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mc:AlternateContent xmlns:mc="http://schemas.openxmlformats.org/markup-compatibility/2006">
    <mc:Choice Requires="x15">
      <x15ac:absPath xmlns:x15ac="http://schemas.microsoft.com/office/spreadsheetml/2010/11/ac" url="R:\Iepirkumu_un_ligumu_dala\Aktualie iepirkumi\TIRGUS_PRIEKSIZPETES_2023\2024_GADS\BKUS_2024_73_TP_\"/>
    </mc:Choice>
  </mc:AlternateContent>
  <xr:revisionPtr revIDLastSave="0" documentId="8_{0AC95FB2-3E02-4EDD-9786-69AA5230E323}" xr6:coauthVersionLast="47" xr6:coauthVersionMax="47" xr10:uidLastSave="{00000000-0000-0000-0000-000000000000}"/>
  <bookViews>
    <workbookView xWindow="-108" yWindow="-108" windowWidth="23256" windowHeight="12576" tabRatio="730" xr2:uid="{00000000-000D-0000-FFFF-FFFF00000000}"/>
  </bookViews>
  <sheets>
    <sheet name="Saturs" sheetId="17" r:id="rId1"/>
    <sheet name="Obl.pras." sheetId="30" r:id="rId2"/>
    <sheet name="1" sheetId="3" r:id="rId3"/>
    <sheet name="2" sheetId="28" r:id="rId4"/>
    <sheet name="3" sheetId="20" r:id="rId5"/>
    <sheet name="4" sheetId="31" r:id="rId6"/>
    <sheet name="5" sheetId="16" r:id="rId7"/>
    <sheet name="6" sheetId="7" r:id="rId8"/>
    <sheet name="7" sheetId="5" r:id="rId9"/>
    <sheet name="8" sheetId="14" r:id="rId10"/>
    <sheet name="9" sheetId="21" r:id="rId11"/>
    <sheet name="Iekārtu tehniskā apkalpošana" sheetId="24" r:id="rId12"/>
    <sheet name="Finanšu piedāvājums" sheetId="25" r:id="rId1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77" i="25" l="1"/>
  <c r="H77" i="25" l="1"/>
  <c r="I59" i="25"/>
  <c r="F76" i="25"/>
  <c r="F75" i="25"/>
  <c r="F70" i="25"/>
  <c r="F71" i="25"/>
  <c r="F72" i="25"/>
  <c r="F73" i="25"/>
  <c r="F69" i="25"/>
  <c r="F63" i="25"/>
  <c r="F64" i="25"/>
  <c r="F65" i="25"/>
  <c r="F66" i="25"/>
  <c r="F67" i="25"/>
  <c r="F62" i="25"/>
  <c r="H59" i="25"/>
  <c r="F59" i="25"/>
  <c r="M13" i="24"/>
  <c r="M12" i="24"/>
  <c r="M11" i="24"/>
  <c r="M10" i="24"/>
  <c r="M9" i="24"/>
  <c r="M8" i="24"/>
  <c r="M7" i="24"/>
  <c r="M15" i="24"/>
  <c r="M14" i="24"/>
  <c r="N15" i="24" l="1"/>
  <c r="G7" i="17"/>
  <c r="G9" i="17"/>
  <c r="F77" i="25"/>
  <c r="G10" i="17"/>
  <c r="F56" i="25"/>
  <c r="F55" i="25"/>
  <c r="F53" i="25"/>
  <c r="F54" i="25"/>
  <c r="F52" i="25"/>
  <c r="F50" i="25"/>
  <c r="N13" i="24"/>
  <c r="H50" i="25" s="1"/>
  <c r="G8" i="17"/>
  <c r="I50" i="25" l="1"/>
  <c r="F41" i="25" l="1"/>
  <c r="F42" i="25"/>
  <c r="F43" i="25"/>
  <c r="F44" i="25"/>
  <c r="F45" i="25"/>
  <c r="F46" i="25"/>
  <c r="F47" i="25"/>
  <c r="F40" i="25"/>
  <c r="F37" i="25"/>
  <c r="N12" i="24"/>
  <c r="H37" i="25" s="1"/>
  <c r="F36" i="25"/>
  <c r="N11" i="24"/>
  <c r="H36" i="25" s="1"/>
  <c r="G6" i="17"/>
  <c r="F35" i="25"/>
  <c r="G5" i="17"/>
  <c r="N10" i="24"/>
  <c r="H35" i="25" s="1"/>
  <c r="F32" i="25"/>
  <c r="F31" i="25"/>
  <c r="F29" i="25"/>
  <c r="N9" i="24"/>
  <c r="H29" i="25" s="1"/>
  <c r="G4" i="17"/>
  <c r="F20" i="25"/>
  <c r="F21" i="25"/>
  <c r="F22" i="25"/>
  <c r="F23" i="25"/>
  <c r="F24" i="25"/>
  <c r="F25" i="25"/>
  <c r="F26" i="25"/>
  <c r="F19" i="25"/>
  <c r="F16" i="25"/>
  <c r="N8" i="24"/>
  <c r="H16" i="25" s="1"/>
  <c r="G3" i="17"/>
  <c r="G2" i="17"/>
  <c r="F7" i="25"/>
  <c r="F8" i="25"/>
  <c r="F9" i="25"/>
  <c r="F10" i="25"/>
  <c r="F11" i="25"/>
  <c r="F12" i="25"/>
  <c r="F13" i="25"/>
  <c r="F6" i="25"/>
  <c r="F4" i="25"/>
  <c r="I37" i="25" l="1"/>
  <c r="I36" i="25"/>
  <c r="I35" i="25"/>
  <c r="I30" i="25"/>
  <c r="I16" i="25"/>
  <c r="N14" i="24" l="1"/>
  <c r="N7" i="24" l="1"/>
  <c r="H4" i="25" s="1"/>
  <c r="I4" i="25" s="1"/>
  <c r="M21" i="24"/>
  <c r="M22" i="24"/>
  <c r="N21" i="24" l="1"/>
</calcChain>
</file>

<file path=xl/sharedStrings.xml><?xml version="1.0" encoding="utf-8"?>
<sst xmlns="http://schemas.openxmlformats.org/spreadsheetml/2006/main" count="1166" uniqueCount="744">
  <si>
    <t>Piemērs</t>
  </si>
  <si>
    <t>Pretendenta piedāvājums, atsauce uz informatīvo materiālu (Informatīvā materiāla nosaukums, lpp.)</t>
  </si>
  <si>
    <t>Informatīvais materiāls 2, 4.lpp</t>
  </si>
  <si>
    <t>Nr.</t>
  </si>
  <si>
    <t xml:space="preserve">Preces nosaukums, veicamās funkcijas, tehniskās prasības un komplektācija </t>
  </si>
  <si>
    <t xml:space="preserve">Veicamās funkcijas: </t>
  </si>
  <si>
    <t xml:space="preserve">Tehniskās prasības: </t>
  </si>
  <si>
    <t>2.</t>
  </si>
  <si>
    <t>Nosaukums: Jaundzimušo sildītājs ar ūdens matraci</t>
  </si>
  <si>
    <t>Jaundzimušo sildīšana</t>
  </si>
  <si>
    <t>Ūdens matracis ar sildelementu:</t>
  </si>
  <si>
    <t>Ūdens ietilpība: līdz 9 l</t>
  </si>
  <si>
    <t>Zema sprieguma apsildāmais elements Izmēri: ne lielāks par 600 x 280 mm</t>
  </si>
  <si>
    <t>Matrača garums: vismaz 60 cm</t>
  </si>
  <si>
    <t>Matrača platums: vismaz 60 cm</t>
  </si>
  <si>
    <t>Matracis piepildāms ar ūdeni</t>
  </si>
  <si>
    <t>Virspusējais matracis:</t>
  </si>
  <si>
    <t>„Ligzdiņas” formas matracis</t>
  </si>
  <si>
    <t>Materiāls: kokvilna</t>
  </si>
  <si>
    <t>Vadības bloks:</t>
  </si>
  <si>
    <t>Fiksējams pie gultas</t>
  </si>
  <si>
    <t>Temperatūras monitors</t>
  </si>
  <si>
    <t>Ir iespējams uzstādīt temperatūru vismaz no 34ºC līdz 38ºC</t>
  </si>
  <si>
    <t>Temperatūras uzstādīšanas solis: 0,5ºC vai mazāk</t>
  </si>
  <si>
    <t>Trauksmes signāli:</t>
  </si>
  <si>
    <t>Ir skaņas signāls par trauksmi</t>
  </si>
  <si>
    <t>Ir gaismas signāls par trauksmi</t>
  </si>
  <si>
    <t>Trauksmes signāls: Augsta temperatūra</t>
  </si>
  <si>
    <t>Trauksmes signāls: Zema temperatūra</t>
  </si>
  <si>
    <t>Trauksmes signāls: Tehnisks bojājums</t>
  </si>
  <si>
    <t>Trauksmes signāls: Strāvas traucējumi</t>
  </si>
  <si>
    <t>Barošana: 220 V, 50 Hz</t>
  </si>
  <si>
    <t>Iekārtas svars: ne vairāk par 3 kg</t>
  </si>
  <si>
    <t xml:space="preserve">Izmēri: ne lielāks par augstums 250 mm, dziļums 200 mm, platums 200 mm. </t>
  </si>
  <si>
    <r>
      <t>Komplektācija</t>
    </r>
    <r>
      <rPr>
        <sz val="11"/>
        <color theme="1"/>
        <rFont val="Times New Roman"/>
        <family val="1"/>
        <charset val="186"/>
      </rPr>
      <t xml:space="preserve"> </t>
    </r>
    <r>
      <rPr>
        <i/>
        <sz val="11"/>
        <color theme="1"/>
        <rFont val="Times New Roman"/>
        <family val="1"/>
        <charset val="186"/>
      </rPr>
      <t>(iekļauta iekārtas cenā, tiek piegādāta kopā ar katru iekārtu)</t>
    </r>
    <r>
      <rPr>
        <b/>
        <i/>
        <sz val="11"/>
        <color theme="1"/>
        <rFont val="Times New Roman"/>
        <family val="1"/>
        <charset val="186"/>
      </rPr>
      <t>:</t>
    </r>
  </si>
  <si>
    <t>Sildītāja vadības bloks</t>
  </si>
  <si>
    <t>Ūdens iepildīšanas caurule, ja attiecināms</t>
  </si>
  <si>
    <t>Sildošais elements (virsma)</t>
  </si>
  <si>
    <t>Jaundzimušo ligzdiņa, vienvietīga - krāsa saskaņojama pie pasūtījuma (piedāvājuma iesniegt iespējamās krāsas)</t>
  </si>
  <si>
    <t>Ūdens matracis, vienvietīgais</t>
  </si>
  <si>
    <t>Ūdens matrača attīrīšanas ķīmijas komplekts</t>
  </si>
  <si>
    <t>Barošanas vads vadības blokam</t>
  </si>
  <si>
    <t>Jaundzimušo ligzdiņa, vienvietīga - krāsa saskaņojama (piedāvājuma iesniegt iespējamās krāsas)</t>
  </si>
  <si>
    <t>Jaundzimušo ligzdiņa, dvīņu - krāsa saskaņojama (piedāvājuma iesniegt iespējamās krāsas)</t>
  </si>
  <si>
    <t>Ūdens matracis, dvīņu</t>
  </si>
  <si>
    <t>4.</t>
  </si>
  <si>
    <t>4.1.</t>
  </si>
  <si>
    <t>4.1.1.</t>
  </si>
  <si>
    <t>Nodrošina precīzu medicīniskā gaisa un skābekļa sajaukšanu un nogādāšanu pacientam ar dažādu ierīču starpniecību</t>
  </si>
  <si>
    <t>4.2.</t>
  </si>
  <si>
    <t>4.2.1.</t>
  </si>
  <si>
    <t>Gaisa plūsma tiek nodrošināta diapazonā vismaz 0-60 l/min</t>
  </si>
  <si>
    <t>4.2.2.</t>
  </si>
  <si>
    <t>Gāzu maisījumam var pievienot skābekli diapazonā vismaz 21 - 100 %</t>
  </si>
  <si>
    <t>4.2.3.</t>
  </si>
  <si>
    <t>Skābekļa proporcijas precizitāte ir ne sliktāka kā 3%</t>
  </si>
  <si>
    <t>4.2.4.</t>
  </si>
  <si>
    <t>Iekārtas svars nav lielāks par 2 kg</t>
  </si>
  <si>
    <t>4.2.5.</t>
  </si>
  <si>
    <t>4.2.6.</t>
  </si>
  <si>
    <t>Ir saderīgs ar Fisher&amp;Paykel mitrinātājiem</t>
  </si>
  <si>
    <t>4.3.</t>
  </si>
  <si>
    <t>Tehniskās prasības statīvam:</t>
  </si>
  <si>
    <t>4.3.1.</t>
  </si>
  <si>
    <t>Izgatavots no nerūsējošā tērauda</t>
  </si>
  <si>
    <t>4.3.2.</t>
  </si>
  <si>
    <t>5 riteņu pamatne stabilitātei</t>
  </si>
  <si>
    <t>4.3.3.</t>
  </si>
  <si>
    <t>4 infūziju pakarināšanas āķi</t>
  </si>
  <si>
    <t>4.3.5.</t>
  </si>
  <si>
    <t>Statīvam var regulēt augstumu vismaz diapazonā no 150 - 200 cm</t>
  </si>
  <si>
    <t>4.3.6.</t>
  </si>
  <si>
    <t>Statīva nestspēja ir ne mazāka par 20 kg</t>
  </si>
  <si>
    <t>Riteņu izmērs vismaz 50 mm</t>
  </si>
  <si>
    <t>Vismaz divi riteņi ar bremzi</t>
  </si>
  <si>
    <t>Statīvs</t>
  </si>
  <si>
    <t>4.2.7.</t>
  </si>
  <si>
    <t>Gāzes cauruļu komplekts (skābeklis, gaiss), saderīgs ar  slimnīcā esošajām DIN standarta gāzes ligzdām (Greggersen gāzes ligzdas)</t>
  </si>
  <si>
    <t>Blendera statīva stieņa stiprinājums</t>
  </si>
  <si>
    <t>Mitrinātāja statīva stieņa stiprinājums</t>
  </si>
  <si>
    <t>1.</t>
  </si>
  <si>
    <t>Iekārta transkutānai neinvazīvai tcPCO2 noteikšanai jaundzimušajiem;</t>
  </si>
  <si>
    <t>Reāllaika nepārtraukti mērījumi;</t>
  </si>
  <si>
    <t>Mērījumi tiek veikti neinvazīvi;</t>
  </si>
  <si>
    <t>Iekārtai ir trauksmes zemiem un augstiem mērījumu rezultātiem, trauksmes vizuālas un audiālas;</t>
  </si>
  <si>
    <t>Trauksmi iespējams atlikt vai izslēgt;</t>
  </si>
  <si>
    <t>Mērījumu veikšanu nodrošina daudzreizlietojams sensors ar darbmūžu ne mazāk kā 24 mēneši;</t>
  </si>
  <si>
    <t>Daudzreizlietojamais sensors nodrošina vismaz tcPCO2, paredzēts lietošanai intensīvajā terapijā</t>
  </si>
  <si>
    <t>Daudzreizlietojamā sensora kabeļa garums ne mazāks par 80 cm;</t>
  </si>
  <si>
    <t>Iekļauts daudzreizlietojamā sensora vads ar garumu ne mazāks par 150 m;</t>
  </si>
  <si>
    <t>Sensora membrānas maiņas intervāls vismaz 28 dienas;</t>
  </si>
  <si>
    <t>CO2 parciālais spiediens (tcPCO2);</t>
  </si>
  <si>
    <t>Mērījumu diapazons 5-200 mmHg vai plašāk;</t>
  </si>
  <si>
    <t>Mērījumu solis ne lielāks kā 0.1 mmHg zem 100 mmHg, ne lielāks kā 1 mmHg virs 100 mmHg;</t>
  </si>
  <si>
    <t>Tehniskās prasības</t>
  </si>
  <si>
    <t>Divu krāsu LED gaisma:</t>
  </si>
  <si>
    <t>Vēsā (terapijas) gaisma bez papildus siltuma atdeves</t>
  </si>
  <si>
    <t>Gaismas spektrs neizdala nozīmīgu ultravioleto (UV) vai infrasarkano (IR) starojumu</t>
  </si>
  <si>
    <t>Taimeri - kopējais un terapijas</t>
  </si>
  <si>
    <t>Monitoringa datu saglabāšana vismaz par 1 dienu;</t>
  </si>
  <si>
    <t>Iekārta nodrošina šādus mērījumus:</t>
  </si>
  <si>
    <t>Transkutānais CO2 monitorēšanas modulis</t>
  </si>
  <si>
    <t>CO2 koncentrācijas un elpošanas frekvences monitorēšana, zimantojot IS absorbcijas principuu elpošanas kontūrā.</t>
  </si>
  <si>
    <t>CO2 koncentrācija attēlota mmHg</t>
  </si>
  <si>
    <t>Svars nepārsniedz 100g (ar baterijām)</t>
  </si>
  <si>
    <t>Izmēri ne lielāki kā 60x40x40 mm</t>
  </si>
  <si>
    <t>Iekārta aprīkota ar displeju,  kas uzrāda CO2 koncentrāciju un elpošanas frekvenci, un kapnogrammu</t>
  </si>
  <si>
    <t>EtCO2 diapazon vismaz no 0-99mmHg</t>
  </si>
  <si>
    <t>CO2 precizitāte 0-40 mmHg +/- 2mmHg vai augstāka, 41-99 mmHg ne vairāk kā 6% no iekārtas rādījuma standartapsktākļos</t>
  </si>
  <si>
    <t>Elpošanas frekvences diapazons vismaz 3-150 ieelpas/min</t>
  </si>
  <si>
    <t>Elpošanas frekvences precizitāte +/- 1 ieelpa/min vai augstāka</t>
  </si>
  <si>
    <t>Iekārtu iespējams izmantot ar dažādu diametru elpošanas kontūriem ar adapteru palīdzību.</t>
  </si>
  <si>
    <t>Barošanas avots: baterijas</t>
  </si>
  <si>
    <t>Iekārtas darbības laiks ne mazāks kā 5 stundas</t>
  </si>
  <si>
    <t>Drošības prasības:</t>
  </si>
  <si>
    <t>Trauksmes signāli (zema baterija, netiek detektēta elpa, EtCO2 augsts, nav savienots adapteris, adapteris aizsprostots)</t>
  </si>
  <si>
    <t>Trausksmes signāls, kuru iespējams apklusināts vismaz uz 2 min</t>
  </si>
  <si>
    <t xml:space="preserve">Adapteris bērnu un pieaugušo elpošanas kontūriem </t>
  </si>
  <si>
    <t>Adapteris zīdaiņu elpošanas kontūriem</t>
  </si>
  <si>
    <t>Nosaukums:  Skābekļa blenderis augstas plūsmas</t>
  </si>
  <si>
    <t>Jaundzimušo hiperbilirubinēmija ārstēšana</t>
  </si>
  <si>
    <t>Zilās gaismas spektra viļņa garums robežās 460-490nm:</t>
  </si>
  <si>
    <t>50 cm attālumā &gt;70 µW/cm²/nm</t>
  </si>
  <si>
    <t>Fototerapija tiek nodrošināta ar zilās gaismas diodēm</t>
  </si>
  <si>
    <t>Iestrādātas baltās gaismas diodes izmeklējumiem</t>
  </si>
  <si>
    <t>Nosaukums:  Fototerapijas lampa jaundzimušajiem</t>
  </si>
  <si>
    <t>Skaits, gab.***</t>
  </si>
  <si>
    <t>Laringoskopisko manipulāciju (intubāciju) veikšana</t>
  </si>
  <si>
    <t>No nerūsējošā tērauda</t>
  </si>
  <si>
    <t>Atbilst standartam ISO 7376, kas nodrošina saderību ar citiem šim standartam atbilstošiem laringoskopu piederumiem</t>
  </si>
  <si>
    <t>Autoklavējami līdz 134 grādi °C</t>
  </si>
  <si>
    <t xml:space="preserve">Rokturu izmēri: </t>
  </si>
  <si>
    <t>Heine F-008.22.860 vai analogs</t>
  </si>
  <si>
    <t>Darbināms ar C tipa baterijām</t>
  </si>
  <si>
    <t>Fibrooptiskie LED laringoskopu spoguļi:</t>
  </si>
  <si>
    <t>Spilgtums &gt;1000 luksu pie 2,5V sprieguma</t>
  </si>
  <si>
    <t>Saderīgi ar piedāvātajiem laringoskopu rokturiem</t>
  </si>
  <si>
    <t>Spoguļi ir monolīti – arī LED spuldze ir integrēta spogulī.</t>
  </si>
  <si>
    <t>Garums 80 mm, atvērums 11 mm (Heine atsauces nr. F-000.22.120 vai analogs)</t>
  </si>
  <si>
    <t>Garums 100 mm, atvērums 12 mm (Heine atsauces nr. F-000.22.121 vai analogs)</t>
  </si>
  <si>
    <t>Garums 152 mm, atvērums 13 mm (Heine atsauces nr. F-000.22.122 vai analogs)</t>
  </si>
  <si>
    <t>Garums 192 mm, atvērums 13 mm (Heine atsauces nr. F-000.22.123 vai analogs)</t>
  </si>
  <si>
    <t>Garums 207 mm, atvērums 16 mm (Heine atsauces nr. F-000.22.124 vai analogs)</t>
  </si>
  <si>
    <t>Standarta Macintosh tipa autoklavējami spoguļi ar integrētu fibrooptisko LED sistēmu  (0 līdz 4. izmērs)</t>
  </si>
  <si>
    <t>Garums 82 mm, atvērums 9 mm (Heine atsauces nr. F-000.22.100 vai analogs)</t>
  </si>
  <si>
    <t>Garums 94 mm, atvērums 10 mm (Heine atsauces nr. F-000.22.101 vai analogs)</t>
  </si>
  <si>
    <t>Garums 114 mm, atvērums 14 mm (Heine atsauces nr. F-000.22.102 vai analogs)</t>
  </si>
  <si>
    <t>Garums 134 mm, atvērums 14 mm (Heine atsauces nr. F-000.22.103 vai analogs)</t>
  </si>
  <si>
    <t>Garums 155 mm, atvērums 15 mm (Heine atsauces nr. F-000.22.104 vai analogs)</t>
  </si>
  <si>
    <t>Veicamās funkcijas:</t>
  </si>
  <si>
    <t>Nodrošina infūzijas sūkņu un perfuzoru lietošanu, aizsardzību un uzglabāšanu magnētiskās rezonanses izmeklējumu laikā.</t>
  </si>
  <si>
    <t>Tehniskās prasības:</t>
  </si>
  <si>
    <t>Stacija paredzēta darbībai ar dažādu ražotāju 1.5T un 3.0T magnētiskās rezonanses iekārtām</t>
  </si>
  <si>
    <t>Staciju ir iespējams novietot līdz vismaz 20 mT</t>
  </si>
  <si>
    <t>Stacijā iespēja ātri ievietot un izņemt ne mazāk kā 4 infūzijas sūkņus un/vai perfuzorus</t>
  </si>
  <si>
    <t>Iespēja vizuāli kontrolēt infūzijas sūkņu un/vai perfuzoru stāvokli</t>
  </si>
  <si>
    <t>Stacija aprīkota ar iespēju saņemt datus no ievietotajām iekārtām</t>
  </si>
  <si>
    <t>Stacija aprīkota ar trauksmes signālu atskaņošanu</t>
  </si>
  <si>
    <t>Stacija aprīkota ar magnētiskā lauka indikatoru, kas informē par drošu atrašanās attālumu no magnētiskās rezonanses iekārtas</t>
  </si>
  <si>
    <t>Stacijā ir integrēta vieta infūzu līnijām un statīvs ir aprīkots ar infūzijas āķiem</t>
  </si>
  <si>
    <t>Stacijas statīvs ir aprīkots ar atvilkni piederumiem</t>
  </si>
  <si>
    <t>Stacijas statīvs aprīkots ar ne mazāk kā četriem bloķējamiem riteņiem novietošanai un pārvietošanai</t>
  </si>
  <si>
    <t>Darbību nodrošina standarta 50/60 Hz 220/230V elektriskais tīkls un uzlādējams akumulators</t>
  </si>
  <si>
    <t>No akumulatora var darboties ne mazāk kā 8 stundas un aprīkots ar uzlādes līmeņa indikatoru</t>
  </si>
  <si>
    <t>Savietojamība:</t>
  </si>
  <si>
    <t>Saderīgs ar Slimnīcā esošajiem B.Braun Infusomat Space innfūzijas sūkņiem un B.Braun Perfusor Space perfuzoriem</t>
  </si>
  <si>
    <t>Infūzijas sūkņu un perfuzoru stacija magnētiskās rezonanses kabinetam</t>
  </si>
  <si>
    <t>Barošanas kabelis</t>
  </si>
  <si>
    <t>Nosaukums:  Transporta kapnogrāfs</t>
  </si>
  <si>
    <t>Nosaukums:  Fibrooptiskais laringoskops</t>
  </si>
  <si>
    <t>Nosaukums</t>
  </si>
  <si>
    <t>Skaits***</t>
  </si>
  <si>
    <t>3.</t>
  </si>
  <si>
    <t>5.</t>
  </si>
  <si>
    <t>6.</t>
  </si>
  <si>
    <t>7.</t>
  </si>
  <si>
    <t>8.</t>
  </si>
  <si>
    <t>Jaundzimušo sildītājs ar ūdens matraci</t>
  </si>
  <si>
    <t>Skābekļa blenderis augstas plūsmas</t>
  </si>
  <si>
    <t>Transporta kapnogrāfs</t>
  </si>
  <si>
    <t>Fototerapijas lampa jaundzimušajiem</t>
  </si>
  <si>
    <t>Fibrooptiskais laringoskops</t>
  </si>
  <si>
    <t>7.1.</t>
  </si>
  <si>
    <t>8.1.1</t>
  </si>
  <si>
    <t>8.2</t>
  </si>
  <si>
    <t>8.2.1</t>
  </si>
  <si>
    <t>8.2.2</t>
  </si>
  <si>
    <t>8.2.3</t>
  </si>
  <si>
    <t>8.3</t>
  </si>
  <si>
    <t>8.3.1</t>
  </si>
  <si>
    <t>Garums 51 mm, atvērums 10 mm (Heine atsauces nr. F-000.22.119 vai analogs)</t>
  </si>
  <si>
    <t>40 cm attālumā &gt;80 µW/cm²/nm</t>
  </si>
  <si>
    <t>Fototerapijas darbības laukums ne mazāks kā 700cm2 pie vismaz 40cm augstuma</t>
  </si>
  <si>
    <t>Paredzēts nepārtrauktai darbībai</t>
  </si>
  <si>
    <t>Starojuma intensitāte regulējama vismaz 3 līmeņos</t>
  </si>
  <si>
    <t>Uz statīva ar regulējamu augstumu robežās vismaz no 160cm līdz 190cm</t>
  </si>
  <si>
    <t>Radiometrs:</t>
  </si>
  <si>
    <t>Radiometrs izstarotās gaismas intensitātes mērīšanai viļņa garumiem 460-490nm.</t>
  </si>
  <si>
    <t>Radiometrs nāk ar kalibrācijas sertifikātu un lietošanas instrukciju.</t>
  </si>
  <si>
    <t>Ja radiometram ir regulāri maināmas detaļas, tad norādīt to cenu un nomaiņas vietu (var nomainīt lietotājs, iekārtas pārstāvis vai rūpnīca).</t>
  </si>
  <si>
    <t>Norādīt kalibrācijas un/vai verifikācijas izmaksas un kas/kur to var veikt.</t>
  </si>
  <si>
    <t>Fototerapijas lampa</t>
  </si>
  <si>
    <t>Statīvs ar regulējamu augstumu</t>
  </si>
  <si>
    <t>Radiometrs</t>
  </si>
  <si>
    <t>Standarta Miller tipa autoklavējami spoguļi ar integrētu fibrooptisko LED sistēmu  (0. līdz 4. izmērs)</t>
  </si>
  <si>
    <t>Standarta Miller tipa autoklavējami spoguļi ar integrētu fibrooptisko LED sistēmu  (00. izmērs)</t>
  </si>
  <si>
    <t>JĀ</t>
  </si>
  <si>
    <t>2 gadu pārbaude</t>
  </si>
  <si>
    <t>1000h apkope</t>
  </si>
  <si>
    <t>Mākslīgā plaušu ventilācijas ierīce</t>
  </si>
  <si>
    <t>1. daļa</t>
  </si>
  <si>
    <t>Piezīmes</t>
  </si>
  <si>
    <t>Summa par visiem periodiski veicamajiem darbiem pēcgarantijas periodā visām iekārtām, EUR bez PVN</t>
  </si>
  <si>
    <t>Summa par viena periodiski veicamā darba veidu pēcgarantijas periodā visām iekārtām, EUR bez PVN</t>
  </si>
  <si>
    <t>Vai ražotājs ir paredzējis funkcionālās pārbaudes periodiski veicamo darbu ietvaros? (Jā/Nē)</t>
  </si>
  <si>
    <t>Vai ražotājs ir paredzējis elektrodrošības pārbaudes periodiski veicamo darbu ietvaros? (Jā/Nē)</t>
  </si>
  <si>
    <t>Remonta servisa stundas likme, EUR bez PVN</t>
  </si>
  <si>
    <t>Periodiski veicamo darbu servisa stundas likme, EUR bez PVN</t>
  </si>
  <si>
    <t>Viena periodiski veicamā darba paredzamais ilgums, stundas</t>
  </si>
  <si>
    <t>Viena periodiski veicamā darba maināmo rezerves daļu izmaksas, ja attiecināms, EUR bez PVN</t>
  </si>
  <si>
    <t>Periodiski veicamā darba skaits vienai ierīcei pēcgarantijas periodā</t>
  </si>
  <si>
    <t>Periodiski veicamā darba veids pēcgarantijas periodā</t>
  </si>
  <si>
    <t>Pēcgarantijas periods, ņemot vērā, ka garantijas periods un pēcgarantijas periods veido piecus gadus</t>
  </si>
  <si>
    <t>Iekārtu skaits *</t>
  </si>
  <si>
    <t>Iekārtas nosaukums</t>
  </si>
  <si>
    <t>Iepirkuma daļas numurs</t>
  </si>
  <si>
    <t>Iekārtu tehniskā apkalpošana</t>
  </si>
  <si>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</si>
  <si>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</si>
  <si>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t>Finanšu piedāvājums</t>
  </si>
  <si>
    <t>Iekārtu iegādes izmaksas</t>
  </si>
  <si>
    <t>Vienas vienības cena, EUR bez PVN</t>
  </si>
  <si>
    <t>Summa, EUR bez PVN</t>
  </si>
  <si>
    <t>PVN likme, %</t>
  </si>
  <si>
    <t>Summa par iekārtu tehnisko apkalpošanu (ja ražotājs tādu ir paredzējis)</t>
  </si>
  <si>
    <t xml:space="preserve">Vērtējamā summa </t>
  </si>
  <si>
    <t>Komentārs</t>
  </si>
  <si>
    <r>
      <t>Transkutāna PCO</t>
    </r>
    <r>
      <rPr>
        <vertAlign val="subscript"/>
        <sz val="11"/>
        <color theme="1"/>
        <rFont val="Times New Roman"/>
        <family val="1"/>
        <charset val="186"/>
      </rPr>
      <t xml:space="preserve">2 </t>
    </r>
    <r>
      <rPr>
        <sz val="11"/>
        <color theme="1"/>
        <rFont val="Times New Roman"/>
        <family val="1"/>
        <charset val="186"/>
      </rPr>
      <t>un PO</t>
    </r>
    <r>
      <rPr>
        <vertAlign val="subscript"/>
        <sz val="11"/>
        <color theme="1"/>
        <rFont val="Times New Roman"/>
        <family val="1"/>
        <charset val="186"/>
      </rPr>
      <t>2</t>
    </r>
    <r>
      <rPr>
        <sz val="11"/>
        <color theme="1"/>
        <rFont val="Times New Roman"/>
        <family val="1"/>
        <charset val="186"/>
      </rPr>
      <t>, SPO</t>
    </r>
    <r>
      <rPr>
        <vertAlign val="subscript"/>
        <sz val="11"/>
        <color theme="1"/>
        <rFont val="Times New Roman"/>
        <family val="1"/>
        <charset val="186"/>
      </rPr>
      <t>2</t>
    </r>
    <r>
      <rPr>
        <sz val="11"/>
        <color theme="1"/>
        <rFont val="Times New Roman"/>
        <family val="1"/>
        <charset val="186"/>
      </rPr>
      <t xml:space="preserve"> un pulsa mērījumu veikšana</t>
    </r>
  </si>
  <si>
    <t>Mērījumu diapazons vismaz 0 – 200 mmHg</t>
  </si>
  <si>
    <t>Mērījumu solis ne lielāks kā 0,1 mmHg līdz 100 mmHg un ne lielāks kā 1 mmHg virs 100 mmHg</t>
  </si>
  <si>
    <t>Mērījumu diapazons vismaz 1 – 100%</t>
  </si>
  <si>
    <t>Mērījumu solis ne lielāks kā 1%</t>
  </si>
  <si>
    <t>Precizitāte pie saturācijas 70 – 100% vismaz ± 3 %</t>
  </si>
  <si>
    <t>Pulsa mērījumu parametri:</t>
  </si>
  <si>
    <t>Mērījumu diapazons vismaz 30 – 240 sitieni/min</t>
  </si>
  <si>
    <t>Mērījumu solis ne lielāks kā 1 sitienu/min</t>
  </si>
  <si>
    <t>Precizitāte vismaz ± 3 sitieni/min</t>
  </si>
  <si>
    <t>Sensora parametri:</t>
  </si>
  <si>
    <t xml:space="preserve">Sensors piemērots jaundzimušajiem, bērniem un pieaugušajiem </t>
  </si>
  <si>
    <t>Sensors ir daudzreizlietojams</t>
  </si>
  <si>
    <t>Sensors ir ūdensizturīgs</t>
  </si>
  <si>
    <t>Sensora membrānas darbības ilgums vismaz 4 nedēļas</t>
  </si>
  <si>
    <t>Ierīces iekšējā atmiņa saglabā datus vismaz par 10 dienām</t>
  </si>
  <si>
    <t>Ierīces svars nepārsniedz 3kg</t>
  </si>
  <si>
    <t xml:space="preserve">Barošanas avots 220-240 V, 50 Hz maiņstrāva </t>
  </si>
  <si>
    <t>Ierīce ir aprīkota ar lādējamu iekšējo akumulatoru</t>
  </si>
  <si>
    <t>Pilnībā uzlādēta akumulatora darbības laiks ne mazāks kā 8 h</t>
  </si>
  <si>
    <t>Akumulatora lādēšanas laiks ne ilgāks kā 8 h</t>
  </si>
  <si>
    <t>Trauksmes signāli (skaņas un vizuālie):</t>
  </si>
  <si>
    <r>
      <t>Augsts/zems PCO</t>
    </r>
    <r>
      <rPr>
        <vertAlign val="subscript"/>
        <sz val="11"/>
        <color theme="1"/>
        <rFont val="Times New Roman"/>
        <family val="1"/>
        <charset val="186"/>
      </rPr>
      <t>2</t>
    </r>
  </si>
  <si>
    <r>
      <t>Augsts/zems SpO</t>
    </r>
    <r>
      <rPr>
        <vertAlign val="subscript"/>
        <sz val="11"/>
        <color theme="1"/>
        <rFont val="Times New Roman"/>
        <family val="1"/>
        <charset val="186"/>
      </rPr>
      <t>2</t>
    </r>
  </si>
  <si>
    <t>Augsts/zems pulss</t>
  </si>
  <si>
    <t>Barošanas avota traucējumi</t>
  </si>
  <si>
    <t>Programmatūra:</t>
  </si>
  <si>
    <t>Pieraksts vismaz 8 stundas</t>
  </si>
  <si>
    <t>Iespēja analizēt pierakstus manuāli un automātiski</t>
  </si>
  <si>
    <t>Iespēja mainīt pieraksta parametrus (filtrus)</t>
  </si>
  <si>
    <t>Pārskata līkne</t>
  </si>
  <si>
    <t>Izrakstā iespējams norādīt augstāko, zemāko, mediāno CO2 vērtību</t>
  </si>
  <si>
    <t>Sensors</t>
  </si>
  <si>
    <t>Sensora un iekārtas savienojošais vads</t>
  </si>
  <si>
    <t>Maiņstrāvas barošanas kabelis</t>
  </si>
  <si>
    <t>Sensora stiprinājums:</t>
  </si>
  <si>
    <t xml:space="preserve">Normālai ādai </t>
  </si>
  <si>
    <t xml:space="preserve">Jutīgai ādai </t>
  </si>
  <si>
    <t xml:space="preserve">Ausu klipsis </t>
  </si>
  <si>
    <t xml:space="preserve">Membrāna un membrānas mainītājs, vienreizlietojams </t>
  </si>
  <si>
    <t>Kalibrācijas gāze</t>
  </si>
  <si>
    <t xml:space="preserve">Gēls kontakta, 5 ml </t>
  </si>
  <si>
    <t>Gumijas gredzens</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</si>
  <si>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 norādīto piederumu cena netiek iekļauta vērtējamajā cenā</t>
    </r>
    <r>
      <rPr>
        <i/>
        <sz val="11"/>
        <color theme="1"/>
        <rFont val="Times New Roman"/>
        <family val="1"/>
        <charset val="186"/>
      </rPr>
      <t>)</t>
    </r>
    <r>
      <rPr>
        <sz val="11"/>
        <color theme="1"/>
        <rFont val="Times New Roman"/>
        <family val="1"/>
        <charset val="186"/>
      </rPr>
      <t>:</t>
    </r>
  </si>
  <si>
    <t>Saimnieciski visizdevīgākā piedāvājuma vērtēšanai norādāmā papildus informācija</t>
  </si>
  <si>
    <t>B</t>
  </si>
  <si>
    <t>C</t>
  </si>
  <si>
    <t>Daļa</t>
  </si>
  <si>
    <t>VĒRTĒŠANAS KRITĒRIJI</t>
  </si>
  <si>
    <t>ĪPATSVARS</t>
  </si>
  <si>
    <t>A</t>
  </si>
  <si>
    <t>∑</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</si>
  <si>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</si>
  <si>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Modulārs;</t>
  </si>
  <si>
    <t>Savietojams ar Philips Intellivue MX sērijas monitoriem;</t>
  </si>
  <si>
    <r>
      <t xml:space="preserve">Komplektācija </t>
    </r>
    <r>
      <rPr>
        <i/>
        <sz val="11"/>
        <color theme="1"/>
        <rFont val="Times New Roman"/>
        <family val="1"/>
        <charset val="186"/>
      </rPr>
      <t>(iekļauta iekārtas cenā, tiek piegādāta kopā ar iekārtu, ja piederums ir attiecināms)</t>
    </r>
    <r>
      <rPr>
        <b/>
        <i/>
        <sz val="11"/>
        <color theme="1"/>
        <rFont val="Times New Roman"/>
        <family val="1"/>
        <charset val="186"/>
      </rPr>
      <t>:</t>
    </r>
  </si>
  <si>
    <t>Kalibrators</t>
  </si>
  <si>
    <t>2</t>
  </si>
  <si>
    <r>
      <t>Nosaukums: Transkutāns CO</t>
    </r>
    <r>
      <rPr>
        <b/>
        <vertAlign val="subscript"/>
        <sz val="11"/>
        <color theme="1"/>
        <rFont val="Times New Roman"/>
        <family val="1"/>
        <charset val="186"/>
      </rPr>
      <t xml:space="preserve">2 </t>
    </r>
    <r>
      <rPr>
        <sz val="11"/>
        <color theme="1"/>
        <rFont val="Times New Roman"/>
        <family val="1"/>
        <charset val="186"/>
      </rPr>
      <t>monitors</t>
    </r>
    <r>
      <rPr>
        <sz val="11"/>
        <color rgb="FF000000"/>
        <rFont val="Times New Roman"/>
        <family val="1"/>
        <charset val="186"/>
      </rPr>
      <t/>
    </r>
  </si>
  <si>
    <r>
      <t>Transkutāna PCO</t>
    </r>
    <r>
      <rPr>
        <b/>
        <vertAlign val="subscript"/>
        <sz val="11"/>
        <color theme="1"/>
        <rFont val="Times New Roman"/>
        <family val="1"/>
        <charset val="186"/>
      </rPr>
      <t xml:space="preserve">2 </t>
    </r>
    <r>
      <rPr>
        <b/>
        <sz val="11"/>
        <color theme="1"/>
        <rFont val="Times New Roman"/>
        <family val="1"/>
        <charset val="186"/>
      </rPr>
      <t>mērījumu parametri:</t>
    </r>
  </si>
  <si>
    <r>
      <t>SpO</t>
    </r>
    <r>
      <rPr>
        <b/>
        <vertAlign val="subscript"/>
        <sz val="11"/>
        <color theme="1"/>
        <rFont val="Times New Roman"/>
        <family val="1"/>
        <charset val="186"/>
      </rPr>
      <t xml:space="preserve">2 </t>
    </r>
    <r>
      <rPr>
        <b/>
        <sz val="11"/>
        <color theme="1"/>
        <rFont val="Times New Roman"/>
        <family val="1"/>
        <charset val="186"/>
      </rPr>
      <t>mērījumu parametri:</t>
    </r>
    <r>
      <rPr>
        <b/>
        <vertAlign val="subscript"/>
        <sz val="11"/>
        <color theme="1"/>
        <rFont val="Times New Roman"/>
        <family val="1"/>
        <charset val="186"/>
      </rPr>
      <t xml:space="preserve"> </t>
    </r>
  </si>
  <si>
    <t>3.2.</t>
  </si>
  <si>
    <r>
      <rPr>
        <b/>
        <sz val="11"/>
        <color theme="1"/>
        <rFont val="Times New Roman"/>
        <family val="1"/>
        <charset val="186"/>
      </rPr>
      <t>Komplektācija</t>
    </r>
    <r>
      <rPr>
        <sz val="11"/>
        <color theme="1"/>
        <rFont val="Times New Roman"/>
        <family val="1"/>
        <charset val="186"/>
      </rPr>
      <t xml:space="preserve"> </t>
    </r>
    <r>
      <rPr>
        <i/>
        <sz val="11"/>
        <color theme="1"/>
        <rFont val="Times New Roman"/>
        <family val="1"/>
        <charset val="186"/>
      </rPr>
      <t>(iekļauta iekārtas cenā, tiek piegādāta kopā ar iekārtu)</t>
    </r>
    <r>
      <rPr>
        <b/>
        <i/>
        <sz val="11"/>
        <color theme="1"/>
        <rFont val="Times New Roman"/>
        <family val="1"/>
        <charset val="186"/>
      </rPr>
      <t>:</t>
    </r>
  </si>
  <si>
    <t>Gāzes cauruļu spraudņi saderīgi ar slimnīcā esošajām DIN standarta gāzes ligzdām.</t>
  </si>
  <si>
    <t>Gaisa un skābekļa padeve tiek nodrošināta no slimnīcā esošās centralizētās saspiestā gaisa un skābekļa padeves ar spiedienu:
Gaiss ~5Bar;
O2 ~5Bar.</t>
  </si>
  <si>
    <t>Mitrinātājs</t>
  </si>
  <si>
    <r>
      <rPr>
        <b/>
        <sz val="11"/>
        <color theme="1"/>
        <rFont val="Times New Roman"/>
        <family val="1"/>
        <charset val="186"/>
      </rPr>
      <t>Komplektācija</t>
    </r>
    <r>
      <rPr>
        <i/>
        <sz val="11"/>
        <color theme="1"/>
        <rFont val="Times New Roman"/>
        <family val="1"/>
        <charset val="186"/>
      </rPr>
      <t xml:space="preserve"> (iekļauta iekārtas cenā, tiek piegādāta kopā ar iekārtu):</t>
    </r>
  </si>
  <si>
    <t>Blendera darbībai nav nepieciešama elektrības padeve</t>
  </si>
  <si>
    <t>4.2.8.</t>
  </si>
  <si>
    <t>Gāzes cauruļu komplekts (skābeklis, gaiss), saderīgs ar  slimnīcā esošajām DIN standarta gāzes ligzdām</t>
  </si>
  <si>
    <t>1. pozīcija - Jaundzimušo sildītājs ar ūdens matraci</t>
  </si>
  <si>
    <r>
      <t xml:space="preserve">Citi piederumi, kas nepieciešamas piedāvātajai iekārtai, lai nodrošinātu tehniskajā aprakstā norādīto funkcionalitāti un/vai pieejamie papildinājumi. </t>
    </r>
    <r>
      <rPr>
        <i/>
        <sz val="11"/>
        <color theme="1"/>
        <rFont val="Times New Roman"/>
        <family val="1"/>
        <charset val="186"/>
      </rPr>
      <t xml:space="preserve">(rindiņas atļauts papildināt zemāk pēc nepieciešamības, vienā rindinā ierakstīt ne vairāk kā vienu piederumu) </t>
    </r>
  </si>
  <si>
    <r>
      <t>Nosaukums:</t>
    </r>
    <r>
      <rPr>
        <sz val="11"/>
        <color rgb="FF000000"/>
        <rFont val="Times New Roman"/>
        <family val="1"/>
        <charset val="186"/>
      </rPr>
      <t xml:space="preserve"> </t>
    </r>
    <r>
      <rPr>
        <b/>
        <sz val="11"/>
        <color rgb="FF000000"/>
        <rFont val="Times New Roman"/>
        <family val="1"/>
        <charset val="186"/>
      </rPr>
      <t>Infūzijas sūkņu un perfuzoru stacija magnētiskās rezonanses kabinetam</t>
    </r>
  </si>
  <si>
    <t>nr.</t>
  </si>
  <si>
    <t>Obligātās prsības iekārtām un iesniegtajam piedāvājumam</t>
  </si>
  <si>
    <t>Ražotāja apliecinājums 1, 1.lpp</t>
  </si>
  <si>
    <t xml:space="preserve">Piedāvājumam jāpievieno: </t>
  </si>
  <si>
    <t xml:space="preserve">Preces ražotāja izsniegta autorizācijas vēstule, kas apliecina, ka pretendents ir tiesīgs izplatīt un nodrošināt tehnisko apkalpošanu* (ja attiecināms) piedāvātai Precei Latvijas Republikā. Vai arī ražotāja apliecinājums, ka autorizācija nav nepieciešama.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</si>
  <si>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</si>
  <si>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</si>
  <si>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</si>
  <si>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</si>
  <si>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</si>
  <si>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Nepieciešamības gadījumā nodrošināt ierīču aprobāciju un/vai paraugu demonstrāciju</t>
  </si>
  <si>
    <t>Prasības precei:</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</si>
  <si>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</si>
  <si>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</si>
  <si>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</si>
  <si>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</si>
  <si>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Prece tiek piegādāta ne ilgāk kā 60 dienu laikā, lūdzam norādīt iekārtas piegādes laiku. </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</si>
  <si>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</si>
  <si>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</si>
  <si>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</si>
  <si>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</si>
  <si>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</si>
  <si>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</si>
  <si>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</si>
  <si>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</si>
  <si>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</si>
  <si>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</si>
  <si>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</si>
  <si>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</si>
  <si>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</si>
  <si>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</si>
  <si>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</si>
  <si>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</si>
  <si>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</si>
  <si>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</si>
  <si>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</si>
  <si>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</si>
  <si>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</si>
  <si>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</si>
  <si>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</si>
  <si>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</si>
  <si>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</si>
  <si>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</si>
  <si>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</si>
  <si>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</si>
  <si>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</si>
  <si>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</si>
  <si>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t>Transkutāns CO2 monitors</t>
  </si>
  <si>
    <t>1. pozīcija</t>
  </si>
  <si>
    <t>2. pozīcija</t>
  </si>
  <si>
    <t>3. pozīcija</t>
  </si>
  <si>
    <t>4. pozīcija</t>
  </si>
  <si>
    <t>5. pozīcija</t>
  </si>
  <si>
    <t>6. pozīcija</t>
  </si>
  <si>
    <t>7. pozīcija</t>
  </si>
  <si>
    <t>8. pozīcija</t>
  </si>
  <si>
    <t>9. pozīcija</t>
  </si>
  <si>
    <t>9.</t>
  </si>
  <si>
    <t>Izotermiskas vides nodrošinājums jaundzimušajam bērnam</t>
  </si>
  <si>
    <t>Radiācijas siltums  32 mW/cm2 ±2 65 cm ± 3 attālumā starp sildīšanas avotu un matraci</t>
  </si>
  <si>
    <t>Sildīšanas jauda vismaz 475  W</t>
  </si>
  <si>
    <t>Ir iespēja uzstādīt sildīšanas jaudu no 0% līdz 100%</t>
  </si>
  <si>
    <t>Ir uzstādītas jaudas vizuālais indikators</t>
  </si>
  <si>
    <t>Ir iespēja uzstādīt temperatūru diapazonā no 34ºC ±1ºC līdz 37ºC±1ºC ar soli 0,1 ºC</t>
  </si>
  <si>
    <t>Temperatūras trauksmes paziņojums ±1ºC no uzstādītās temperatūras</t>
  </si>
  <si>
    <t>Sildīšanas avota pagriešana vismaz ±180º no centra pozīcijas</t>
  </si>
  <si>
    <t>Trauksmes paziņojumi:</t>
  </si>
  <si>
    <t>Augsta temperatūra</t>
  </si>
  <si>
    <t>Zema temperatūra</t>
  </si>
  <si>
    <t>Sensors atvienots</t>
  </si>
  <si>
    <t>Sensors nedarbojas</t>
  </si>
  <si>
    <t>Ir trauksmes izslēgšanas opcija</t>
  </si>
  <si>
    <t>Vismaz trīs darbības režīmi:</t>
  </si>
  <si>
    <t>Manuālais režīms – sildītājs nodrošina lietotāja ieregulētu sildīšanas jaudu, uzrādot pacienta ādas temperatūru ar ādas sensora palīdzību</t>
  </si>
  <si>
    <t>Priekšsildīšanas režīms – tiek nodrošināts sildītājelementu un matrača uzsilšanu</t>
  </si>
  <si>
    <t>Pacienta režīms – ir iespēja uzstādīt nepieciešamo uzsildīšanas temperatūru, kad tiek sasniegta uzstādīta temperatūra, sildīšana atslēdzas. Tiek kontrolēta pacienta temperatūra – automātiskā sildīšanas ieslēgšana/izslēgšana</t>
  </si>
  <si>
    <t>Ir vismaz viens procedūras taimeris</t>
  </si>
  <si>
    <t>Ir izmeklējuma gaisma</t>
  </si>
  <si>
    <t>Barošana: 220 - 240 V, 50-60 Hz</t>
  </si>
  <si>
    <t>Regulējams lampas augstums: vismaz no 155 līdz 190 cm</t>
  </si>
  <si>
    <t>Vismaz 4 riteņi, katrs ritenis ir aprīkots ar bremzi</t>
  </si>
  <si>
    <t>Statīva pamatne ne augstāka par 10 cm, to paredzēts pastumt zem bērna gultas</t>
  </si>
  <si>
    <t>Apsildāmā lampa</t>
  </si>
  <si>
    <t>Vadības bloks</t>
  </si>
  <si>
    <t>Statīvs uz riteņiem ar bremzēm</t>
  </si>
  <si>
    <t>Daudzreizlietojams temperatūras sensors</t>
  </si>
  <si>
    <t>Vadu turētājs, stiprināms pie statīva</t>
  </si>
  <si>
    <t>Nosaukums:  Jaundzimušo apsildāmā lampa</t>
  </si>
  <si>
    <t>Jaundzimušo apsildāmā lampa</t>
  </si>
  <si>
    <t>9.1.1</t>
  </si>
  <si>
    <t>9.2</t>
  </si>
  <si>
    <t>9.2.1</t>
  </si>
  <si>
    <t>9.2.2</t>
  </si>
  <si>
    <t>9.2.3</t>
  </si>
  <si>
    <t>9.3</t>
  </si>
  <si>
    <t>9.3.1</t>
  </si>
  <si>
    <t>9.3.2</t>
  </si>
  <si>
    <t>Heine F-008.22.800 vai analogs</t>
  </si>
  <si>
    <t>Darbināms ar AA tipa baterijām</t>
  </si>
  <si>
    <t xml:space="preserve">Rokturi: </t>
  </si>
  <si>
    <t xml:space="preserve">Saimnieciski visizdevīgākā piedāvājuma vērtēšanai norādāmā papildus informācija 
Pretendenta piedāvājums, atsauce uz informatīvo materiālu vai ražotāja apliecinājumu </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</si>
  <si>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</si>
  <si>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1.1.</t>
  </si>
  <si>
    <t>1.2.</t>
  </si>
  <si>
    <t>1.1.1.</t>
  </si>
  <si>
    <t>1.2.1.</t>
  </si>
  <si>
    <t>1.2.1.1.</t>
  </si>
  <si>
    <t>1.2.1.2.</t>
  </si>
  <si>
    <t>1.2.1.3.</t>
  </si>
  <si>
    <t>1.2.1.4.</t>
  </si>
  <si>
    <t>1.2.1.5.</t>
  </si>
  <si>
    <t>1.3.1.</t>
  </si>
  <si>
    <t>1.3.2.</t>
  </si>
  <si>
    <t>1.2.2.     </t>
  </si>
  <si>
    <t>1.2.2.1.</t>
  </si>
  <si>
    <t>1.2.2.2.</t>
  </si>
  <si>
    <t>1.2.3.</t>
  </si>
  <si>
    <t>1.2.3.1.</t>
  </si>
  <si>
    <t>1.2.3.2.</t>
  </si>
  <si>
    <t>1.2.3.3.</t>
  </si>
  <si>
    <t>1.2.3.4.</t>
  </si>
  <si>
    <t>1.2.4.</t>
  </si>
  <si>
    <t>1.2.4.1.</t>
  </si>
  <si>
    <t>1.2.4.2.</t>
  </si>
  <si>
    <t>1.2.4.3.</t>
  </si>
  <si>
    <t>1.2.4.4.</t>
  </si>
  <si>
    <t>1.2.4.5.</t>
  </si>
  <si>
    <t>1.2.4.6.</t>
  </si>
  <si>
    <t>1.2.5.</t>
  </si>
  <si>
    <t>1.2.6.</t>
  </si>
  <si>
    <t>1.2.7.</t>
  </si>
  <si>
    <t>1.3.</t>
  </si>
  <si>
    <t>1.3.3.</t>
  </si>
  <si>
    <t>1.3.4.</t>
  </si>
  <si>
    <t>1.3.5.</t>
  </si>
  <si>
    <t>1.3.6.</t>
  </si>
  <si>
    <t>1.3.7.</t>
  </si>
  <si>
    <t>1.3.8.</t>
  </si>
  <si>
    <t>1.4.</t>
  </si>
  <si>
    <t>1.4.1.</t>
  </si>
  <si>
    <t>1.4.2.</t>
  </si>
  <si>
    <t>1.4.3.</t>
  </si>
  <si>
    <t>1.4.4.</t>
  </si>
  <si>
    <t>1.4.5.</t>
  </si>
  <si>
    <t>1.4.6.</t>
  </si>
  <si>
    <t>1.4.7.</t>
  </si>
  <si>
    <t>1.4.8.</t>
  </si>
  <si>
    <r>
      <t xml:space="preserve">Citi piederumi, kas nepieciešamas piedāvātajai iekārtai, lai nodrošinātu tehniskajā aprakstā norādīto funkcionalitāti un/vai pieejamie papildinājumi. </t>
    </r>
    <r>
      <rPr>
        <i/>
        <sz val="8"/>
        <color theme="1"/>
        <rFont val="Times New Roman"/>
        <family val="1"/>
        <charset val="186"/>
      </rPr>
      <t xml:space="preserve">(rindiņas atļauts papildināt zemāk pēc nepieciešamības, vienā rindinā ierakstīt ne vairāk kā vienu piederumu) </t>
    </r>
  </si>
  <si>
    <t>Iepirkuma pozīcijas numurs</t>
  </si>
  <si>
    <t>Tehniskās specifikācijas punkta numurs</t>
  </si>
  <si>
    <t>Piederumi, saderīgi ar piedāvāto iekārtu (tiek norādīta cena par katru piederumu atsevišķi, tiks pasūtīti pēc nepieciešamības, papildus norādīto piederumu cena netiek iekļauta vērtējamajā cenā):</t>
  </si>
  <si>
    <t>Nav attiecināms</t>
  </si>
  <si>
    <t>2.1.</t>
  </si>
  <si>
    <t>2.1.1.</t>
  </si>
  <si>
    <t>2.2.</t>
  </si>
  <si>
    <t>2.2.1.</t>
  </si>
  <si>
    <t>2.2.2.</t>
  </si>
  <si>
    <t>2.2.3.</t>
  </si>
  <si>
    <t>2.2.4.</t>
  </si>
  <si>
    <t>2.2.4.1.</t>
  </si>
  <si>
    <t>2.2.4.2.</t>
  </si>
  <si>
    <t>2.2.4.3.</t>
  </si>
  <si>
    <t>2.2.5.</t>
  </si>
  <si>
    <t>2.2.6.</t>
  </si>
  <si>
    <t>2.2.7.</t>
  </si>
  <si>
    <t>2.2.8.</t>
  </si>
  <si>
    <t>2.2.9.</t>
  </si>
  <si>
    <t>2.2.10.</t>
  </si>
  <si>
    <t>2.3.</t>
  </si>
  <si>
    <t>2.3.1.</t>
  </si>
  <si>
    <t>2.3.2.</t>
  </si>
  <si>
    <t>2.3.3.</t>
  </si>
  <si>
    <t>2.3.4.</t>
  </si>
  <si>
    <t>2.3.5.</t>
  </si>
  <si>
    <t>2.3.6.</t>
  </si>
  <si>
    <t>2.pozīcija - Transkutāns CO2 monitors</t>
  </si>
  <si>
    <t>2.2.1.1.</t>
  </si>
  <si>
    <t>2.2.1.2.</t>
  </si>
  <si>
    <t>2.2.2.1.</t>
  </si>
  <si>
    <t>2.2.2.2.</t>
  </si>
  <si>
    <t>2.2.2.3.</t>
  </si>
  <si>
    <t>2.2.3.1.</t>
  </si>
  <si>
    <t>2.2.3.2.</t>
  </si>
  <si>
    <t>2.2.3.3.</t>
  </si>
  <si>
    <t>2.2.4.4.</t>
  </si>
  <si>
    <t>2.2.11.</t>
  </si>
  <si>
    <t>2.2.11.1.</t>
  </si>
  <si>
    <t>2.2.11.2.</t>
  </si>
  <si>
    <t>2.2.11.3.</t>
  </si>
  <si>
    <t>2.2.11.4.</t>
  </si>
  <si>
    <t>2.2.12.</t>
  </si>
  <si>
    <t>2.2.12.1.</t>
  </si>
  <si>
    <t>2.2.12.2.</t>
  </si>
  <si>
    <t>2.2.12.3.</t>
  </si>
  <si>
    <t>2.2.12.4.</t>
  </si>
  <si>
    <t>2.2.12.5.</t>
  </si>
  <si>
    <t>2.3.4.1.</t>
  </si>
  <si>
    <t>2.3.4.2.</t>
  </si>
  <si>
    <t>2.3.4.3.</t>
  </si>
  <si>
    <t>2.3.7.</t>
  </si>
  <si>
    <t>2.3.8.</t>
  </si>
  <si>
    <t>2.3.9.</t>
  </si>
  <si>
    <t>2.4.</t>
  </si>
  <si>
    <t>2.4.1.</t>
  </si>
  <si>
    <t>2.4.1.1.</t>
  </si>
  <si>
    <t>2.4.1.2.</t>
  </si>
  <si>
    <t>2.4.1.3.</t>
  </si>
  <si>
    <t>2.4.2.</t>
  </si>
  <si>
    <t>2.4.3.</t>
  </si>
  <si>
    <t>2.4.4.</t>
  </si>
  <si>
    <t>2.4.5.</t>
  </si>
  <si>
    <t>2.4.6.</t>
  </si>
  <si>
    <t>Preces/ iekārtas elektroenerģijas patēriņš vai Preces/Iekārtas energoefektivitāte  (C), maksimālais punktu skaits</t>
  </si>
  <si>
    <t>Kopā</t>
  </si>
  <si>
    <t>Iekārtu skaits ***</t>
  </si>
  <si>
    <t xml:space="preserve">2. </t>
  </si>
  <si>
    <t>3. pozīcija - Fototerapijas lampa jaundzimušajiem</t>
  </si>
  <si>
    <t>3.3.</t>
  </si>
  <si>
    <t>3.3.1.</t>
  </si>
  <si>
    <t>3.1.</t>
  </si>
  <si>
    <t>3.1.1.</t>
  </si>
  <si>
    <t>3.2.1.</t>
  </si>
  <si>
    <t>3.2.1.1.</t>
  </si>
  <si>
    <t>3.2.1.2.</t>
  </si>
  <si>
    <t>3.2.3.</t>
  </si>
  <si>
    <t>3.2.4.</t>
  </si>
  <si>
    <t>3.2.5.</t>
  </si>
  <si>
    <t>3.2.6.</t>
  </si>
  <si>
    <t>3.2.7.</t>
  </si>
  <si>
    <t>3.2.8.</t>
  </si>
  <si>
    <t>3.2.9.</t>
  </si>
  <si>
    <t>3.2.10.</t>
  </si>
  <si>
    <t>3.2.11.</t>
  </si>
  <si>
    <t>3.2.12.</t>
  </si>
  <si>
    <t>3.2.13.</t>
  </si>
  <si>
    <t>3.2.14.</t>
  </si>
  <si>
    <t>3.2.15.</t>
  </si>
  <si>
    <t>3.2.16.</t>
  </si>
  <si>
    <t>3.2.17.</t>
  </si>
  <si>
    <t>3.3.2.</t>
  </si>
  <si>
    <t>3.3.3.</t>
  </si>
  <si>
    <t>3.4.</t>
  </si>
  <si>
    <t>3.4.1.</t>
  </si>
  <si>
    <t>3.4.2.</t>
  </si>
  <si>
    <t>4. pozīcija - Jaundzimušo apsildāmā lampa</t>
  </si>
  <si>
    <t>4.2.8.1.</t>
  </si>
  <si>
    <t>4.2.8.2.</t>
  </si>
  <si>
    <t>4.2.8.3.</t>
  </si>
  <si>
    <t>4.2.8.4.</t>
  </si>
  <si>
    <t>4.2.8.5.</t>
  </si>
  <si>
    <t>4.2.9.</t>
  </si>
  <si>
    <t>4.2.9.1.</t>
  </si>
  <si>
    <t>4.2.9.2.</t>
  </si>
  <si>
    <t>4.2.9.3.</t>
  </si>
  <si>
    <t>4.2.10.</t>
  </si>
  <si>
    <t>4.2.11.</t>
  </si>
  <si>
    <t>4.2.12.</t>
  </si>
  <si>
    <t>4.2.13.</t>
  </si>
  <si>
    <t>4.2.14.</t>
  </si>
  <si>
    <t>4.2.15.</t>
  </si>
  <si>
    <t>4.3.4.</t>
  </si>
  <si>
    <t>5.pozīcija - Infūzijas sūkņu un perfuzoru stacija magnētiskās rezonanses kabinetam</t>
  </si>
  <si>
    <t>5.1.</t>
  </si>
  <si>
    <t>5.1.1.</t>
  </si>
  <si>
    <t>5.2.</t>
  </si>
  <si>
    <t>5.2.1.</t>
  </si>
  <si>
    <t>5.2.2.</t>
  </si>
  <si>
    <t>5.2.3.</t>
  </si>
  <si>
    <t>5.2.4.</t>
  </si>
  <si>
    <t>5.2.5.</t>
  </si>
  <si>
    <t>5.2.6.</t>
  </si>
  <si>
    <t>5.2.7.</t>
  </si>
  <si>
    <t>5.2.8.</t>
  </si>
  <si>
    <t>5.2.9.</t>
  </si>
  <si>
    <t>5.2.10.</t>
  </si>
  <si>
    <t>5.2.11.</t>
  </si>
  <si>
    <t>5.2.12.</t>
  </si>
  <si>
    <t>5.3.</t>
  </si>
  <si>
    <t>5.3.1.</t>
  </si>
  <si>
    <t>5.4.</t>
  </si>
  <si>
    <t>5.4.2.</t>
  </si>
  <si>
    <t>5.4.1.</t>
  </si>
  <si>
    <t>6. pozīcija -  Transkutānais CO2 monitorēšanas modulis</t>
  </si>
  <si>
    <t>6.1.</t>
  </si>
  <si>
    <t>6.1.1.</t>
  </si>
  <si>
    <t>6.1.2.</t>
  </si>
  <si>
    <t>6.1.3.</t>
  </si>
  <si>
    <t>6.1.4.</t>
  </si>
  <si>
    <t>6.1.5.</t>
  </si>
  <si>
    <t>6.1.6.</t>
  </si>
  <si>
    <t>6.1.7.</t>
  </si>
  <si>
    <t>6.1.8.</t>
  </si>
  <si>
    <t>6.1.9.</t>
  </si>
  <si>
    <t>6.1.10.</t>
  </si>
  <si>
    <t>6.1.11.</t>
  </si>
  <si>
    <t>6.1.12.</t>
  </si>
  <si>
    <t>6.1.13.</t>
  </si>
  <si>
    <t>6.1.14.</t>
  </si>
  <si>
    <t>6.1.15.</t>
  </si>
  <si>
    <t>6.1.16.</t>
  </si>
  <si>
    <t>6.1.17.</t>
  </si>
  <si>
    <t>6.2.</t>
  </si>
  <si>
    <t>6.2.1.</t>
  </si>
  <si>
    <t>6.2.2.</t>
  </si>
  <si>
    <t>6.2.3.</t>
  </si>
  <si>
    <t>6.2.4.</t>
  </si>
  <si>
    <t>6.2.4.1.</t>
  </si>
  <si>
    <t>6.2.4.2.</t>
  </si>
  <si>
    <t>6.2.4.3.</t>
  </si>
  <si>
    <t>6.2.5.</t>
  </si>
  <si>
    <t>6.2.6.</t>
  </si>
  <si>
    <t>6.2.7.</t>
  </si>
  <si>
    <t>6.2.8.</t>
  </si>
  <si>
    <t>6.2.9.</t>
  </si>
  <si>
    <t>6.2.10.</t>
  </si>
  <si>
    <t>6.3.</t>
  </si>
  <si>
    <t>6.3.1.</t>
  </si>
  <si>
    <t>6.3.1.1.</t>
  </si>
  <si>
    <t>6.3.1.2.</t>
  </si>
  <si>
    <t>6.3.1.3.</t>
  </si>
  <si>
    <t>6.3.2.</t>
  </si>
  <si>
    <t>6.3.3.</t>
  </si>
  <si>
    <t>6.3.4.</t>
  </si>
  <si>
    <t>6.3.5.</t>
  </si>
  <si>
    <t>6.3.6.</t>
  </si>
  <si>
    <t>7. pozīcija - Skābekļa blenderis augstas plūsmas</t>
  </si>
  <si>
    <t>7.1.1.</t>
  </si>
  <si>
    <t>7.2.</t>
  </si>
  <si>
    <t>7.2.1.</t>
  </si>
  <si>
    <t>7.2.2.</t>
  </si>
  <si>
    <t>7.2.3.</t>
  </si>
  <si>
    <t>7.2.4.</t>
  </si>
  <si>
    <t>7.2.5.</t>
  </si>
  <si>
    <t>7.2.6.</t>
  </si>
  <si>
    <t>7.2.7.</t>
  </si>
  <si>
    <t>7.2.8.</t>
  </si>
  <si>
    <t>7.3.</t>
  </si>
  <si>
    <t>7.3.1.</t>
  </si>
  <si>
    <t>7.3.2.</t>
  </si>
  <si>
    <t>7.3.3.</t>
  </si>
  <si>
    <t>7.3.5.</t>
  </si>
  <si>
    <t>7.3.6.</t>
  </si>
  <si>
    <t>7.3.7.</t>
  </si>
  <si>
    <t>7.3.8.</t>
  </si>
  <si>
    <t>7.4.</t>
  </si>
  <si>
    <t>7.4.1.</t>
  </si>
  <si>
    <t>7.4.2.</t>
  </si>
  <si>
    <t>7.4.3.</t>
  </si>
  <si>
    <t>7.4.4.</t>
  </si>
  <si>
    <t>7.4.5.</t>
  </si>
  <si>
    <t>7.4.6.</t>
  </si>
  <si>
    <t>7.5.</t>
  </si>
  <si>
    <t>7.5.1.</t>
  </si>
  <si>
    <t>7.5.2.</t>
  </si>
  <si>
    <t>7.5.3.</t>
  </si>
  <si>
    <t>7.5.4.</t>
  </si>
  <si>
    <t>7.5.5.</t>
  </si>
  <si>
    <t>8. pozīcija - Transporta kapnogrāfs</t>
  </si>
  <si>
    <t>8.3.2</t>
  </si>
  <si>
    <t>8.pozīcija</t>
  </si>
  <si>
    <t>9. pozīcija - Fibrooptiskais laringoskops</t>
  </si>
  <si>
    <t xml:space="preserve"> Fibrooptiskais laringoskops</t>
  </si>
  <si>
    <t>9.pozīcija</t>
  </si>
  <si>
    <t>Iekārta tiek piegādāta pilnā komplektācijā pirmreizējai lietošanai</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</si>
  <si>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(tiek norādīta cena par katru piederumu atsevišķi, tiks pasūtīti pēc nepieciešamības</t>
    </r>
  </si>
  <si>
    <t>Piedāvātā Prece ir jauna, iepriekš nelietota un nav izmantota prezentācijās; tā nesatur iepriekš lietotas vai atjaunotas sastāvdaļas vai komponentes. Tā ir ražota ne agrāk kā 12 mēnešus pirms piegādes.</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</si>
  <si>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</si>
  <si>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9. pozīcija - Transporta kapnogrāfs</t>
  </si>
  <si>
    <t>9.1</t>
  </si>
  <si>
    <t>9.2.4</t>
  </si>
  <si>
    <t>9.2.5</t>
  </si>
  <si>
    <t>9.2.6</t>
  </si>
  <si>
    <t>9.2.7</t>
  </si>
  <si>
    <t>9.2.8</t>
  </si>
  <si>
    <t>9.2.9</t>
  </si>
  <si>
    <t>9.2.10</t>
  </si>
  <si>
    <t>9.2.11</t>
  </si>
  <si>
    <t>9.2.12</t>
  </si>
  <si>
    <t>9.2.13</t>
  </si>
  <si>
    <t>9.2.14</t>
  </si>
  <si>
    <t>9.3.4.</t>
  </si>
  <si>
    <t>8. pozīcija - Fibrooptiskais laringoskops</t>
  </si>
  <si>
    <t>8.1.</t>
  </si>
  <si>
    <t>8.4</t>
  </si>
  <si>
    <t>8.4.1</t>
  </si>
  <si>
    <t>8.4.2</t>
  </si>
  <si>
    <t>8.4.3</t>
  </si>
  <si>
    <t>8.4.4</t>
  </si>
  <si>
    <t>8.5</t>
  </si>
  <si>
    <t>8.5.1</t>
  </si>
  <si>
    <t>8.5.2</t>
  </si>
  <si>
    <t>8.5.3</t>
  </si>
  <si>
    <t>8.5.4</t>
  </si>
  <si>
    <t>8.5.5</t>
  </si>
  <si>
    <t>8.6</t>
  </si>
  <si>
    <t>8.6.1</t>
  </si>
  <si>
    <t>8.6.2</t>
  </si>
  <si>
    <t>8.6.3</t>
  </si>
  <si>
    <t>8.6.4</t>
  </si>
  <si>
    <t>8.6.5</t>
  </si>
  <si>
    <t>8.7</t>
  </si>
  <si>
    <t>8.7.1</t>
  </si>
  <si>
    <t>8.7.1.1</t>
  </si>
  <si>
    <t>8.7.1.2</t>
  </si>
  <si>
    <t>8.7.1.3</t>
  </si>
  <si>
    <t>8.7.1.4</t>
  </si>
  <si>
    <t>8.7.1.5</t>
  </si>
  <si>
    <t>8.7.1.6</t>
  </si>
  <si>
    <t>8.7.2</t>
  </si>
  <si>
    <t>8.7.2.1</t>
  </si>
  <si>
    <t>8.7.2.2</t>
  </si>
  <si>
    <t>8.7.2.3</t>
  </si>
  <si>
    <t>8.7.2.4</t>
  </si>
  <si>
    <t>8.7.2.5</t>
  </si>
  <si>
    <t>8.7.3</t>
  </si>
  <si>
    <t>8.7.3.1</t>
  </si>
  <si>
    <t>8.7.3.1.1</t>
  </si>
  <si>
    <t>8.7.3.2</t>
  </si>
  <si>
    <t>8.7.3.2.1</t>
  </si>
  <si>
    <t>3.3.4.</t>
  </si>
  <si>
    <t>4.3.7.</t>
  </si>
  <si>
    <t>5.4.3.</t>
  </si>
  <si>
    <t>8.7.</t>
  </si>
  <si>
    <t xml:space="preserve">Iepirkums sadalīts 9 pozīcijās, līgums tiks slēgts par katru pozīciju atsevišķi, parakstot vispārīgo vienošanos. </t>
  </si>
  <si>
    <t xml:space="preserve">Pozīcijās 1. -3., 6.-8. tiks vērtēta iekārtas, piederumu un uzturēšanas cenu summa, 4., 5., 9. pozīcijā tiks vērtēta iekārtas un uzturēšanas cenu summa. Līguma slēgšanas tiesības saimnieciski izdevīgākajam piedāvājumam. </t>
  </si>
  <si>
    <t>Vērtējamā summa</t>
  </si>
  <si>
    <t>Vērtējamā summa (A), maksimālais punktu skaits</t>
  </si>
  <si>
    <t xml:space="preserve">Piedāvātā prece nedrīkst būt ražota Krievijā vai Baltkrievijā. </t>
  </si>
  <si>
    <r>
      <t>Jānorāda Preces ražotāja noteiktais elektroenerģijas patēriņš darba režīmā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darba režīmā</t>
    </r>
  </si>
  <si>
    <t>Preces paredzamais lietošanas ilgums (gados)</t>
  </si>
  <si>
    <t>Elektroenerģijas patēriņš darba režīmā</t>
  </si>
  <si>
    <t>Komisija katrā daļā piešķir īpatsvaru (punktu skaitu), šādā kārtībā:
1) A (Preču kopējās izmaksas) un C (Elektroenerģijas patēriņš darba režīmā) daļai - viszemākajai vērtība tiek piešķirts maksimālais punktu skaits.  Ja piedāvājumā nav norādīta informācija par elektroenerģijas patēriņu tiek piešķirti 0 punkti. Ja tiek norādīts elektroenerģijas patēriņa diapazons, puntku piešķiršanai tiek izmantota augstākā vērtība.
2) Nākamās vērtības A (Preču kopējās izmaksas) un C (Elektroenerģijas patēriņš) daļai tiek aprēķinātas proporcionāli
3) B (Preces ražotāja noteiktais preces paredzamais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puntku piešķiršanai tiek izmantota zemākā vērtība. 
4) Nākamās vērtības B (Preces ražotāja noteiktais preces paredzamais lietošanas ilgums) daļai tiek aprēķinātas proporcionāli</t>
  </si>
  <si>
    <r>
      <t>Jānorāda Preces ražotāja noteiktais preces paredzamais lietošanas ilgums (paredzamais lietošanas ilgums) (</t>
    </r>
    <r>
      <rPr>
        <i/>
        <sz val="11"/>
        <color theme="1"/>
        <rFont val="Times New Roman"/>
        <family val="1"/>
        <charset val="186"/>
      </rPr>
      <t>gados</t>
    </r>
    <r>
      <rPr>
        <sz val="11"/>
        <color theme="1"/>
        <rFont val="Times New Roman"/>
        <family val="1"/>
        <charset val="186"/>
      </rPr>
      <t>)</t>
    </r>
  </si>
  <si>
    <t>Jānorāda Preces ražotāja noteiktais preces paredamais lietošanas ilgums (gados) (B), maksimālais punktu skaits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</si>
</sst>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Ls-426]\ * #,##0.00_-;\-[$Ls-426]\ * #,##0.00_-;_-[$Ls-426]\ * &quot;-&quot;??_-;_-@_-"/>
    <numFmt numFmtId="165" formatCode="_-&quot;€&quot;\ * #,##0.00_-;\-&quot;€&quot;\ * #,##0.00_-;_-&quot;€&quot;\ * &quot;-&quot;??_-;_-@_-"/>
    <numFmt numFmtId="166" formatCode="_-[$€-2]\ * #,##0.00_-;\-[$€-2]\ * #,##0.00_-;_-[$€-2]\ * &quot;-&quot;??_-;_-@_-"/>
    <numFmt numFmtId="167" formatCode="#,##0.00\ &quot;€&quot;"/>
    <numFmt numFmtId="168" formatCode="_-* #,##0.00\ [$€-426]_-;\-* #,##0.00\ [$€-426]_-;_-* &quot;-&quot;??\ [$€-426]_-;_-@_-"/>
  </numFmts>
  <fonts count="56">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Times New Roman"/>
      <family val="1"/>
      <charset val="186"/>
    </font>
    <font>
      <i/>
      <sz val="11"/>
      <color theme="1"/>
      <name val="Times New Roman"/>
      <family val="1"/>
      <charset val="186"/>
    </font>
    <font>
      <b/>
      <sz val="11"/>
      <color theme="1"/>
      <name val="Times New Roman"/>
      <family val="1"/>
      <charset val="186"/>
    </font>
    <font>
      <sz val="10"/>
      <name val="Times New Roman"/>
      <family val="1"/>
      <charset val="186"/>
    </font>
    <font>
      <sz val="11"/>
      <name val="Times New Roman"/>
      <family val="1"/>
      <charset val="186"/>
    </font>
    <font>
      <sz val="11"/>
      <color rgb="FF000000"/>
      <name val="Times New Roman"/>
      <family val="1"/>
      <charset val="186"/>
    </font>
    <font>
      <sz val="11"/>
      <color theme="1"/>
      <name val="Calibri"/>
      <family val="2"/>
      <scheme val="minor"/>
    </font>
    <font>
      <sz val="10"/>
      <name val="Arial"/>
      <family val="2"/>
      <charset val="186"/>
    </font>
    <font>
      <sz val="10"/>
      <color theme="1"/>
      <name val="Times New Roman"/>
      <family val="1"/>
      <charset val="186"/>
    </font>
    <font>
      <sz val="11"/>
      <color indexed="8"/>
      <name val="Calibri"/>
      <family val="2"/>
      <charset val="186"/>
    </font>
    <font>
      <sz val="10"/>
      <name val="Helv"/>
    </font>
    <font>
      <sz val="11"/>
      <color rgb="FF000000"/>
      <name val="Calibri"/>
      <family val="2"/>
      <charset val="186"/>
    </font>
    <font>
      <b/>
      <sz val="11"/>
      <name val="Times New Roman"/>
      <family val="1"/>
      <charset val="186"/>
    </font>
    <font>
      <b/>
      <i/>
      <sz val="11"/>
      <color theme="1"/>
      <name val="Times New Roman"/>
      <family val="1"/>
      <charset val="186"/>
    </font>
    <font>
      <i/>
      <sz val="11"/>
      <color rgb="FF000000"/>
      <name val="Times New Roman"/>
      <family val="1"/>
      <charset val="186"/>
    </font>
    <font>
      <b/>
      <sz val="11"/>
      <color rgb="FF000000"/>
      <name val="Times New Roman"/>
      <family val="1"/>
      <charset val="186"/>
    </font>
    <font>
      <sz val="10"/>
      <color rgb="FF000000"/>
      <name val="RotisSansSerif"/>
      <charset val="186"/>
    </font>
    <font>
      <sz val="8"/>
      <name val="Calibri"/>
      <family val="2"/>
      <scheme val="minor"/>
    </font>
    <font>
      <u/>
      <sz val="11"/>
      <color theme="10"/>
      <name val="Calibri"/>
      <family val="2"/>
      <scheme val="minor"/>
    </font>
    <font>
      <sz val="12"/>
      <color rgb="FF000000"/>
      <name val="Times New Roman"/>
      <family val="1"/>
      <charset val="186"/>
    </font>
    <font>
      <sz val="11"/>
      <color rgb="FFFF0000"/>
      <name val="Times New Roman"/>
      <family val="1"/>
      <charset val="186"/>
    </font>
    <font>
      <sz val="11"/>
      <color rgb="FFFF0000"/>
      <name val="Calibri"/>
      <family val="2"/>
      <scheme val="minor"/>
    </font>
    <font>
      <b/>
      <sz val="8"/>
      <color rgb="FFFF0000"/>
      <name val="Times New Roman"/>
      <family val="1"/>
      <charset val="186"/>
    </font>
    <font>
      <sz val="8"/>
      <color rgb="FFFF0000"/>
      <name val="Times New Roman"/>
      <family val="1"/>
      <charset val="186"/>
    </font>
    <font>
      <b/>
      <sz val="10"/>
      <color rgb="FFFF0000"/>
      <name val="Times New Roman"/>
      <family val="1"/>
      <charset val="186"/>
    </font>
    <font>
      <sz val="9"/>
      <color rgb="FFFF0000"/>
      <name val="Times New Roman"/>
      <family val="1"/>
      <charset val="186"/>
    </font>
    <font>
      <sz val="12"/>
      <color rgb="FFFF0000"/>
      <name val="Times New Roman"/>
      <family val="1"/>
      <charset val="186"/>
    </font>
    <font>
      <b/>
      <i/>
      <sz val="11"/>
      <color rgb="FF000000"/>
      <name val="Times New Roman"/>
      <family val="1"/>
      <charset val="186"/>
    </font>
    <font>
      <sz val="11"/>
      <name val="Calibri"/>
      <family val="2"/>
      <scheme val="minor"/>
    </font>
    <font>
      <sz val="8"/>
      <name val="Times New Roman"/>
      <family val="1"/>
      <charset val="186"/>
    </font>
    <font>
      <b/>
      <sz val="8"/>
      <name val="Times New Roman"/>
      <family val="1"/>
      <charset val="186"/>
    </font>
    <font>
      <b/>
      <u/>
      <sz val="8"/>
      <name val="Times New Roman"/>
      <family val="1"/>
      <charset val="186"/>
    </font>
    <font>
      <sz val="8"/>
      <color rgb="FF000000"/>
      <name val="Times New Roman"/>
      <family val="1"/>
      <charset val="186"/>
    </font>
    <font>
      <i/>
      <sz val="8"/>
      <color rgb="FF000000"/>
      <name val="Times New Roman"/>
      <family val="1"/>
      <charset val="186"/>
    </font>
    <font>
      <i/>
      <sz val="11"/>
      <color rgb="FF7F7F7F"/>
      <name val="Calibri"/>
      <family val="2"/>
      <charset val="186"/>
      <scheme val="minor"/>
    </font>
    <font>
      <b/>
      <vertAlign val="subscript"/>
      <sz val="11"/>
      <color theme="1"/>
      <name val="Times New Roman"/>
      <family val="1"/>
      <charset val="186"/>
    </font>
    <font>
      <vertAlign val="subscript"/>
      <sz val="11"/>
      <color theme="1"/>
      <name val="Times New Roman"/>
      <family val="1"/>
      <charset val="186"/>
    </font>
    <font>
      <b/>
      <sz val="11"/>
      <color rgb="FFFF0000"/>
      <name val="Times New Roman"/>
      <family val="1"/>
      <charset val="186"/>
    </font>
    <font>
      <b/>
      <i/>
      <sz val="11"/>
      <color rgb="FFFF0000"/>
      <name val="Times New Roman"/>
      <family val="1"/>
      <charset val="186"/>
    </font>
    <font>
      <i/>
      <u/>
      <sz val="11"/>
      <color theme="1"/>
      <name val="Times New Roman"/>
      <family val="1"/>
      <charset val="186"/>
    </font>
    <font>
      <sz val="11"/>
      <color rgb="FF000000"/>
      <name val="Calibri"/>
      <family val="2"/>
      <charset val="1"/>
    </font>
    <font>
      <sz val="8"/>
      <color theme="1"/>
      <name val="Times New Roman"/>
      <family val="1"/>
      <charset val="186"/>
    </font>
    <font>
      <i/>
      <sz val="8"/>
      <color theme="1"/>
      <name val="Times New Roman"/>
      <family val="1"/>
      <charset val="186"/>
    </font>
    <font>
      <u/>
      <sz val="11"/>
      <color theme="10"/>
      <name val="Times New Roman"/>
      <family val="1"/>
      <charset val="186"/>
    </font>
    <font>
      <b/>
      <sz val="8"/>
      <color rgb="FF000000"/>
      <name val="Times New Roman"/>
      <family val="1"/>
      <charset val="186"/>
    </font>
    <font>
      <i/>
      <sz val="8"/>
      <name val="Times New Roman"/>
      <family val="1"/>
      <charset val="186"/>
    </font>
    <font>
      <i/>
      <sz val="9"/>
      <color theme="1"/>
      <name val="Times New Roman"/>
      <family val="1"/>
      <charset val="186"/>
    </font>
    <font>
      <sz val="10"/>
      <color rgb="FF000000"/>
      <name val="RotisSansSerif"/>
      <family val="2"/>
      <charset val="186"/>
    </font>
    <font>
      <u/>
      <sz val="11"/>
      <name val="Times New Roman"/>
      <family val="1"/>
      <charset val="186"/>
    </font>
    <font>
      <sz val="14"/>
      <color theme="1"/>
      <name val="Times New Roman"/>
      <family val="1"/>
      <charset val="186"/>
    </font>
    <font>
      <i/>
      <sz val="9"/>
      <color rgb="FF000000"/>
      <name val="Times New Roman"/>
      <family val="1"/>
      <charset val="186"/>
    </font>
  </fonts>
  <fills count="17">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rgb="FF92D050"/>
        <bgColor indexed="64"/>
      </patternFill>
    </fill>
    <fill>
      <patternFill patternType="solid">
        <fgColor rgb="FFFFFF00"/>
        <bgColor indexed="64"/>
      </patternFill>
    </fill>
    <fill>
      <patternFill patternType="solid">
        <fgColor theme="0"/>
        <bgColor indexed="64"/>
      </patternFill>
    </fill>
    <fill>
      <patternFill patternType="solid">
        <fgColor rgb="FFD9D9D9"/>
        <bgColor indexed="64"/>
      </patternFill>
    </fill>
    <fill>
      <patternFill patternType="solid">
        <fgColor rgb="FF92D050"/>
        <bgColor rgb="FF92D050"/>
      </patternFill>
    </fill>
    <fill>
      <patternFill patternType="solid">
        <fgColor rgb="FFBFBFBF"/>
        <bgColor rgb="FFBFBFBF"/>
      </patternFill>
    </fill>
    <fill>
      <patternFill patternType="solid">
        <fgColor theme="5" tint="0.79998168889431442"/>
        <bgColor rgb="FFDBDBDB"/>
      </patternFill>
    </fill>
    <fill>
      <patternFill patternType="solid">
        <fgColor rgb="FFFFFFFF"/>
        <bgColor rgb="FFFFFFFF"/>
      </patternFill>
    </fill>
    <fill>
      <patternFill patternType="solid">
        <fgColor rgb="FFFBE4D5"/>
        <bgColor indexed="64"/>
      </patternFill>
    </fill>
    <fill>
      <patternFill patternType="solid">
        <fgColor theme="5" tint="0.79998168889431442"/>
        <bgColor indexed="64"/>
      </patternFill>
    </fill>
    <fill>
      <patternFill patternType="solid">
        <fgColor theme="7" tint="0.39997558519241921"/>
        <bgColor indexed="64"/>
      </patternFill>
    </fill>
    <fill>
      <patternFill patternType="solid">
        <fgColor rgb="FFA6A6A6"/>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right style="thin">
        <color indexed="64"/>
      </right>
      <top/>
      <bottom/>
      <diagonal/>
    </border>
    <border>
      <left style="thin">
        <color indexed="64"/>
      </left>
      <right/>
      <top/>
      <bottom/>
      <diagonal/>
    </border>
  </borders>
  <cellStyleXfs count="586">
    <xf numFmtId="0" fontId="0" fillId="0" borderId="0"/>
    <xf numFmtId="0" fontId="8" fillId="0" borderId="0"/>
    <xf numFmtId="0" fontId="11" fillId="0" borderId="0"/>
    <xf numFmtId="0" fontId="4" fillId="0" borderId="0"/>
    <xf numFmtId="0" fontId="12" fillId="0" borderId="0"/>
    <xf numFmtId="0" fontId="12" fillId="0" borderId="0"/>
    <xf numFmtId="164" fontId="13" fillId="0" borderId="0">
      <alignment vertical="center" wrapText="1"/>
    </xf>
    <xf numFmtId="0" fontId="4" fillId="0" borderId="0"/>
    <xf numFmtId="0" fontId="12" fillId="0" borderId="0"/>
    <xf numFmtId="0" fontId="4" fillId="0" borderId="0"/>
    <xf numFmtId="0" fontId="14" fillId="0" borderId="0"/>
    <xf numFmtId="0" fontId="14" fillId="0" borderId="0"/>
    <xf numFmtId="0" fontId="4" fillId="0" borderId="0"/>
    <xf numFmtId="0" fontId="12" fillId="0" borderId="0"/>
    <xf numFmtId="0" fontId="12" fillId="0" borderId="0"/>
    <xf numFmtId="0" fontId="11" fillId="0" borderId="0"/>
    <xf numFmtId="0" fontId="16" fillId="0" borderId="0"/>
    <xf numFmtId="0" fontId="4" fillId="0" borderId="0"/>
    <xf numFmtId="0" fontId="4" fillId="0" borderId="0"/>
    <xf numFmtId="0" fontId="15" fillId="0" borderId="0"/>
    <xf numFmtId="0" fontId="12" fillId="0" borderId="0"/>
    <xf numFmtId="0" fontId="12" fillId="0" borderId="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4" fontId="13" fillId="0" borderId="0">
      <alignment vertical="center" wrapText="1"/>
    </xf>
    <xf numFmtId="165" fontId="11" fillId="0" borderId="0" applyFont="0" applyFill="0" applyBorder="0" applyAlignment="0" applyProtection="0"/>
    <xf numFmtId="0" fontId="21" fillId="0" borderId="0" applyNumberFormat="0" applyBorder="0" applyProtection="0"/>
    <xf numFmtId="0" fontId="12" fillId="0" borderId="0"/>
    <xf numFmtId="0" fontId="21" fillId="0" borderId="0" applyNumberFormat="0" applyBorder="0" applyProtection="0"/>
    <xf numFmtId="0" fontId="12" fillId="0" borderId="0"/>
    <xf numFmtId="0" fontId="4" fillId="0" borderId="0"/>
    <xf numFmtId="0" fontId="4" fillId="0" borderId="0"/>
    <xf numFmtId="0" fontId="11" fillId="0" borderId="0"/>
    <xf numFmtId="0" fontId="11" fillId="0" borderId="0"/>
    <xf numFmtId="0" fontId="12" fillId="0" borderId="0"/>
    <xf numFmtId="44" fontId="11" fillId="0" borderId="0" applyFont="0" applyFill="0" applyBorder="0" applyAlignment="0" applyProtection="0"/>
    <xf numFmtId="44" fontId="11" fillId="0" borderId="0" applyFont="0" applyFill="0" applyBorder="0" applyAlignment="0" applyProtection="0"/>
    <xf numFmtId="0" fontId="3" fillId="0" borderId="0"/>
    <xf numFmtId="0" fontId="3" fillId="0" borderId="0"/>
    <xf numFmtId="0" fontId="3" fillId="0" borderId="0"/>
    <xf numFmtId="0" fontId="2" fillId="0" borderId="0"/>
    <xf numFmtId="0" fontId="11" fillId="0" borderId="0"/>
    <xf numFmtId="0" fontId="23" fillId="0" borderId="0" applyNumberFormat="0" applyFill="0" applyBorder="0" applyAlignment="0" applyProtection="0"/>
    <xf numFmtId="0" fontId="1" fillId="0" borderId="0"/>
    <xf numFmtId="9" fontId="11" fillId="0" borderId="0" applyFont="0" applyFill="0" applyBorder="0" applyAlignment="0" applyProtection="0"/>
    <xf numFmtId="0" fontId="39" fillId="0" borderId="0" applyNumberFormat="0" applyFill="0" applyBorder="0" applyAlignment="0" applyProtection="0"/>
    <xf numFmtId="0" fontId="4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164" fontId="1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alignment vertical="center"/>
    </xf>
    <xf numFmtId="0" fontId="1" fillId="0" borderId="0"/>
    <xf numFmtId="0" fontId="12" fillId="0" borderId="0"/>
    <xf numFmtId="0" fontId="1" fillId="0" borderId="0"/>
    <xf numFmtId="0" fontId="12"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4" fillId="0" borderId="0" applyNumberFormat="0" applyFill="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2" fillId="0" borderId="0"/>
    <xf numFmtId="0" fontId="1" fillId="0" borderId="0"/>
    <xf numFmtId="0" fontId="12"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5" fillId="0" borderId="0"/>
    <xf numFmtId="9" fontId="45" fillId="0" borderId="0" applyBorder="0" applyProtection="0"/>
    <xf numFmtId="164" fontId="1" fillId="0" borderId="0"/>
    <xf numFmtId="164" fontId="1" fillId="0" borderId="0"/>
    <xf numFmtId="164" fontId="11" fillId="0" borderId="0"/>
    <xf numFmtId="164" fontId="1" fillId="0" borderId="0"/>
    <xf numFmtId="164" fontId="16" fillId="0" borderId="0"/>
    <xf numFmtId="164" fontId="1" fillId="0" borderId="0"/>
    <xf numFmtId="164" fontId="1" fillId="0" borderId="0"/>
    <xf numFmtId="164" fontId="1" fillId="0" borderId="0"/>
    <xf numFmtId="164" fontId="11" fillId="0" borderId="0"/>
    <xf numFmtId="164" fontId="1" fillId="0" borderId="0"/>
    <xf numFmtId="164" fontId="1" fillId="0" borderId="0"/>
    <xf numFmtId="164" fontId="12" fillId="0" borderId="0"/>
    <xf numFmtId="164" fontId="12" fillId="0" borderId="0"/>
    <xf numFmtId="164" fontId="1" fillId="0" borderId="0"/>
    <xf numFmtId="164" fontId="1" fillId="0" borderId="0"/>
    <xf numFmtId="164" fontId="12" fillId="0" borderId="0"/>
    <xf numFmtId="164" fontId="15" fillId="0" borderId="0"/>
    <xf numFmtId="164" fontId="11" fillId="0" borderId="0"/>
    <xf numFmtId="164" fontId="1" fillId="0" borderId="0"/>
    <xf numFmtId="164" fontId="1" fillId="0" borderId="0"/>
    <xf numFmtId="164" fontId="1" fillId="0" borderId="0"/>
    <xf numFmtId="164" fontId="12" fillId="0" borderId="0"/>
    <xf numFmtId="164" fontId="1" fillId="0" borderId="0"/>
    <xf numFmtId="164" fontId="1" fillId="0" borderId="0"/>
    <xf numFmtId="164" fontId="8" fillId="0" borderId="0"/>
    <xf numFmtId="164" fontId="11" fillId="0" borderId="0"/>
    <xf numFmtId="164" fontId="1" fillId="0" borderId="0"/>
    <xf numFmtId="164" fontId="1" fillId="0" borderId="0"/>
    <xf numFmtId="164" fontId="14" fillId="0" borderId="0"/>
    <xf numFmtId="164" fontId="11" fillId="0" borderId="0"/>
    <xf numFmtId="164" fontId="12" fillId="0" borderId="0"/>
    <xf numFmtId="164" fontId="14" fillId="0" borderId="0"/>
    <xf numFmtId="164" fontId="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164"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52" fillId="0" borderId="0" applyNumberFormat="0" applyBorder="0" applyProtection="0"/>
    <xf numFmtId="0" fontId="52" fillId="0" borderId="0" applyNumberFormat="0" applyBorder="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43" fontId="11" fillId="0" borderId="0" applyFont="0" applyFill="0" applyBorder="0" applyAlignment="0" applyProtection="0"/>
    <xf numFmtId="0" fontId="1" fillId="0" borderId="0"/>
    <xf numFmtId="0" fontId="45"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164"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11" fillId="0" borderId="0" applyFont="0" applyFill="0" applyBorder="0" applyAlignment="0" applyProtection="0"/>
    <xf numFmtId="43" fontId="11" fillId="0" borderId="0" applyFont="0" applyFill="0" applyBorder="0" applyAlignment="0" applyProtection="0"/>
    <xf numFmtId="0" fontId="1" fillId="0" borderId="0"/>
  </cellStyleXfs>
  <cellXfs count="275">
    <xf numFmtId="0" fontId="0" fillId="0" borderId="0" xfId="0"/>
    <xf numFmtId="0" fontId="5" fillId="2" borderId="1" xfId="0" applyFont="1" applyFill="1" applyBorder="1"/>
    <xf numFmtId="0" fontId="6" fillId="2" borderId="1" xfId="0" applyFont="1" applyFill="1" applyBorder="1"/>
    <xf numFmtId="0" fontId="5" fillId="0" borderId="0" xfId="0" applyFont="1" applyAlignment="1">
      <alignment wrapText="1"/>
    </xf>
    <xf numFmtId="0" fontId="5" fillId="0" borderId="1" xfId="0" applyFont="1" applyBorder="1" applyAlignment="1">
      <alignment horizontal="center" vertical="center"/>
    </xf>
    <xf numFmtId="0" fontId="5" fillId="0" borderId="1" xfId="0" applyFont="1" applyBorder="1" applyAlignment="1">
      <alignment wrapText="1"/>
    </xf>
    <xf numFmtId="0" fontId="5" fillId="0" borderId="1" xfId="0" applyFont="1" applyBorder="1"/>
    <xf numFmtId="0" fontId="0" fillId="0" borderId="1" xfId="0" applyBorder="1"/>
    <xf numFmtId="0" fontId="10" fillId="0" borderId="1" xfId="0" applyFont="1" applyBorder="1" applyAlignment="1">
      <alignment horizontal="justify" vertical="center" wrapText="1"/>
    </xf>
    <xf numFmtId="0" fontId="5" fillId="0" borderId="1" xfId="0" applyFont="1" applyBorder="1" applyAlignment="1">
      <alignment vertical="center" wrapText="1"/>
    </xf>
    <xf numFmtId="0" fontId="6" fillId="4" borderId="1" xfId="0" applyFont="1" applyFill="1" applyBorder="1" applyAlignment="1">
      <alignment horizontal="center" vertical="center"/>
    </xf>
    <xf numFmtId="0" fontId="6" fillId="4" borderId="1" xfId="0" applyFont="1" applyFill="1" applyBorder="1"/>
    <xf numFmtId="0" fontId="5" fillId="2" borderId="1" xfId="0" applyFont="1" applyFill="1" applyBorder="1" applyAlignment="1">
      <alignment wrapText="1"/>
    </xf>
    <xf numFmtId="0" fontId="6" fillId="4" borderId="3" xfId="0" applyFont="1" applyFill="1" applyBorder="1"/>
    <xf numFmtId="0" fontId="5" fillId="0" borderId="1" xfId="2" applyFont="1" applyBorder="1" applyAlignment="1">
      <alignment wrapText="1"/>
    </xf>
    <xf numFmtId="0" fontId="7" fillId="0" borderId="1" xfId="0" applyFont="1" applyBorder="1"/>
    <xf numFmtId="0" fontId="7" fillId="2" borderId="1" xfId="0" applyFont="1" applyFill="1" applyBorder="1"/>
    <xf numFmtId="49" fontId="5" fillId="2" borderId="1" xfId="0" applyNumberFormat="1" applyFont="1" applyFill="1" applyBorder="1"/>
    <xf numFmtId="49" fontId="6" fillId="4" borderId="1" xfId="0" applyNumberFormat="1" applyFont="1" applyFill="1" applyBorder="1"/>
    <xf numFmtId="49" fontId="5" fillId="0" borderId="1" xfId="0" applyNumberFormat="1" applyFont="1" applyBorder="1"/>
    <xf numFmtId="49" fontId="7" fillId="2" borderId="1" xfId="0" applyNumberFormat="1" applyFont="1" applyFill="1" applyBorder="1"/>
    <xf numFmtId="0" fontId="5" fillId="0" borderId="1" xfId="0" applyFont="1" applyBorder="1" applyAlignment="1">
      <alignment horizontal="justify" vertical="center" wrapText="1"/>
    </xf>
    <xf numFmtId="0" fontId="7" fillId="0" borderId="1" xfId="0" applyFont="1" applyBorder="1" applyAlignment="1">
      <alignment wrapText="1"/>
    </xf>
    <xf numFmtId="0" fontId="7" fillId="2" borderId="1" xfId="0" applyFont="1" applyFill="1" applyBorder="1" applyAlignment="1">
      <alignment horizontal="justify" vertical="center" wrapText="1"/>
    </xf>
    <xf numFmtId="0" fontId="7" fillId="2" borderId="1" xfId="0" applyFont="1" applyFill="1" applyBorder="1" applyAlignment="1">
      <alignment wrapText="1"/>
    </xf>
    <xf numFmtId="0" fontId="20" fillId="0" borderId="1" xfId="0" applyFont="1" applyBorder="1" applyAlignment="1">
      <alignment horizontal="justify" vertical="center" wrapText="1"/>
    </xf>
    <xf numFmtId="0" fontId="5" fillId="2" borderId="1" xfId="0" applyFont="1" applyFill="1" applyBorder="1" applyAlignment="1">
      <alignment horizontal="center" vertical="center" wrapText="1"/>
    </xf>
    <xf numFmtId="0" fontId="6" fillId="4" borderId="1" xfId="0" applyFont="1" applyFill="1" applyBorder="1" applyAlignment="1">
      <alignment wrapText="1"/>
    </xf>
    <xf numFmtId="16" fontId="7" fillId="2" borderId="1" xfId="0" applyNumberFormat="1" applyFont="1" applyFill="1" applyBorder="1"/>
    <xf numFmtId="0" fontId="17" fillId="2" borderId="1" xfId="57" applyFont="1" applyFill="1" applyBorder="1" applyAlignment="1">
      <alignment wrapText="1"/>
    </xf>
    <xf numFmtId="0" fontId="18" fillId="0" borderId="1" xfId="0" applyFont="1" applyBorder="1"/>
    <xf numFmtId="0" fontId="5" fillId="0" borderId="6" xfId="59" applyFont="1" applyBorder="1" applyAlignment="1">
      <alignment vertical="center" wrapText="1"/>
    </xf>
    <xf numFmtId="0" fontId="9" fillId="0" borderId="1" xfId="0" applyFont="1" applyBorder="1" applyAlignment="1">
      <alignment horizontal="justify" vertical="center" wrapText="1"/>
    </xf>
    <xf numFmtId="49" fontId="5" fillId="0" borderId="1" xfId="0" applyNumberFormat="1" applyFont="1" applyBorder="1" applyAlignment="1">
      <alignment horizontal="justify" vertical="center" wrapText="1"/>
    </xf>
    <xf numFmtId="49" fontId="0" fillId="0" borderId="1" xfId="0" applyNumberFormat="1" applyBorder="1"/>
    <xf numFmtId="49" fontId="0" fillId="0" borderId="0" xfId="0" applyNumberFormat="1"/>
    <xf numFmtId="49" fontId="7" fillId="2" borderId="1" xfId="0" applyNumberFormat="1" applyFont="1" applyFill="1" applyBorder="1" applyAlignment="1">
      <alignment wrapText="1"/>
    </xf>
    <xf numFmtId="49" fontId="5" fillId="0" borderId="1" xfId="0" applyNumberFormat="1" applyFont="1" applyBorder="1" applyAlignment="1">
      <alignment wrapText="1"/>
    </xf>
    <xf numFmtId="0" fontId="7" fillId="0" borderId="1" xfId="0" applyFont="1" applyBorder="1" applyAlignment="1">
      <alignment horizontal="center" vertical="center"/>
    </xf>
    <xf numFmtId="0" fontId="7" fillId="2" borderId="1" xfId="0" applyFont="1" applyFill="1" applyBorder="1" applyAlignment="1">
      <alignment horizontal="center" vertical="center"/>
    </xf>
    <xf numFmtId="0" fontId="5" fillId="0" borderId="0" xfId="0" applyFont="1"/>
    <xf numFmtId="0" fontId="7" fillId="2"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1" xfId="0" applyFont="1" applyBorder="1" applyAlignment="1">
      <alignment horizontal="justify" vertical="center"/>
    </xf>
    <xf numFmtId="0" fontId="20" fillId="0" borderId="1" xfId="0" applyFont="1" applyBorder="1" applyAlignment="1">
      <alignment vertical="center" wrapText="1"/>
    </xf>
    <xf numFmtId="0" fontId="9" fillId="0" borderId="1" xfId="0" applyFont="1" applyBorder="1" applyAlignment="1">
      <alignment wrapText="1"/>
    </xf>
    <xf numFmtId="0" fontId="10" fillId="0" borderId="9" xfId="0" applyFont="1" applyBorder="1" applyAlignment="1">
      <alignment horizontal="center" vertical="center"/>
    </xf>
    <xf numFmtId="0" fontId="10" fillId="0" borderId="10" xfId="0" applyFont="1" applyBorder="1" applyAlignment="1">
      <alignment horizontal="center" wrapText="1"/>
    </xf>
    <xf numFmtId="0" fontId="10" fillId="0" borderId="10" xfId="0" applyFont="1" applyBorder="1" applyAlignment="1">
      <alignment horizontal="center"/>
    </xf>
    <xf numFmtId="0" fontId="5" fillId="0" borderId="0" xfId="0" applyFont="1" applyAlignment="1">
      <alignment horizontal="center" vertical="center"/>
    </xf>
    <xf numFmtId="49" fontId="6" fillId="2" borderId="1" xfId="0" applyNumberFormat="1" applyFont="1" applyFill="1" applyBorder="1"/>
    <xf numFmtId="49" fontId="7" fillId="0" borderId="1" xfId="0" applyNumberFormat="1" applyFont="1" applyBorder="1"/>
    <xf numFmtId="49" fontId="5" fillId="0" borderId="1" xfId="0" applyNumberFormat="1" applyFont="1" applyBorder="1" applyAlignment="1">
      <alignment horizontal="justify" vertical="center"/>
    </xf>
    <xf numFmtId="0" fontId="5" fillId="6" borderId="1" xfId="0" applyFont="1" applyFill="1" applyBorder="1" applyAlignment="1">
      <alignment wrapText="1"/>
    </xf>
    <xf numFmtId="0" fontId="26" fillId="0" borderId="1" xfId="0" applyFont="1" applyBorder="1"/>
    <xf numFmtId="0" fontId="28" fillId="0" borderId="1" xfId="0" applyFont="1" applyBorder="1" applyAlignment="1">
      <alignment horizontal="center" vertical="center" wrapText="1"/>
    </xf>
    <xf numFmtId="0" fontId="29" fillId="0" borderId="1" xfId="1" applyFont="1" applyBorder="1" applyAlignment="1">
      <alignment horizontal="center" wrapText="1"/>
    </xf>
    <xf numFmtId="0" fontId="28" fillId="0" borderId="1" xfId="0" applyFont="1" applyBorder="1" applyAlignment="1">
      <alignment horizontal="center" vertical="center"/>
    </xf>
    <xf numFmtId="0" fontId="28" fillId="5" borderId="1" xfId="0" applyFont="1" applyFill="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1" xfId="0" applyFont="1" applyBorder="1" applyAlignment="1">
      <alignment horizontal="justify" vertical="center" wrapText="1"/>
    </xf>
    <xf numFmtId="0" fontId="30" fillId="0" borderId="1" xfId="1" applyFont="1" applyBorder="1" applyAlignment="1">
      <alignment horizontal="center" vertical="center" wrapText="1"/>
    </xf>
    <xf numFmtId="0" fontId="28" fillId="3" borderId="1" xfId="0" applyFont="1" applyFill="1" applyBorder="1" applyAlignment="1">
      <alignment horizontal="justify" vertical="center" wrapText="1"/>
    </xf>
    <xf numFmtId="0" fontId="33" fillId="0" borderId="0" xfId="0" applyFont="1"/>
    <xf numFmtId="166" fontId="34" fillId="0" borderId="1" xfId="0" applyNumberFormat="1" applyFont="1" applyBorder="1" applyAlignment="1">
      <alignment vertical="center"/>
    </xf>
    <xf numFmtId="167" fontId="34" fillId="0" borderId="1" xfId="0" applyNumberFormat="1" applyFont="1" applyBorder="1" applyAlignment="1">
      <alignment horizontal="justify" vertical="center"/>
    </xf>
    <xf numFmtId="0" fontId="34" fillId="0" borderId="1" xfId="0" applyFont="1" applyBorder="1" applyAlignment="1">
      <alignment horizontal="justify" vertical="center" wrapText="1"/>
    </xf>
    <xf numFmtId="0" fontId="34" fillId="0" borderId="1" xfId="0" applyFont="1" applyBorder="1" applyAlignment="1">
      <alignment horizontal="justify" vertical="center"/>
    </xf>
    <xf numFmtId="0" fontId="34" fillId="0" borderId="1" xfId="0" applyFont="1" applyBorder="1" applyAlignment="1">
      <alignment horizontal="center" vertical="center"/>
    </xf>
    <xf numFmtId="0" fontId="34" fillId="5" borderId="1" xfId="0" applyFont="1" applyFill="1" applyBorder="1" applyAlignment="1">
      <alignment horizontal="center" vertical="center" wrapText="1"/>
    </xf>
    <xf numFmtId="0" fontId="34" fillId="0" borderId="6" xfId="0" applyFont="1" applyBorder="1" applyAlignment="1">
      <alignment horizontal="center" vertical="center" wrapText="1"/>
    </xf>
    <xf numFmtId="0" fontId="35" fillId="0" borderId="6" xfId="0" applyFont="1" applyBorder="1" applyAlignment="1">
      <alignment horizontal="center" vertical="center" wrapText="1"/>
    </xf>
    <xf numFmtId="0" fontId="34" fillId="0" borderId="6" xfId="0" applyFont="1" applyBorder="1" applyAlignment="1">
      <alignment horizontal="justify" vertical="center" wrapText="1"/>
    </xf>
    <xf numFmtId="0" fontId="34" fillId="3" borderId="6" xfId="0" applyFont="1" applyFill="1" applyBorder="1" applyAlignment="1">
      <alignment horizontal="justify" vertical="center" wrapText="1"/>
    </xf>
    <xf numFmtId="0" fontId="34" fillId="0" borderId="0" xfId="0" applyFont="1" applyAlignment="1">
      <alignment horizontal="justify" vertical="center" wrapText="1"/>
    </xf>
    <xf numFmtId="0" fontId="34" fillId="0" borderId="0" xfId="0" applyFont="1" applyAlignment="1">
      <alignment horizontal="justify" vertical="center"/>
    </xf>
    <xf numFmtId="0" fontId="37" fillId="0" borderId="0" xfId="0" applyFont="1" applyAlignment="1">
      <alignment horizontal="justify" vertical="center" wrapText="1"/>
    </xf>
    <xf numFmtId="0" fontId="37" fillId="0" borderId="0" xfId="0" applyFont="1" applyAlignment="1">
      <alignment horizontal="justify" vertical="center"/>
    </xf>
    <xf numFmtId="0" fontId="37" fillId="0" borderId="0" xfId="0" applyFont="1" applyAlignment="1">
      <alignment horizontal="center" vertical="center"/>
    </xf>
    <xf numFmtId="0" fontId="38" fillId="0" borderId="0" xfId="0" applyFont="1" applyAlignment="1">
      <alignment horizontal="justify" vertical="center" wrapText="1"/>
    </xf>
    <xf numFmtId="0" fontId="37" fillId="0" borderId="8" xfId="0" applyFont="1" applyBorder="1" applyAlignment="1">
      <alignment horizontal="justify" vertical="center" wrapText="1"/>
    </xf>
    <xf numFmtId="0" fontId="38" fillId="0" borderId="1" xfId="0" applyFont="1" applyBorder="1" applyAlignment="1">
      <alignment horizontal="justify" vertical="center" wrapText="1"/>
    </xf>
    <xf numFmtId="0" fontId="37" fillId="0" borderId="1" xfId="0" applyFont="1" applyBorder="1" applyAlignment="1">
      <alignment horizontal="justify" vertical="center"/>
    </xf>
    <xf numFmtId="168" fontId="37" fillId="0" borderId="1" xfId="0" applyNumberFormat="1" applyFont="1" applyBorder="1" applyAlignment="1">
      <alignment horizontal="justify" vertical="center" wrapText="1"/>
    </xf>
    <xf numFmtId="9" fontId="37" fillId="0" borderId="1" xfId="64" applyFont="1" applyBorder="1" applyAlignment="1">
      <alignment horizontal="justify" vertical="center"/>
    </xf>
    <xf numFmtId="168" fontId="37" fillId="0" borderId="1" xfId="0" applyNumberFormat="1" applyFont="1" applyBorder="1" applyAlignment="1">
      <alignment horizontal="justify" vertical="center"/>
    </xf>
    <xf numFmtId="0" fontId="37" fillId="0" borderId="1" xfId="0" applyFont="1" applyBorder="1" applyAlignment="1">
      <alignment vertical="center"/>
    </xf>
    <xf numFmtId="0" fontId="5" fillId="2" borderId="1" xfId="0" applyFont="1" applyFill="1" applyBorder="1" applyAlignment="1">
      <alignment horizontal="center"/>
    </xf>
    <xf numFmtId="0" fontId="7" fillId="0" borderId="0" xfId="0" applyFont="1"/>
    <xf numFmtId="0" fontId="10" fillId="0" borderId="1" xfId="65" applyFont="1" applyFill="1" applyBorder="1" applyAlignment="1">
      <alignment vertical="center" wrapText="1"/>
    </xf>
    <xf numFmtId="0" fontId="5" fillId="0" borderId="1" xfId="0" applyFont="1" applyBorder="1" applyAlignment="1">
      <alignment horizontal="center" vertical="center" wrapText="1"/>
    </xf>
    <xf numFmtId="0" fontId="5" fillId="0" borderId="7" xfId="0" applyFont="1" applyBorder="1" applyAlignment="1">
      <alignment wrapText="1"/>
    </xf>
    <xf numFmtId="0" fontId="5" fillId="0" borderId="1" xfId="0" applyFont="1" applyBorder="1" applyAlignment="1">
      <alignment horizontal="center"/>
    </xf>
    <xf numFmtId="49" fontId="17" fillId="6" borderId="1" xfId="0" applyNumberFormat="1" applyFont="1" applyFill="1" applyBorder="1" applyAlignment="1">
      <alignment horizontal="center" vertical="center"/>
    </xf>
    <xf numFmtId="0" fontId="5" fillId="6" borderId="1" xfId="0" applyFont="1" applyFill="1" applyBorder="1" applyAlignment="1">
      <alignment horizontal="left" wrapText="1"/>
    </xf>
    <xf numFmtId="49" fontId="7" fillId="6" borderId="1" xfId="0" applyNumberFormat="1" applyFont="1" applyFill="1" applyBorder="1" applyAlignment="1">
      <alignment horizontal="center" vertical="center" wrapText="1"/>
    </xf>
    <xf numFmtId="49" fontId="25" fillId="0" borderId="5" xfId="0" applyNumberFormat="1" applyFont="1" applyBorder="1" applyAlignment="1">
      <alignment horizontal="left" vertical="top" wrapText="1"/>
    </xf>
    <xf numFmtId="49" fontId="42" fillId="0" borderId="4" xfId="0" applyNumberFormat="1" applyFont="1" applyBorder="1" applyAlignment="1">
      <alignment horizontal="left" vertical="top" wrapText="1"/>
    </xf>
    <xf numFmtId="49" fontId="42" fillId="0" borderId="12" xfId="0" applyNumberFormat="1" applyFont="1" applyBorder="1" applyAlignment="1">
      <alignment horizontal="left" vertical="top" wrapText="1"/>
    </xf>
    <xf numFmtId="49" fontId="42" fillId="0" borderId="13" xfId="0" applyNumberFormat="1" applyFont="1" applyBorder="1" applyAlignment="1">
      <alignment horizontal="left" vertical="top" wrapText="1"/>
    </xf>
    <xf numFmtId="49" fontId="42" fillId="0" borderId="14" xfId="0" applyNumberFormat="1" applyFont="1" applyBorder="1" applyAlignment="1">
      <alignment horizontal="left" vertical="top" wrapText="1"/>
    </xf>
    <xf numFmtId="49" fontId="42" fillId="0" borderId="15" xfId="0" applyNumberFormat="1" applyFont="1" applyBorder="1" applyAlignment="1">
      <alignment horizontal="left" vertical="top" wrapText="1"/>
    </xf>
    <xf numFmtId="0" fontId="20" fillId="12" borderId="1" xfId="0" applyFont="1" applyFill="1" applyBorder="1" applyAlignment="1">
      <alignment horizontal="center" vertical="center" wrapText="1"/>
    </xf>
    <xf numFmtId="0" fontId="7" fillId="13" borderId="1" xfId="0" applyFont="1" applyFill="1" applyBorder="1" applyAlignment="1">
      <alignment horizontal="center" vertical="center"/>
    </xf>
    <xf numFmtId="0" fontId="17" fillId="0" borderId="1" xfId="0" applyFont="1" applyBorder="1" applyAlignment="1">
      <alignment horizontal="center" vertical="center" wrapText="1"/>
    </xf>
    <xf numFmtId="0" fontId="7" fillId="0" borderId="0" xfId="0" applyFont="1" applyAlignment="1">
      <alignment horizontal="center"/>
    </xf>
    <xf numFmtId="0" fontId="17" fillId="0" borderId="1" xfId="0" applyFont="1" applyBorder="1" applyAlignment="1">
      <alignment vertical="center" wrapText="1"/>
    </xf>
    <xf numFmtId="0" fontId="5" fillId="0" borderId="7" xfId="0" applyFont="1" applyBorder="1" applyAlignment="1">
      <alignment horizontal="justify" vertical="center" wrapText="1"/>
    </xf>
    <xf numFmtId="49" fontId="5" fillId="0" borderId="7" xfId="0" applyNumberFormat="1" applyFont="1" applyBorder="1" applyAlignment="1">
      <alignment horizontal="justify" vertical="center" wrapText="1"/>
    </xf>
    <xf numFmtId="0" fontId="7" fillId="0" borderId="1" xfId="0" applyFont="1" applyBorder="1" applyAlignment="1">
      <alignment vertical="center" wrapText="1"/>
    </xf>
    <xf numFmtId="49" fontId="7" fillId="2" borderId="1" xfId="0" applyNumberFormat="1" applyFont="1" applyFill="1" applyBorder="1" applyAlignment="1">
      <alignment horizontal="justify" vertical="center" wrapText="1"/>
    </xf>
    <xf numFmtId="49" fontId="5" fillId="0" borderId="0" xfId="0" applyNumberFormat="1" applyFont="1"/>
    <xf numFmtId="0" fontId="7" fillId="9" borderId="10" xfId="0" applyFont="1" applyFill="1" applyBorder="1" applyAlignment="1">
      <alignment horizontal="left" vertical="top"/>
    </xf>
    <xf numFmtId="0" fontId="5" fillId="0" borderId="7" xfId="0" applyFont="1" applyBorder="1" applyAlignment="1">
      <alignment horizontal="center" vertical="center" wrapText="1"/>
    </xf>
    <xf numFmtId="0" fontId="6" fillId="8" borderId="10" xfId="0" applyFont="1" applyFill="1" applyBorder="1"/>
    <xf numFmtId="0" fontId="19" fillId="0" borderId="10" xfId="0" applyFont="1" applyBorder="1"/>
    <xf numFmtId="0" fontId="5" fillId="9" borderId="10" xfId="0" applyFont="1" applyFill="1" applyBorder="1" applyAlignment="1">
      <alignment horizontal="center"/>
    </xf>
    <xf numFmtId="0" fontId="5" fillId="0" borderId="10" xfId="0" applyFont="1" applyBorder="1"/>
    <xf numFmtId="0" fontId="5" fillId="0" borderId="9" xfId="0" applyFont="1" applyBorder="1"/>
    <xf numFmtId="0" fontId="10" fillId="11" borderId="1" xfId="0" applyFont="1" applyFill="1" applyBorder="1" applyAlignment="1">
      <alignment horizontal="center"/>
    </xf>
    <xf numFmtId="0" fontId="5" fillId="2" borderId="7" xfId="0" applyFont="1" applyFill="1" applyBorder="1"/>
    <xf numFmtId="0" fontId="10" fillId="0" borderId="1" xfId="0" applyFont="1" applyBorder="1" applyAlignment="1">
      <alignment horizontal="justify" vertical="center"/>
    </xf>
    <xf numFmtId="0" fontId="5" fillId="2" borderId="1" xfId="0" applyFont="1" applyFill="1" applyBorder="1" applyAlignment="1">
      <alignment horizontal="justify" vertical="center"/>
    </xf>
    <xf numFmtId="0" fontId="5" fillId="0" borderId="1" xfId="0" applyFont="1" applyBorder="1" applyAlignment="1">
      <alignment vertical="center"/>
    </xf>
    <xf numFmtId="0" fontId="5" fillId="2" borderId="1" xfId="0" applyFont="1" applyFill="1" applyBorder="1" applyAlignment="1">
      <alignment vertical="center" wrapText="1"/>
    </xf>
    <xf numFmtId="0" fontId="6" fillId="4" borderId="1" xfId="0" applyFont="1" applyFill="1" applyBorder="1" applyAlignment="1">
      <alignment horizontal="center" wrapText="1"/>
    </xf>
    <xf numFmtId="0" fontId="6" fillId="2" borderId="2" xfId="0" applyFont="1" applyFill="1" applyBorder="1"/>
    <xf numFmtId="0" fontId="6" fillId="2" borderId="11" xfId="0" applyFont="1" applyFill="1" applyBorder="1"/>
    <xf numFmtId="0" fontId="5" fillId="2" borderId="2" xfId="0" applyFont="1" applyFill="1" applyBorder="1"/>
    <xf numFmtId="0" fontId="5" fillId="2" borderId="11" xfId="0" applyFont="1" applyFill="1" applyBorder="1"/>
    <xf numFmtId="0" fontId="42" fillId="14" borderId="1" xfId="0" applyFont="1" applyFill="1" applyBorder="1" applyAlignment="1">
      <alignment wrapText="1"/>
    </xf>
    <xf numFmtId="0" fontId="43" fillId="0" borderId="1" xfId="0" applyFont="1" applyBorder="1" applyAlignment="1">
      <alignment wrapText="1"/>
    </xf>
    <xf numFmtId="0" fontId="5" fillId="2" borderId="5" xfId="0" applyFont="1" applyFill="1" applyBorder="1"/>
    <xf numFmtId="0" fontId="5" fillId="2" borderId="4" xfId="0" applyFont="1" applyFill="1" applyBorder="1"/>
    <xf numFmtId="0" fontId="5" fillId="2" borderId="20" xfId="0" applyFont="1" applyFill="1" applyBorder="1"/>
    <xf numFmtId="0" fontId="5" fillId="2" borderId="0" xfId="0" applyFont="1" applyFill="1"/>
    <xf numFmtId="0" fontId="0" fillId="0" borderId="0" xfId="0" applyAlignment="1">
      <alignment horizontal="center" vertical="center"/>
    </xf>
    <xf numFmtId="0" fontId="0" fillId="0" borderId="0" xfId="0" applyAlignment="1">
      <alignment wrapText="1"/>
    </xf>
    <xf numFmtId="0" fontId="9" fillId="0" borderId="0" xfId="0" applyFont="1" applyAlignment="1">
      <alignment wrapText="1"/>
    </xf>
    <xf numFmtId="0" fontId="34" fillId="0" borderId="6" xfId="1" applyFont="1" applyBorder="1" applyAlignment="1">
      <alignment horizontal="center" vertical="center" wrapText="1"/>
    </xf>
    <xf numFmtId="0" fontId="34" fillId="0" borderId="0" xfId="0" applyFont="1"/>
    <xf numFmtId="0" fontId="34" fillId="0" borderId="1" xfId="0" applyFont="1" applyBorder="1"/>
    <xf numFmtId="0" fontId="47" fillId="2" borderId="1" xfId="0" applyFont="1" applyFill="1" applyBorder="1" applyAlignment="1">
      <alignment horizontal="justify" vertical="center" wrapText="1"/>
    </xf>
    <xf numFmtId="0" fontId="20" fillId="0" borderId="6" xfId="0" applyFont="1" applyBorder="1" applyAlignment="1">
      <alignment vertical="center" wrapText="1"/>
    </xf>
    <xf numFmtId="0" fontId="6" fillId="0" borderId="1" xfId="0" applyFont="1" applyBorder="1"/>
    <xf numFmtId="0" fontId="20" fillId="15" borderId="6" xfId="0" applyFont="1" applyFill="1" applyBorder="1" applyAlignment="1">
      <alignment vertical="center" wrapText="1"/>
    </xf>
    <xf numFmtId="0" fontId="24" fillId="3" borderId="1" xfId="0" applyFont="1" applyFill="1" applyBorder="1" applyAlignment="1">
      <alignment horizontal="justify" vertical="center" wrapText="1"/>
    </xf>
    <xf numFmtId="0" fontId="24" fillId="0" borderId="1" xfId="0" applyFont="1" applyBorder="1" applyAlignment="1">
      <alignment vertical="center" wrapText="1"/>
    </xf>
    <xf numFmtId="0" fontId="24" fillId="0" borderId="1" xfId="0" applyFont="1" applyBorder="1" applyAlignment="1">
      <alignment horizontal="justify" vertical="center" wrapText="1"/>
    </xf>
    <xf numFmtId="0" fontId="0" fillId="0" borderId="1" xfId="0" applyBorder="1" applyAlignment="1">
      <alignment horizontal="center"/>
    </xf>
    <xf numFmtId="49" fontId="20" fillId="0" borderId="6" xfId="0" applyNumberFormat="1" applyFont="1" applyBorder="1" applyAlignment="1">
      <alignment vertical="center" wrapText="1"/>
    </xf>
    <xf numFmtId="49" fontId="20" fillId="15" borderId="6" xfId="0" applyNumberFormat="1" applyFont="1" applyFill="1" applyBorder="1" applyAlignment="1">
      <alignment vertical="center" wrapText="1"/>
    </xf>
    <xf numFmtId="0" fontId="48" fillId="2" borderId="1" xfId="62" applyFont="1" applyFill="1" applyBorder="1" applyAlignment="1">
      <alignment horizontal="center" vertical="center"/>
    </xf>
    <xf numFmtId="0" fontId="46" fillId="0" borderId="0" xfId="0" applyFont="1"/>
    <xf numFmtId="0" fontId="46" fillId="0" borderId="1" xfId="0" applyFont="1" applyBorder="1"/>
    <xf numFmtId="0" fontId="37" fillId="2" borderId="1" xfId="0" applyFont="1" applyFill="1" applyBorder="1" applyAlignment="1">
      <alignment vertical="center"/>
    </xf>
    <xf numFmtId="0" fontId="37" fillId="2" borderId="1" xfId="0" applyFont="1" applyFill="1" applyBorder="1" applyAlignment="1">
      <alignment vertical="center" wrapText="1"/>
    </xf>
    <xf numFmtId="0" fontId="46" fillId="2" borderId="1" xfId="0" applyFont="1" applyFill="1" applyBorder="1"/>
    <xf numFmtId="0" fontId="46" fillId="0" borderId="1" xfId="0" applyFont="1" applyBorder="1" applyAlignment="1">
      <alignment horizontal="center" vertical="center"/>
    </xf>
    <xf numFmtId="0" fontId="46" fillId="0" borderId="0" xfId="0" applyFont="1" applyAlignment="1">
      <alignment horizontal="center" vertical="center"/>
    </xf>
    <xf numFmtId="0" fontId="7" fillId="13" borderId="0" xfId="0" applyFont="1" applyFill="1" applyAlignment="1">
      <alignment wrapText="1"/>
    </xf>
    <xf numFmtId="0" fontId="37" fillId="0" borderId="7" xfId="0" applyFont="1" applyBorder="1" applyAlignment="1">
      <alignment horizontal="center" vertical="center" wrapText="1"/>
    </xf>
    <xf numFmtId="0" fontId="34" fillId="0" borderId="1" xfId="0" applyFont="1" applyBorder="1" applyAlignment="1">
      <alignment horizontal="center" vertical="center" wrapText="1"/>
    </xf>
    <xf numFmtId="0" fontId="50" fillId="2" borderId="1" xfId="0" applyFont="1" applyFill="1" applyBorder="1" applyAlignment="1">
      <alignment horizontal="justify" vertical="center" wrapText="1"/>
    </xf>
    <xf numFmtId="0" fontId="37" fillId="0" borderId="7" xfId="0" applyFont="1" applyBorder="1" applyAlignment="1">
      <alignment horizontal="justify" vertical="center" wrapText="1"/>
    </xf>
    <xf numFmtId="0" fontId="38" fillId="0" borderId="6" xfId="0" applyFont="1" applyBorder="1" applyAlignment="1">
      <alignment horizontal="justify" vertical="center" wrapText="1"/>
    </xf>
    <xf numFmtId="0" fontId="34" fillId="0" borderId="6" xfId="0" applyFont="1" applyBorder="1" applyAlignment="1">
      <alignment horizontal="center" vertical="center"/>
    </xf>
    <xf numFmtId="0" fontId="37" fillId="0" borderId="6" xfId="0" applyFont="1" applyBorder="1" applyAlignment="1">
      <alignment horizontal="justify" vertical="center"/>
    </xf>
    <xf numFmtId="9" fontId="37" fillId="0" borderId="6" xfId="64" applyFont="1" applyBorder="1" applyAlignment="1">
      <alignment horizontal="justify" vertical="center"/>
    </xf>
    <xf numFmtId="0" fontId="46" fillId="0" borderId="6" xfId="0" applyFont="1" applyBorder="1"/>
    <xf numFmtId="16" fontId="46" fillId="0" borderId="1" xfId="0" applyNumberFormat="1" applyFont="1" applyBorder="1"/>
    <xf numFmtId="16" fontId="7" fillId="2" borderId="1" xfId="0" applyNumberFormat="1" applyFont="1" applyFill="1" applyBorder="1" applyAlignment="1">
      <alignment horizontal="justify" vertical="center" wrapText="1"/>
    </xf>
    <xf numFmtId="2" fontId="54" fillId="0" borderId="1" xfId="0" applyNumberFormat="1" applyFont="1" applyBorder="1" applyAlignment="1">
      <alignment horizontal="center" vertical="center"/>
    </xf>
    <xf numFmtId="0" fontId="53" fillId="0" borderId="1" xfId="62" applyFont="1" applyBorder="1" applyAlignment="1">
      <alignment horizontal="left" vertical="center" wrapText="1"/>
    </xf>
    <xf numFmtId="166" fontId="34" fillId="0" borderId="1" xfId="0" applyNumberFormat="1" applyFont="1" applyBorder="1" applyAlignment="1">
      <alignment horizontal="justify" vertical="center" wrapText="1"/>
    </xf>
    <xf numFmtId="168" fontId="37" fillId="0" borderId="6" xfId="0" applyNumberFormat="1" applyFont="1" applyBorder="1" applyAlignment="1">
      <alignment horizontal="justify" vertical="center" wrapText="1"/>
    </xf>
    <xf numFmtId="168" fontId="37" fillId="0" borderId="1" xfId="0" applyNumberFormat="1" applyFont="1" applyBorder="1" applyAlignment="1">
      <alignment vertical="center" wrapText="1"/>
    </xf>
    <xf numFmtId="0" fontId="5" fillId="0" borderId="1" xfId="0" applyFont="1" applyBorder="1" applyAlignment="1">
      <alignment horizontal="center" wrapText="1"/>
    </xf>
    <xf numFmtId="168" fontId="51" fillId="0" borderId="6" xfId="0" applyNumberFormat="1" applyFont="1" applyBorder="1" applyAlignment="1">
      <alignment horizontal="center" vertical="center"/>
    </xf>
    <xf numFmtId="168" fontId="51" fillId="0" borderId="1" xfId="0" applyNumberFormat="1" applyFont="1" applyBorder="1" applyAlignment="1">
      <alignment horizontal="center" vertical="center"/>
    </xf>
    <xf numFmtId="49" fontId="5" fillId="0" borderId="1" xfId="0" applyNumberFormat="1" applyFont="1" applyBorder="1" applyAlignment="1">
      <alignment vertical="center"/>
    </xf>
    <xf numFmtId="0" fontId="5" fillId="0" borderId="1" xfId="0" applyFont="1" applyBorder="1" applyAlignment="1">
      <alignment horizontal="left" vertical="top" wrapText="1"/>
    </xf>
    <xf numFmtId="0" fontId="10" fillId="0" borderId="1" xfId="0" applyFont="1" applyBorder="1" applyAlignment="1">
      <alignment vertical="center" wrapText="1"/>
    </xf>
    <xf numFmtId="49" fontId="7" fillId="2" borderId="1" xfId="0" applyNumberFormat="1" applyFont="1" applyFill="1" applyBorder="1" applyAlignment="1">
      <alignment horizontal="justify" vertical="center"/>
    </xf>
    <xf numFmtId="2" fontId="54" fillId="16" borderId="1" xfId="0" applyNumberFormat="1" applyFont="1" applyFill="1" applyBorder="1" applyAlignment="1">
      <alignment horizontal="center" vertical="center"/>
    </xf>
    <xf numFmtId="0" fontId="38" fillId="0" borderId="7" xfId="0" applyFont="1" applyBorder="1" applyAlignment="1">
      <alignment horizontal="justify" vertical="center" wrapText="1"/>
    </xf>
    <xf numFmtId="168" fontId="46" fillId="0" borderId="1" xfId="0" applyNumberFormat="1" applyFont="1" applyBorder="1"/>
    <xf numFmtId="0" fontId="5" fillId="2" borderId="1" xfId="0" applyFont="1" applyFill="1" applyBorder="1" applyAlignment="1">
      <alignment horizontal="center" vertical="center"/>
    </xf>
    <xf numFmtId="49" fontId="7" fillId="2" borderId="1" xfId="0" applyNumberFormat="1" applyFont="1" applyFill="1" applyBorder="1" applyAlignment="1">
      <alignment horizontal="center" vertical="center" wrapText="1"/>
    </xf>
    <xf numFmtId="49" fontId="46" fillId="0" borderId="1" xfId="0" applyNumberFormat="1" applyFont="1" applyBorder="1" applyAlignment="1">
      <alignment horizontal="justify" vertical="center"/>
    </xf>
    <xf numFmtId="168" fontId="37" fillId="0" borderId="1" xfId="0" applyNumberFormat="1" applyFont="1" applyBorder="1" applyAlignment="1">
      <alignment vertical="center"/>
    </xf>
    <xf numFmtId="0" fontId="37" fillId="0" borderId="3" xfId="0" applyFont="1" applyBorder="1" applyAlignment="1">
      <alignment vertical="center" wrapText="1"/>
    </xf>
    <xf numFmtId="0" fontId="5" fillId="0" borderId="2" xfId="0" applyFont="1" applyBorder="1" applyAlignment="1">
      <alignment wrapText="1"/>
    </xf>
    <xf numFmtId="0" fontId="8" fillId="0" borderId="1" xfId="0" applyFont="1" applyBorder="1" applyAlignment="1">
      <alignment horizontal="justify" vertical="center" wrapText="1"/>
    </xf>
    <xf numFmtId="0" fontId="5" fillId="2" borderId="0" xfId="0" applyFont="1" applyFill="1" applyAlignment="1">
      <alignment horizontal="center" vertical="center"/>
    </xf>
    <xf numFmtId="0" fontId="5" fillId="2" borderId="14" xfId="0" applyFont="1" applyFill="1" applyBorder="1" applyAlignment="1">
      <alignment horizontal="center" vertical="center"/>
    </xf>
    <xf numFmtId="0" fontId="5" fillId="2" borderId="19" xfId="0" applyFont="1" applyFill="1" applyBorder="1" applyAlignment="1">
      <alignment horizontal="center" wrapText="1"/>
    </xf>
    <xf numFmtId="0" fontId="5" fillId="2" borderId="15" xfId="0" applyFont="1" applyFill="1" applyBorder="1" applyAlignment="1">
      <alignment horizontal="center" wrapText="1"/>
    </xf>
    <xf numFmtId="0" fontId="5" fillId="2" borderId="5" xfId="0" applyFont="1" applyFill="1" applyBorder="1" applyAlignment="1">
      <alignment horizontal="center"/>
    </xf>
    <xf numFmtId="0" fontId="5" fillId="2" borderId="4" xfId="0" applyFont="1" applyFill="1" applyBorder="1" applyAlignment="1">
      <alignment horizontal="center"/>
    </xf>
    <xf numFmtId="0" fontId="5" fillId="2" borderId="13" xfId="0" applyFont="1" applyFill="1" applyBorder="1" applyAlignment="1">
      <alignment horizontal="center"/>
    </xf>
    <xf numFmtId="0" fontId="5" fillId="2" borderId="14" xfId="0" applyFont="1" applyFill="1" applyBorder="1" applyAlignment="1">
      <alignment horizontal="center"/>
    </xf>
    <xf numFmtId="0" fontId="6" fillId="2" borderId="2" xfId="0" applyFont="1" applyFill="1" applyBorder="1" applyAlignment="1">
      <alignment horizontal="left"/>
    </xf>
    <xf numFmtId="0" fontId="6" fillId="2" borderId="3" xfId="0" applyFont="1" applyFill="1" applyBorder="1" applyAlignment="1">
      <alignment horizontal="left"/>
    </xf>
    <xf numFmtId="0" fontId="6" fillId="2" borderId="1" xfId="0" applyFont="1" applyFill="1" applyBorder="1" applyAlignment="1">
      <alignment horizontal="left"/>
    </xf>
    <xf numFmtId="0" fontId="5" fillId="0" borderId="5"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vertical="center" wrapText="1"/>
    </xf>
    <xf numFmtId="0" fontId="5" fillId="0" borderId="19"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7" fillId="2" borderId="1" xfId="0" applyFont="1" applyFill="1" applyBorder="1" applyAlignment="1">
      <alignment horizontal="center"/>
    </xf>
    <xf numFmtId="0" fontId="5" fillId="2" borderId="3" xfId="0" applyFont="1" applyFill="1" applyBorder="1" applyAlignment="1">
      <alignment horizont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20" fillId="10" borderId="2" xfId="15" applyFont="1" applyFill="1" applyBorder="1" applyAlignment="1">
      <alignment horizontal="center" vertical="center" wrapText="1"/>
    </xf>
    <xf numFmtId="0" fontId="20" fillId="10" borderId="11" xfId="15" applyFont="1" applyFill="1" applyBorder="1" applyAlignment="1">
      <alignment horizontal="center" vertical="center" wrapText="1"/>
    </xf>
    <xf numFmtId="0" fontId="20" fillId="10" borderId="3" xfId="15" applyFont="1" applyFill="1" applyBorder="1" applyAlignment="1">
      <alignment horizontal="center" vertical="center" wrapText="1"/>
    </xf>
    <xf numFmtId="0" fontId="5" fillId="0" borderId="4" xfId="0" applyFont="1" applyBorder="1" applyAlignment="1">
      <alignment horizontal="left" vertical="center" wrapText="1"/>
    </xf>
    <xf numFmtId="0" fontId="5" fillId="0" borderId="0" xfId="0" applyFont="1" applyAlignment="1">
      <alignment horizontal="left" vertical="center" wrapText="1"/>
    </xf>
    <xf numFmtId="0" fontId="7" fillId="2" borderId="2" xfId="0" applyFont="1" applyFill="1" applyBorder="1" applyAlignment="1">
      <alignment horizontal="center" wrapText="1"/>
    </xf>
    <xf numFmtId="0" fontId="7" fillId="2" borderId="11" xfId="0" applyFont="1" applyFill="1" applyBorder="1" applyAlignment="1">
      <alignment horizontal="center" wrapText="1"/>
    </xf>
    <xf numFmtId="0" fontId="7" fillId="2" borderId="3" xfId="0" applyFont="1" applyFill="1" applyBorder="1" applyAlignment="1">
      <alignment horizontal="center" wrapText="1"/>
    </xf>
    <xf numFmtId="0" fontId="5" fillId="2" borderId="1" xfId="0" applyFont="1" applyFill="1" applyBorder="1" applyAlignment="1">
      <alignment horizont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2" borderId="1" xfId="0" applyFont="1" applyFill="1" applyBorder="1" applyAlignment="1">
      <alignment horizontal="center"/>
    </xf>
    <xf numFmtId="0" fontId="5" fillId="0" borderId="1" xfId="0" applyFont="1" applyBorder="1" applyAlignment="1">
      <alignment horizontal="center" vertical="center"/>
    </xf>
    <xf numFmtId="0" fontId="10" fillId="0" borderId="1" xfId="0" applyFont="1" applyBorder="1" applyAlignment="1">
      <alignment horizontal="center" vertical="center"/>
    </xf>
    <xf numFmtId="0" fontId="34" fillId="7" borderId="1" xfId="0" applyFont="1" applyFill="1" applyBorder="1" applyAlignment="1">
      <alignment horizontal="center" vertical="center" wrapText="1"/>
    </xf>
    <xf numFmtId="0" fontId="34" fillId="0" borderId="2" xfId="0" applyFont="1" applyBorder="1" applyAlignment="1">
      <alignment horizontal="left" wrapText="1"/>
    </xf>
    <xf numFmtId="0" fontId="34" fillId="0" borderId="11" xfId="0" applyFont="1" applyBorder="1" applyAlignment="1">
      <alignment horizontal="left" wrapText="1"/>
    </xf>
    <xf numFmtId="0" fontId="34" fillId="0" borderId="3" xfId="0" applyFont="1" applyBorder="1" applyAlignment="1">
      <alignment horizontal="left" wrapText="1"/>
    </xf>
    <xf numFmtId="0" fontId="34" fillId="0" borderId="1" xfId="0" applyFont="1" applyBorder="1" applyAlignment="1">
      <alignment horizontal="left" vertical="center" wrapText="1"/>
    </xf>
    <xf numFmtId="0" fontId="28" fillId="0" borderId="1" xfId="0" applyFont="1" applyBorder="1" applyAlignment="1">
      <alignment horizontal="center" vertical="center" wrapText="1"/>
    </xf>
    <xf numFmtId="0" fontId="31" fillId="7" borderId="1" xfId="0" applyFont="1" applyFill="1" applyBorder="1" applyAlignment="1">
      <alignment horizontal="center" vertical="center" wrapText="1"/>
    </xf>
    <xf numFmtId="0" fontId="28" fillId="0" borderId="1" xfId="1" applyFont="1" applyBorder="1" applyAlignment="1">
      <alignment horizontal="center" vertical="center" wrapText="1"/>
    </xf>
    <xf numFmtId="0" fontId="27" fillId="0" borderId="1" xfId="0" applyFont="1" applyBorder="1" applyAlignment="1">
      <alignment horizontal="center" vertical="center" wrapText="1"/>
    </xf>
    <xf numFmtId="0" fontId="32" fillId="0" borderId="2" xfId="0" applyFont="1" applyBorder="1" applyAlignment="1">
      <alignment horizontal="center" vertical="center" wrapText="1"/>
    </xf>
    <xf numFmtId="0" fontId="32" fillId="0" borderId="11" xfId="0" applyFont="1" applyBorder="1" applyAlignment="1">
      <alignment horizontal="center" vertical="center" wrapText="1"/>
    </xf>
    <xf numFmtId="0" fontId="32" fillId="0" borderId="3" xfId="0" applyFont="1" applyBorder="1" applyAlignment="1">
      <alignment horizontal="center" vertical="center" wrapText="1"/>
    </xf>
    <xf numFmtId="0" fontId="34" fillId="2" borderId="2" xfId="0" applyFont="1" applyFill="1" applyBorder="1" applyAlignment="1">
      <alignment horizontal="center" vertical="center"/>
    </xf>
    <xf numFmtId="0" fontId="34" fillId="2" borderId="11" xfId="0" applyFont="1" applyFill="1" applyBorder="1" applyAlignment="1">
      <alignment horizontal="center" vertical="center"/>
    </xf>
    <xf numFmtId="0" fontId="34" fillId="2" borderId="3" xfId="0" applyFont="1" applyFill="1" applyBorder="1" applyAlignment="1">
      <alignment horizontal="center" vertical="center"/>
    </xf>
    <xf numFmtId="168" fontId="51" fillId="2" borderId="7" xfId="0" applyNumberFormat="1" applyFont="1" applyFill="1" applyBorder="1" applyAlignment="1">
      <alignment horizontal="center" vertical="center"/>
    </xf>
    <xf numFmtId="168" fontId="51" fillId="2" borderId="8" xfId="0" applyNumberFormat="1" applyFont="1" applyFill="1" applyBorder="1" applyAlignment="1">
      <alignment horizontal="center" vertical="center"/>
    </xf>
    <xf numFmtId="168" fontId="51" fillId="2" borderId="6" xfId="0" applyNumberFormat="1" applyFont="1" applyFill="1" applyBorder="1" applyAlignment="1">
      <alignment horizontal="center" vertical="center"/>
    </xf>
    <xf numFmtId="168" fontId="37" fillId="0" borderId="7" xfId="0" applyNumberFormat="1" applyFont="1" applyBorder="1" applyAlignment="1">
      <alignment horizontal="center" vertical="center" wrapText="1"/>
    </xf>
    <xf numFmtId="168" fontId="37" fillId="0" borderId="8" xfId="0" applyNumberFormat="1" applyFont="1" applyBorder="1" applyAlignment="1">
      <alignment horizontal="center" vertical="center" wrapText="1"/>
    </xf>
    <xf numFmtId="168" fontId="37" fillId="0" borderId="6" xfId="0" applyNumberFormat="1" applyFont="1" applyBorder="1" applyAlignment="1">
      <alignment horizontal="center" vertical="center" wrapText="1"/>
    </xf>
    <xf numFmtId="0" fontId="46" fillId="0" borderId="1" xfId="0" applyFont="1" applyBorder="1" applyAlignment="1">
      <alignment horizontal="center" vertical="center"/>
    </xf>
    <xf numFmtId="0" fontId="37" fillId="2" borderId="1" xfId="0" applyFont="1" applyFill="1" applyBorder="1" applyAlignment="1">
      <alignment horizontal="center" vertical="center" wrapText="1"/>
    </xf>
    <xf numFmtId="168" fontId="55" fillId="2" borderId="1" xfId="0" applyNumberFormat="1" applyFont="1" applyFill="1" applyBorder="1" applyAlignment="1">
      <alignment horizontal="center" vertical="center"/>
    </xf>
    <xf numFmtId="168" fontId="37" fillId="0" borderId="1" xfId="0" applyNumberFormat="1" applyFont="1" applyBorder="1" applyAlignment="1">
      <alignment horizontal="center" vertical="center" wrapText="1"/>
    </xf>
    <xf numFmtId="0" fontId="34" fillId="0" borderId="1" xfId="0" applyFont="1" applyBorder="1" applyAlignment="1">
      <alignment horizontal="center" vertical="center" wrapText="1"/>
    </xf>
    <xf numFmtId="0" fontId="38" fillId="2" borderId="2" xfId="0" applyFont="1" applyFill="1" applyBorder="1" applyAlignment="1">
      <alignment horizontal="left" vertical="center" wrapText="1"/>
    </xf>
    <xf numFmtId="0" fontId="38" fillId="2" borderId="11" xfId="0" applyFont="1" applyFill="1" applyBorder="1" applyAlignment="1">
      <alignment horizontal="left" vertical="center" wrapText="1"/>
    </xf>
    <xf numFmtId="0" fontId="38" fillId="2" borderId="3" xfId="0" applyFont="1" applyFill="1" applyBorder="1" applyAlignment="1">
      <alignment horizontal="left" vertical="center" wrapText="1"/>
    </xf>
    <xf numFmtId="0" fontId="46" fillId="0" borderId="12" xfId="0" applyFont="1" applyBorder="1" applyAlignment="1">
      <alignment horizontal="center" vertical="center"/>
    </xf>
    <xf numFmtId="0" fontId="46" fillId="0" borderId="19" xfId="0" applyFont="1" applyBorder="1" applyAlignment="1">
      <alignment horizontal="center" vertical="center"/>
    </xf>
    <xf numFmtId="0" fontId="46" fillId="0" borderId="15" xfId="0" applyFont="1" applyBorder="1" applyAlignment="1">
      <alignment horizontal="center" vertical="center"/>
    </xf>
    <xf numFmtId="0" fontId="37" fillId="0" borderId="8" xfId="0" applyFont="1" applyBorder="1" applyAlignment="1">
      <alignment horizontal="center" vertical="center" wrapText="1"/>
    </xf>
    <xf numFmtId="0" fontId="37" fillId="0" borderId="6" xfId="0" applyFont="1" applyBorder="1" applyAlignment="1">
      <alignment horizontal="center" vertical="center" wrapText="1"/>
    </xf>
    <xf numFmtId="0" fontId="49" fillId="7" borderId="1" xfId="0" applyFont="1" applyFill="1" applyBorder="1" applyAlignment="1">
      <alignment horizontal="center" vertical="center" wrapText="1"/>
    </xf>
    <xf numFmtId="0" fontId="37" fillId="7" borderId="1" xfId="0" applyFont="1" applyFill="1" applyBorder="1" applyAlignment="1">
      <alignment horizontal="center" vertical="center" wrapText="1"/>
    </xf>
    <xf numFmtId="0" fontId="34" fillId="0" borderId="12" xfId="0" applyFont="1" applyBorder="1" applyAlignment="1">
      <alignment horizontal="center" vertical="center" wrapText="1"/>
    </xf>
    <xf numFmtId="0" fontId="34" fillId="0" borderId="19" xfId="0" applyFont="1" applyBorder="1" applyAlignment="1">
      <alignment horizontal="center" vertical="center" wrapText="1"/>
    </xf>
    <xf numFmtId="0" fontId="34" fillId="0" borderId="15" xfId="0" applyFont="1" applyBorder="1" applyAlignment="1">
      <alignment horizontal="center" vertical="center" wrapText="1"/>
    </xf>
    <xf numFmtId="168" fontId="51" fillId="2" borderId="1" xfId="0" applyNumberFormat="1" applyFont="1" applyFill="1" applyBorder="1" applyAlignment="1">
      <alignment horizontal="center" vertical="center"/>
    </xf>
  </cellXfs>
  <cellStyles count="586">
    <cellStyle name="Comma 2" xfId="347" xr:uid="{5C899465-C9CB-4CC2-B8A0-44EF4B78597D}"/>
    <cellStyle name="Comma 2 2" xfId="584" xr:uid="{791F74F3-28E8-486B-B2B3-B7AFB910F363}"/>
    <cellStyle name="Currency 2" xfId="45" xr:uid="{F583AAA3-FDFA-4ADF-B760-ECEBBFE43C36}"/>
    <cellStyle name="Currency 3" xfId="55" xr:uid="{38E1D016-A885-42AE-953F-CF33C71D3E71}"/>
    <cellStyle name="Currency 3 2" xfId="316" xr:uid="{A45E3F06-63BC-4C8D-A647-9670D6F02B89}"/>
    <cellStyle name="Currency 3 2 2" xfId="553" xr:uid="{FFE2B8DB-5254-4EE6-B983-FFD3DADE5285}"/>
    <cellStyle name="Currency 3 3" xfId="287" xr:uid="{2FF54284-0DA8-41A2-95A4-3B035593ECA5}"/>
    <cellStyle name="Currency 3 3 2" xfId="524" xr:uid="{A25055EA-AC9A-4E35-A390-6A3C10BF4B37}"/>
    <cellStyle name="Currency 3 4" xfId="463" xr:uid="{76223BB4-CDE5-463E-8F6E-B3D6FA47E2E8}"/>
    <cellStyle name="Currency 3 5" xfId="224" xr:uid="{3A591FF4-181C-412D-B620-927B48BEB230}"/>
    <cellStyle name="Currency 4" xfId="56" xr:uid="{93A9C2FE-78B4-47F8-82CD-5B918E0BDF74}"/>
    <cellStyle name="Currency 4 2" xfId="302" xr:uid="{56E2868C-72F0-493A-BDA9-7A775D540143}"/>
    <cellStyle name="Currency 4 2 2" xfId="539" xr:uid="{4065606C-C613-4A09-A7A6-39B2B61E8331}"/>
    <cellStyle name="Currency 4 3" xfId="479" xr:uid="{6663220B-4DA0-44D5-9FBD-24F6EE9B5FD8}"/>
    <cellStyle name="Currency 4 4" xfId="240" xr:uid="{3C633283-0F79-420E-A9EE-1BEF6A862F08}"/>
    <cellStyle name="Currency 5" xfId="257" xr:uid="{17CFCC84-E21F-4E3E-8D40-DD872EE3ADA1}"/>
    <cellStyle name="Currency 5 2" xfId="494" xr:uid="{8D604BDE-4E7C-41B6-A9E0-0A8A08E6478F}"/>
    <cellStyle name="Currency 6" xfId="272" xr:uid="{748ACAA3-6032-4A01-B903-BD4EF5544A57}"/>
    <cellStyle name="Currency 6 2" xfId="509" xr:uid="{797C51B0-F7C6-45DA-80DE-2260A5135C7C}"/>
    <cellStyle name="Currency 7" xfId="331" xr:uid="{9593F55C-DEEB-4792-A028-B9E0DCF8599B}"/>
    <cellStyle name="Currency 7 2" xfId="568" xr:uid="{9ED62ABD-0E82-4B23-8759-2A54C5A8DA1F}"/>
    <cellStyle name="Currency 8" xfId="346" xr:uid="{EC7D0C62-1688-4CCC-BEF0-5C05ACCC6338}"/>
    <cellStyle name="Currency 8 2" xfId="583" xr:uid="{48CDFD45-C6A7-409D-B47C-9B876844D984}"/>
    <cellStyle name="Currency 9" xfId="136" xr:uid="{E609A44F-E3F8-4BDE-A728-30D5BC5AEEE2}"/>
    <cellStyle name="Currency 9 2" xfId="412" xr:uid="{EF44884B-B20E-4829-905E-31576554AF19}"/>
    <cellStyle name="Excel Built-in Normal 1" xfId="10" xr:uid="{C4AF97DE-3566-4B0A-A5EF-DB7F45AAB99D}"/>
    <cellStyle name="Excel Built-in Normal 1 2" xfId="190" xr:uid="{B91DA8FB-6BD1-4854-AB93-5549320900AF}"/>
    <cellStyle name="Explanatory Text" xfId="65" builtinId="53"/>
    <cellStyle name="Hyperlink" xfId="62" builtinId="8"/>
    <cellStyle name="Normal" xfId="0" builtinId="0"/>
    <cellStyle name="Normal 10" xfId="28" xr:uid="{12F9D897-F128-4C24-A4DC-7588C50D8CDA}"/>
    <cellStyle name="Normal 10 2" xfId="42" xr:uid="{6F79A460-E492-4545-8B54-D210B52A607F}"/>
    <cellStyle name="Normal 10 2 2" xfId="406" xr:uid="{8BE109F6-8CCD-487E-9EAC-87144FCA6B4C}"/>
    <cellStyle name="Normal 10 2 3" xfId="130" xr:uid="{A8B53C44-0C27-47CF-B7E4-E0D1941DA89A}"/>
    <cellStyle name="Normal 10 3" xfId="111" xr:uid="{AC9A3A91-5C15-4FFF-AEE1-DDAF51B725CB}"/>
    <cellStyle name="Normal 10 3 2" xfId="389" xr:uid="{49DAC3F6-C8E8-4C80-8800-9D0A5259BA46}"/>
    <cellStyle name="Normal 10 4" xfId="57" xr:uid="{E6625D82-565F-4612-AD39-4AE0E67270BB}"/>
    <cellStyle name="Normal 10 4 2" xfId="443" xr:uid="{488AD9A8-0D03-4D9F-883E-F49054CDFEB6}"/>
    <cellStyle name="Normal 10 4 3" xfId="354" xr:uid="{C14AC230-BFBE-4430-8409-E6554BC618D6}"/>
    <cellStyle name="Normal 10 4 4" xfId="181" xr:uid="{4191AB39-093E-4782-B28B-05763C86AFD0}"/>
    <cellStyle name="Normal 10 5" xfId="86" xr:uid="{20FB2A83-22F1-4440-902F-4D1E1985AF7D}"/>
    <cellStyle name="Normal 11" xfId="59" xr:uid="{410B4045-EABC-4857-8AAB-9FCB367F16F1}"/>
    <cellStyle name="Normal 11 2" xfId="132" xr:uid="{A803D61F-F541-4543-AAF7-42C0C40E0DC2}"/>
    <cellStyle name="Normal 11 2 2" xfId="408" xr:uid="{770CC156-41C0-41C5-A2E4-2D46CC5B09AF}"/>
    <cellStyle name="Normal 11 3" xfId="113" xr:uid="{B84CC5D4-7009-4241-991C-32EFAA3ED881}"/>
    <cellStyle name="Normal 11 3 2" xfId="391" xr:uid="{4C107A98-E428-4A77-86F3-85347E7B9319}"/>
    <cellStyle name="Normal 11 4" xfId="165" xr:uid="{0D660F1F-DFD1-45E1-BB92-49E7E059019E}"/>
    <cellStyle name="Normal 11 4 2" xfId="434" xr:uid="{5F5DEE6B-3D6D-4EFA-A5D8-4F0B7D900D00}"/>
    <cellStyle name="Normal 11 5" xfId="372" xr:uid="{D53067C9-D13D-4BFB-BF10-47941C624EB4}"/>
    <cellStyle name="Normal 11 6" xfId="90" xr:uid="{615CFBDA-305C-4308-9FF0-5AAC586F5BB2}"/>
    <cellStyle name="Normal 12" xfId="60" xr:uid="{0F2DC6AA-2E7E-414E-948A-8DAEE468B8B2}"/>
    <cellStyle name="Normal 12 2" xfId="116" xr:uid="{3DA95A91-E584-4B73-9022-1A95F91E9288}"/>
    <cellStyle name="Normal 12 2 2" xfId="393" xr:uid="{20F7EC34-78F9-431C-932B-AE51CBFA9507}"/>
    <cellStyle name="Normal 12 3" xfId="155" xr:uid="{853F5CEE-2439-4C1D-8731-C7D82140EC43}"/>
    <cellStyle name="Normal 12 3 2" xfId="428" xr:uid="{12899768-CAF1-4DF5-B927-716443F0A361}"/>
    <cellStyle name="Normal 12 4" xfId="168" xr:uid="{31959225-B790-4BE9-A89B-A8316F56FD4E}"/>
    <cellStyle name="Normal 12 4 2" xfId="436" xr:uid="{2424659B-D7CE-436A-8EF5-FF75DE96121B}"/>
    <cellStyle name="Normal 12 5" xfId="370" xr:uid="{0F978DBD-3628-4F10-87BB-BE6A49B14CFF}"/>
    <cellStyle name="Normal 12 6" xfId="88" xr:uid="{B33F740D-5526-4E89-95E9-03CA2DDD4F5E}"/>
    <cellStyle name="Normal 13" xfId="92" xr:uid="{FC0CF693-DCC3-44C1-872A-9B09E0B923B8}"/>
    <cellStyle name="Normal 13 2" xfId="118" xr:uid="{96B76F57-36C0-4CD5-9B15-2102C789AB39}"/>
    <cellStyle name="Normal 13 3" xfId="157" xr:uid="{A1EFB674-584A-44ED-9881-D376AFF1B73B}"/>
    <cellStyle name="Normal 13 4" xfId="66" xr:uid="{C6937BE9-D564-4FD4-ACF2-0DE0E3D06B17}"/>
    <cellStyle name="Normal 13 4 2" xfId="374" xr:uid="{12D19E45-DB92-481C-A7BA-9D1CAC918CB9}"/>
    <cellStyle name="Normal 14" xfId="93" xr:uid="{D8F29EC3-4AB4-4C40-8D86-AC96CD895147}"/>
    <cellStyle name="Normal 14 2" xfId="167" xr:uid="{8178B120-6B19-45AB-88FE-C438D2592E23}"/>
    <cellStyle name="Normal 14 3" xfId="375" xr:uid="{D120A6A2-316E-4656-B86D-6C6DB13AA270}"/>
    <cellStyle name="Normal 15" xfId="161" xr:uid="{59361C17-26C5-49AC-ABD2-11062976492F}"/>
    <cellStyle name="Normal 16" xfId="197" xr:uid="{DFCE608D-E10F-4CCF-A1FB-504A7EE44FEE}"/>
    <cellStyle name="Normal 17" xfId="195" xr:uid="{1BED9269-902E-42AC-9E06-044E5028E8B7}"/>
    <cellStyle name="Normal 18" xfId="192" xr:uid="{A020E93C-D94B-4C85-927C-F1119D125583}"/>
    <cellStyle name="Normal 19" xfId="199" xr:uid="{4940192F-427F-4286-B673-712D8C1911E0}"/>
    <cellStyle name="Normal 2" xfId="1" xr:uid="{00000000-0005-0000-0000-000001000000}"/>
    <cellStyle name="Normal 2 2" xfId="4" xr:uid="{2C1F514A-3E33-4399-9CF2-71B1C5828997}"/>
    <cellStyle name="Normal 2 2 10" xfId="318" xr:uid="{B51F7F0F-77F2-4DE0-B103-902CF65468AF}"/>
    <cellStyle name="Normal 2 2 10 2" xfId="555" xr:uid="{90E84BFC-D298-44A6-8F61-C97571F00413}"/>
    <cellStyle name="Normal 2 2 11" xfId="333" xr:uid="{43DCD2FC-FC16-49B4-8B0C-5061FF754286}"/>
    <cellStyle name="Normal 2 2 11 2" xfId="570" xr:uid="{78A48AEE-2B3F-4C5B-88FB-6972BD9E7DEC}"/>
    <cellStyle name="Normal 2 2 12" xfId="353" xr:uid="{373F1039-5AA4-4BDE-8FA0-FCB1D073E467}"/>
    <cellStyle name="Normal 2 2 13" xfId="68" xr:uid="{957EEC8E-054F-4340-8503-EEF62966BAA7}"/>
    <cellStyle name="Normal 2 2 2" xfId="12" xr:uid="{02FF65C6-046E-492F-AB0C-9DDE93A4DE9D}"/>
    <cellStyle name="Normal 2 2 2 10" xfId="319" xr:uid="{323EF838-2E0B-4BF3-951C-F3417688A956}"/>
    <cellStyle name="Normal 2 2 2 10 2" xfId="556" xr:uid="{0250801A-47F4-476B-95C0-AA63443FC3FF}"/>
    <cellStyle name="Normal 2 2 2 11" xfId="334" xr:uid="{EB1D6ADF-8580-461D-96E7-E3044F6F8AA2}"/>
    <cellStyle name="Normal 2 2 2 11 2" xfId="571" xr:uid="{D674E0EB-4FD2-464D-ABC9-C5378F0CD782}"/>
    <cellStyle name="Normal 2 2 2 12" xfId="356" xr:uid="{AE1F2432-31C9-4605-BA45-2EBE0985A8C9}"/>
    <cellStyle name="Normal 2 2 2 13" xfId="69" xr:uid="{5B17DE27-27EA-4DAB-801C-7E7C8C94C8A2}"/>
    <cellStyle name="Normal 2 2 2 2" xfId="33" xr:uid="{CE5F1C27-1489-4C76-93E8-2F339055B3A8}"/>
    <cellStyle name="Normal 2 2 2 2 2" xfId="121" xr:uid="{4C415923-DA5E-49AC-955F-61AF21330D81}"/>
    <cellStyle name="Normal 2 2 2 2 2 2" xfId="397" xr:uid="{61CA866A-AAF9-44F9-8232-A230E5E8896B}"/>
    <cellStyle name="Normal 2 2 2 2 3" xfId="275" xr:uid="{6CDE1E08-F0DA-493B-A348-09CD20A81871}"/>
    <cellStyle name="Normal 2 2 2 2 3 2" xfId="512" xr:uid="{9711F6C1-9A63-4758-8BC1-82F8E81B31AD}"/>
    <cellStyle name="Normal 2 2 2 2 4" xfId="367" xr:uid="{AA18A092-3C49-45F3-AE0E-06EC67F9DFCD}"/>
    <cellStyle name="Normal 2 2 2 2 5" xfId="82" xr:uid="{CC95CFFC-4DD9-4DB6-860D-C7F372B148F1}"/>
    <cellStyle name="Normal 2 2 2 3" xfId="101" xr:uid="{7F81FD61-C5D8-4B7D-8F9F-4EDD8F46ACCC}"/>
    <cellStyle name="Normal 2 2 2 3 2" xfId="290" xr:uid="{CD5FDB5B-0623-4C5E-88A7-91178E74413C}"/>
    <cellStyle name="Normal 2 2 2 3 2 2" xfId="527" xr:uid="{64C8E613-E7CE-4875-BFC8-7357BBE441DE}"/>
    <cellStyle name="Normal 2 2 2 3 3" xfId="380" xr:uid="{73F63BF0-8B28-4F1A-8C94-EF9BD77C53B4}"/>
    <cellStyle name="Normal 2 2 2 4" xfId="178" xr:uid="{5542061D-4D94-4C09-9721-157BE65C0A11}"/>
    <cellStyle name="Normal 2 2 2 4 2" xfId="441" xr:uid="{5C710922-A91A-4972-8C41-B36D9C39EACC}"/>
    <cellStyle name="Normal 2 2 2 5" xfId="142" xr:uid="{D2CCFCC6-5173-4509-8BE3-B8BF74EE1AEF}"/>
    <cellStyle name="Normal 2 2 2 5 2" xfId="416" xr:uid="{80092560-282F-4298-99E0-35210D7B7D54}"/>
    <cellStyle name="Normal 2 2 2 6" xfId="212" xr:uid="{E75556D3-F197-42A2-B40A-9A81BA1B4B28}"/>
    <cellStyle name="Normal 2 2 2 6 2" xfId="451" xr:uid="{3C11596F-24F2-42C6-A05E-72ABD3AA7D11}"/>
    <cellStyle name="Normal 2 2 2 7" xfId="228" xr:uid="{B5D7FB5D-CC4F-444F-9FF0-2C23D40398FF}"/>
    <cellStyle name="Normal 2 2 2 7 2" xfId="467" xr:uid="{50E1CE9A-8DD0-4373-BE0B-6AC0BBE25DB2}"/>
    <cellStyle name="Normal 2 2 2 8" xfId="243" xr:uid="{63D7C807-47B2-4699-A137-721BFD425D2B}"/>
    <cellStyle name="Normal 2 2 2 8 2" xfId="482" xr:uid="{3AE67F74-AD2E-4FD0-8D14-169298D326B9}"/>
    <cellStyle name="Normal 2 2 2 9" xfId="260" xr:uid="{65434CE0-71F8-4D60-A28F-007C6D4216DC}"/>
    <cellStyle name="Normal 2 2 2 9 2" xfId="497" xr:uid="{3565D5F9-FD17-4A5C-95FE-A6E06E357B33}"/>
    <cellStyle name="Normal 2 2 3" xfId="23" xr:uid="{08CDD4F8-F7FE-4302-B967-FC9ACEFA66E4}"/>
    <cellStyle name="Normal 2 2 3 2" xfId="37" xr:uid="{F00F2A94-33F3-4CA5-8475-2A7BBB8DDAFB}"/>
    <cellStyle name="Normal 2 2 3 2 2" xfId="401" xr:uid="{D8842A30-BD32-464C-BFB7-28262C57AB09}"/>
    <cellStyle name="Normal 2 2 3 2 3" xfId="125" xr:uid="{C9634359-2100-47A5-BCF2-F9EB78965870}"/>
    <cellStyle name="Normal 2 2 3 3" xfId="46" xr:uid="{7787BB1E-91FC-4A18-8E1A-59FD4647A89C}"/>
    <cellStyle name="Normal 2 2 3 3 2" xfId="384" xr:uid="{8B231B49-7AE7-434A-BD2E-6DF8C681DA7E}"/>
    <cellStyle name="Normal 2 2 3 3 3" xfId="106" xr:uid="{276FEA34-14F4-438E-89F0-3138925618AB}"/>
    <cellStyle name="Normal 2 2 3 4" xfId="182" xr:uid="{78A7F7CF-A4D4-4F67-81EF-2706A5C16245}"/>
    <cellStyle name="Normal 2 2 3 4 2" xfId="444" xr:uid="{98A628E8-AFF0-483B-9933-E383092EABA5}"/>
    <cellStyle name="Normal 2 2 3 5" xfId="147" xr:uid="{B737C2B6-BD91-4A9D-B074-C102AF51CAE8}"/>
    <cellStyle name="Normal 2 2 3 5 2" xfId="420" xr:uid="{B5455520-9B90-4880-B758-BD65FE4B1A74}"/>
    <cellStyle name="Normal 2 2 3 6" xfId="244" xr:uid="{3375CF1F-0D8D-48CC-BCBA-0023326AA0AD}"/>
    <cellStyle name="Normal 2 2 4" xfId="97" xr:uid="{27B98395-776F-4F0C-A930-1121E8CEE8AF}"/>
    <cellStyle name="Normal 2 2 4 2" xfId="225" xr:uid="{EF27106C-3128-4DAD-A8AC-6C178AF92BEB}"/>
    <cellStyle name="Normal 2 2 4 2 2" xfId="304" xr:uid="{57A042C6-219C-4453-9F87-48F268AF9822}"/>
    <cellStyle name="Normal 2 2 4 2 2 2" xfId="541" xr:uid="{BD5DBAED-F172-4EB6-BCFF-FDA0318FEBAD}"/>
    <cellStyle name="Normal 2 2 4 2 3" xfId="464" xr:uid="{8FAA373D-190B-4216-AC8D-DE80A0F6F87E}"/>
    <cellStyle name="Normal 2 2 4 3" xfId="274" xr:uid="{C0904C9E-E2DC-40F2-B4FE-C2AAF0B38ABE}"/>
    <cellStyle name="Normal 2 2 4 3 2" xfId="511" xr:uid="{CAAA6E19-9077-4AAF-868C-5D5D9EA0A40E}"/>
    <cellStyle name="Normal 2 2 4 4" xfId="171" xr:uid="{B1E1ACDF-8F84-4C5A-ABB3-EA63C026419F}"/>
    <cellStyle name="Normal 2 2 5" xfId="138" xr:uid="{01CEFB6C-92D5-4388-AD58-42AF9AD82CDD}"/>
    <cellStyle name="Normal 2 2 5 2" xfId="289" xr:uid="{C3EA3ADC-0B9C-48E8-B127-F5D08742765F}"/>
    <cellStyle name="Normal 2 2 5 2 2" xfId="526" xr:uid="{B9F157DD-D246-4998-8A14-5368502C1C96}"/>
    <cellStyle name="Normal 2 2 6" xfId="211" xr:uid="{28AE6327-5FD4-450D-BF2B-195FA6AEE4C8}"/>
    <cellStyle name="Normal 2 2 6 2" xfId="450" xr:uid="{445D1165-D099-4BF1-B981-D2DEE4DC80EC}"/>
    <cellStyle name="Normal 2 2 7" xfId="227" xr:uid="{2E0CBFAD-6C1E-49AC-97AD-0FFA4C6A8C60}"/>
    <cellStyle name="Normal 2 2 7 2" xfId="466" xr:uid="{B7C1C8CD-33B7-414D-9BA1-CB656B6D2993}"/>
    <cellStyle name="Normal 2 2 8" xfId="242" xr:uid="{B6808C80-C83C-4EC9-8EBF-AC6EEC60388B}"/>
    <cellStyle name="Normal 2 2 8 2" xfId="481" xr:uid="{1DE128A2-04FB-4D59-B8BB-695191CE1480}"/>
    <cellStyle name="Normal 2 2 9" xfId="259" xr:uid="{1BA7E804-21B0-4EFB-9432-1EAA4F8E1D33}"/>
    <cellStyle name="Normal 2 2 9 2" xfId="496" xr:uid="{4EE181AC-17C9-4F31-AE4B-C2D3F1B44217}"/>
    <cellStyle name="Normal 2 3" xfId="13" xr:uid="{E47458E9-823F-466B-8BDD-574990CA90A8}"/>
    <cellStyle name="Normal 2 3 2" xfId="47" xr:uid="{AA926809-9181-4900-96E0-6FAB288E67EC}"/>
    <cellStyle name="Normal 2 3 2 2" xfId="170" xr:uid="{12BDEB7B-EC9C-4B6F-945D-CD31F6582D41}"/>
    <cellStyle name="Normal 2 3 3" xfId="48" xr:uid="{A978CCEF-8423-4F48-A90C-54352C56B2D7}"/>
    <cellStyle name="Normal 2 3 3 2" xfId="245" xr:uid="{0F99C13A-2DC7-473B-AB2F-CF45146E2F45}"/>
    <cellStyle name="Normal 2 4" xfId="11" xr:uid="{7E118DC3-DA38-49E1-8BDF-39F12BA6B192}"/>
    <cellStyle name="Normal 2 4 2" xfId="187" xr:uid="{B73ACE32-8460-46D6-ACBE-0F159468EF32}"/>
    <cellStyle name="Normal 2 5" xfId="14" xr:uid="{F94C8131-7E94-4C02-9D63-B6D29B80B1BE}"/>
    <cellStyle name="Normal 2 5 2" xfId="180" xr:uid="{E7E61DBB-E38E-4586-9AB4-ABF42AE8CB93}"/>
    <cellStyle name="Normal 2 6" xfId="87" xr:uid="{7F50C534-0E6D-4360-ABF5-C064701CC214}"/>
    <cellStyle name="Normal 2 6 2" xfId="183" xr:uid="{D132FB83-29C5-408F-9F19-AD5DBD3C7166}"/>
    <cellStyle name="Normal 2 7" xfId="94" xr:uid="{0F3E4903-F928-4266-976C-0C9245041D0C}"/>
    <cellStyle name="Normal 2 7 2" xfId="376" xr:uid="{780ADF2E-90CB-47DD-975E-3FA6FFCB41D4}"/>
    <cellStyle name="Normal 20" xfId="196" xr:uid="{C2BD9EE1-BC4E-4A76-A874-3804555A90E0}"/>
    <cellStyle name="Normal 21" xfId="194" xr:uid="{5C5370EE-9897-4D26-8BE3-B3D2EED038B7}"/>
    <cellStyle name="Normal 22" xfId="84" xr:uid="{3D65E163-2589-4FF3-AA0F-D6E23E221A18}"/>
    <cellStyle name="Normal 23" xfId="201" xr:uid="{A9A00996-1182-4EBC-9AEE-9FDF42F6F320}"/>
    <cellStyle name="Normal 24" xfId="202" xr:uid="{86CE0CE0-F5FF-4C94-81D2-3CC81A271E90}"/>
    <cellStyle name="Normal 25" xfId="203" xr:uid="{EE5A1604-DDBF-4598-AD72-B739F1957408}"/>
    <cellStyle name="Normal 26" xfId="204" xr:uid="{86100E26-0801-4A8F-8720-295EA86B19CA}"/>
    <cellStyle name="Normal 27" xfId="198" xr:uid="{91511552-4EC8-4B70-9B50-23B034A3F422}"/>
    <cellStyle name="Normal 28" xfId="200" xr:uid="{AA6DEA3F-56A1-49B2-950E-F92CCBA0FF6F}"/>
    <cellStyle name="Normal 29" xfId="205" xr:uid="{F18579B2-0113-4A32-A1B3-7177A69182DF}"/>
    <cellStyle name="Normal 3" xfId="2" xr:uid="{C25A041C-AAD3-4277-9B26-179012FDFF57}"/>
    <cellStyle name="Normal 3 2" xfId="5" xr:uid="{14BA15C2-21FD-4972-BBD3-8EFD7014784D}"/>
    <cellStyle name="Normal 3 2 2" xfId="15" xr:uid="{34AEF516-1F87-4923-AF5F-616B4828E048}"/>
    <cellStyle name="Normal 3 2 2 2" xfId="49" xr:uid="{346BB3F6-2F82-4B14-8B69-7B3D86C7D63F}"/>
    <cellStyle name="Normal 3 2 2 2 2" xfId="184" xr:uid="{9E78106C-AFE6-4522-B678-2610DDC2139B}"/>
    <cellStyle name="Normal 3 2 2 2 3" xfId="102" xr:uid="{1B1F6560-2BF7-473F-B429-47B8CDC2CB62}"/>
    <cellStyle name="Normal 3 2 2 3" xfId="143" xr:uid="{8D7A47FD-4847-4CA4-99BA-1A19D7B49097}"/>
    <cellStyle name="Normal 3 2 3" xfId="63" xr:uid="{5E39D119-5525-4E5E-851F-1ACB3C5AA9C6}"/>
    <cellStyle name="Normal 3 2 3 2" xfId="174" xr:uid="{6C8A4F12-612F-4B11-9F36-768950B425E5}"/>
    <cellStyle name="Normal 3 2 4" xfId="350" xr:uid="{E9506855-AA67-41B0-87F2-E5498AECED03}"/>
    <cellStyle name="Normal 3 2 4 3" xfId="585" xr:uid="{6FD7AEDD-CA74-48B6-B359-76584E9CA3FE}"/>
    <cellStyle name="Normal 3 3" xfId="16" xr:uid="{C3FF4114-BF0C-4A92-8C93-4ED21BBE33B5}"/>
    <cellStyle name="Normal 3 3 2" xfId="163" xr:uid="{B520B5C7-B97B-44D1-AB5A-5468AD01A8EE}"/>
    <cellStyle name="Normal 3 3 2 2" xfId="81" xr:uid="{511D360A-3D25-480F-83F4-4C2ECCA65E66}"/>
    <cellStyle name="Normal 3 4" xfId="176" xr:uid="{4A2FCC4A-E96B-4CB9-AEC5-CDB98792B640}"/>
    <cellStyle name="Normal 3 5" xfId="349" xr:uid="{9F4EDB1D-B902-422D-BE58-F8B6ED59C579}"/>
    <cellStyle name="Normal 30" xfId="206" xr:uid="{CE46A869-F7D2-4EB0-A13D-ABA35003E520}"/>
    <cellStyle name="Normal 31" xfId="193" xr:uid="{F63486A6-7609-4D02-B80B-25624CF7F034}"/>
    <cellStyle name="Normal 32" xfId="208" xr:uid="{1B174E01-511E-41BE-B6CC-94A8D146311E}"/>
    <cellStyle name="Normal 33" xfId="207" xr:uid="{875FCFC6-5CEE-4F10-BA94-5CC162373E77}"/>
    <cellStyle name="Normal 34" xfId="85" xr:uid="{A1C1B6D8-29EF-47DA-9537-49EDD82452CA}"/>
    <cellStyle name="Normal 34 2" xfId="209" xr:uid="{D8A2A467-2ADC-4626-9830-8941794BAA41}"/>
    <cellStyle name="Normal 34 2 2" xfId="448" xr:uid="{EC522657-1909-4384-93FD-3F2FBD3F4117}"/>
    <cellStyle name="Normal 34 3" xfId="369" xr:uid="{F53D25F9-794C-40A9-AA70-4698F5B80418}"/>
    <cellStyle name="Normal 35" xfId="348" xr:uid="{B5F0F379-1F01-4D71-B8A9-CF3E23926091}"/>
    <cellStyle name="Normal 4" xfId="6" xr:uid="{19CB4F9C-5ACD-437B-9A7A-C0C48C4FF0CB}"/>
    <cellStyle name="Normal 4 2" xfId="44" xr:uid="{A08492B4-1E7C-4CC6-99EF-ACF74CFBB22B}"/>
    <cellStyle name="Normal 4 3" xfId="54" xr:uid="{E55D3059-6F42-4BA5-814D-00BCCA280E26}"/>
    <cellStyle name="Normal 5" xfId="3" xr:uid="{895E5670-E14A-42E8-9D52-FE5D87A4657D}"/>
    <cellStyle name="Normal 5 10" xfId="246" xr:uid="{07CB749C-48C3-44C4-8B1A-709E2EBFDDD3}"/>
    <cellStyle name="Normal 5 10 2" xfId="483" xr:uid="{67557CE4-4513-42F2-B67B-BC12D204FB40}"/>
    <cellStyle name="Normal 5 11" xfId="261" xr:uid="{86A0EFAC-106F-44C9-BED7-B77329ED50D7}"/>
    <cellStyle name="Normal 5 11 2" xfId="498" xr:uid="{F58DB04B-6B7D-4139-B265-C65EF756D66B}"/>
    <cellStyle name="Normal 5 12" xfId="320" xr:uid="{432D4FEC-E84B-462C-B869-F289495E08D8}"/>
    <cellStyle name="Normal 5 12 2" xfId="557" xr:uid="{04F48276-5547-400E-B181-4546A6393259}"/>
    <cellStyle name="Normal 5 13" xfId="335" xr:uid="{34E84FA5-70E5-4738-BAE2-39C7BBE97262}"/>
    <cellStyle name="Normal 5 13 2" xfId="572" xr:uid="{94637AA2-C4E4-44E9-B619-EC40A830ACC8}"/>
    <cellStyle name="Normal 5 14" xfId="352" xr:uid="{45E1F56F-D0EB-491C-9149-86810A09238C}"/>
    <cellStyle name="Normal 5 15" xfId="357" xr:uid="{35F2CCD1-BC2D-4E5D-97F4-64024103B30C}"/>
    <cellStyle name="Normal 5 16" xfId="70" xr:uid="{26878C89-F7F0-4379-A1B1-892C6E00F78A}"/>
    <cellStyle name="Normal 5 2" xfId="17" xr:uid="{E7D36ED3-DD6C-4269-8C4D-31D7FB01457A}"/>
    <cellStyle name="Normal 5 2 10" xfId="321" xr:uid="{21E939D1-6327-4DF7-8F52-71992148E4B8}"/>
    <cellStyle name="Normal 5 2 10 2" xfId="558" xr:uid="{8AD41800-EC72-4981-9E13-20FF24EFB5B0}"/>
    <cellStyle name="Normal 5 2 11" xfId="336" xr:uid="{C36D12D9-7CD1-4BAC-8DF8-B69FD92861AB}"/>
    <cellStyle name="Normal 5 2 11 2" xfId="573" xr:uid="{B6187296-95F1-4B76-B17A-E1C90F94F83B}"/>
    <cellStyle name="Normal 5 2 12" xfId="358" xr:uid="{3A4F170E-95DA-46DC-9B84-61A8D9816032}"/>
    <cellStyle name="Normal 5 2 13" xfId="71" xr:uid="{865C762D-F612-49BC-A44A-A48E00902F9F}"/>
    <cellStyle name="Normal 5 2 2" xfId="34" xr:uid="{5760C354-005F-40FC-AF7C-B3D3E8616F98}"/>
    <cellStyle name="Normal 5 2 2 10" xfId="359" xr:uid="{E95EC7F4-68BE-40BF-9CE6-3FE60918D33C}"/>
    <cellStyle name="Normal 5 2 2 11" xfId="72" xr:uid="{163CEDE0-3B53-4BA5-A97B-5F8860E41205}"/>
    <cellStyle name="Normal 5 2 2 2" xfId="50" xr:uid="{8DA36070-DE43-4AF3-9344-EFA4170401C1}"/>
    <cellStyle name="Normal 5 2 2 2 10" xfId="73" xr:uid="{4F04DB01-983B-4D13-AD89-E388188C7C66}"/>
    <cellStyle name="Normal 5 2 2 2 2" xfId="216" xr:uid="{125807F6-2094-4945-B2BD-86386C2C7042}"/>
    <cellStyle name="Normal 5 2 2 2 2 2" xfId="308" xr:uid="{BDF931C3-9A51-458A-8490-38BE8C693A71}"/>
    <cellStyle name="Normal 5 2 2 2 2 2 2" xfId="545" xr:uid="{470CCD4C-C66E-464B-8217-E5183A9CECDD}"/>
    <cellStyle name="Normal 5 2 2 2 2 3" xfId="279" xr:uid="{0D9F6508-5C4D-449F-A1B2-3BBE599676F3}"/>
    <cellStyle name="Normal 5 2 2 2 2 3 2" xfId="516" xr:uid="{3840C27B-22E6-41A2-8D3A-6D432945CD94}"/>
    <cellStyle name="Normal 5 2 2 2 2 4" xfId="455" xr:uid="{FD65287E-0BC7-43F2-AD09-900A2B0A2563}"/>
    <cellStyle name="Normal 5 2 2 2 3" xfId="232" xr:uid="{9ABDD922-7E32-4F9D-8B6A-24F95276B3EF}"/>
    <cellStyle name="Normal 5 2 2 2 3 2" xfId="294" xr:uid="{9839C083-D0D3-4FD4-B438-E6317D6D556A}"/>
    <cellStyle name="Normal 5 2 2 2 3 2 2" xfId="531" xr:uid="{EFD81B67-967A-45B8-9D74-F17DEC8DF754}"/>
    <cellStyle name="Normal 5 2 2 2 3 3" xfId="471" xr:uid="{871037BF-15E0-4181-B493-AADF6F111EA9}"/>
    <cellStyle name="Normal 5 2 2 2 4" xfId="249" xr:uid="{67C74C7B-B49B-432D-BA6D-D5066C1DC32A}"/>
    <cellStyle name="Normal 5 2 2 2 4 2" xfId="486" xr:uid="{933C1D68-E0F6-4A05-9BE9-00C5DA42E225}"/>
    <cellStyle name="Normal 5 2 2 2 5" xfId="264" xr:uid="{916EA6E6-9149-4D81-811C-5CEA88469429}"/>
    <cellStyle name="Normal 5 2 2 2 5 2" xfId="501" xr:uid="{49C5B229-B7D6-4304-84AD-71FDE0B26FA4}"/>
    <cellStyle name="Normal 5 2 2 2 6" xfId="323" xr:uid="{D57A90FE-0385-4FC1-87D1-DE3C86DFFAAC}"/>
    <cellStyle name="Normal 5 2 2 2 6 2" xfId="560" xr:uid="{5C715AB3-DEE3-4836-A540-69088F6BADCD}"/>
    <cellStyle name="Normal 5 2 2 2 7" xfId="338" xr:uid="{755CC48A-7815-4B05-8A3A-BCA947EC5DB9}"/>
    <cellStyle name="Normal 5 2 2 2 7 2" xfId="575" xr:uid="{07EB836D-9B3B-4923-9857-754C9ED206B6}"/>
    <cellStyle name="Normal 5 2 2 2 8" xfId="134" xr:uid="{7427D2F7-C3B4-405F-8F96-075AE3181B16}"/>
    <cellStyle name="Normal 5 2 2 2 8 2" xfId="410" xr:uid="{3F85E7F0-88B2-46C8-8BCE-25592A6C6694}"/>
    <cellStyle name="Normal 5 2 2 2 9" xfId="360" xr:uid="{7B2F85E4-01CD-414B-A25A-60DB5D3B99BE}"/>
    <cellStyle name="Normal 5 2 2 3" xfId="122" xr:uid="{7D261D24-BC14-466B-8A38-306778C9D037}"/>
    <cellStyle name="Normal 5 2 2 3 2" xfId="307" xr:uid="{F5853490-0895-499B-A6A7-18A1302ED972}"/>
    <cellStyle name="Normal 5 2 2 3 2 2" xfId="544" xr:uid="{7FAFEE0E-50EA-4BA9-9136-B61946D3999F}"/>
    <cellStyle name="Normal 5 2 2 3 3" xfId="278" xr:uid="{518B9182-183B-44C0-A81D-66D863C603B2}"/>
    <cellStyle name="Normal 5 2 2 3 3 2" xfId="515" xr:uid="{18852D07-019F-4938-BA89-46143C902E75}"/>
    <cellStyle name="Normal 5 2 2 3 4" xfId="398" xr:uid="{0B2735E7-74C1-453F-A524-7FF3D9A90A9D}"/>
    <cellStyle name="Normal 5 2 2 4" xfId="215" xr:uid="{303F1B00-9714-4B99-8C36-04C3D70E5421}"/>
    <cellStyle name="Normal 5 2 2 4 2" xfId="293" xr:uid="{EC51C8D5-9E90-4370-A180-12BD4A25A2BF}"/>
    <cellStyle name="Normal 5 2 2 4 2 2" xfId="530" xr:uid="{85A83A67-ECA1-4BB4-8E80-E5B58C430EC7}"/>
    <cellStyle name="Normal 5 2 2 4 3" xfId="454" xr:uid="{D73A378F-F54E-4CC8-B3A0-BDE3D556A885}"/>
    <cellStyle name="Normal 5 2 2 5" xfId="231" xr:uid="{1BC5553B-ABF7-4427-A74C-9D3CFB56C406}"/>
    <cellStyle name="Normal 5 2 2 5 2" xfId="470" xr:uid="{A8EB80A0-7009-4E9A-8845-4F46D533DB5E}"/>
    <cellStyle name="Normal 5 2 2 6" xfId="248" xr:uid="{65A3FDAA-E62F-42EF-89C6-C48DAE05C05D}"/>
    <cellStyle name="Normal 5 2 2 6 2" xfId="485" xr:uid="{FC2BA0CB-981C-471F-B224-3480045E7B03}"/>
    <cellStyle name="Normal 5 2 2 7" xfId="263" xr:uid="{1D56E501-4190-4EA0-96C5-D11326144B3C}"/>
    <cellStyle name="Normal 5 2 2 7 2" xfId="500" xr:uid="{5E55860E-CE41-49A0-8DCD-34C44ED20C5D}"/>
    <cellStyle name="Normal 5 2 2 8" xfId="322" xr:uid="{95217346-A33D-4CC5-9726-6313331937F1}"/>
    <cellStyle name="Normal 5 2 2 8 2" xfId="559" xr:uid="{5B25259E-1BA9-4C18-99C8-A0E1B9813D9C}"/>
    <cellStyle name="Normal 5 2 2 9" xfId="337" xr:uid="{E9D22270-2E83-4CA5-99CB-C730B73558C3}"/>
    <cellStyle name="Normal 5 2 2 9 2" xfId="574" xr:uid="{0F638B40-C044-4533-946F-C4341FC6962F}"/>
    <cellStyle name="Normal 5 2 3" xfId="51" xr:uid="{4A6D2B24-BDBB-496A-BA75-7716CB8866E5}"/>
    <cellStyle name="Normal 5 2 3 10" xfId="361" xr:uid="{A2F74E21-AF9E-4AC0-A7B2-B76B734B245A}"/>
    <cellStyle name="Normal 5 2 3 11" xfId="74" xr:uid="{682269CC-5C0B-4BE8-BA24-E90F1191490C}"/>
    <cellStyle name="Normal 5 2 3 2" xfId="151" xr:uid="{23E94E02-77A1-470C-9425-F80563F295C1}"/>
    <cellStyle name="Normal 5 2 3 2 2" xfId="309" xr:uid="{58AA25DD-45E5-41D6-AF3F-A1088DB7054B}"/>
    <cellStyle name="Normal 5 2 3 2 2 2" xfId="546" xr:uid="{9D5B98E5-D785-45F1-A84A-711988DF8FCB}"/>
    <cellStyle name="Normal 5 2 3 2 3" xfId="280" xr:uid="{6F0C62C8-509C-4B32-A133-121BD65A1331}"/>
    <cellStyle name="Normal 5 2 3 2 3 2" xfId="517" xr:uid="{110B9999-E304-4C42-8E48-EBADE814403D}"/>
    <cellStyle name="Normal 5 2 3 2 4" xfId="424" xr:uid="{0F28C702-703F-48D9-A9C9-3E33C973DA94}"/>
    <cellStyle name="Normal 5 2 3 3" xfId="217" xr:uid="{1E2893A4-9E3D-4971-AECF-3B01424E3911}"/>
    <cellStyle name="Normal 5 2 3 3 2" xfId="295" xr:uid="{A5CC569A-4727-4A6C-8B96-491722B164E3}"/>
    <cellStyle name="Normal 5 2 3 3 2 2" xfId="532" xr:uid="{BCECBAC7-7475-4275-B002-51E64FB6EF38}"/>
    <cellStyle name="Normal 5 2 3 3 3" xfId="456" xr:uid="{3F28CF9D-808E-4450-BA03-37F8301EFB03}"/>
    <cellStyle name="Normal 5 2 3 4" xfId="233" xr:uid="{2BAB6358-01CA-4F03-A71D-E226D9BE1530}"/>
    <cellStyle name="Normal 5 2 3 4 2" xfId="472" xr:uid="{F35507AE-C1F5-4076-BD8E-7C34B804407A}"/>
    <cellStyle name="Normal 5 2 3 5" xfId="250" xr:uid="{B576243B-AC72-4798-8781-29C35A786910}"/>
    <cellStyle name="Normal 5 2 3 5 2" xfId="487" xr:uid="{95CC5C1A-70CF-4879-B449-DD7C3FEFF07E}"/>
    <cellStyle name="Normal 5 2 3 6" xfId="265" xr:uid="{0CB648D8-A1F0-48E2-9393-D704100D33FD}"/>
    <cellStyle name="Normal 5 2 3 6 2" xfId="502" xr:uid="{F848EF30-328A-4492-BE77-64033BF3D72B}"/>
    <cellStyle name="Normal 5 2 3 7" xfId="324" xr:uid="{D3AD0D0D-98BF-4E6D-B085-5B7EA3D3E657}"/>
    <cellStyle name="Normal 5 2 3 7 2" xfId="561" xr:uid="{20825E86-B59F-47B8-B7C7-7E9426F6537F}"/>
    <cellStyle name="Normal 5 2 3 8" xfId="339" xr:uid="{A81E1D22-2869-4D6B-96C8-8A04D9F6B109}"/>
    <cellStyle name="Normal 5 2 3 8 2" xfId="576" xr:uid="{0E72EA3B-9A5C-41C0-8CB3-2459CA3B293D}"/>
    <cellStyle name="Normal 5 2 3 9" xfId="135" xr:uid="{53521DDB-95A9-4C29-B087-2C68BE50FC0C}"/>
    <cellStyle name="Normal 5 2 3 9 2" xfId="411" xr:uid="{F09FEE25-7D87-4969-AEB2-69FC7C151336}"/>
    <cellStyle name="Normal 5 2 4" xfId="103" xr:uid="{57499578-566D-471B-91A6-9E7161B0E38C}"/>
    <cellStyle name="Normal 5 2 4 2" xfId="306" xr:uid="{2C58AA48-C4EF-49FB-94B1-51F5D7E3AA31}"/>
    <cellStyle name="Normal 5 2 4 2 2" xfId="543" xr:uid="{7456077B-1DD5-4FCC-90DD-73C7865F9A2A}"/>
    <cellStyle name="Normal 5 2 4 3" xfId="277" xr:uid="{FFCA4B12-DADC-4F40-8BEC-CB1928A5365A}"/>
    <cellStyle name="Normal 5 2 4 3 2" xfId="514" xr:uid="{493517E9-8B98-463E-B363-83323C0D85BD}"/>
    <cellStyle name="Normal 5 2 4 4" xfId="185" xr:uid="{8F1144CD-D7A9-42E6-883A-0AAC8890C7DB}"/>
    <cellStyle name="Normal 5 2 4 4 2" xfId="445" xr:uid="{73066E73-207B-47C4-A98E-5CA537AC2DA1}"/>
    <cellStyle name="Normal 5 2 4 5" xfId="381" xr:uid="{08BEE56E-02F7-4938-85AA-D202B90D3D79}"/>
    <cellStyle name="Normal 5 2 5" xfId="144" xr:uid="{9D380822-7605-4164-8657-FC91C58E86F6}"/>
    <cellStyle name="Normal 5 2 5 2" xfId="292" xr:uid="{7F7B959A-44BA-4947-A7E9-9EDBF4CDE53C}"/>
    <cellStyle name="Normal 5 2 5 2 2" xfId="529" xr:uid="{4D2085BB-17E8-4565-B624-97088F572E9A}"/>
    <cellStyle name="Normal 5 2 5 3" xfId="417" xr:uid="{1997D27A-BAD0-44CC-8BC0-118651E41FB6}"/>
    <cellStyle name="Normal 5 2 6" xfId="214" xr:uid="{E43EAB98-C178-4B8D-80BF-9622C8A3E1EF}"/>
    <cellStyle name="Normal 5 2 6 2" xfId="453" xr:uid="{F868C4F4-E89A-43D4-9696-4D591B50A999}"/>
    <cellStyle name="Normal 5 2 7" xfId="230" xr:uid="{96D9B876-F64A-4569-8FFB-1F5552E60044}"/>
    <cellStyle name="Normal 5 2 7 2" xfId="469" xr:uid="{6ECDD2D2-E29A-4A29-B61D-1448E58341F4}"/>
    <cellStyle name="Normal 5 2 8" xfId="247" xr:uid="{21D2435F-551F-4183-AC8D-D852673CF055}"/>
    <cellStyle name="Normal 5 2 8 2" xfId="484" xr:uid="{D9376256-1F51-4F24-A7B9-66E9B879FF0D}"/>
    <cellStyle name="Normal 5 2 9" xfId="262" xr:uid="{CCBB6555-3F52-41BF-B6C0-95AE5D93BCFE}"/>
    <cellStyle name="Normal 5 2 9 2" xfId="499" xr:uid="{555FA2CD-30B1-4CF4-B1D9-43ABBC8BBA32}"/>
    <cellStyle name="Normal 5 3" xfId="24" xr:uid="{60265F7F-206B-4392-B644-75623DD5F4E4}"/>
    <cellStyle name="Normal 5 3 10" xfId="325" xr:uid="{62806669-4BB9-479B-B7D2-3511C8A703DC}"/>
    <cellStyle name="Normal 5 3 10 2" xfId="562" xr:uid="{CB6D6880-D471-4C72-B00B-E4FBA4398B6A}"/>
    <cellStyle name="Normal 5 3 11" xfId="340" xr:uid="{06FA060C-62B9-4A16-BEA7-652F790B1220}"/>
    <cellStyle name="Normal 5 3 11 2" xfId="577" xr:uid="{C5855137-0341-4D16-9A43-DD23FA869CBA}"/>
    <cellStyle name="Normal 5 3 12" xfId="362" xr:uid="{866334DF-2680-4181-AC61-10DDBD73B3FE}"/>
    <cellStyle name="Normal 5 3 13" xfId="75" xr:uid="{397119EE-F9E7-4C3F-9C43-C4FEB536DA80}"/>
    <cellStyle name="Normal 5 3 2" xfId="38" xr:uid="{A4A1BDA1-FE1E-4540-9F4C-AF064E5F3E1C}"/>
    <cellStyle name="Normal 5 3 2 10" xfId="76" xr:uid="{98DCC71E-F932-42B5-8DE9-AB32CB1BB17D}"/>
    <cellStyle name="Normal 5 3 2 2" xfId="126" xr:uid="{60C0ECEF-21EE-40CB-B6EA-CC273DE3D36A}"/>
    <cellStyle name="Normal 5 3 2 2 2" xfId="311" xr:uid="{41B8BDF5-EFDF-4B7A-A6FF-BE73EEF542E0}"/>
    <cellStyle name="Normal 5 3 2 2 2 2" xfId="548" xr:uid="{62B250BF-5655-4178-85FE-6BCD9F729757}"/>
    <cellStyle name="Normal 5 3 2 2 3" xfId="282" xr:uid="{AAB90E6A-7AAF-4F6B-B68B-43D744F178FD}"/>
    <cellStyle name="Normal 5 3 2 2 3 2" xfId="519" xr:uid="{500652D1-FFDF-46CB-A2A7-CFCB2A6E8F69}"/>
    <cellStyle name="Normal 5 3 2 2 4" xfId="402" xr:uid="{D1645929-E451-492B-881A-A5FCF8305CF7}"/>
    <cellStyle name="Normal 5 3 2 3" xfId="219" xr:uid="{E4241830-BB99-4936-8EFE-EC91D35695F9}"/>
    <cellStyle name="Normal 5 3 2 3 2" xfId="297" xr:uid="{8358DC9A-8D02-44B3-AEB6-D734A828C7EA}"/>
    <cellStyle name="Normal 5 3 2 3 2 2" xfId="534" xr:uid="{2FE8656D-60E0-4AFE-B651-6068046BE235}"/>
    <cellStyle name="Normal 5 3 2 3 3" xfId="458" xr:uid="{ABC97907-CD4E-4519-A771-6C6084904AEB}"/>
    <cellStyle name="Normal 5 3 2 4" xfId="235" xr:uid="{47F72250-32A9-425A-812F-E7BFDE594AE7}"/>
    <cellStyle name="Normal 5 3 2 4 2" xfId="474" xr:uid="{670D19EC-38E0-4888-AD8C-6B26F2D6E91E}"/>
    <cellStyle name="Normal 5 3 2 5" xfId="252" xr:uid="{944ED412-0A6B-4CC4-9148-33718EE36EDD}"/>
    <cellStyle name="Normal 5 3 2 5 2" xfId="489" xr:uid="{1DF208B5-6176-4864-AAEF-6A4052BCA90E}"/>
    <cellStyle name="Normal 5 3 2 6" xfId="267" xr:uid="{DFDAADC4-2DF5-4368-8FEE-C5FCF0265CBD}"/>
    <cellStyle name="Normal 5 3 2 6 2" xfId="504" xr:uid="{37AF7A8F-65F0-419D-AADE-53E555131033}"/>
    <cellStyle name="Normal 5 3 2 7" xfId="326" xr:uid="{2D7FE060-939F-4D2D-BD81-8EE8C3479C40}"/>
    <cellStyle name="Normal 5 3 2 7 2" xfId="563" xr:uid="{C51BDD1A-A362-4748-9294-B407B00207EE}"/>
    <cellStyle name="Normal 5 3 2 8" xfId="341" xr:uid="{F8CD4E8F-D60A-4527-94EC-E1383470B1FB}"/>
    <cellStyle name="Normal 5 3 2 8 2" xfId="578" xr:uid="{42D1F112-F486-4F83-A582-346100A4C5A4}"/>
    <cellStyle name="Normal 5 3 2 9" xfId="363" xr:uid="{FFF1568D-838A-4AD5-8AEA-87213E8035F1}"/>
    <cellStyle name="Normal 5 3 3" xfId="107" xr:uid="{951BDEE8-7DA7-4777-995E-C8CC9D43055A}"/>
    <cellStyle name="Normal 5 3 3 2" xfId="310" xr:uid="{6FA42B52-D417-48BE-9318-686CE89F0921}"/>
    <cellStyle name="Normal 5 3 3 2 2" xfId="547" xr:uid="{71AEE046-652F-4AED-B8BA-9175209F57FE}"/>
    <cellStyle name="Normal 5 3 3 3" xfId="281" xr:uid="{1B796712-FA96-4644-BA82-134E3B726ADC}"/>
    <cellStyle name="Normal 5 3 3 3 2" xfId="518" xr:uid="{B3C80DB1-7CD1-44BD-9D8E-69207BA2AF88}"/>
    <cellStyle name="Normal 5 3 3 4" xfId="385" xr:uid="{9CBB96BD-571E-476F-B964-79AD457F5458}"/>
    <cellStyle name="Normal 5 3 4" xfId="169" xr:uid="{C16487A1-6D50-4734-99C3-B36F5C6D49D1}"/>
    <cellStyle name="Normal 5 3 4 2" xfId="296" xr:uid="{274BE504-D9BF-4237-B83D-BFEF6619A20C}"/>
    <cellStyle name="Normal 5 3 4 2 2" xfId="533" xr:uid="{FBC10B97-B472-44E3-9A1C-3D9CE8DD2616}"/>
    <cellStyle name="Normal 5 3 4 3" xfId="437" xr:uid="{9E831539-33EC-4414-A325-AE261A942FDC}"/>
    <cellStyle name="Normal 5 3 5" xfId="148" xr:uid="{4E839430-A142-403F-A962-A38DCF775F70}"/>
    <cellStyle name="Normal 5 3 5 2" xfId="421" xr:uid="{78CBB94A-E75A-4970-8B5A-1B7D9A58337A}"/>
    <cellStyle name="Normal 5 3 6" xfId="218" xr:uid="{2B37049F-4BA1-4254-B047-5A4DAC9D91A6}"/>
    <cellStyle name="Normal 5 3 6 2" xfId="457" xr:uid="{79F667F8-DDC4-47B9-B5D2-17EFCE42E061}"/>
    <cellStyle name="Normal 5 3 7" xfId="234" xr:uid="{9EF6B97B-C075-42DD-8B23-63B971D52CBF}"/>
    <cellStyle name="Normal 5 3 7 2" xfId="473" xr:uid="{DF749F4E-2A68-4311-BD52-AE247A14FF37}"/>
    <cellStyle name="Normal 5 3 8" xfId="251" xr:uid="{EAAB112D-4EBA-4933-8F5B-57715EFA1EBB}"/>
    <cellStyle name="Normal 5 3 8 2" xfId="488" xr:uid="{9C8A231A-8312-42E3-AABA-FAD3C275303F}"/>
    <cellStyle name="Normal 5 3 9" xfId="266" xr:uid="{66C55F7D-3491-46B8-AA69-4FCA2C022442}"/>
    <cellStyle name="Normal 5 3 9 2" xfId="503" xr:uid="{FE3F69E0-701F-45FA-B7A1-196EC3FF5C02}"/>
    <cellStyle name="Normal 5 4" xfId="30" xr:uid="{2E84DFF7-DCD1-4721-8C54-B20C9A566487}"/>
    <cellStyle name="Normal 5 4 10" xfId="77" xr:uid="{836403D6-59F5-4FF9-9CAC-E351620806A6}"/>
    <cellStyle name="Normal 5 4 2" xfId="119" xr:uid="{810281BF-3582-4D84-A0B0-4F5A09F3ED7A}"/>
    <cellStyle name="Normal 5 4 2 2" xfId="312" xr:uid="{65AA4E3D-7995-41BC-808F-D7D54F04BD23}"/>
    <cellStyle name="Normal 5 4 2 2 2" xfId="549" xr:uid="{5EDC94E1-5EFE-44E7-8259-B56BC3CB3B37}"/>
    <cellStyle name="Normal 5 4 2 3" xfId="283" xr:uid="{C9A53B50-4075-4140-9118-5A4991275ABA}"/>
    <cellStyle name="Normal 5 4 2 3 2" xfId="520" xr:uid="{115FEF80-27A2-4348-9F09-80A86360243B}"/>
    <cellStyle name="Normal 5 4 2 4" xfId="395" xr:uid="{E2BCC0FB-1557-4A3B-80CA-9D43DA198E89}"/>
    <cellStyle name="Normal 5 4 3" xfId="220" xr:uid="{E4AB56B3-3575-4438-AD02-30B3F8696CEC}"/>
    <cellStyle name="Normal 5 4 3 2" xfId="298" xr:uid="{848B81AD-809D-4175-A97D-68649AE3836C}"/>
    <cellStyle name="Normal 5 4 3 2 2" xfId="535" xr:uid="{3DD88727-0A43-44C1-93CF-E7F75A8E85C5}"/>
    <cellStyle name="Normal 5 4 3 3" xfId="459" xr:uid="{F5E19062-717A-40D8-A8C6-244220A8969F}"/>
    <cellStyle name="Normal 5 4 4" xfId="236" xr:uid="{F17E841F-DAC9-47D0-BD13-08931E4B4C07}"/>
    <cellStyle name="Normal 5 4 4 2" xfId="475" xr:uid="{886D406C-D61A-4F81-8080-9A5CF5612FC7}"/>
    <cellStyle name="Normal 5 4 5" xfId="253" xr:uid="{8DF19BB0-45CE-4329-948D-B0CD589C9176}"/>
    <cellStyle name="Normal 5 4 5 2" xfId="490" xr:uid="{7A1DBD1E-B93C-4165-909A-3C6C008B0947}"/>
    <cellStyle name="Normal 5 4 6" xfId="268" xr:uid="{96DBE59E-9C32-4534-8EFE-2FA2E425C692}"/>
    <cellStyle name="Normal 5 4 6 2" xfId="505" xr:uid="{A3A90750-75A8-4B35-B8FE-98F4B7940E30}"/>
    <cellStyle name="Normal 5 4 7" xfId="327" xr:uid="{A167B0EE-E606-496A-8D3E-51D69C57F480}"/>
    <cellStyle name="Normal 5 4 7 2" xfId="564" xr:uid="{ABEB6264-80BF-4F7E-954E-3C87D98AC97C}"/>
    <cellStyle name="Normal 5 4 8" xfId="342" xr:uid="{EFFC9344-07AD-4EAA-B8C3-071A754C1A00}"/>
    <cellStyle name="Normal 5 4 8 2" xfId="579" xr:uid="{FE555BFC-2F83-4D5E-A1D7-0FA1C430E239}"/>
    <cellStyle name="Normal 5 4 9" xfId="364" xr:uid="{1514ABA0-3F48-4BA4-B83D-12711896C510}"/>
    <cellStyle name="Normal 5 5" xfId="95" xr:uid="{61894A1D-23BF-4718-B812-12903AA81CD8}"/>
    <cellStyle name="Normal 5 5 2" xfId="305" xr:uid="{199AF0AC-4C8A-43E0-8942-987E9B9D53CD}"/>
    <cellStyle name="Normal 5 5 2 2" xfId="542" xr:uid="{72C9B58A-DF4E-4670-930B-F0891D6CFFA1}"/>
    <cellStyle name="Normal 5 5 3" xfId="276" xr:uid="{6EAEDDB2-D404-4034-A732-07D98BDF1DF2}"/>
    <cellStyle name="Normal 5 5 3 2" xfId="513" xr:uid="{CCAD7639-048D-4412-B784-06BDD816DD4F}"/>
    <cellStyle name="Normal 5 5 4" xfId="149" xr:uid="{501ACC26-344E-4AEF-927E-68247EDCE696}"/>
    <cellStyle name="Normal 5 5 4 2" xfId="422" xr:uid="{F9697587-CD87-4E39-AF84-8635935028AD}"/>
    <cellStyle name="Normal 5 6" xfId="96" xr:uid="{43051B09-A38E-49AA-829E-6359AA8562D3}"/>
    <cellStyle name="Normal 5 6 2" xfId="291" xr:uid="{57CB2F1B-84EB-4B9F-BBC1-021E6605B82E}"/>
    <cellStyle name="Normal 5 6 2 2" xfId="528" xr:uid="{04FB519C-9277-4325-8DD7-026393536A33}"/>
    <cellStyle name="Normal 5 6 3" xfId="164" xr:uid="{05BB976F-438B-4656-91E4-A2D0B2C22AE5}"/>
    <cellStyle name="Normal 5 6 3 2" xfId="433" xr:uid="{743B228A-1E2E-48F6-A987-81C4B7366ABD}"/>
    <cellStyle name="Normal 5 6 4" xfId="377" xr:uid="{0EFBA41C-35BE-4727-922B-ECA29E33F028}"/>
    <cellStyle name="Normal 5 7" xfId="137" xr:uid="{82EB1ADF-9815-4D6B-8333-C38D193AFE55}"/>
    <cellStyle name="Normal 5 7 2" xfId="413" xr:uid="{B59F536F-BB52-40EE-917F-1C146D934342}"/>
    <cellStyle name="Normal 5 8" xfId="213" xr:uid="{AD132D6B-8D73-46E7-9E35-D61209E196AF}"/>
    <cellStyle name="Normal 5 8 2" xfId="452" xr:uid="{AC18D36C-9A43-47CE-8945-32338421F4B8}"/>
    <cellStyle name="Normal 5 9" xfId="229" xr:uid="{B04A6CA5-6203-4419-A911-871B3FCFD5AE}"/>
    <cellStyle name="Normal 5 9 2" xfId="468" xr:uid="{5D25E0DB-C4E3-4E81-8F20-5AFE30633EDC}"/>
    <cellStyle name="Normal 6" xfId="7" xr:uid="{FF544577-0E94-4919-94D6-FA030E813B9A}"/>
    <cellStyle name="Normal 6 10" xfId="172" xr:uid="{5E20B3D9-9DEF-49B4-B035-EF5152E6E69E}"/>
    <cellStyle name="Normal 6 10 2" xfId="438" xr:uid="{E75D082A-0CA8-432B-BA54-4F6AC254442B}"/>
    <cellStyle name="Normal 6 11" xfId="139" xr:uid="{55ECEAAC-EF51-4E72-BF84-50F0ABB6DCC2}"/>
    <cellStyle name="Normal 6 11 2" xfId="414" xr:uid="{CD7B6C39-699C-4288-9F5B-660DF57EA935}"/>
    <cellStyle name="Normal 6 12" xfId="221" xr:uid="{88721AF2-29C5-48A3-B695-FB727C410DDF}"/>
    <cellStyle name="Normal 6 12 2" xfId="460" xr:uid="{5BC05F27-E3CF-463C-AD07-7319B86E8E18}"/>
    <cellStyle name="Normal 6 13" xfId="237" xr:uid="{7717C5DA-27A1-4092-9D0E-54C2D8DD6467}"/>
    <cellStyle name="Normal 6 13 2" xfId="476" xr:uid="{DFC830A4-6BEA-4A6B-BF46-173AB9C4B832}"/>
    <cellStyle name="Normal 6 14" xfId="254" xr:uid="{759789D2-A7C0-492B-966B-5BA227A991C6}"/>
    <cellStyle name="Normal 6 14 2" xfId="491" xr:uid="{9C5DF0E3-7153-424B-85A1-F01B52E79C4D}"/>
    <cellStyle name="Normal 6 15" xfId="269" xr:uid="{A73E2280-69C9-40F1-ADDF-63943B7C6E74}"/>
    <cellStyle name="Normal 6 15 2" xfId="506" xr:uid="{7F21C68F-7D9E-40D1-87EE-24CA87BB6AB1}"/>
    <cellStyle name="Normal 6 16" xfId="328" xr:uid="{BB109CA8-E575-4FFA-805B-AF63888F59C9}"/>
    <cellStyle name="Normal 6 16 2" xfId="565" xr:uid="{FE44D708-207E-42F5-880C-232E8011380C}"/>
    <cellStyle name="Normal 6 17" xfId="343" xr:uid="{83BD7DCF-49F2-4AC0-B3F3-144562547EDE}"/>
    <cellStyle name="Normal 6 17 2" xfId="580" xr:uid="{A68BBEC2-DC30-4D45-8C88-21B315ABBA9D}"/>
    <cellStyle name="Normal 6 18" xfId="365" xr:uid="{743AE334-7D8F-49D7-B17E-F7B04D51B80A}"/>
    <cellStyle name="Normal 6 19" xfId="78" xr:uid="{883529F5-2C69-46BD-9EA7-1685FF1C298B}"/>
    <cellStyle name="Normal 6 2" xfId="18" xr:uid="{87D16FE6-04D8-4877-B02D-E6B2DB301613}"/>
    <cellStyle name="Normal 6 2 2" xfId="35" xr:uid="{22E811AF-61DE-4C2C-BF39-E795732F4AD2}"/>
    <cellStyle name="Normal 6 2 2 10" xfId="79" xr:uid="{EC4739ED-4B62-4C72-A018-81B404CABFAF}"/>
    <cellStyle name="Normal 6 2 2 2" xfId="123" xr:uid="{F9AAA3A4-FFF5-4340-8A1A-4A67BAA60A3C}"/>
    <cellStyle name="Normal 6 2 2 2 2" xfId="314" xr:uid="{8FE5C099-51DB-4239-8AD0-9805F773A439}"/>
    <cellStyle name="Normal 6 2 2 2 2 2" xfId="551" xr:uid="{E9173686-AF75-4E26-8758-AA3D9384C8EB}"/>
    <cellStyle name="Normal 6 2 2 2 3" xfId="285" xr:uid="{C2A300CD-6E5F-4224-94DB-9B0BAB3D50C4}"/>
    <cellStyle name="Normal 6 2 2 2 3 2" xfId="522" xr:uid="{D459DB82-15B6-49A8-B683-E9E3B7BA9133}"/>
    <cellStyle name="Normal 6 2 2 2 4" xfId="399" xr:uid="{93FBF1EC-E6E0-499F-8787-F546CC4DF99A}"/>
    <cellStyle name="Normal 6 2 2 3" xfId="222" xr:uid="{A9805677-DD60-4A42-B6F9-F80DA02A28A8}"/>
    <cellStyle name="Normal 6 2 2 3 2" xfId="300" xr:uid="{656CC7E7-D7FA-4988-873E-2C6CF1ED3903}"/>
    <cellStyle name="Normal 6 2 2 3 2 2" xfId="537" xr:uid="{7BDEE46F-602E-46FF-9C80-33C854D34CF3}"/>
    <cellStyle name="Normal 6 2 2 3 3" xfId="461" xr:uid="{A5DF8B88-A47B-4526-9303-8338527681CA}"/>
    <cellStyle name="Normal 6 2 2 4" xfId="238" xr:uid="{B81F3C84-0F31-4381-9774-F50638483DA9}"/>
    <cellStyle name="Normal 6 2 2 4 2" xfId="477" xr:uid="{7C038BC3-3A50-439D-9F7B-7B525251130F}"/>
    <cellStyle name="Normal 6 2 2 5" xfId="255" xr:uid="{5672467F-2B19-4F19-A205-593E958BA553}"/>
    <cellStyle name="Normal 6 2 2 5 2" xfId="492" xr:uid="{7CDB4BE9-B53E-492B-9C4E-69D36871A2C0}"/>
    <cellStyle name="Normal 6 2 2 6" xfId="270" xr:uid="{A895674E-98D0-4734-AC9A-95E4D767D832}"/>
    <cellStyle name="Normal 6 2 2 6 2" xfId="507" xr:uid="{ED2423DA-7651-4FD6-9720-54D18FAEC8BB}"/>
    <cellStyle name="Normal 6 2 2 7" xfId="329" xr:uid="{AC448A92-448F-4494-9AC8-1B3CEE9809B1}"/>
    <cellStyle name="Normal 6 2 2 7 2" xfId="566" xr:uid="{BFCC6E46-D4C3-4F5E-B0D8-1640365BDD75}"/>
    <cellStyle name="Normal 6 2 2 8" xfId="344" xr:uid="{AB5B43A3-D6BE-41FE-905E-098FD30E9147}"/>
    <cellStyle name="Normal 6 2 2 8 2" xfId="581" xr:uid="{D0E02675-0CD4-478A-8991-13677A100156}"/>
    <cellStyle name="Normal 6 2 2 9" xfId="366" xr:uid="{8A28A9DB-8DE4-4453-8926-81F312A9561E}"/>
    <cellStyle name="Normal 6 2 3" xfId="52" xr:uid="{42AE5529-EB1A-4109-9FDF-2B9F23404D72}"/>
    <cellStyle name="Normal 6 2 3 2" xfId="382" xr:uid="{8906547D-4CD6-4796-AEB3-DC6A121C3773}"/>
    <cellStyle name="Normal 6 2 3 3" xfId="104" xr:uid="{C59E53AB-D0D5-4533-875B-8EF60787EE16}"/>
    <cellStyle name="Normal 6 2 4" xfId="159" xr:uid="{3DD17881-E246-4129-BCCC-C70D3B9594B6}"/>
    <cellStyle name="Normal 6 2 4 2" xfId="430" xr:uid="{25EC6484-348A-43AE-8703-AF2C6C1D78F6}"/>
    <cellStyle name="Normal 6 2 5" xfId="145" xr:uid="{B9727B48-5A77-4F7A-82FE-F0D836C9D09B}"/>
    <cellStyle name="Normal 6 2 5 2" xfId="418" xr:uid="{C3873413-5614-41C5-A1F6-C381B0C52A57}"/>
    <cellStyle name="Normal 6 3" xfId="25" xr:uid="{92E165BD-64A0-4D0D-8B1C-68636F144462}"/>
    <cellStyle name="Normal 6 3 2" xfId="39" xr:uid="{90426F0D-5082-4101-95B8-AB5DBD57694C}"/>
    <cellStyle name="Normal 6 3 2 2" xfId="313" xr:uid="{77016547-7260-4F1B-9A45-C17270E83437}"/>
    <cellStyle name="Normal 6 3 2 2 2" xfId="550" xr:uid="{AAC6BAAA-0454-4F53-928B-9D541BE5DD43}"/>
    <cellStyle name="Normal 6 3 2 3" xfId="403" xr:uid="{EEF115A2-875F-4364-87E6-BBF4B657DC53}"/>
    <cellStyle name="Normal 6 3 2 4" xfId="127" xr:uid="{D7592027-4FB9-4151-9C4F-76CF20772BD0}"/>
    <cellStyle name="Normal 6 3 3" xfId="152" xr:uid="{4CC3D54D-3B45-4324-ACE3-EA9C034E3B18}"/>
    <cellStyle name="Normal 6 3 3 2" xfId="425" xr:uid="{8E65A6E1-11D4-4FDF-B1A1-BA62F9DC062C}"/>
    <cellStyle name="Normal 6 3 4" xfId="186" xr:uid="{717DC3E5-B7D3-4F74-B15C-89BE370C6325}"/>
    <cellStyle name="Normal 6 3 4 2" xfId="446" xr:uid="{A913E2BA-4994-4C5A-BAF9-3527D5F48ED5}"/>
    <cellStyle name="Normal 6 3 5" xfId="284" xr:uid="{38373E7F-A609-44A8-A3E2-6C375FEBD4B7}"/>
    <cellStyle name="Normal 6 3 5 2" xfId="521" xr:uid="{61E12F75-61FA-4BEF-B026-101E40BAC89F}"/>
    <cellStyle name="Normal 6 3 6" xfId="386" xr:uid="{BF35A776-0090-4884-9C8C-95B886D7C1EE}"/>
    <cellStyle name="Normal 6 3 7" xfId="108" xr:uid="{73029AD0-4743-48CC-A1BC-3D971EBC8E85}"/>
    <cellStyle name="Normal 6 4" xfId="27" xr:uid="{279BEC9A-0427-4746-B3CA-B8C83D42CFAF}"/>
    <cellStyle name="Normal 6 4 2" xfId="41" xr:uid="{ECFDDFC7-9FA9-42D0-B5DB-889F6863E95B}"/>
    <cellStyle name="Normal 6 4 2 2" xfId="405" xr:uid="{C49C6B30-51B1-4763-A840-3D9CBE0C63F1}"/>
    <cellStyle name="Normal 6 4 2 3" xfId="129" xr:uid="{C6BF02E2-8EBA-4AEE-BCF9-6B395E38F73C}"/>
    <cellStyle name="Normal 6 4 3" xfId="153" xr:uid="{7E50C71E-3FB6-4CFA-AF0C-9650FE665A60}"/>
    <cellStyle name="Normal 6 4 3 2" xfId="426" xr:uid="{75D11980-815B-4606-A274-82A07BAD4DA7}"/>
    <cellStyle name="Normal 6 4 4" xfId="177" xr:uid="{3F8002C3-1E6C-469F-AA3E-FB294F3EBAAF}"/>
    <cellStyle name="Normal 6 4 4 2" xfId="440" xr:uid="{63BA68CD-9AB0-4056-8F7E-4D0FA823D1DA}"/>
    <cellStyle name="Normal 6 4 5" xfId="299" xr:uid="{7DEA0C8A-0335-45E8-A188-83C65F1C5870}"/>
    <cellStyle name="Normal 6 4 5 2" xfId="536" xr:uid="{85B51ED4-7859-4294-BA66-A82EFCE72289}"/>
    <cellStyle name="Normal 6 4 6" xfId="388" xr:uid="{1E187E7B-EC00-4BAF-98BB-150A284381E3}"/>
    <cellStyle name="Normal 6 4 7" xfId="110" xr:uid="{F87B49EB-DB73-4DEC-BA87-404DB56074EE}"/>
    <cellStyle name="Normal 6 5" xfId="29" xr:uid="{E2EE254F-0A3F-4D7B-B1E4-FED414F6E6C9}"/>
    <cellStyle name="Normal 6 5 2" xfId="43" xr:uid="{883623A2-58BF-4F7A-A5CB-B81A7B40BD84}"/>
    <cellStyle name="Normal 6 5 2 2" xfId="407" xr:uid="{ECA71FA4-47EC-4EDB-B947-32DBD57F0B2E}"/>
    <cellStyle name="Normal 6 5 2 3" xfId="131" xr:uid="{74AF35A6-351C-4FF8-91EC-6370DF0859D1}"/>
    <cellStyle name="Normal 6 5 3" xfId="154" xr:uid="{9DE27447-F6C7-48A7-937E-7B5F2F12683C}"/>
    <cellStyle name="Normal 6 5 3 2" xfId="427" xr:uid="{6EEF0580-EA01-4E23-92DD-CA3FCC019128}"/>
    <cellStyle name="Normal 6 5 4" xfId="160" xr:uid="{E0A919D6-BD64-4737-87B4-FD6E109B317F}"/>
    <cellStyle name="Normal 6 5 4 2" xfId="431" xr:uid="{B80040ED-8D6F-4EE0-B75E-5053CD51BC9E}"/>
    <cellStyle name="Normal 6 5 5" xfId="390" xr:uid="{E1F1C72E-8B0B-473B-A28B-360BE77CF4BF}"/>
    <cellStyle name="Normal 6 5 6" xfId="112" xr:uid="{FDFA9AB5-C240-4CC3-8B92-6837B9510671}"/>
    <cellStyle name="Normal 6 6" xfId="31" xr:uid="{BFB232B9-417F-46A1-9726-F8494AD17C35}"/>
    <cellStyle name="Normal 6 6 2" xfId="133" xr:uid="{76ED6B39-D413-4837-9755-5A890113AC01}"/>
    <cellStyle name="Normal 6 6 2 2" xfId="409" xr:uid="{1199B760-F32B-4B0D-AEBF-16220C229679}"/>
    <cellStyle name="Normal 6 6 3" xfId="114" xr:uid="{721A1BD6-3A77-4197-B112-37380F54A0C6}"/>
    <cellStyle name="Normal 6 6 3 2" xfId="392" xr:uid="{94E315AB-D2FC-477B-AC74-B1752A9C6E37}"/>
    <cellStyle name="Normal 6 6 4" xfId="179" xr:uid="{444390EE-640B-4A89-B787-AA2A867E1682}"/>
    <cellStyle name="Normal 6 6 4 2" xfId="442" xr:uid="{94A1B33C-A280-497A-91B4-71519751D538}"/>
    <cellStyle name="Normal 6 6 5" xfId="373" xr:uid="{A647C61D-594F-4ACF-A171-07C00D6E99C3}"/>
    <cellStyle name="Normal 6 6 6" xfId="91" xr:uid="{2CCE810D-F273-4C62-B86F-0417AFBD2E84}"/>
    <cellStyle name="Normal 6 7" xfId="89" xr:uid="{4A43DD1B-A748-4442-942D-7E8F22881273}"/>
    <cellStyle name="Normal 6 7 2" xfId="117" xr:uid="{BD3CCA56-5CEC-4854-912A-20B8DA42F8CB}"/>
    <cellStyle name="Normal 6 7 2 2" xfId="394" xr:uid="{4CC266C3-A549-4B40-8E9E-58A5004AE901}"/>
    <cellStyle name="Normal 6 7 3" xfId="156" xr:uid="{6D472D88-183B-453B-837C-727BD23DD30F}"/>
    <cellStyle name="Normal 6 7 3 2" xfId="429" xr:uid="{14979083-94FC-48D1-8E36-BB916892FC1E}"/>
    <cellStyle name="Normal 6 7 4" xfId="191" xr:uid="{8AA4DD7A-1D09-4083-BC70-C07FCFCEB5AC}"/>
    <cellStyle name="Normal 6 7 4 2" xfId="447" xr:uid="{7698DFEF-EE2B-4A9E-9BA4-FAD88F3CC10A}"/>
    <cellStyle name="Normal 6 7 5" xfId="371" xr:uid="{61249984-8EEC-4AFC-AB14-BE5C69106597}"/>
    <cellStyle name="Normal 6 8" xfId="98" xr:uid="{36A5F738-F8EF-4A68-82A7-11EE846F1985}"/>
    <cellStyle name="Normal 6 8 2" xfId="378" xr:uid="{95C50349-4007-44BD-B468-1811475066F1}"/>
    <cellStyle name="Normal 6 9" xfId="150" xr:uid="{299A62D3-E6F8-42C4-8FDE-B49C271A86AE}"/>
    <cellStyle name="Normal 6 9 2" xfId="423" xr:uid="{88C904DA-4085-4295-A891-30D6CF0EB4D4}"/>
    <cellStyle name="Normal 7" xfId="9" xr:uid="{B2B2B09B-27DE-4BC3-B9CE-8B87274FDE12}"/>
    <cellStyle name="Normal 7 10" xfId="258" xr:uid="{DAF60B98-29BE-4D72-829A-B9612628F559}"/>
    <cellStyle name="Normal 7 10 2" xfId="495" xr:uid="{977257F7-15F2-438B-A514-6498E7498FC4}"/>
    <cellStyle name="Normal 7 11" xfId="317" xr:uid="{BCAE1BE8-04C0-4E0C-9322-883AA9198C78}"/>
    <cellStyle name="Normal 7 11 2" xfId="554" xr:uid="{25A435BA-08CC-41EF-9C4C-5ACF60F7D08B}"/>
    <cellStyle name="Normal 7 12" xfId="332" xr:uid="{7AA1EEC0-B336-4C8B-9756-4B2CBF9FFFB0}"/>
    <cellStyle name="Normal 7 12 2" xfId="569" xr:uid="{6C8BFFE3-DF8C-4407-A7A2-D3BC570AB752}"/>
    <cellStyle name="Normal 7 13" xfId="355" xr:uid="{34FBF933-FECF-444F-933B-E8ABCCED831A}"/>
    <cellStyle name="Normal 7 14" xfId="67" xr:uid="{DA316152-5D1E-4FCD-B886-077FE25B6875}"/>
    <cellStyle name="Normal 7 2" xfId="32" xr:uid="{4A7D54EB-219C-4B30-9CE4-6ECFBABCFA52}"/>
    <cellStyle name="Normal 7 2 2" xfId="188" xr:uid="{1791DD6E-B7C7-4978-8FB8-5243C91A5C56}"/>
    <cellStyle name="Normal 7 2 2 2" xfId="303" xr:uid="{CAE179F0-A6FC-490F-9538-2FB9A5EC5A1D}"/>
    <cellStyle name="Normal 7 2 2 2 2" xfId="540" xr:uid="{FA3EEDDB-75D7-4597-9858-0CFECC258E28}"/>
    <cellStyle name="Normal 7 2 3" xfId="273" xr:uid="{B9539490-2A5E-4579-857C-054594C2D609}"/>
    <cellStyle name="Normal 7 2 3 2" xfId="510" xr:uid="{95974B58-85E6-4F9A-A114-AF0AE3D44B30}"/>
    <cellStyle name="Normal 7 2 4" xfId="115" xr:uid="{CFCBC4D5-15A9-403E-8C0C-F8ECFDD8B8B8}"/>
    <cellStyle name="Normal 7 3" xfId="58" xr:uid="{BFF77898-2AAD-4F5D-AE34-716E05C1566D}"/>
    <cellStyle name="Normal 7 3 2" xfId="288" xr:uid="{E7DAA770-7235-421B-9BA5-A89738543EE5}"/>
    <cellStyle name="Normal 7 3 2 2" xfId="525" xr:uid="{5BB72FA9-9208-48CB-9803-7BBC826F8863}"/>
    <cellStyle name="Normal 7 3 3" xfId="396" xr:uid="{806CC484-FB65-481E-AA7E-8D1E686E2CB7}"/>
    <cellStyle name="Normal 7 3 4" xfId="120" xr:uid="{CB1D7EC8-BE4A-4D22-93C8-9358B8E83603}"/>
    <cellStyle name="Normal 7 4" xfId="100" xr:uid="{917B3DB3-5655-4628-B51E-42DC6F046016}"/>
    <cellStyle name="Normal 7 4 2" xfId="379" xr:uid="{0583C01E-D0EA-449E-B834-C2531B03288A}"/>
    <cellStyle name="Normal 7 5" xfId="173" xr:uid="{27073683-A983-4B38-9EE3-D929ADE6F3AD}"/>
    <cellStyle name="Normal 7 5 2" xfId="439" xr:uid="{F4BB8018-BC8F-4378-B390-7EF9290354A0}"/>
    <cellStyle name="Normal 7 6" xfId="141" xr:uid="{D90A80B4-0A81-47D5-B0A2-F34CA260DF88}"/>
    <cellStyle name="Normal 7 6 2" xfId="415" xr:uid="{AC753B23-53D2-43F1-AE16-C90F85D69A44}"/>
    <cellStyle name="Normal 7 7" xfId="210" xr:uid="{8CAE3353-F2E4-4DCE-A951-2541B4C0F5A0}"/>
    <cellStyle name="Normal 7 7 2" xfId="449" xr:uid="{8E99DA7B-DF9A-4103-BFB8-9417226049D7}"/>
    <cellStyle name="Normal 7 8" xfId="226" xr:uid="{335FA6C5-E794-4712-8F01-BC9D645B128E}"/>
    <cellStyle name="Normal 7 8 2" xfId="465" xr:uid="{504FA815-6CE1-4597-80F7-CA44528E2341}"/>
    <cellStyle name="Normal 7 9" xfId="241" xr:uid="{68CEC16A-94D7-4AA5-AD11-76C16DD63FEF}"/>
    <cellStyle name="Normal 7 9 2" xfId="480" xr:uid="{26E41C48-826C-4A6B-8BF3-E25D1DB252CB}"/>
    <cellStyle name="Normal 8" xfId="22" xr:uid="{B48E76B0-2EE0-4DA4-8921-C29683A4674B}"/>
    <cellStyle name="Normal 8 10" xfId="330" xr:uid="{AFCF805F-A26A-4456-BB70-5A972C8FF438}"/>
    <cellStyle name="Normal 8 10 2" xfId="567" xr:uid="{92FF4599-E8C1-40E7-9B8B-96A9258FA93A}"/>
    <cellStyle name="Normal 8 11" xfId="345" xr:uid="{BD79962A-AA14-4894-A43C-7773BED9B2B7}"/>
    <cellStyle name="Normal 8 11 2" xfId="582" xr:uid="{7F6A0FAC-E2AA-4D02-909A-9288F0108369}"/>
    <cellStyle name="Normal 8 12" xfId="351" xr:uid="{416BA8EA-8098-4C30-966E-21B273556DEA}"/>
    <cellStyle name="Normal 8 13" xfId="80" xr:uid="{A72AC496-6E38-4120-800D-E08A749C796F}"/>
    <cellStyle name="Normal 8 2" xfId="36" xr:uid="{8448E99A-177D-4DB8-89B2-B6C117A276D1}"/>
    <cellStyle name="Normal 8 2 2" xfId="315" xr:uid="{811A1523-09F3-49D4-9551-21D6EF120D9F}"/>
    <cellStyle name="Normal 8 2 2 2" xfId="552" xr:uid="{07250637-F573-4FFF-8CE6-506986FDAFC7}"/>
    <cellStyle name="Normal 8 2 3" xfId="286" xr:uid="{37E9ED2E-5E77-45E8-87DB-6FEE6B67D067}"/>
    <cellStyle name="Normal 8 2 3 2" xfId="523" xr:uid="{AA3780BF-4DF9-4D9F-8548-77DAD50A2781}"/>
    <cellStyle name="Normal 8 2 4" xfId="400" xr:uid="{41D678B2-7A8C-4F61-9B73-EC5673FFC2F9}"/>
    <cellStyle name="Normal 8 2 5" xfId="124" xr:uid="{DB221766-5A67-434D-9869-3D39823DFD2B}"/>
    <cellStyle name="Normal 8 3" xfId="105" xr:uid="{63F6D19E-4F0F-4A6B-99BD-C41F05E2AC0C}"/>
    <cellStyle name="Normal 8 3 2" xfId="301" xr:uid="{265E00AD-BEFA-4380-AE77-FF280755B747}"/>
    <cellStyle name="Normal 8 3 2 2" xfId="538" xr:uid="{F4A35F5E-271A-4620-86B5-7A070FCD4317}"/>
    <cellStyle name="Normal 8 3 3" xfId="383" xr:uid="{48C19A79-3947-4B99-94F4-F28226D59822}"/>
    <cellStyle name="Normal 8 4" xfId="166" xr:uid="{A284CE1E-55CB-4225-BC5B-BB3DAA46A205}"/>
    <cellStyle name="Normal 8 4 2" xfId="435" xr:uid="{438EF546-4DC7-47BC-8688-4D86602FCB3A}"/>
    <cellStyle name="Normal 8 5" xfId="146" xr:uid="{22011CA3-020B-4483-83EF-664A146D0377}"/>
    <cellStyle name="Normal 8 5 2" xfId="419" xr:uid="{7AA2797B-0D9E-49AD-98A3-7918E6E9B031}"/>
    <cellStyle name="Normal 8 6" xfId="223" xr:uid="{D23CD6BA-7996-4791-B2FF-3290BE116E91}"/>
    <cellStyle name="Normal 8 6 2" xfId="462" xr:uid="{127E559C-2678-4194-BF72-6CE6473A4415}"/>
    <cellStyle name="Normal 8 7" xfId="239" xr:uid="{8016E049-1E4F-4764-9213-401DE3CEC122}"/>
    <cellStyle name="Normal 8 7 2" xfId="478" xr:uid="{18179093-F77F-4AA0-97F2-4435B3B05E29}"/>
    <cellStyle name="Normal 8 8" xfId="256" xr:uid="{E675BB8C-BB71-4E66-98CC-ADAF06951145}"/>
    <cellStyle name="Normal 8 8 2" xfId="493" xr:uid="{E5E80C51-93A7-405F-BC37-64500F3726F5}"/>
    <cellStyle name="Normal 8 9" xfId="271" xr:uid="{8B7D843E-EA93-49C9-BEAC-07570204712A}"/>
    <cellStyle name="Normal 8 9 2" xfId="508" xr:uid="{21AE3D6B-A483-4B25-8980-6FBEC82BF4C6}"/>
    <cellStyle name="Normal 9" xfId="26" xr:uid="{A9EC6C63-9597-4685-87A0-FCA3FCABBAD9}"/>
    <cellStyle name="Normal 9 2" xfId="40" xr:uid="{D70F5373-9DF7-41F7-A2A0-1BF1A7CC6AE4}"/>
    <cellStyle name="Normal 9 2 2" xfId="404" xr:uid="{A9FB5F05-55CE-4E86-8FA6-27A429DFE9F5}"/>
    <cellStyle name="Normal 9 2 3" xfId="128" xr:uid="{80338F40-549C-4BF6-ADB1-EE584F0FBD43}"/>
    <cellStyle name="Normal 9 3" xfId="109" xr:uid="{DB19D99D-0B81-4160-8B56-FDA150393FEE}"/>
    <cellStyle name="Normal 9 3 2" xfId="387" xr:uid="{C01D3D36-C849-4F0E-9864-AB353943838D}"/>
    <cellStyle name="Normal 9 4" xfId="162" xr:uid="{4A502F47-AA9B-49A4-BA06-96F7212C060B}"/>
    <cellStyle name="Normal 9 4 2" xfId="432" xr:uid="{4E3DF06B-4A12-4B74-A5EA-3747672985E2}"/>
    <cellStyle name="Normal 9 5" xfId="368" xr:uid="{57C7001F-9914-4313-9CEF-B16F64C7D836}"/>
    <cellStyle name="Normal 9 6" xfId="83" xr:uid="{6F14F5F4-CEB9-4EDE-998A-F9C76F68342F}"/>
    <cellStyle name="Parasts 2" xfId="8" xr:uid="{B671AD5C-F454-4DE2-9035-A43E57E39F3C}"/>
    <cellStyle name="Parasts 2 2" xfId="53" xr:uid="{1A4F37FA-4FDB-4222-B2D4-427B3A7A5B0D}"/>
    <cellStyle name="Parasts 2 2 2" xfId="189" xr:uid="{820DAB5B-1F7A-4719-AFB0-A0E4337DBCD0}"/>
    <cellStyle name="Parasts 2 2 3" xfId="99" xr:uid="{14C1A97E-AC27-4B77-AF18-5B8318027842}"/>
    <cellStyle name="Parasts 2 3" xfId="140" xr:uid="{EF56CBF6-C3AF-4487-8FBC-4C1450A39927}"/>
    <cellStyle name="Parasts 3" xfId="61" xr:uid="{A724CFDA-0A4C-4DCB-ACDD-E8ACB6B67975}"/>
    <cellStyle name="Percent" xfId="64" builtinId="5"/>
    <cellStyle name="Percent 2" xfId="158" xr:uid="{39B32521-5C8F-4845-9E4E-6E2FD9F98317}"/>
    <cellStyle name="Style 1" xfId="19" xr:uid="{EAE98F3A-F57E-4361-B7DD-1DE7C3FF66BF}"/>
    <cellStyle name="Style 1 2" xfId="175" xr:uid="{27D77335-914C-4C13-83E0-11DF3836D982}"/>
    <cellStyle name="Обычный_Gulbene siltinashana kor" xfId="20" xr:uid="{BECC73F5-6152-4F1B-867A-31BC7B542A96}"/>
    <cellStyle name="Финансовый_Gulbene siltinashana kor" xfId="21" xr:uid="{49B86690-5496-4BF8-A6C9-E225AC7765AC}"/>
  </cellStyles>
  <dxfs count="0"/>
  <tableStyles count="1" defaultTableStyle="TableStyleMedium2" defaultPivotStyle="PivotStyleLight16">
    <tableStyle name="Invisible" pivot="0" table="0" count="0" xr9:uid="{954DA4FB-508E-40AB-AC86-36B5DFDD3FBC}"/>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C95AE-FC22-491C-B180-F380070A9BA4}">
  <dimension ref="A1:G10"/>
  <sheetViews>
    <sheetView tabSelected="1" workbookViewId="0">
      <selection activeCell="M6" sqref="M6"/>
    </sheetView>
  </sheetViews>
  <sheetFormatPr defaultRowHeight="14.4"/>
  <cols>
    <col min="1" max="1" width="9.109375" style="49"/>
    <col min="2" max="2" width="25.5546875" customWidth="1"/>
    <col min="3" max="3" width="19.44140625" customWidth="1"/>
    <col min="4" max="4" width="17" customWidth="1"/>
    <col min="5" max="5" width="28.5546875" customWidth="1"/>
    <col min="6" max="6" width="34.44140625" customWidth="1"/>
    <col min="7" max="7" width="13.88671875" customWidth="1"/>
  </cols>
  <sheetData>
    <row r="1" spans="1:7" ht="55.8">
      <c r="A1" s="46" t="s">
        <v>3</v>
      </c>
      <c r="B1" s="47" t="s">
        <v>170</v>
      </c>
      <c r="C1" s="48" t="s">
        <v>171</v>
      </c>
      <c r="D1" s="178" t="s">
        <v>736</v>
      </c>
      <c r="E1" s="178" t="s">
        <v>743</v>
      </c>
      <c r="F1" s="178" t="s">
        <v>522</v>
      </c>
      <c r="G1" s="178" t="s">
        <v>523</v>
      </c>
    </row>
    <row r="2" spans="1:7" ht="27.6">
      <c r="A2" s="4" t="s">
        <v>80</v>
      </c>
      <c r="B2" s="174" t="s">
        <v>177</v>
      </c>
      <c r="C2" s="4">
        <v>5</v>
      </c>
      <c r="D2" s="173">
        <v>80</v>
      </c>
      <c r="E2" s="173">
        <v>10</v>
      </c>
      <c r="F2" s="173">
        <v>10</v>
      </c>
      <c r="G2" s="173">
        <f t="shared" ref="G2:G10" si="0">SUM(D2:F2)</f>
        <v>100</v>
      </c>
    </row>
    <row r="3" spans="1:7" ht="18">
      <c r="A3" s="4" t="s">
        <v>7</v>
      </c>
      <c r="B3" s="174" t="s">
        <v>357</v>
      </c>
      <c r="C3" s="4">
        <v>1</v>
      </c>
      <c r="D3" s="173">
        <v>80</v>
      </c>
      <c r="E3" s="173">
        <v>10</v>
      </c>
      <c r="F3" s="173">
        <v>10</v>
      </c>
      <c r="G3" s="173">
        <f t="shared" si="0"/>
        <v>100</v>
      </c>
    </row>
    <row r="4" spans="1:7" ht="27.6">
      <c r="A4" s="4" t="s">
        <v>172</v>
      </c>
      <c r="B4" s="174" t="s">
        <v>180</v>
      </c>
      <c r="C4" s="4">
        <v>2</v>
      </c>
      <c r="D4" s="173">
        <v>80</v>
      </c>
      <c r="E4" s="173">
        <v>10</v>
      </c>
      <c r="F4" s="173">
        <v>10</v>
      </c>
      <c r="G4" s="173">
        <f t="shared" si="0"/>
        <v>100</v>
      </c>
    </row>
    <row r="5" spans="1:7" ht="18">
      <c r="A5" s="4" t="s">
        <v>45</v>
      </c>
      <c r="B5" s="174" t="s">
        <v>398</v>
      </c>
      <c r="C5" s="4">
        <v>2</v>
      </c>
      <c r="D5" s="173">
        <v>80</v>
      </c>
      <c r="E5" s="173">
        <v>10</v>
      </c>
      <c r="F5" s="173">
        <v>10</v>
      </c>
      <c r="G5" s="173">
        <f t="shared" si="0"/>
        <v>100</v>
      </c>
    </row>
    <row r="6" spans="1:7" ht="41.4">
      <c r="A6" s="4" t="s">
        <v>173</v>
      </c>
      <c r="B6" s="174" t="s">
        <v>166</v>
      </c>
      <c r="C6" s="4">
        <v>1</v>
      </c>
      <c r="D6" s="173">
        <v>80</v>
      </c>
      <c r="E6" s="173">
        <v>10</v>
      </c>
      <c r="F6" s="173">
        <v>10</v>
      </c>
      <c r="G6" s="173">
        <f t="shared" si="0"/>
        <v>100</v>
      </c>
    </row>
    <row r="7" spans="1:7" ht="27.6">
      <c r="A7" s="4" t="s">
        <v>174</v>
      </c>
      <c r="B7" s="174" t="s">
        <v>101</v>
      </c>
      <c r="C7" s="4">
        <v>1</v>
      </c>
      <c r="D7" s="173">
        <v>100</v>
      </c>
      <c r="E7" s="185">
        <v>0</v>
      </c>
      <c r="F7" s="185">
        <v>0</v>
      </c>
      <c r="G7" s="173">
        <f t="shared" si="0"/>
        <v>100</v>
      </c>
    </row>
    <row r="8" spans="1:7" ht="27.6">
      <c r="A8" s="4" t="s">
        <v>175</v>
      </c>
      <c r="B8" s="174" t="s">
        <v>178</v>
      </c>
      <c r="C8" s="4">
        <v>2</v>
      </c>
      <c r="D8" s="173">
        <v>100</v>
      </c>
      <c r="E8" s="185">
        <v>0</v>
      </c>
      <c r="F8" s="185">
        <v>0</v>
      </c>
      <c r="G8" s="173">
        <f t="shared" si="0"/>
        <v>100</v>
      </c>
    </row>
    <row r="9" spans="1:7" ht="18">
      <c r="A9" s="4" t="s">
        <v>176</v>
      </c>
      <c r="B9" s="174" t="s">
        <v>181</v>
      </c>
      <c r="C9" s="4">
        <v>10</v>
      </c>
      <c r="D9" s="173">
        <v>100</v>
      </c>
      <c r="E9" s="185">
        <v>0</v>
      </c>
      <c r="F9" s="185">
        <v>0</v>
      </c>
      <c r="G9" s="173">
        <f>SUM(D9:F9)</f>
        <v>100</v>
      </c>
    </row>
    <row r="10" spans="1:7" ht="18">
      <c r="A10" s="4" t="s">
        <v>367</v>
      </c>
      <c r="B10" s="174" t="s">
        <v>179</v>
      </c>
      <c r="C10" s="4">
        <v>1</v>
      </c>
      <c r="D10" s="173">
        <v>100</v>
      </c>
      <c r="E10" s="185">
        <v>0</v>
      </c>
      <c r="F10" s="185">
        <v>0</v>
      </c>
      <c r="G10" s="173">
        <f t="shared" si="0"/>
        <v>100</v>
      </c>
    </row>
  </sheetData>
  <hyperlinks>
    <hyperlink ref="B2" location="'1'!A1" display="Mākslīgais plaušu ventilators, neonatālais ar integrētu augstfrekvenci" xr:uid="{3E0FE20A-06A9-4AD9-939A-77293129D390}"/>
    <hyperlink ref="B3" location="'2'!A1" display="Transkutāns CO2 monitors" xr:uid="{4400B14E-8222-4498-A850-26CCE47F9404}"/>
    <hyperlink ref="B4" location="'3'!A1" display="Fototerapijas lampa jaundzimušajiem" xr:uid="{D5313BDA-7975-4666-A6AC-7D647025BAB5}"/>
    <hyperlink ref="B5" location="'4'!A1" display="Jaundzimušo apsildāmā lampa" xr:uid="{F7C970FE-B298-4B38-A97D-39D735608803}"/>
    <hyperlink ref="B6" location="'5'!A1" display="Infūzijas sūkņu un perfuzoru stacija magnētiskās rezonanses kabinetam" xr:uid="{9692BDF4-56DA-4AA8-AF32-EB9D61C57E0C}"/>
    <hyperlink ref="B7" location="'6'!A1" display="Transkutānais CO2 monitorēšanas modulis" xr:uid="{4E969604-0355-4114-ABE1-33D295A9B617}"/>
    <hyperlink ref="B8" location="'7'!A1" display="Skābekļa blenderis augstas plūsmas" xr:uid="{D765EF7D-5CDF-4707-974E-EF2A98ADAC27}"/>
    <hyperlink ref="B10" location="'9'!A1" display="Transporta kapnogrāfs" xr:uid="{961E622C-5315-4331-B692-517E18A7CAA4}"/>
    <hyperlink ref="B9" location="'8'!A1" display="Fibrooptiskais laringoskops" xr:uid="{6C0A25D3-546E-45D8-B870-92D287D0EBA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BE5317-4933-41F6-A485-B8BEC0535339}">
  <dimension ref="A1:K50"/>
  <sheetViews>
    <sheetView zoomScale="70" zoomScaleNormal="70" workbookViewId="0">
      <pane xSplit="2" ySplit="4" topLeftCell="C25" activePane="bottomRight" state="frozen"/>
      <selection pane="topRight" activeCell="C1" sqref="C1"/>
      <selection pane="bottomLeft" activeCell="A4" sqref="A4"/>
      <selection pane="bottomRight" activeCell="C51" sqref="C51"/>
    </sheetView>
  </sheetViews>
  <sheetFormatPr defaultRowHeight="14.4"/>
  <cols>
    <col min="1" max="1" width="9.109375" style="137"/>
    <col min="2" max="2" width="82" style="138" customWidth="1"/>
    <col min="3" max="11" width="31.44140625" customWidth="1"/>
  </cols>
  <sheetData>
    <row r="1" spans="1:11">
      <c r="A1" s="195" t="s">
        <v>310</v>
      </c>
      <c r="B1" s="197" t="s">
        <v>311</v>
      </c>
      <c r="C1" s="199" t="s">
        <v>1</v>
      </c>
      <c r="D1" s="200"/>
      <c r="E1" s="200"/>
      <c r="F1" s="200"/>
      <c r="G1" s="200"/>
      <c r="H1" s="200"/>
      <c r="I1" s="200"/>
      <c r="J1" s="200"/>
      <c r="K1" s="200"/>
    </row>
    <row r="2" spans="1:11">
      <c r="A2" s="195"/>
      <c r="B2" s="197"/>
      <c r="C2" s="201"/>
      <c r="D2" s="202"/>
      <c r="E2" s="202"/>
      <c r="F2" s="202"/>
      <c r="G2" s="202"/>
      <c r="H2" s="202"/>
      <c r="I2" s="202"/>
      <c r="J2" s="202"/>
      <c r="K2" s="202"/>
    </row>
    <row r="3" spans="1:11" ht="41.4">
      <c r="A3" s="196"/>
      <c r="B3" s="198"/>
      <c r="C3" s="125" t="s">
        <v>307</v>
      </c>
      <c r="D3" s="125" t="s">
        <v>485</v>
      </c>
      <c r="E3" s="125" t="s">
        <v>526</v>
      </c>
      <c r="F3" s="125" t="s">
        <v>554</v>
      </c>
      <c r="G3" s="125" t="s">
        <v>571</v>
      </c>
      <c r="H3" s="125" t="s">
        <v>592</v>
      </c>
      <c r="I3" s="125" t="s">
        <v>635</v>
      </c>
      <c r="J3" s="125" t="s">
        <v>670</v>
      </c>
      <c r="K3" s="125" t="s">
        <v>667</v>
      </c>
    </row>
    <row r="4" spans="1:11">
      <c r="A4" s="10" t="s">
        <v>0</v>
      </c>
      <c r="B4" s="126" t="s">
        <v>0</v>
      </c>
      <c r="C4" s="27" t="s">
        <v>312</v>
      </c>
      <c r="D4" s="27" t="s">
        <v>312</v>
      </c>
      <c r="E4" s="27" t="s">
        <v>312</v>
      </c>
      <c r="F4" s="27" t="s">
        <v>312</v>
      </c>
      <c r="G4" s="27" t="s">
        <v>312</v>
      </c>
      <c r="H4" s="27" t="s">
        <v>312</v>
      </c>
      <c r="I4" s="27" t="s">
        <v>312</v>
      </c>
      <c r="J4" s="27" t="s">
        <v>312</v>
      </c>
      <c r="K4" s="27" t="s">
        <v>2</v>
      </c>
    </row>
    <row r="5" spans="1:11">
      <c r="A5" s="203" t="s">
        <v>313</v>
      </c>
      <c r="B5" s="204"/>
      <c r="C5" s="127"/>
      <c r="D5" s="128"/>
      <c r="E5" s="128"/>
      <c r="F5" s="128"/>
      <c r="G5" s="128"/>
      <c r="H5" s="128"/>
      <c r="I5" s="128"/>
      <c r="J5" s="128"/>
      <c r="K5" s="128"/>
    </row>
    <row r="6" spans="1:11" ht="42">
      <c r="A6" s="4">
        <v>1</v>
      </c>
      <c r="B6" s="5" t="s">
        <v>314</v>
      </c>
      <c r="C6" s="6"/>
      <c r="D6" s="6"/>
      <c r="E6" s="6"/>
      <c r="F6" s="6"/>
      <c r="G6" s="6"/>
      <c r="H6" s="6"/>
      <c r="I6" s="6"/>
      <c r="K6" s="6"/>
    </row>
    <row r="7" spans="1:11" ht="28.2">
      <c r="A7" s="4">
        <v>2</v>
      </c>
      <c r="B7" s="45" t="s">
        <v>315</v>
      </c>
      <c r="C7" s="6"/>
      <c r="D7" s="6"/>
      <c r="E7" s="6"/>
      <c r="F7" s="6"/>
      <c r="G7" s="6"/>
      <c r="H7" s="6"/>
      <c r="I7" s="6"/>
      <c r="J7" s="6"/>
      <c r="K7" s="6"/>
    </row>
    <row r="8" spans="1:11" ht="42">
      <c r="A8" s="4">
        <v>3</v>
      </c>
      <c r="B8" s="45" t="s">
        <v>316</v>
      </c>
      <c r="C8" s="6"/>
      <c r="D8" s="6"/>
      <c r="E8" s="6"/>
      <c r="F8" s="6"/>
      <c r="G8" s="6"/>
      <c r="H8" s="6"/>
      <c r="I8" s="6"/>
      <c r="J8" s="6"/>
      <c r="K8" s="6"/>
    </row>
    <row r="9" spans="1:11" ht="97.2">
      <c r="A9" s="4">
        <v>4</v>
      </c>
      <c r="B9" s="5" t="s">
        <v>317</v>
      </c>
      <c r="C9" s="6"/>
      <c r="D9" s="6"/>
      <c r="E9" s="6"/>
      <c r="F9" s="6"/>
      <c r="G9" s="6"/>
      <c r="H9" s="6"/>
      <c r="I9" s="6"/>
      <c r="J9" s="6"/>
      <c r="K9" s="124"/>
    </row>
    <row r="10" spans="1:11" ht="105" customHeight="1">
      <c r="A10" s="4">
        <v>5</v>
      </c>
      <c r="B10" s="45" t="s">
        <v>318</v>
      </c>
      <c r="C10" s="6"/>
      <c r="D10" s="6"/>
      <c r="E10" s="6"/>
      <c r="F10" s="6"/>
      <c r="G10" s="6"/>
      <c r="H10" s="6"/>
      <c r="I10" s="6"/>
      <c r="J10" s="6"/>
      <c r="K10" s="124"/>
    </row>
    <row r="11" spans="1:11" ht="55.2">
      <c r="A11" s="4">
        <v>6</v>
      </c>
      <c r="B11" s="8" t="s">
        <v>319</v>
      </c>
      <c r="C11" s="6"/>
      <c r="D11" s="6"/>
      <c r="E11" s="6"/>
      <c r="F11" s="6"/>
      <c r="G11" s="6"/>
      <c r="H11" s="6"/>
      <c r="I11" s="6"/>
      <c r="J11" s="6"/>
      <c r="K11" s="124"/>
    </row>
    <row r="12" spans="1:11">
      <c r="A12" s="4">
        <v>7</v>
      </c>
      <c r="B12" s="5" t="s">
        <v>320</v>
      </c>
      <c r="C12" s="6"/>
      <c r="D12" s="6"/>
      <c r="E12" s="6"/>
      <c r="F12" s="6"/>
      <c r="G12" s="6"/>
      <c r="H12" s="6"/>
      <c r="I12" s="6"/>
      <c r="J12" s="6"/>
      <c r="K12" s="6"/>
    </row>
    <row r="13" spans="1:11">
      <c r="A13" s="205" t="s">
        <v>321</v>
      </c>
      <c r="B13" s="205"/>
      <c r="C13" s="129"/>
      <c r="D13" s="130"/>
      <c r="E13" s="130"/>
      <c r="F13" s="130"/>
      <c r="G13" s="130"/>
      <c r="H13" s="130"/>
      <c r="I13" s="130"/>
      <c r="J13" s="130"/>
      <c r="K13" s="130"/>
    </row>
    <row r="14" spans="1:11" ht="45" customHeight="1">
      <c r="A14" s="4">
        <v>8</v>
      </c>
      <c r="B14" s="45" t="s">
        <v>675</v>
      </c>
      <c r="C14" s="206" t="s">
        <v>322</v>
      </c>
      <c r="D14" s="207"/>
      <c r="E14" s="207"/>
      <c r="F14" s="207"/>
      <c r="G14" s="207"/>
      <c r="H14" s="207"/>
      <c r="I14" s="207"/>
      <c r="J14" s="207"/>
      <c r="K14" s="208"/>
    </row>
    <row r="15" spans="1:11" ht="28.2">
      <c r="A15" s="4">
        <v>9</v>
      </c>
      <c r="B15" s="45" t="s">
        <v>323</v>
      </c>
      <c r="C15" s="209"/>
      <c r="D15" s="210"/>
      <c r="E15" s="210"/>
      <c r="F15" s="210"/>
      <c r="G15" s="210"/>
      <c r="H15" s="210"/>
      <c r="I15" s="210"/>
      <c r="J15" s="210"/>
      <c r="K15" s="211"/>
    </row>
    <row r="16" spans="1:11" ht="28.2">
      <c r="A16" s="4">
        <v>10</v>
      </c>
      <c r="B16" s="45" t="s">
        <v>324</v>
      </c>
      <c r="C16" s="209"/>
      <c r="D16" s="210"/>
      <c r="E16" s="210"/>
      <c r="F16" s="210"/>
      <c r="G16" s="210"/>
      <c r="H16" s="210"/>
      <c r="I16" s="210"/>
      <c r="J16" s="210"/>
      <c r="K16" s="211"/>
    </row>
    <row r="17" spans="1:11" ht="28.2">
      <c r="A17" s="4">
        <v>11</v>
      </c>
      <c r="B17" s="5" t="s">
        <v>325</v>
      </c>
      <c r="C17" s="209"/>
      <c r="D17" s="210"/>
      <c r="E17" s="210"/>
      <c r="F17" s="210"/>
      <c r="G17" s="210"/>
      <c r="H17" s="210"/>
      <c r="I17" s="210"/>
      <c r="J17" s="210"/>
      <c r="K17" s="211"/>
    </row>
    <row r="18" spans="1:11">
      <c r="A18" s="4">
        <v>12</v>
      </c>
      <c r="B18" s="193" t="s">
        <v>737</v>
      </c>
      <c r="C18" s="212"/>
      <c r="D18" s="213"/>
      <c r="E18" s="213"/>
      <c r="F18" s="213"/>
      <c r="G18" s="213"/>
      <c r="H18" s="213"/>
      <c r="I18" s="213"/>
      <c r="J18" s="213"/>
      <c r="K18" s="214"/>
    </row>
    <row r="19" spans="1:11">
      <c r="A19" s="131">
        <v>13</v>
      </c>
      <c r="B19" s="131" t="s">
        <v>326</v>
      </c>
      <c r="C19" s="132" t="s">
        <v>327</v>
      </c>
      <c r="D19" s="132" t="s">
        <v>327</v>
      </c>
      <c r="E19" s="132" t="s">
        <v>327</v>
      </c>
      <c r="F19" s="132" t="s">
        <v>327</v>
      </c>
      <c r="G19" s="132" t="s">
        <v>327</v>
      </c>
      <c r="H19" s="132" t="s">
        <v>327</v>
      </c>
      <c r="I19" s="132" t="s">
        <v>327</v>
      </c>
      <c r="J19" s="132" t="s">
        <v>327</v>
      </c>
      <c r="K19" s="132" t="s">
        <v>327</v>
      </c>
    </row>
    <row r="20" spans="1:11">
      <c r="A20" s="205" t="s">
        <v>328</v>
      </c>
      <c r="B20" s="205"/>
      <c r="C20" s="129"/>
      <c r="D20" s="130"/>
      <c r="E20" s="130"/>
      <c r="F20" s="130"/>
      <c r="G20" s="130"/>
      <c r="H20" s="130"/>
      <c r="I20" s="130"/>
      <c r="J20" s="130"/>
      <c r="K20" s="130"/>
    </row>
    <row r="21" spans="1:11" ht="60" customHeight="1">
      <c r="A21" s="4">
        <v>14</v>
      </c>
      <c r="B21" s="5" t="s">
        <v>329</v>
      </c>
      <c r="C21" s="206" t="s">
        <v>330</v>
      </c>
      <c r="D21" s="207"/>
      <c r="E21" s="207"/>
      <c r="F21" s="207"/>
      <c r="G21" s="207"/>
      <c r="H21" s="207"/>
      <c r="I21" s="207"/>
      <c r="J21" s="207"/>
      <c r="K21" s="207"/>
    </row>
    <row r="22" spans="1:11" ht="55.8">
      <c r="A22" s="4">
        <v>15</v>
      </c>
      <c r="B22" s="5" t="s">
        <v>331</v>
      </c>
      <c r="C22" s="209"/>
      <c r="D22" s="210"/>
      <c r="E22" s="210"/>
      <c r="F22" s="210"/>
      <c r="G22" s="210"/>
      <c r="H22" s="210"/>
      <c r="I22" s="210"/>
      <c r="J22" s="210"/>
      <c r="K22" s="210"/>
    </row>
    <row r="23" spans="1:11" ht="69.599999999999994">
      <c r="A23" s="4">
        <v>16</v>
      </c>
      <c r="B23" s="5" t="s">
        <v>332</v>
      </c>
      <c r="C23" s="209"/>
      <c r="D23" s="210"/>
      <c r="E23" s="210"/>
      <c r="F23" s="210"/>
      <c r="G23" s="210"/>
      <c r="H23" s="210"/>
      <c r="I23" s="210"/>
      <c r="J23" s="210"/>
      <c r="K23" s="210"/>
    </row>
    <row r="24" spans="1:11" ht="55.8">
      <c r="A24" s="4">
        <v>17</v>
      </c>
      <c r="B24" s="5" t="s">
        <v>333</v>
      </c>
      <c r="C24" s="212"/>
      <c r="D24" s="213"/>
      <c r="E24" s="213"/>
      <c r="F24" s="213"/>
      <c r="G24" s="213"/>
      <c r="H24" s="213"/>
      <c r="I24" s="213"/>
      <c r="J24" s="213"/>
      <c r="K24" s="213"/>
    </row>
    <row r="25" spans="1:11" ht="14.25" customHeight="1">
      <c r="A25" s="205" t="s">
        <v>334</v>
      </c>
      <c r="B25" s="205"/>
      <c r="C25" s="129"/>
      <c r="D25" s="130"/>
      <c r="E25" s="130"/>
      <c r="F25" s="130"/>
      <c r="G25" s="130"/>
      <c r="H25" s="130"/>
      <c r="I25" s="130"/>
      <c r="J25" s="130"/>
      <c r="K25" s="130"/>
    </row>
    <row r="26" spans="1:11" ht="15" customHeight="1">
      <c r="A26" s="4">
        <v>16</v>
      </c>
      <c r="B26" s="5" t="s">
        <v>335</v>
      </c>
      <c r="C26" s="209" t="s">
        <v>336</v>
      </c>
      <c r="D26" s="210"/>
      <c r="E26" s="210"/>
      <c r="F26" s="210"/>
      <c r="G26" s="210"/>
      <c r="H26" s="210"/>
      <c r="I26" s="210"/>
      <c r="J26" s="210"/>
      <c r="K26" s="210"/>
    </row>
    <row r="27" spans="1:11" ht="42">
      <c r="A27" s="4">
        <v>17</v>
      </c>
      <c r="B27" s="5" t="s">
        <v>337</v>
      </c>
      <c r="C27" s="209"/>
      <c r="D27" s="210"/>
      <c r="E27" s="210"/>
      <c r="F27" s="210"/>
      <c r="G27" s="210"/>
      <c r="H27" s="210"/>
      <c r="I27" s="210"/>
      <c r="J27" s="210"/>
      <c r="K27" s="210"/>
    </row>
    <row r="28" spans="1:11" ht="42">
      <c r="A28" s="4">
        <v>18</v>
      </c>
      <c r="B28" s="5" t="s">
        <v>338</v>
      </c>
      <c r="C28" s="209"/>
      <c r="D28" s="210"/>
      <c r="E28" s="210"/>
      <c r="F28" s="210"/>
      <c r="G28" s="210"/>
      <c r="H28" s="210"/>
      <c r="I28" s="210"/>
      <c r="J28" s="210"/>
      <c r="K28" s="210"/>
    </row>
    <row r="29" spans="1:11" ht="28.2">
      <c r="A29" s="4">
        <v>19</v>
      </c>
      <c r="B29" s="3" t="s">
        <v>339</v>
      </c>
      <c r="C29" s="209"/>
      <c r="D29" s="210"/>
      <c r="E29" s="210"/>
      <c r="F29" s="210"/>
      <c r="G29" s="210"/>
      <c r="H29" s="210"/>
      <c r="I29" s="210"/>
      <c r="J29" s="210"/>
      <c r="K29" s="210"/>
    </row>
    <row r="30" spans="1:11" ht="55.8">
      <c r="A30" s="4">
        <v>20</v>
      </c>
      <c r="B30" s="45" t="s">
        <v>340</v>
      </c>
      <c r="C30" s="209"/>
      <c r="D30" s="210"/>
      <c r="E30" s="210"/>
      <c r="F30" s="210"/>
      <c r="G30" s="210"/>
      <c r="H30" s="210"/>
      <c r="I30" s="210"/>
      <c r="J30" s="210"/>
      <c r="K30" s="210"/>
    </row>
    <row r="31" spans="1:11" ht="42">
      <c r="A31" s="4">
        <v>21</v>
      </c>
      <c r="B31" s="5" t="s">
        <v>341</v>
      </c>
      <c r="C31" s="209"/>
      <c r="D31" s="210"/>
      <c r="E31" s="210"/>
      <c r="F31" s="210"/>
      <c r="G31" s="210"/>
      <c r="H31" s="210"/>
      <c r="I31" s="210"/>
      <c r="J31" s="210"/>
      <c r="K31" s="210"/>
    </row>
    <row r="32" spans="1:11" ht="45" customHeight="1">
      <c r="A32" s="4">
        <v>22</v>
      </c>
      <c r="B32" s="5" t="s">
        <v>342</v>
      </c>
      <c r="C32" s="209"/>
      <c r="D32" s="210"/>
      <c r="E32" s="210"/>
      <c r="F32" s="210"/>
      <c r="G32" s="210"/>
      <c r="H32" s="210"/>
      <c r="I32" s="210"/>
      <c r="J32" s="210"/>
      <c r="K32" s="210"/>
    </row>
    <row r="33" spans="1:11" ht="28.2">
      <c r="A33" s="4">
        <v>23</v>
      </c>
      <c r="B33" s="5" t="s">
        <v>343</v>
      </c>
      <c r="C33" s="209"/>
      <c r="D33" s="210"/>
      <c r="E33" s="210"/>
      <c r="F33" s="210"/>
      <c r="G33" s="210"/>
      <c r="H33" s="210"/>
      <c r="I33" s="210"/>
      <c r="J33" s="210"/>
      <c r="K33" s="210"/>
    </row>
    <row r="34" spans="1:11" ht="28.2">
      <c r="A34" s="4">
        <v>24</v>
      </c>
      <c r="B34" s="5" t="s">
        <v>344</v>
      </c>
      <c r="C34" s="209"/>
      <c r="D34" s="210"/>
      <c r="E34" s="210"/>
      <c r="F34" s="210"/>
      <c r="G34" s="210"/>
      <c r="H34" s="210"/>
      <c r="I34" s="210"/>
      <c r="J34" s="210"/>
      <c r="K34" s="210"/>
    </row>
    <row r="35" spans="1:11" ht="55.8">
      <c r="A35" s="4">
        <v>25</v>
      </c>
      <c r="B35" s="5" t="s">
        <v>676</v>
      </c>
      <c r="C35" s="209"/>
      <c r="D35" s="210"/>
      <c r="E35" s="210"/>
      <c r="F35" s="210"/>
      <c r="G35" s="210"/>
      <c r="H35" s="210"/>
      <c r="I35" s="210"/>
      <c r="J35" s="210"/>
      <c r="K35" s="210"/>
    </row>
    <row r="36" spans="1:11" ht="28.2">
      <c r="A36" s="4">
        <v>26</v>
      </c>
      <c r="B36" s="45" t="s">
        <v>345</v>
      </c>
      <c r="C36" s="209"/>
      <c r="D36" s="210"/>
      <c r="E36" s="210"/>
      <c r="F36" s="210"/>
      <c r="G36" s="210"/>
      <c r="H36" s="210"/>
      <c r="I36" s="210"/>
      <c r="J36" s="210"/>
      <c r="K36" s="210"/>
    </row>
    <row r="37" spans="1:11" ht="28.2">
      <c r="A37" s="4">
        <v>27</v>
      </c>
      <c r="B37" s="5" t="s">
        <v>346</v>
      </c>
      <c r="C37" s="209"/>
      <c r="D37" s="210"/>
      <c r="E37" s="210"/>
      <c r="F37" s="210"/>
      <c r="G37" s="210"/>
      <c r="H37" s="210"/>
      <c r="I37" s="210"/>
      <c r="J37" s="210"/>
      <c r="K37" s="210"/>
    </row>
    <row r="38" spans="1:11" ht="42">
      <c r="A38" s="4">
        <v>28</v>
      </c>
      <c r="B38" s="45" t="s">
        <v>347</v>
      </c>
      <c r="C38" s="209"/>
      <c r="D38" s="210"/>
      <c r="E38" s="210"/>
      <c r="F38" s="210"/>
      <c r="G38" s="210"/>
      <c r="H38" s="210"/>
      <c r="I38" s="210"/>
      <c r="J38" s="210"/>
      <c r="K38" s="210"/>
    </row>
    <row r="39" spans="1:11" ht="36" customHeight="1">
      <c r="A39" s="4">
        <v>29</v>
      </c>
      <c r="B39" s="5" t="s">
        <v>348</v>
      </c>
      <c r="C39" s="209"/>
      <c r="D39" s="210"/>
      <c r="E39" s="210"/>
      <c r="F39" s="210"/>
      <c r="G39" s="210"/>
      <c r="H39" s="210"/>
      <c r="I39" s="210"/>
      <c r="J39" s="210"/>
      <c r="K39" s="210"/>
    </row>
    <row r="40" spans="1:11" ht="42">
      <c r="A40" s="4">
        <v>30</v>
      </c>
      <c r="B40" s="5" t="s">
        <v>349</v>
      </c>
      <c r="C40" s="212"/>
      <c r="D40" s="213"/>
      <c r="E40" s="213"/>
      <c r="F40" s="213"/>
      <c r="G40" s="213"/>
      <c r="H40" s="213"/>
      <c r="I40" s="213"/>
      <c r="J40" s="213"/>
      <c r="K40" s="213"/>
    </row>
    <row r="41" spans="1:11">
      <c r="A41" s="205" t="s">
        <v>350</v>
      </c>
      <c r="B41" s="205"/>
      <c r="C41" s="129"/>
      <c r="D41" s="130"/>
      <c r="E41" s="130"/>
      <c r="F41" s="130"/>
      <c r="G41" s="130"/>
      <c r="H41" s="130"/>
      <c r="I41" s="130"/>
      <c r="J41" s="130"/>
      <c r="K41" s="130"/>
    </row>
    <row r="42" spans="1:11">
      <c r="A42" s="4">
        <v>31</v>
      </c>
      <c r="B42" s="5" t="s">
        <v>351</v>
      </c>
      <c r="C42" s="133"/>
      <c r="D42" s="134"/>
      <c r="E42" s="134"/>
      <c r="F42" s="134"/>
      <c r="G42" s="134"/>
      <c r="H42" s="134"/>
      <c r="I42" s="134"/>
      <c r="J42" s="134"/>
      <c r="K42" s="134"/>
    </row>
    <row r="43" spans="1:11" ht="42">
      <c r="A43" s="4">
        <v>32</v>
      </c>
      <c r="B43" s="5" t="s">
        <v>352</v>
      </c>
      <c r="C43" s="135"/>
      <c r="D43" s="136"/>
      <c r="E43" s="136"/>
      <c r="F43" s="136"/>
      <c r="G43" s="136"/>
      <c r="H43" s="136"/>
      <c r="I43" s="136"/>
      <c r="J43" s="136"/>
      <c r="K43" s="136"/>
    </row>
    <row r="44" spans="1:11" ht="28.2">
      <c r="A44" s="4">
        <v>33</v>
      </c>
      <c r="B44" s="5" t="s">
        <v>733</v>
      </c>
      <c r="C44" s="135"/>
      <c r="D44" s="136"/>
      <c r="E44" s="136"/>
      <c r="F44" s="136"/>
      <c r="G44" s="136"/>
      <c r="H44" s="136"/>
      <c r="I44" s="136"/>
      <c r="J44" s="136"/>
      <c r="K44" s="136"/>
    </row>
    <row r="45" spans="1:11" ht="42">
      <c r="A45" s="4">
        <v>34</v>
      </c>
      <c r="B45" s="45" t="s">
        <v>734</v>
      </c>
      <c r="C45" s="135"/>
      <c r="D45" s="136"/>
      <c r="E45" s="136"/>
      <c r="F45" s="136"/>
      <c r="G45" s="136"/>
      <c r="H45" s="136"/>
      <c r="I45" s="136"/>
      <c r="J45" s="136"/>
      <c r="K45" s="136"/>
    </row>
    <row r="46" spans="1:11">
      <c r="C46" s="40"/>
      <c r="D46" s="40"/>
      <c r="E46" s="40"/>
      <c r="F46" s="40"/>
      <c r="G46" s="40"/>
      <c r="H46" s="40"/>
      <c r="I46" s="40"/>
      <c r="J46" s="40"/>
      <c r="K46" s="40"/>
    </row>
    <row r="47" spans="1:11">
      <c r="A47" s="49"/>
      <c r="B47" s="3" t="s">
        <v>353</v>
      </c>
      <c r="C47" s="40"/>
      <c r="D47" s="40"/>
      <c r="E47" s="40"/>
      <c r="F47" s="40"/>
      <c r="G47" s="40"/>
      <c r="H47" s="40"/>
      <c r="I47" s="40"/>
      <c r="J47" s="40"/>
      <c r="K47" s="40"/>
    </row>
    <row r="48" spans="1:11">
      <c r="A48" s="49"/>
      <c r="B48" s="139" t="s">
        <v>354</v>
      </c>
      <c r="C48" s="40"/>
      <c r="D48" s="40"/>
      <c r="E48" s="40"/>
      <c r="F48" s="40"/>
      <c r="G48" s="40"/>
      <c r="H48" s="40"/>
      <c r="I48" s="40"/>
      <c r="J48" s="40"/>
      <c r="K48" s="40"/>
    </row>
    <row r="49" spans="1:11" ht="69.599999999999994">
      <c r="A49" s="49"/>
      <c r="B49" s="139" t="s">
        <v>355</v>
      </c>
      <c r="C49" s="40"/>
      <c r="D49" s="40"/>
      <c r="E49" s="40"/>
      <c r="F49" s="40"/>
      <c r="G49" s="40"/>
      <c r="H49" s="40"/>
      <c r="I49" s="40"/>
      <c r="J49" s="40"/>
      <c r="K49" s="40"/>
    </row>
    <row r="50" spans="1:11" ht="28.2">
      <c r="A50" s="49"/>
      <c r="B50" s="139" t="s">
        <v>356</v>
      </c>
    </row>
  </sheetData>
  <mergeCells count="11">
    <mergeCell ref="A41:B41"/>
    <mergeCell ref="C14:K18"/>
    <mergeCell ref="A20:B20"/>
    <mergeCell ref="C21:K24"/>
    <mergeCell ref="A25:B25"/>
    <mergeCell ref="C26:K40"/>
    <mergeCell ref="A1:A3"/>
    <mergeCell ref="B1:B3"/>
    <mergeCell ref="C1:K2"/>
    <mergeCell ref="A5:B5"/>
    <mergeCell ref="A13:B1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76"/>
  <sheetViews>
    <sheetView workbookViewId="0">
      <pane xSplit="3" ySplit="3" topLeftCell="D55" activePane="bottomRight" state="frozen"/>
      <selection pane="topRight" activeCell="D1" sqref="D1"/>
      <selection pane="bottomLeft" activeCell="A4" sqref="A4"/>
      <selection pane="bottomRight" activeCell="A54" sqref="A54:D76"/>
    </sheetView>
  </sheetViews>
  <sheetFormatPr defaultColWidth="9.109375" defaultRowHeight="13.8"/>
  <cols>
    <col min="1" max="1" width="9.109375" style="40"/>
    <col min="2" max="2" width="66.6640625" style="40" bestFit="1" customWidth="1"/>
    <col min="3" max="3" width="13.109375" style="40" bestFit="1" customWidth="1"/>
    <col min="4" max="4" width="86.5546875" style="40" bestFit="1" customWidth="1"/>
    <col min="5" max="16384" width="9.109375" style="40"/>
  </cols>
  <sheetData>
    <row r="1" spans="1:4">
      <c r="A1" s="215" t="s">
        <v>307</v>
      </c>
      <c r="B1" s="215"/>
      <c r="C1" s="215"/>
      <c r="D1" s="216" t="s">
        <v>1</v>
      </c>
    </row>
    <row r="2" spans="1:4" ht="27.6">
      <c r="A2" s="17" t="s">
        <v>3</v>
      </c>
      <c r="B2" s="1" t="s">
        <v>4</v>
      </c>
      <c r="C2" s="12" t="s">
        <v>126</v>
      </c>
      <c r="D2" s="216"/>
    </row>
    <row r="3" spans="1:4">
      <c r="A3" s="18" t="s">
        <v>0</v>
      </c>
      <c r="B3" s="11" t="s">
        <v>0</v>
      </c>
      <c r="C3" s="11" t="s">
        <v>0</v>
      </c>
      <c r="D3" s="13" t="s">
        <v>2</v>
      </c>
    </row>
    <row r="4" spans="1:4">
      <c r="A4" s="19" t="s">
        <v>80</v>
      </c>
      <c r="B4" s="6" t="s">
        <v>8</v>
      </c>
      <c r="C4" s="217">
        <v>5</v>
      </c>
      <c r="D4" s="6"/>
    </row>
    <row r="5" spans="1:4">
      <c r="A5" s="20" t="s">
        <v>412</v>
      </c>
      <c r="B5" s="16" t="s">
        <v>5</v>
      </c>
      <c r="C5" s="218"/>
      <c r="D5" s="1"/>
    </row>
    <row r="6" spans="1:4">
      <c r="A6" s="19" t="s">
        <v>414</v>
      </c>
      <c r="B6" s="6" t="s">
        <v>9</v>
      </c>
      <c r="C6" s="218"/>
      <c r="D6" s="6"/>
    </row>
    <row r="7" spans="1:4">
      <c r="A7" s="20" t="s">
        <v>413</v>
      </c>
      <c r="B7" s="16" t="s">
        <v>6</v>
      </c>
      <c r="C7" s="218"/>
      <c r="D7" s="1"/>
    </row>
    <row r="8" spans="1:4">
      <c r="A8" s="19" t="s">
        <v>415</v>
      </c>
      <c r="B8" s="15" t="s">
        <v>10</v>
      </c>
      <c r="C8" s="218"/>
      <c r="D8" s="15"/>
    </row>
    <row r="9" spans="1:4">
      <c r="A9" s="19" t="s">
        <v>416</v>
      </c>
      <c r="B9" s="6" t="s">
        <v>11</v>
      </c>
      <c r="C9" s="218"/>
      <c r="D9" s="6"/>
    </row>
    <row r="10" spans="1:4">
      <c r="A10" s="19" t="s">
        <v>417</v>
      </c>
      <c r="B10" s="6" t="s">
        <v>12</v>
      </c>
      <c r="C10" s="218"/>
      <c r="D10" s="6"/>
    </row>
    <row r="11" spans="1:4">
      <c r="A11" s="19" t="s">
        <v>418</v>
      </c>
      <c r="B11" s="6" t="s">
        <v>13</v>
      </c>
      <c r="C11" s="218"/>
      <c r="D11" s="6"/>
    </row>
    <row r="12" spans="1:4">
      <c r="A12" s="19" t="s">
        <v>419</v>
      </c>
      <c r="B12" s="14" t="s">
        <v>14</v>
      </c>
      <c r="C12" s="218"/>
      <c r="D12" s="14"/>
    </row>
    <row r="13" spans="1:4">
      <c r="A13" s="19" t="s">
        <v>420</v>
      </c>
      <c r="B13" s="6" t="s">
        <v>15</v>
      </c>
      <c r="C13" s="218"/>
      <c r="D13" s="6"/>
    </row>
    <row r="14" spans="1:4">
      <c r="A14" s="19" t="s">
        <v>423</v>
      </c>
      <c r="B14" s="15" t="s">
        <v>16</v>
      </c>
      <c r="C14" s="218"/>
      <c r="D14" s="15"/>
    </row>
    <row r="15" spans="1:4">
      <c r="A15" s="19" t="s">
        <v>424</v>
      </c>
      <c r="B15" s="6" t="s">
        <v>17</v>
      </c>
      <c r="C15" s="218"/>
      <c r="D15" s="6"/>
    </row>
    <row r="16" spans="1:4">
      <c r="A16" s="19" t="s">
        <v>425</v>
      </c>
      <c r="B16" s="6" t="s">
        <v>18</v>
      </c>
      <c r="C16" s="218"/>
      <c r="D16" s="6"/>
    </row>
    <row r="17" spans="1:4">
      <c r="A17" s="19" t="s">
        <v>426</v>
      </c>
      <c r="B17" s="15" t="s">
        <v>19</v>
      </c>
      <c r="C17" s="218"/>
      <c r="D17" s="15"/>
    </row>
    <row r="18" spans="1:4">
      <c r="A18" s="19" t="s">
        <v>427</v>
      </c>
      <c r="B18" s="6" t="s">
        <v>20</v>
      </c>
      <c r="C18" s="218"/>
      <c r="D18" s="6"/>
    </row>
    <row r="19" spans="1:4">
      <c r="A19" s="19" t="s">
        <v>428</v>
      </c>
      <c r="B19" s="6" t="s">
        <v>21</v>
      </c>
      <c r="C19" s="218"/>
      <c r="D19" s="6"/>
    </row>
    <row r="20" spans="1:4">
      <c r="A20" s="19" t="s">
        <v>429</v>
      </c>
      <c r="B20" s="6" t="s">
        <v>22</v>
      </c>
      <c r="C20" s="218"/>
      <c r="D20" s="6"/>
    </row>
    <row r="21" spans="1:4">
      <c r="A21" s="19" t="s">
        <v>430</v>
      </c>
      <c r="B21" s="6" t="s">
        <v>23</v>
      </c>
      <c r="C21" s="218"/>
      <c r="D21" s="6"/>
    </row>
    <row r="22" spans="1:4">
      <c r="A22" s="19" t="s">
        <v>431</v>
      </c>
      <c r="B22" s="15" t="s">
        <v>24</v>
      </c>
      <c r="C22" s="218"/>
      <c r="D22" s="15"/>
    </row>
    <row r="23" spans="1:4">
      <c r="A23" s="19" t="s">
        <v>432</v>
      </c>
      <c r="B23" s="6" t="s">
        <v>25</v>
      </c>
      <c r="C23" s="218"/>
      <c r="D23" s="6"/>
    </row>
    <row r="24" spans="1:4">
      <c r="A24" s="19" t="s">
        <v>433</v>
      </c>
      <c r="B24" s="6" t="s">
        <v>26</v>
      </c>
      <c r="C24" s="218"/>
      <c r="D24" s="6"/>
    </row>
    <row r="25" spans="1:4">
      <c r="A25" s="19" t="s">
        <v>434</v>
      </c>
      <c r="B25" s="6" t="s">
        <v>27</v>
      </c>
      <c r="C25" s="218"/>
      <c r="D25" s="6"/>
    </row>
    <row r="26" spans="1:4">
      <c r="A26" s="19" t="s">
        <v>435</v>
      </c>
      <c r="B26" s="6" t="s">
        <v>28</v>
      </c>
      <c r="C26" s="218"/>
      <c r="D26" s="6"/>
    </row>
    <row r="27" spans="1:4">
      <c r="A27" s="19" t="s">
        <v>436</v>
      </c>
      <c r="B27" s="6" t="s">
        <v>29</v>
      </c>
      <c r="C27" s="218"/>
      <c r="D27" s="6"/>
    </row>
    <row r="28" spans="1:4">
      <c r="A28" s="19" t="s">
        <v>437</v>
      </c>
      <c r="B28" s="6" t="s">
        <v>30</v>
      </c>
      <c r="C28" s="218"/>
      <c r="D28" s="6"/>
    </row>
    <row r="29" spans="1:4">
      <c r="A29" s="19" t="s">
        <v>438</v>
      </c>
      <c r="B29" s="6" t="s">
        <v>31</v>
      </c>
      <c r="C29" s="218"/>
      <c r="D29" s="6"/>
    </row>
    <row r="30" spans="1:4">
      <c r="A30" s="19" t="s">
        <v>439</v>
      </c>
      <c r="B30" s="6" t="s">
        <v>32</v>
      </c>
      <c r="C30" s="218"/>
      <c r="D30" s="6"/>
    </row>
    <row r="31" spans="1:4">
      <c r="A31" s="19" t="s">
        <v>440</v>
      </c>
      <c r="B31" s="6" t="s">
        <v>33</v>
      </c>
      <c r="C31" s="218"/>
      <c r="D31" s="6"/>
    </row>
    <row r="32" spans="1:4" ht="28.2">
      <c r="A32" s="20" t="s">
        <v>441</v>
      </c>
      <c r="B32" s="24" t="s">
        <v>34</v>
      </c>
      <c r="C32" s="219"/>
      <c r="D32" s="1"/>
    </row>
    <row r="33" spans="1:4">
      <c r="A33" s="19" t="s">
        <v>421</v>
      </c>
      <c r="B33" s="6" t="s">
        <v>35</v>
      </c>
      <c r="C33" s="4">
        <v>1</v>
      </c>
      <c r="D33" s="6"/>
    </row>
    <row r="34" spans="1:4">
      <c r="A34" s="19" t="s">
        <v>422</v>
      </c>
      <c r="B34" s="6" t="s">
        <v>36</v>
      </c>
      <c r="C34" s="4">
        <v>1</v>
      </c>
      <c r="D34" s="6"/>
    </row>
    <row r="35" spans="1:4">
      <c r="A35" s="19" t="s">
        <v>442</v>
      </c>
      <c r="B35" s="6" t="s">
        <v>37</v>
      </c>
      <c r="C35" s="4">
        <v>1</v>
      </c>
      <c r="D35" s="6"/>
    </row>
    <row r="36" spans="1:4" ht="27.6">
      <c r="A36" s="19" t="s">
        <v>443</v>
      </c>
      <c r="B36" s="5" t="s">
        <v>38</v>
      </c>
      <c r="C36" s="4">
        <v>1</v>
      </c>
      <c r="D36" s="5"/>
    </row>
    <row r="37" spans="1:4">
      <c r="A37" s="19" t="s">
        <v>444</v>
      </c>
      <c r="B37" s="6" t="s">
        <v>39</v>
      </c>
      <c r="C37" s="4">
        <v>1</v>
      </c>
      <c r="D37" s="6"/>
    </row>
    <row r="38" spans="1:4">
      <c r="A38" s="19" t="s">
        <v>445</v>
      </c>
      <c r="B38" s="6" t="s">
        <v>40</v>
      </c>
      <c r="C38" s="4">
        <v>1</v>
      </c>
      <c r="D38" s="6"/>
    </row>
    <row r="39" spans="1:4">
      <c r="A39" s="19" t="s">
        <v>446</v>
      </c>
      <c r="B39" s="6" t="s">
        <v>41</v>
      </c>
      <c r="C39" s="4">
        <v>1</v>
      </c>
      <c r="D39" s="6"/>
    </row>
    <row r="40" spans="1:4">
      <c r="A40" s="19" t="s">
        <v>447</v>
      </c>
      <c r="B40" s="45" t="s">
        <v>673</v>
      </c>
      <c r="C40" s="91">
        <v>1</v>
      </c>
      <c r="D40" s="6"/>
    </row>
    <row r="41" spans="1:4" ht="42.6">
      <c r="A41" s="20" t="s">
        <v>448</v>
      </c>
      <c r="B41" s="12" t="s">
        <v>411</v>
      </c>
      <c r="C41" s="1"/>
      <c r="D41" s="1"/>
    </row>
    <row r="42" spans="1:4">
      <c r="A42" s="19" t="s">
        <v>449</v>
      </c>
      <c r="B42" s="6" t="s">
        <v>37</v>
      </c>
      <c r="C42" s="4">
        <v>5</v>
      </c>
      <c r="D42" s="6"/>
    </row>
    <row r="43" spans="1:4">
      <c r="A43" s="19" t="s">
        <v>450</v>
      </c>
      <c r="B43" s="6" t="s">
        <v>36</v>
      </c>
      <c r="C43" s="4">
        <v>1</v>
      </c>
      <c r="D43" s="6"/>
    </row>
    <row r="44" spans="1:4" ht="27.6">
      <c r="A44" s="19" t="s">
        <v>451</v>
      </c>
      <c r="B44" s="5" t="s">
        <v>42</v>
      </c>
      <c r="C44" s="4">
        <v>1</v>
      </c>
      <c r="D44" s="5"/>
    </row>
    <row r="45" spans="1:4" ht="27.6">
      <c r="A45" s="19" t="s">
        <v>452</v>
      </c>
      <c r="B45" s="5" t="s">
        <v>43</v>
      </c>
      <c r="C45" s="4">
        <v>1</v>
      </c>
      <c r="D45" s="5"/>
    </row>
    <row r="46" spans="1:4">
      <c r="A46" s="19" t="s">
        <v>453</v>
      </c>
      <c r="B46" s="6" t="s">
        <v>39</v>
      </c>
      <c r="C46" s="4">
        <v>5</v>
      </c>
      <c r="D46" s="6"/>
    </row>
    <row r="47" spans="1:4">
      <c r="A47" s="19" t="s">
        <v>454</v>
      </c>
      <c r="B47" s="6" t="s">
        <v>44</v>
      </c>
      <c r="C47" s="4">
        <v>1</v>
      </c>
      <c r="D47" s="6"/>
    </row>
    <row r="48" spans="1:4">
      <c r="A48" s="19" t="s">
        <v>455</v>
      </c>
      <c r="B48" s="6" t="s">
        <v>40</v>
      </c>
      <c r="C48" s="4">
        <v>5</v>
      </c>
      <c r="D48" s="6"/>
    </row>
    <row r="49" spans="1:4" ht="55.2">
      <c r="A49" s="19" t="s">
        <v>456</v>
      </c>
      <c r="B49" s="21" t="s">
        <v>308</v>
      </c>
      <c r="C49" s="4">
        <v>1</v>
      </c>
      <c r="D49" s="6"/>
    </row>
    <row r="50" spans="1:4">
      <c r="A50" s="19"/>
      <c r="B50" s="21"/>
      <c r="C50" s="6"/>
      <c r="D50" s="6"/>
    </row>
    <row r="51" spans="1:4">
      <c r="A51" s="19"/>
      <c r="B51" s="21"/>
      <c r="C51" s="6"/>
      <c r="D51" s="6"/>
    </row>
    <row r="52" spans="1:4">
      <c r="A52" s="19"/>
      <c r="B52" s="21"/>
      <c r="C52" s="6"/>
      <c r="D52" s="6"/>
    </row>
    <row r="54" spans="1:4" ht="27.6">
      <c r="A54" s="220" t="s">
        <v>281</v>
      </c>
      <c r="B54" s="221"/>
      <c r="C54" s="222"/>
      <c r="D54" s="161" t="s">
        <v>410</v>
      </c>
    </row>
    <row r="55" spans="1:4" ht="27.6">
      <c r="A55" s="94" t="s">
        <v>282</v>
      </c>
      <c r="B55" s="95" t="s">
        <v>742</v>
      </c>
      <c r="C55" s="96"/>
      <c r="D55" s="93"/>
    </row>
    <row r="56" spans="1:4" ht="27.6">
      <c r="A56" s="94" t="s">
        <v>283</v>
      </c>
      <c r="B56" s="53" t="s">
        <v>738</v>
      </c>
      <c r="C56" s="96"/>
      <c r="D56" s="120"/>
    </row>
    <row r="57" spans="1:4">
      <c r="A57" s="97"/>
      <c r="B57" s="98"/>
      <c r="C57" s="99"/>
    </row>
    <row r="58" spans="1:4">
      <c r="A58" s="100"/>
      <c r="B58" s="101"/>
      <c r="C58" s="102"/>
    </row>
    <row r="59" spans="1:4">
      <c r="A59" s="103" t="s">
        <v>284</v>
      </c>
      <c r="B59" s="103" t="s">
        <v>285</v>
      </c>
      <c r="C59" s="104" t="s">
        <v>286</v>
      </c>
    </row>
    <row r="60" spans="1:4">
      <c r="A60" s="105" t="s">
        <v>287</v>
      </c>
      <c r="B60" s="32" t="s">
        <v>735</v>
      </c>
      <c r="C60" s="105">
        <v>80</v>
      </c>
      <c r="D60" s="106"/>
    </row>
    <row r="61" spans="1:4">
      <c r="A61" s="105" t="s">
        <v>282</v>
      </c>
      <c r="B61" s="194" t="s">
        <v>739</v>
      </c>
      <c r="C61" s="105">
        <v>10</v>
      </c>
      <c r="D61" s="106"/>
    </row>
    <row r="62" spans="1:4">
      <c r="A62" s="105" t="s">
        <v>283</v>
      </c>
      <c r="B62" s="194" t="s">
        <v>740</v>
      </c>
      <c r="C62" s="105">
        <v>10</v>
      </c>
      <c r="D62" s="106"/>
    </row>
    <row r="63" spans="1:4">
      <c r="A63" s="105" t="s">
        <v>288</v>
      </c>
      <c r="B63" s="107" t="s">
        <v>289</v>
      </c>
      <c r="C63" s="105">
        <v>100</v>
      </c>
      <c r="D63" s="106"/>
    </row>
    <row r="64" spans="1:4" ht="15" customHeight="1">
      <c r="A64" s="223" t="s">
        <v>741</v>
      </c>
      <c r="B64" s="223"/>
      <c r="C64" s="223"/>
    </row>
    <row r="65" spans="1:3">
      <c r="A65" s="224"/>
      <c r="B65" s="224"/>
      <c r="C65" s="224"/>
    </row>
    <row r="66" spans="1:3">
      <c r="A66" s="224"/>
      <c r="B66" s="224"/>
      <c r="C66" s="224"/>
    </row>
    <row r="67" spans="1:3">
      <c r="A67" s="224"/>
      <c r="B67" s="224"/>
      <c r="C67" s="224"/>
    </row>
    <row r="68" spans="1:3">
      <c r="A68" s="224"/>
      <c r="B68" s="224"/>
      <c r="C68" s="224"/>
    </row>
    <row r="69" spans="1:3">
      <c r="A69" s="224"/>
      <c r="B69" s="224"/>
      <c r="C69" s="224"/>
    </row>
    <row r="70" spans="1:3">
      <c r="A70" s="224"/>
      <c r="B70" s="224"/>
      <c r="C70" s="224"/>
    </row>
    <row r="71" spans="1:3">
      <c r="A71" s="224"/>
      <c r="B71" s="224"/>
      <c r="C71" s="224"/>
    </row>
    <row r="72" spans="1:3">
      <c r="A72" s="224"/>
      <c r="B72" s="224"/>
      <c r="C72" s="224"/>
    </row>
    <row r="73" spans="1:3">
      <c r="A73" s="224"/>
      <c r="B73" s="224"/>
      <c r="C73" s="224"/>
    </row>
    <row r="74" spans="1:3">
      <c r="A74" s="224"/>
      <c r="B74" s="224"/>
      <c r="C74" s="224"/>
    </row>
    <row r="75" spans="1:3">
      <c r="A75" s="224"/>
      <c r="B75" s="224"/>
      <c r="C75" s="224"/>
    </row>
    <row r="76" spans="1:3">
      <c r="A76" s="224"/>
      <c r="B76" s="224"/>
      <c r="C76" s="224"/>
    </row>
  </sheetData>
  <mergeCells count="5">
    <mergeCell ref="A1:C1"/>
    <mergeCell ref="D1:D2"/>
    <mergeCell ref="C4:C32"/>
    <mergeCell ref="A54:C54"/>
    <mergeCell ref="A64:C76"/>
  </mergeCells>
  <phoneticPr fontId="22" type="noConversion"/>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E74E2-6303-4964-B473-95881250CA7B}">
  <dimension ref="A1:L91"/>
  <sheetViews>
    <sheetView workbookViewId="0">
      <pane xSplit="3" ySplit="2" topLeftCell="D69" activePane="bottomRight" state="frozen"/>
      <selection pane="topRight" activeCell="D1" sqref="D1"/>
      <selection pane="bottomLeft" activeCell="A3" sqref="A3"/>
      <selection pane="bottomRight" activeCell="B70" sqref="B70"/>
    </sheetView>
  </sheetViews>
  <sheetFormatPr defaultColWidth="9.109375" defaultRowHeight="13.8"/>
  <cols>
    <col min="1" max="1" width="9.109375" style="112"/>
    <col min="2" max="2" width="66.6640625" style="40" bestFit="1" customWidth="1"/>
    <col min="3" max="3" width="13.109375" style="49" bestFit="1" customWidth="1"/>
    <col min="4" max="4" width="86.5546875" style="40" customWidth="1"/>
    <col min="5" max="5" width="19.109375" style="40" customWidth="1"/>
    <col min="6" max="16384" width="9.109375" style="40"/>
  </cols>
  <sheetData>
    <row r="1" spans="1:5">
      <c r="A1" s="225" t="s">
        <v>485</v>
      </c>
      <c r="B1" s="226"/>
      <c r="C1" s="227"/>
      <c r="D1" s="228" t="s">
        <v>1</v>
      </c>
    </row>
    <row r="2" spans="1:5">
      <c r="A2" s="17" t="s">
        <v>3</v>
      </c>
      <c r="B2" s="1" t="s">
        <v>4</v>
      </c>
      <c r="C2" s="1" t="s">
        <v>126</v>
      </c>
      <c r="D2" s="228"/>
      <c r="E2" s="89"/>
    </row>
    <row r="3" spans="1:5">
      <c r="A3" s="18" t="s">
        <v>0</v>
      </c>
      <c r="B3" s="11" t="s">
        <v>0</v>
      </c>
      <c r="C3" s="11" t="s">
        <v>0</v>
      </c>
      <c r="D3" s="115" t="s">
        <v>2</v>
      </c>
    </row>
    <row r="4" spans="1:5" ht="16.2">
      <c r="A4" s="33" t="s">
        <v>294</v>
      </c>
      <c r="B4" s="90" t="s">
        <v>295</v>
      </c>
      <c r="C4" s="229">
        <v>1</v>
      </c>
      <c r="D4" s="116"/>
    </row>
    <row r="5" spans="1:5">
      <c r="A5" s="113" t="s">
        <v>462</v>
      </c>
      <c r="B5" s="113" t="s">
        <v>149</v>
      </c>
      <c r="C5" s="230"/>
      <c r="D5" s="117"/>
    </row>
    <row r="6" spans="1:5" ht="16.2">
      <c r="A6" s="33" t="s">
        <v>463</v>
      </c>
      <c r="B6" s="9" t="s">
        <v>237</v>
      </c>
      <c r="C6" s="230"/>
      <c r="D6" s="118"/>
    </row>
    <row r="7" spans="1:5">
      <c r="A7" s="113" t="s">
        <v>464</v>
      </c>
      <c r="B7" s="113" t="s">
        <v>151</v>
      </c>
      <c r="C7" s="230"/>
      <c r="D7" s="117"/>
    </row>
    <row r="8" spans="1:5" ht="16.2">
      <c r="A8" s="33" t="s">
        <v>465</v>
      </c>
      <c r="B8" s="110" t="s">
        <v>296</v>
      </c>
      <c r="C8" s="230"/>
      <c r="D8" s="118"/>
    </row>
    <row r="9" spans="1:5">
      <c r="A9" s="33" t="s">
        <v>486</v>
      </c>
      <c r="B9" s="9" t="s">
        <v>238</v>
      </c>
      <c r="C9" s="230"/>
      <c r="D9" s="118"/>
    </row>
    <row r="10" spans="1:5" ht="27.6">
      <c r="A10" s="33" t="s">
        <v>487</v>
      </c>
      <c r="B10" s="9" t="s">
        <v>239</v>
      </c>
      <c r="C10" s="230"/>
      <c r="D10" s="118"/>
    </row>
    <row r="11" spans="1:5" ht="16.2">
      <c r="A11" s="33" t="s">
        <v>466</v>
      </c>
      <c r="B11" s="110" t="s">
        <v>297</v>
      </c>
      <c r="C11" s="230"/>
      <c r="D11" s="118"/>
    </row>
    <row r="12" spans="1:5">
      <c r="A12" s="33" t="s">
        <v>488</v>
      </c>
      <c r="B12" s="9" t="s">
        <v>240</v>
      </c>
      <c r="C12" s="230"/>
      <c r="D12" s="118"/>
    </row>
    <row r="13" spans="1:5">
      <c r="A13" s="33" t="s">
        <v>489</v>
      </c>
      <c r="B13" s="9" t="s">
        <v>241</v>
      </c>
      <c r="C13" s="230"/>
      <c r="D13" s="118"/>
    </row>
    <row r="14" spans="1:5">
      <c r="A14" s="33" t="s">
        <v>490</v>
      </c>
      <c r="B14" s="9" t="s">
        <v>242</v>
      </c>
      <c r="C14" s="230"/>
      <c r="D14" s="118"/>
    </row>
    <row r="15" spans="1:5">
      <c r="A15" s="33" t="s">
        <v>467</v>
      </c>
      <c r="B15" s="110" t="s">
        <v>243</v>
      </c>
      <c r="C15" s="230"/>
      <c r="D15" s="118"/>
    </row>
    <row r="16" spans="1:5">
      <c r="A16" s="33" t="s">
        <v>491</v>
      </c>
      <c r="B16" s="9" t="s">
        <v>244</v>
      </c>
      <c r="C16" s="230"/>
      <c r="D16" s="118"/>
    </row>
    <row r="17" spans="1:4">
      <c r="A17" s="33" t="s">
        <v>492</v>
      </c>
      <c r="B17" s="9" t="s">
        <v>245</v>
      </c>
      <c r="C17" s="230"/>
      <c r="D17" s="118"/>
    </row>
    <row r="18" spans="1:4">
      <c r="A18" s="33" t="s">
        <v>493</v>
      </c>
      <c r="B18" s="9" t="s">
        <v>246</v>
      </c>
      <c r="C18" s="230"/>
      <c r="D18" s="118"/>
    </row>
    <row r="19" spans="1:4">
      <c r="A19" s="33" t="s">
        <v>468</v>
      </c>
      <c r="B19" s="110" t="s">
        <v>247</v>
      </c>
      <c r="C19" s="230"/>
      <c r="D19" s="118"/>
    </row>
    <row r="20" spans="1:4">
      <c r="A20" s="33" t="s">
        <v>469</v>
      </c>
      <c r="B20" s="9" t="s">
        <v>248</v>
      </c>
      <c r="C20" s="230"/>
      <c r="D20" s="118"/>
    </row>
    <row r="21" spans="1:4">
      <c r="A21" s="33" t="s">
        <v>470</v>
      </c>
      <c r="B21" s="9" t="s">
        <v>249</v>
      </c>
      <c r="C21" s="230"/>
      <c r="D21" s="118"/>
    </row>
    <row r="22" spans="1:4">
      <c r="A22" s="33" t="s">
        <v>471</v>
      </c>
      <c r="B22" s="9" t="s">
        <v>250</v>
      </c>
      <c r="C22" s="230"/>
      <c r="D22" s="118"/>
    </row>
    <row r="23" spans="1:4">
      <c r="A23" s="33" t="s">
        <v>494</v>
      </c>
      <c r="B23" s="9" t="s">
        <v>251</v>
      </c>
      <c r="C23" s="230"/>
      <c r="D23" s="118"/>
    </row>
    <row r="24" spans="1:4">
      <c r="A24" s="33" t="s">
        <v>472</v>
      </c>
      <c r="B24" s="9" t="s">
        <v>252</v>
      </c>
      <c r="C24" s="230"/>
      <c r="D24" s="118"/>
    </row>
    <row r="25" spans="1:4">
      <c r="A25" s="33" t="s">
        <v>473</v>
      </c>
      <c r="B25" s="9" t="s">
        <v>253</v>
      </c>
      <c r="C25" s="230"/>
      <c r="D25" s="118"/>
    </row>
    <row r="26" spans="1:4">
      <c r="A26" s="33" t="s">
        <v>474</v>
      </c>
      <c r="B26" s="9" t="s">
        <v>254</v>
      </c>
      <c r="C26" s="230"/>
      <c r="D26" s="118"/>
    </row>
    <row r="27" spans="1:4">
      <c r="A27" s="33" t="s">
        <v>475</v>
      </c>
      <c r="B27" s="9" t="s">
        <v>255</v>
      </c>
      <c r="C27" s="230"/>
      <c r="D27" s="118"/>
    </row>
    <row r="28" spans="1:4">
      <c r="A28" s="33" t="s">
        <v>476</v>
      </c>
      <c r="B28" s="9" t="s">
        <v>256</v>
      </c>
      <c r="C28" s="230"/>
      <c r="D28" s="118"/>
    </row>
    <row r="29" spans="1:4">
      <c r="A29" s="33" t="s">
        <v>477</v>
      </c>
      <c r="B29" s="9" t="s">
        <v>257</v>
      </c>
      <c r="C29" s="230"/>
      <c r="D29" s="118"/>
    </row>
    <row r="30" spans="1:4">
      <c r="A30" s="33" t="s">
        <v>495</v>
      </c>
      <c r="B30" s="110" t="s">
        <v>258</v>
      </c>
      <c r="C30" s="230"/>
      <c r="D30" s="118"/>
    </row>
    <row r="31" spans="1:4" ht="16.2">
      <c r="A31" s="33" t="s">
        <v>496</v>
      </c>
      <c r="B31" s="21" t="s">
        <v>259</v>
      </c>
      <c r="C31" s="230"/>
      <c r="D31" s="118"/>
    </row>
    <row r="32" spans="1:4" ht="16.2">
      <c r="A32" s="33" t="s">
        <v>497</v>
      </c>
      <c r="B32" s="9" t="s">
        <v>260</v>
      </c>
      <c r="C32" s="230"/>
      <c r="D32" s="118"/>
    </row>
    <row r="33" spans="1:4">
      <c r="A33" s="33" t="s">
        <v>498</v>
      </c>
      <c r="B33" s="9" t="s">
        <v>261</v>
      </c>
      <c r="C33" s="230"/>
      <c r="D33" s="118"/>
    </row>
    <row r="34" spans="1:4">
      <c r="A34" s="33" t="s">
        <v>499</v>
      </c>
      <c r="B34" s="21" t="s">
        <v>262</v>
      </c>
      <c r="C34" s="230"/>
      <c r="D34" s="118"/>
    </row>
    <row r="35" spans="1:4">
      <c r="A35" s="33" t="s">
        <v>500</v>
      </c>
      <c r="B35" s="110" t="s">
        <v>263</v>
      </c>
      <c r="C35" s="230"/>
      <c r="D35" s="118"/>
    </row>
    <row r="36" spans="1:4">
      <c r="A36" s="33" t="s">
        <v>501</v>
      </c>
      <c r="B36" s="21" t="s">
        <v>264</v>
      </c>
      <c r="C36" s="230"/>
      <c r="D36" s="118"/>
    </row>
    <row r="37" spans="1:4">
      <c r="A37" s="33" t="s">
        <v>502</v>
      </c>
      <c r="B37" s="21" t="s">
        <v>265</v>
      </c>
      <c r="C37" s="230"/>
      <c r="D37" s="118"/>
    </row>
    <row r="38" spans="1:4">
      <c r="A38" s="33" t="s">
        <v>503</v>
      </c>
      <c r="B38" s="21" t="s">
        <v>266</v>
      </c>
      <c r="C38" s="230"/>
      <c r="D38" s="118"/>
    </row>
    <row r="39" spans="1:4">
      <c r="A39" s="33" t="s">
        <v>504</v>
      </c>
      <c r="B39" s="21" t="s">
        <v>267</v>
      </c>
      <c r="C39" s="230"/>
      <c r="D39" s="118"/>
    </row>
    <row r="40" spans="1:4">
      <c r="A40" s="33" t="s">
        <v>505</v>
      </c>
      <c r="B40" s="21" t="s">
        <v>268</v>
      </c>
      <c r="C40" s="230"/>
      <c r="D40" s="118"/>
    </row>
    <row r="41" spans="1:4" ht="14.4">
      <c r="A41" s="111" t="s">
        <v>478</v>
      </c>
      <c r="B41" s="12" t="s">
        <v>299</v>
      </c>
      <c r="C41" s="231"/>
      <c r="D41" s="117"/>
    </row>
    <row r="42" spans="1:4">
      <c r="A42" s="33" t="s">
        <v>479</v>
      </c>
      <c r="B42" s="9" t="s">
        <v>269</v>
      </c>
      <c r="C42" s="91">
        <v>1</v>
      </c>
      <c r="D42" s="118"/>
    </row>
    <row r="43" spans="1:4">
      <c r="A43" s="33" t="s">
        <v>480</v>
      </c>
      <c r="B43" s="9" t="s">
        <v>270</v>
      </c>
      <c r="C43" s="91">
        <v>1</v>
      </c>
      <c r="D43" s="118"/>
    </row>
    <row r="44" spans="1:4">
      <c r="A44" s="33" t="s">
        <v>481</v>
      </c>
      <c r="B44" s="9" t="s">
        <v>271</v>
      </c>
      <c r="C44" s="91">
        <v>1</v>
      </c>
      <c r="D44" s="118"/>
    </row>
    <row r="45" spans="1:4">
      <c r="A45" s="33" t="s">
        <v>482</v>
      </c>
      <c r="B45" s="9" t="s">
        <v>272</v>
      </c>
      <c r="C45" s="91"/>
      <c r="D45" s="118"/>
    </row>
    <row r="46" spans="1:4">
      <c r="A46" s="33" t="s">
        <v>506</v>
      </c>
      <c r="B46" s="92" t="s">
        <v>273</v>
      </c>
      <c r="C46" s="91">
        <v>50</v>
      </c>
      <c r="D46" s="118"/>
    </row>
    <row r="47" spans="1:4">
      <c r="A47" s="33" t="s">
        <v>507</v>
      </c>
      <c r="B47" s="92" t="s">
        <v>274</v>
      </c>
      <c r="C47" s="91">
        <v>25</v>
      </c>
      <c r="D47" s="118"/>
    </row>
    <row r="48" spans="1:4">
      <c r="A48" s="33" t="s">
        <v>508</v>
      </c>
      <c r="B48" s="21" t="s">
        <v>275</v>
      </c>
      <c r="C48" s="91">
        <v>5</v>
      </c>
      <c r="D48" s="118"/>
    </row>
    <row r="49" spans="1:4">
      <c r="A49" s="33" t="s">
        <v>483</v>
      </c>
      <c r="B49" s="21" t="s">
        <v>276</v>
      </c>
      <c r="C49" s="91">
        <v>5</v>
      </c>
      <c r="D49" s="118"/>
    </row>
    <row r="50" spans="1:4">
      <c r="A50" s="33" t="s">
        <v>484</v>
      </c>
      <c r="B50" s="21" t="s">
        <v>277</v>
      </c>
      <c r="C50" s="91">
        <v>2</v>
      </c>
      <c r="D50" s="118"/>
    </row>
    <row r="51" spans="1:4">
      <c r="A51" s="33" t="s">
        <v>509</v>
      </c>
      <c r="B51" s="21" t="s">
        <v>278</v>
      </c>
      <c r="C51" s="91">
        <v>3</v>
      </c>
      <c r="D51" s="118"/>
    </row>
    <row r="52" spans="1:4">
      <c r="A52" s="33" t="s">
        <v>510</v>
      </c>
      <c r="B52" s="21" t="s">
        <v>279</v>
      </c>
      <c r="C52" s="91">
        <v>1</v>
      </c>
      <c r="D52" s="118"/>
    </row>
    <row r="53" spans="1:4">
      <c r="A53" s="33" t="s">
        <v>511</v>
      </c>
      <c r="B53" s="45" t="s">
        <v>673</v>
      </c>
      <c r="C53" s="91">
        <v>1</v>
      </c>
      <c r="D53" s="118"/>
    </row>
    <row r="54" spans="1:4" ht="42.6">
      <c r="A54" s="111" t="s">
        <v>512</v>
      </c>
      <c r="B54" s="12" t="s">
        <v>280</v>
      </c>
      <c r="C54" s="88"/>
      <c r="D54" s="117"/>
    </row>
    <row r="55" spans="1:4">
      <c r="A55" s="33" t="s">
        <v>513</v>
      </c>
      <c r="B55" s="9" t="s">
        <v>272</v>
      </c>
      <c r="C55" s="91"/>
      <c r="D55" s="118"/>
    </row>
    <row r="56" spans="1:4">
      <c r="A56" s="33" t="s">
        <v>514</v>
      </c>
      <c r="B56" s="92" t="s">
        <v>273</v>
      </c>
      <c r="C56" s="91">
        <v>150</v>
      </c>
      <c r="D56" s="118"/>
    </row>
    <row r="57" spans="1:4">
      <c r="A57" s="33" t="s">
        <v>515</v>
      </c>
      <c r="B57" s="92" t="s">
        <v>274</v>
      </c>
      <c r="C57" s="91">
        <v>100</v>
      </c>
      <c r="D57" s="118"/>
    </row>
    <row r="58" spans="1:4">
      <c r="A58" s="33" t="s">
        <v>516</v>
      </c>
      <c r="B58" s="21" t="s">
        <v>275</v>
      </c>
      <c r="C58" s="91">
        <v>5</v>
      </c>
      <c r="D58" s="118"/>
    </row>
    <row r="59" spans="1:4">
      <c r="A59" s="33" t="s">
        <v>517</v>
      </c>
      <c r="B59" s="21" t="s">
        <v>276</v>
      </c>
      <c r="C59" s="91">
        <v>5</v>
      </c>
      <c r="D59" s="118"/>
    </row>
    <row r="60" spans="1:4">
      <c r="A60" s="33" t="s">
        <v>518</v>
      </c>
      <c r="B60" s="21" t="s">
        <v>277</v>
      </c>
      <c r="C60" s="91">
        <v>2</v>
      </c>
      <c r="D60" s="118"/>
    </row>
    <row r="61" spans="1:4">
      <c r="A61" s="33" t="s">
        <v>519</v>
      </c>
      <c r="B61" s="21" t="s">
        <v>279</v>
      </c>
      <c r="C61" s="91">
        <v>1</v>
      </c>
      <c r="D61" s="118"/>
    </row>
    <row r="62" spans="1:4">
      <c r="A62" s="109" t="s">
        <v>520</v>
      </c>
      <c r="B62" s="108" t="s">
        <v>278</v>
      </c>
      <c r="C62" s="114">
        <v>3</v>
      </c>
      <c r="D62" s="119"/>
    </row>
    <row r="63" spans="1:4" ht="55.2">
      <c r="A63" s="33" t="s">
        <v>521</v>
      </c>
      <c r="B63" s="21" t="s">
        <v>308</v>
      </c>
      <c r="C63" s="93">
        <v>1</v>
      </c>
      <c r="D63" s="93"/>
    </row>
    <row r="64" spans="1:4">
      <c r="A64" s="33"/>
      <c r="B64" s="21"/>
      <c r="C64" s="93"/>
      <c r="D64" s="93"/>
    </row>
    <row r="65" spans="1:12">
      <c r="A65" s="33"/>
      <c r="B65" s="21"/>
      <c r="C65" s="93"/>
      <c r="D65" s="93"/>
    </row>
    <row r="66" spans="1:12">
      <c r="A66" s="33"/>
      <c r="B66" s="21"/>
      <c r="C66" s="93"/>
      <c r="D66" s="93"/>
    </row>
    <row r="69" spans="1:12" ht="29.25" customHeight="1">
      <c r="A69" s="220" t="s">
        <v>281</v>
      </c>
      <c r="B69" s="221"/>
      <c r="C69" s="222"/>
      <c r="D69" s="161" t="s">
        <v>410</v>
      </c>
      <c r="E69" s="3"/>
      <c r="F69" s="3"/>
      <c r="G69" s="3"/>
      <c r="H69" s="3"/>
      <c r="I69" s="3"/>
      <c r="J69" s="3"/>
      <c r="K69" s="3"/>
      <c r="L69" s="3"/>
    </row>
    <row r="70" spans="1:12" ht="27.6">
      <c r="A70" s="94" t="s">
        <v>282</v>
      </c>
      <c r="B70" s="95" t="s">
        <v>742</v>
      </c>
      <c r="C70" s="96"/>
      <c r="D70" s="93"/>
      <c r="E70" s="3"/>
      <c r="F70" s="3"/>
      <c r="G70" s="3"/>
      <c r="H70" s="3"/>
      <c r="I70" s="3"/>
      <c r="J70" s="3"/>
      <c r="K70" s="3"/>
      <c r="L70" s="3"/>
    </row>
    <row r="71" spans="1:12" ht="27.6">
      <c r="A71" s="94" t="s">
        <v>283</v>
      </c>
      <c r="B71" s="53" t="s">
        <v>738</v>
      </c>
      <c r="C71" s="96"/>
      <c r="D71" s="120"/>
      <c r="E71" s="3"/>
      <c r="F71" s="3"/>
      <c r="G71" s="3"/>
      <c r="H71" s="3"/>
      <c r="I71" s="3"/>
      <c r="J71" s="3"/>
      <c r="K71" s="3"/>
      <c r="L71" s="3"/>
    </row>
    <row r="72" spans="1:12">
      <c r="A72" s="97"/>
      <c r="B72" s="98"/>
      <c r="C72" s="99"/>
      <c r="E72" s="3"/>
      <c r="F72" s="3"/>
      <c r="G72" s="3"/>
      <c r="H72" s="3"/>
      <c r="I72" s="3"/>
      <c r="J72" s="3"/>
      <c r="K72" s="3"/>
      <c r="L72" s="3"/>
    </row>
    <row r="73" spans="1:12">
      <c r="A73" s="100"/>
      <c r="B73" s="101"/>
      <c r="C73" s="102"/>
      <c r="E73" s="3"/>
      <c r="F73" s="3"/>
      <c r="G73" s="3"/>
      <c r="H73" s="3"/>
      <c r="I73" s="3"/>
      <c r="J73" s="3"/>
      <c r="K73" s="3"/>
      <c r="L73" s="3"/>
    </row>
    <row r="74" spans="1:12">
      <c r="A74" s="103" t="s">
        <v>284</v>
      </c>
      <c r="B74" s="103" t="s">
        <v>285</v>
      </c>
      <c r="C74" s="104" t="s">
        <v>286</v>
      </c>
      <c r="E74" s="3"/>
      <c r="F74" s="3"/>
      <c r="G74" s="3"/>
      <c r="H74" s="3"/>
      <c r="I74" s="3"/>
      <c r="J74" s="3"/>
      <c r="K74" s="3"/>
      <c r="L74" s="3"/>
    </row>
    <row r="75" spans="1:12">
      <c r="A75" s="105" t="s">
        <v>287</v>
      </c>
      <c r="B75" s="32" t="s">
        <v>735</v>
      </c>
      <c r="C75" s="105">
        <v>80</v>
      </c>
      <c r="D75" s="106"/>
      <c r="E75" s="3"/>
      <c r="F75" s="3"/>
      <c r="G75" s="3"/>
      <c r="H75" s="3"/>
      <c r="I75" s="3"/>
      <c r="J75" s="3"/>
      <c r="K75" s="3"/>
      <c r="L75" s="3"/>
    </row>
    <row r="76" spans="1:12">
      <c r="A76" s="105" t="s">
        <v>282</v>
      </c>
      <c r="B76" s="194" t="s">
        <v>739</v>
      </c>
      <c r="C76" s="105">
        <v>10</v>
      </c>
      <c r="D76" s="106"/>
      <c r="E76" s="3"/>
      <c r="F76" s="3"/>
      <c r="G76" s="3"/>
      <c r="H76" s="3"/>
      <c r="I76" s="3"/>
      <c r="J76" s="3"/>
      <c r="K76" s="3"/>
      <c r="L76" s="3"/>
    </row>
    <row r="77" spans="1:12">
      <c r="A77" s="105" t="s">
        <v>283</v>
      </c>
      <c r="B77" s="194" t="s">
        <v>740</v>
      </c>
      <c r="C77" s="105">
        <v>10</v>
      </c>
      <c r="D77" s="106"/>
      <c r="E77" s="3"/>
      <c r="F77" s="3"/>
      <c r="G77" s="3"/>
      <c r="H77" s="3"/>
      <c r="I77" s="3"/>
      <c r="J77" s="3"/>
      <c r="K77" s="3"/>
      <c r="L77" s="3"/>
    </row>
    <row r="78" spans="1:12">
      <c r="A78" s="105" t="s">
        <v>288</v>
      </c>
      <c r="B78" s="107" t="s">
        <v>289</v>
      </c>
      <c r="C78" s="105">
        <v>100</v>
      </c>
      <c r="D78" s="106"/>
    </row>
    <row r="79" spans="1:12" ht="15" customHeight="1">
      <c r="A79" s="223" t="s">
        <v>741</v>
      </c>
      <c r="B79" s="223"/>
      <c r="C79" s="223"/>
    </row>
    <row r="80" spans="1:12">
      <c r="A80" s="224"/>
      <c r="B80" s="224"/>
      <c r="C80" s="224"/>
    </row>
    <row r="81" spans="1:3">
      <c r="A81" s="224"/>
      <c r="B81" s="224"/>
      <c r="C81" s="224"/>
    </row>
    <row r="82" spans="1:3">
      <c r="A82" s="224"/>
      <c r="B82" s="224"/>
      <c r="C82" s="224"/>
    </row>
    <row r="83" spans="1:3">
      <c r="A83" s="224"/>
      <c r="B83" s="224"/>
      <c r="C83" s="224"/>
    </row>
    <row r="84" spans="1:3">
      <c r="A84" s="224"/>
      <c r="B84" s="224"/>
      <c r="C84" s="224"/>
    </row>
    <row r="85" spans="1:3">
      <c r="A85" s="224"/>
      <c r="B85" s="224"/>
      <c r="C85" s="224"/>
    </row>
    <row r="86" spans="1:3">
      <c r="A86" s="224"/>
      <c r="B86" s="224"/>
      <c r="C86" s="224"/>
    </row>
    <row r="87" spans="1:3">
      <c r="A87" s="224"/>
      <c r="B87" s="224"/>
      <c r="C87" s="224"/>
    </row>
    <row r="88" spans="1:3">
      <c r="A88" s="224"/>
      <c r="B88" s="224"/>
      <c r="C88" s="224"/>
    </row>
    <row r="89" spans="1:3">
      <c r="A89" s="224"/>
      <c r="B89" s="224"/>
      <c r="C89" s="224"/>
    </row>
    <row r="90" spans="1:3">
      <c r="A90" s="224"/>
      <c r="B90" s="224"/>
      <c r="C90" s="224"/>
    </row>
    <row r="91" spans="1:3">
      <c r="A91" s="224"/>
      <c r="B91" s="224"/>
      <c r="C91" s="224"/>
    </row>
  </sheetData>
  <mergeCells count="5">
    <mergeCell ref="A1:C1"/>
    <mergeCell ref="D1:D2"/>
    <mergeCell ref="A69:C69"/>
    <mergeCell ref="C4:C41"/>
    <mergeCell ref="A79:C91"/>
  </mergeCells>
  <phoneticPr fontId="22" type="noConversion"/>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DB8CB-D510-42AC-AB9C-3AA6E4E5BF39}">
  <dimension ref="A5:D66"/>
  <sheetViews>
    <sheetView topLeftCell="A5" workbookViewId="0">
      <pane xSplit="3" ySplit="3" topLeftCell="D41" activePane="bottomRight" state="frozen"/>
      <selection activeCell="A5" sqref="A5"/>
      <selection pane="topRight" activeCell="D5" sqref="D5"/>
      <selection pane="bottomLeft" activeCell="A8" sqref="A8"/>
      <selection pane="bottomRight" activeCell="B45" sqref="B45"/>
    </sheetView>
  </sheetViews>
  <sheetFormatPr defaultRowHeight="14.4"/>
  <cols>
    <col min="1" max="1" width="9.109375" style="35"/>
    <col min="2" max="2" width="66.6640625" bestFit="1" customWidth="1"/>
    <col min="3" max="3" width="13" customWidth="1"/>
    <col min="4" max="4" width="86.5546875" bestFit="1" customWidth="1"/>
  </cols>
  <sheetData>
    <row r="5" spans="1:4">
      <c r="A5" s="215" t="s">
        <v>526</v>
      </c>
      <c r="B5" s="215"/>
      <c r="C5" s="215"/>
      <c r="D5" s="232" t="s">
        <v>1</v>
      </c>
    </row>
    <row r="6" spans="1:4" ht="28.2">
      <c r="A6" s="17" t="s">
        <v>3</v>
      </c>
      <c r="B6" s="1" t="s">
        <v>4</v>
      </c>
      <c r="C6" s="12" t="s">
        <v>126</v>
      </c>
      <c r="D6" s="232"/>
    </row>
    <row r="7" spans="1:4">
      <c r="A7" s="50" t="s">
        <v>0</v>
      </c>
      <c r="B7" s="2" t="s">
        <v>0</v>
      </c>
      <c r="C7" s="2" t="s">
        <v>0</v>
      </c>
      <c r="D7" s="2" t="s">
        <v>2</v>
      </c>
    </row>
    <row r="8" spans="1:4">
      <c r="A8" s="51" t="s">
        <v>172</v>
      </c>
      <c r="B8" s="15" t="s">
        <v>125</v>
      </c>
      <c r="C8" s="233">
        <v>2</v>
      </c>
      <c r="D8" s="15"/>
    </row>
    <row r="9" spans="1:4">
      <c r="A9" s="20" t="s">
        <v>529</v>
      </c>
      <c r="B9" s="16" t="s">
        <v>5</v>
      </c>
      <c r="C9" s="233"/>
      <c r="D9" s="16"/>
    </row>
    <row r="10" spans="1:4">
      <c r="A10" s="19" t="s">
        <v>530</v>
      </c>
      <c r="B10" s="6" t="s">
        <v>120</v>
      </c>
      <c r="C10" s="233"/>
      <c r="D10" s="6"/>
    </row>
    <row r="11" spans="1:4">
      <c r="A11" s="36" t="s">
        <v>298</v>
      </c>
      <c r="B11" s="24" t="s">
        <v>94</v>
      </c>
      <c r="C11" s="233"/>
      <c r="D11" s="24"/>
    </row>
    <row r="12" spans="1:4">
      <c r="A12" s="37" t="s">
        <v>531</v>
      </c>
      <c r="B12" s="5" t="s">
        <v>95</v>
      </c>
      <c r="C12" s="233"/>
      <c r="D12" s="5"/>
    </row>
    <row r="13" spans="1:4">
      <c r="A13" s="37" t="s">
        <v>532</v>
      </c>
      <c r="B13" s="5" t="s">
        <v>123</v>
      </c>
      <c r="C13" s="233"/>
      <c r="D13" s="5"/>
    </row>
    <row r="14" spans="1:4">
      <c r="A14" s="37" t="s">
        <v>533</v>
      </c>
      <c r="B14" s="5" t="s">
        <v>124</v>
      </c>
      <c r="C14" s="233"/>
      <c r="D14" s="5"/>
    </row>
    <row r="15" spans="1:4">
      <c r="A15" s="37" t="s">
        <v>534</v>
      </c>
      <c r="B15" s="5" t="s">
        <v>96</v>
      </c>
      <c r="C15" s="233"/>
      <c r="D15" s="5"/>
    </row>
    <row r="16" spans="1:4">
      <c r="A16" s="37" t="s">
        <v>535</v>
      </c>
      <c r="B16" s="5" t="s">
        <v>193</v>
      </c>
      <c r="C16" s="233"/>
      <c r="D16" s="5"/>
    </row>
    <row r="17" spans="1:4">
      <c r="A17" s="37" t="s">
        <v>536</v>
      </c>
      <c r="B17" s="5" t="s">
        <v>121</v>
      </c>
      <c r="C17" s="233"/>
      <c r="D17" s="5"/>
    </row>
    <row r="18" spans="1:4">
      <c r="A18" s="37" t="s">
        <v>537</v>
      </c>
      <c r="B18" s="5" t="s">
        <v>191</v>
      </c>
      <c r="C18" s="233"/>
      <c r="D18" s="5"/>
    </row>
    <row r="19" spans="1:4">
      <c r="A19" s="37" t="s">
        <v>538</v>
      </c>
      <c r="B19" s="5" t="s">
        <v>122</v>
      </c>
      <c r="C19" s="233"/>
      <c r="D19" s="5"/>
    </row>
    <row r="20" spans="1:4" ht="28.2">
      <c r="A20" s="37" t="s">
        <v>539</v>
      </c>
      <c r="B20" s="5" t="s">
        <v>97</v>
      </c>
      <c r="C20" s="233"/>
      <c r="D20" s="5"/>
    </row>
    <row r="21" spans="1:4" ht="28.2">
      <c r="A21" s="37" t="s">
        <v>540</v>
      </c>
      <c r="B21" s="5" t="s">
        <v>192</v>
      </c>
      <c r="C21" s="233"/>
      <c r="D21" s="53"/>
    </row>
    <row r="22" spans="1:4">
      <c r="A22" s="37" t="s">
        <v>541</v>
      </c>
      <c r="B22" s="5" t="s">
        <v>194</v>
      </c>
      <c r="C22" s="233"/>
      <c r="D22" s="53"/>
    </row>
    <row r="23" spans="1:4">
      <c r="A23" s="37" t="s">
        <v>542</v>
      </c>
      <c r="B23" s="5" t="s">
        <v>195</v>
      </c>
      <c r="C23" s="233"/>
      <c r="D23" s="5"/>
    </row>
    <row r="24" spans="1:4">
      <c r="A24" s="37" t="s">
        <v>543</v>
      </c>
      <c r="B24" s="5" t="s">
        <v>98</v>
      </c>
      <c r="C24" s="233"/>
      <c r="D24" s="5"/>
    </row>
    <row r="25" spans="1:4">
      <c r="A25" s="37" t="s">
        <v>544</v>
      </c>
      <c r="B25" s="5" t="s">
        <v>196</v>
      </c>
      <c r="C25" s="233"/>
      <c r="D25" s="53"/>
    </row>
    <row r="26" spans="1:4" ht="28.2">
      <c r="A26" s="37" t="s">
        <v>545</v>
      </c>
      <c r="B26" s="5" t="s">
        <v>197</v>
      </c>
      <c r="C26" s="233"/>
      <c r="D26" s="6"/>
    </row>
    <row r="27" spans="1:4">
      <c r="A27" s="37" t="s">
        <v>546</v>
      </c>
      <c r="B27" s="5" t="s">
        <v>198</v>
      </c>
      <c r="C27" s="233"/>
      <c r="D27" s="6"/>
    </row>
    <row r="28" spans="1:4" ht="28.2">
      <c r="A28" s="37" t="s">
        <v>547</v>
      </c>
      <c r="B28" s="5" t="s">
        <v>199</v>
      </c>
      <c r="C28" s="233"/>
      <c r="D28" s="6"/>
    </row>
    <row r="29" spans="1:4">
      <c r="A29" s="37" t="s">
        <v>548</v>
      </c>
      <c r="B29" s="5" t="s">
        <v>200</v>
      </c>
      <c r="C29" s="233"/>
      <c r="D29" s="6"/>
    </row>
    <row r="30" spans="1:4">
      <c r="A30" s="36" t="s">
        <v>527</v>
      </c>
      <c r="B30" s="12" t="s">
        <v>299</v>
      </c>
      <c r="C30" s="233"/>
      <c r="D30" s="24"/>
    </row>
    <row r="31" spans="1:4">
      <c r="A31" s="19" t="s">
        <v>528</v>
      </c>
      <c r="B31" s="5" t="s">
        <v>201</v>
      </c>
      <c r="C31" s="233"/>
      <c r="D31" s="6"/>
    </row>
    <row r="32" spans="1:4">
      <c r="A32" s="19" t="s">
        <v>549</v>
      </c>
      <c r="B32" s="5" t="s">
        <v>202</v>
      </c>
      <c r="C32" s="233"/>
      <c r="D32" s="6"/>
    </row>
    <row r="33" spans="1:4">
      <c r="A33" s="19" t="s">
        <v>550</v>
      </c>
      <c r="B33" s="5" t="s">
        <v>167</v>
      </c>
      <c r="C33" s="233"/>
      <c r="D33" s="6"/>
    </row>
    <row r="34" spans="1:4">
      <c r="A34" s="19" t="s">
        <v>729</v>
      </c>
      <c r="B34" s="45" t="s">
        <v>673</v>
      </c>
      <c r="C34" s="233"/>
      <c r="D34" s="6"/>
    </row>
    <row r="35" spans="1:4" ht="42.6">
      <c r="A35" s="36" t="s">
        <v>551</v>
      </c>
      <c r="B35" s="12" t="s">
        <v>280</v>
      </c>
      <c r="C35" s="233"/>
      <c r="D35" s="24"/>
    </row>
    <row r="36" spans="1:4">
      <c r="A36" s="19" t="s">
        <v>552</v>
      </c>
      <c r="B36" s="5" t="s">
        <v>203</v>
      </c>
      <c r="C36" s="93">
        <v>1</v>
      </c>
      <c r="D36" s="6"/>
    </row>
    <row r="37" spans="1:4" ht="55.2">
      <c r="A37" s="19" t="s">
        <v>553</v>
      </c>
      <c r="B37" s="21" t="s">
        <v>308</v>
      </c>
      <c r="C37" s="93">
        <v>1</v>
      </c>
      <c r="D37" s="6"/>
    </row>
    <row r="38" spans="1:4">
      <c r="A38" s="34"/>
      <c r="B38" s="7"/>
      <c r="C38" s="7"/>
      <c r="D38" s="7"/>
    </row>
    <row r="39" spans="1:4">
      <c r="A39" s="34"/>
      <c r="B39" s="7"/>
      <c r="C39" s="7"/>
      <c r="D39" s="7"/>
    </row>
    <row r="40" spans="1:4">
      <c r="A40" s="34"/>
      <c r="B40" s="7"/>
      <c r="C40" s="7"/>
      <c r="D40" s="7"/>
    </row>
    <row r="41" spans="1:4">
      <c r="A41" s="34"/>
      <c r="B41" s="7"/>
      <c r="C41" s="7"/>
      <c r="D41" s="7"/>
    </row>
    <row r="44" spans="1:4" ht="29.25" customHeight="1">
      <c r="A44" s="220" t="s">
        <v>281</v>
      </c>
      <c r="B44" s="221"/>
      <c r="C44" s="222"/>
      <c r="D44" s="161" t="s">
        <v>410</v>
      </c>
    </row>
    <row r="45" spans="1:4" ht="28.2">
      <c r="A45" s="94" t="s">
        <v>282</v>
      </c>
      <c r="B45" s="95" t="s">
        <v>742</v>
      </c>
      <c r="C45" s="96"/>
      <c r="D45" s="93"/>
    </row>
    <row r="46" spans="1:4" ht="28.2">
      <c r="A46" s="94" t="s">
        <v>283</v>
      </c>
      <c r="B46" s="53" t="s">
        <v>738</v>
      </c>
      <c r="C46" s="96"/>
      <c r="D46" s="120"/>
    </row>
    <row r="47" spans="1:4">
      <c r="A47" s="97"/>
      <c r="B47" s="98"/>
      <c r="C47" s="99"/>
      <c r="D47" s="40"/>
    </row>
    <row r="48" spans="1:4">
      <c r="A48" s="100"/>
      <c r="B48" s="101"/>
      <c r="C48" s="102"/>
      <c r="D48" s="40"/>
    </row>
    <row r="49" spans="1:4">
      <c r="A49" s="103" t="s">
        <v>284</v>
      </c>
      <c r="B49" s="103" t="s">
        <v>285</v>
      </c>
      <c r="C49" s="104" t="s">
        <v>286</v>
      </c>
      <c r="D49" s="40"/>
    </row>
    <row r="50" spans="1:4">
      <c r="A50" s="105" t="s">
        <v>287</v>
      </c>
      <c r="B50" s="32" t="s">
        <v>735</v>
      </c>
      <c r="C50" s="105">
        <v>80</v>
      </c>
      <c r="D50" s="106"/>
    </row>
    <row r="51" spans="1:4">
      <c r="A51" s="105" t="s">
        <v>282</v>
      </c>
      <c r="B51" s="194" t="s">
        <v>739</v>
      </c>
      <c r="C51" s="105">
        <v>10</v>
      </c>
      <c r="D51" s="106"/>
    </row>
    <row r="52" spans="1:4">
      <c r="A52" s="105" t="s">
        <v>283</v>
      </c>
      <c r="B52" s="194" t="s">
        <v>740</v>
      </c>
      <c r="C52" s="105">
        <v>10</v>
      </c>
      <c r="D52" s="106"/>
    </row>
    <row r="53" spans="1:4">
      <c r="A53" s="105" t="s">
        <v>288</v>
      </c>
      <c r="B53" s="107" t="s">
        <v>289</v>
      </c>
      <c r="C53" s="105">
        <v>100</v>
      </c>
      <c r="D53" s="106"/>
    </row>
    <row r="54" spans="1:4" ht="15" customHeight="1">
      <c r="A54" s="223" t="s">
        <v>741</v>
      </c>
      <c r="B54" s="223"/>
      <c r="C54" s="223"/>
      <c r="D54" s="40"/>
    </row>
    <row r="55" spans="1:4">
      <c r="A55" s="224"/>
      <c r="B55" s="224"/>
      <c r="C55" s="224"/>
      <c r="D55" s="40"/>
    </row>
    <row r="56" spans="1:4">
      <c r="A56" s="224"/>
      <c r="B56" s="224"/>
      <c r="C56" s="224"/>
      <c r="D56" s="40"/>
    </row>
    <row r="57" spans="1:4">
      <c r="A57" s="224"/>
      <c r="B57" s="224"/>
      <c r="C57" s="224"/>
      <c r="D57" s="40"/>
    </row>
    <row r="58" spans="1:4">
      <c r="A58" s="224"/>
      <c r="B58" s="224"/>
      <c r="C58" s="224"/>
      <c r="D58" s="40"/>
    </row>
    <row r="59" spans="1:4">
      <c r="A59" s="224"/>
      <c r="B59" s="224"/>
      <c r="C59" s="224"/>
      <c r="D59" s="40"/>
    </row>
    <row r="60" spans="1:4">
      <c r="A60" s="224"/>
      <c r="B60" s="224"/>
      <c r="C60" s="224"/>
      <c r="D60" s="40"/>
    </row>
    <row r="61" spans="1:4">
      <c r="A61" s="224"/>
      <c r="B61" s="224"/>
      <c r="C61" s="224"/>
      <c r="D61" s="40"/>
    </row>
    <row r="62" spans="1:4">
      <c r="A62" s="224"/>
      <c r="B62" s="224"/>
      <c r="C62" s="224"/>
      <c r="D62" s="40"/>
    </row>
    <row r="63" spans="1:4">
      <c r="A63" s="224"/>
      <c r="B63" s="224"/>
      <c r="C63" s="224"/>
      <c r="D63" s="40"/>
    </row>
    <row r="64" spans="1:4">
      <c r="A64" s="224"/>
      <c r="B64" s="224"/>
      <c r="C64" s="224"/>
      <c r="D64" s="40"/>
    </row>
    <row r="65" spans="1:4">
      <c r="A65" s="224"/>
      <c r="B65" s="224"/>
      <c r="C65" s="224"/>
      <c r="D65" s="40"/>
    </row>
    <row r="66" spans="1:4">
      <c r="A66" s="224"/>
      <c r="B66" s="224"/>
      <c r="C66" s="224"/>
      <c r="D66" s="40"/>
    </row>
  </sheetData>
  <mergeCells count="5">
    <mergeCell ref="A5:C5"/>
    <mergeCell ref="D5:D6"/>
    <mergeCell ref="C8:C35"/>
    <mergeCell ref="A44:C44"/>
    <mergeCell ref="A54:C66"/>
  </mergeCells>
  <phoneticPr fontId="2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D44C55-F513-48CA-8CA5-C8E423B8EEB3}">
  <dimension ref="A1:D62"/>
  <sheetViews>
    <sheetView workbookViewId="0">
      <pane xSplit="3" ySplit="3" topLeftCell="D37" activePane="bottomRight" state="frozen"/>
      <selection pane="topRight" activeCell="D1" sqref="D1"/>
      <selection pane="bottomLeft" activeCell="A4" sqref="A4"/>
      <selection pane="bottomRight" activeCell="A40" sqref="A40:D62"/>
    </sheetView>
  </sheetViews>
  <sheetFormatPr defaultRowHeight="14.4"/>
  <cols>
    <col min="1" max="1" width="10.109375" style="112" bestFit="1" customWidth="1"/>
    <col min="2" max="2" width="71.88671875" bestFit="1" customWidth="1"/>
    <col min="3" max="3" width="14.6640625" bestFit="1" customWidth="1"/>
    <col min="4" max="4" width="96.33203125" bestFit="1" customWidth="1"/>
  </cols>
  <sheetData>
    <row r="1" spans="1:4">
      <c r="A1" s="215" t="s">
        <v>554</v>
      </c>
      <c r="B1" s="215"/>
      <c r="C1" s="215"/>
      <c r="D1" s="232" t="s">
        <v>1</v>
      </c>
    </row>
    <row r="2" spans="1:4">
      <c r="A2" s="17" t="s">
        <v>3</v>
      </c>
      <c r="B2" s="1" t="s">
        <v>4</v>
      </c>
      <c r="C2" s="1" t="s">
        <v>126</v>
      </c>
      <c r="D2" s="232"/>
    </row>
    <row r="3" spans="1:4">
      <c r="A3" s="50" t="s">
        <v>0</v>
      </c>
      <c r="B3" s="2" t="s">
        <v>0</v>
      </c>
      <c r="C3" s="2" t="s">
        <v>0</v>
      </c>
      <c r="D3" s="2" t="s">
        <v>2</v>
      </c>
    </row>
    <row r="4" spans="1:4">
      <c r="A4" s="151" t="s">
        <v>45</v>
      </c>
      <c r="B4" s="144" t="s">
        <v>397</v>
      </c>
      <c r="C4" s="217">
        <v>2</v>
      </c>
      <c r="D4" s="145"/>
    </row>
    <row r="5" spans="1:4">
      <c r="A5" s="152" t="s">
        <v>46</v>
      </c>
      <c r="B5" s="146" t="s">
        <v>5</v>
      </c>
      <c r="C5" s="218"/>
      <c r="D5" s="146"/>
    </row>
    <row r="6" spans="1:4" ht="15.6">
      <c r="A6" s="19" t="s">
        <v>47</v>
      </c>
      <c r="B6" s="147" t="s">
        <v>368</v>
      </c>
      <c r="C6" s="218"/>
      <c r="D6" s="6"/>
    </row>
    <row r="7" spans="1:4">
      <c r="A7" s="152" t="s">
        <v>49</v>
      </c>
      <c r="B7" s="146" t="s">
        <v>6</v>
      </c>
      <c r="C7" s="218"/>
      <c r="D7" s="146"/>
    </row>
    <row r="8" spans="1:4" ht="31.2">
      <c r="A8" s="19" t="s">
        <v>50</v>
      </c>
      <c r="B8" s="148" t="s">
        <v>369</v>
      </c>
      <c r="C8" s="218"/>
      <c r="D8" s="6"/>
    </row>
    <row r="9" spans="1:4" ht="15.6">
      <c r="A9" s="19" t="s">
        <v>52</v>
      </c>
      <c r="B9" s="148" t="s">
        <v>370</v>
      </c>
      <c r="C9" s="218"/>
      <c r="D9" s="6"/>
    </row>
    <row r="10" spans="1:4" ht="15.6">
      <c r="A10" s="19" t="s">
        <v>54</v>
      </c>
      <c r="B10" s="148" t="s">
        <v>371</v>
      </c>
      <c r="C10" s="218"/>
      <c r="D10" s="6"/>
    </row>
    <row r="11" spans="1:4" ht="15.6">
      <c r="A11" s="19" t="s">
        <v>56</v>
      </c>
      <c r="B11" s="148" t="s">
        <v>372</v>
      </c>
      <c r="C11" s="218"/>
      <c r="D11" s="6"/>
    </row>
    <row r="12" spans="1:4" ht="31.2">
      <c r="A12" s="19" t="s">
        <v>58</v>
      </c>
      <c r="B12" s="148" t="s">
        <v>373</v>
      </c>
      <c r="C12" s="218"/>
      <c r="D12" s="6"/>
    </row>
    <row r="13" spans="1:4" ht="15.6">
      <c r="A13" s="19" t="s">
        <v>59</v>
      </c>
      <c r="B13" s="148" t="s">
        <v>374</v>
      </c>
      <c r="C13" s="218"/>
      <c r="D13" s="6"/>
    </row>
    <row r="14" spans="1:4" ht="15.6">
      <c r="A14" s="19" t="s">
        <v>76</v>
      </c>
      <c r="B14" s="148" t="s">
        <v>375</v>
      </c>
      <c r="C14" s="218"/>
      <c r="D14" s="6"/>
    </row>
    <row r="15" spans="1:4">
      <c r="A15" s="152" t="s">
        <v>305</v>
      </c>
      <c r="B15" s="146" t="s">
        <v>376</v>
      </c>
      <c r="C15" s="218"/>
      <c r="D15" s="146"/>
    </row>
    <row r="16" spans="1:4" ht="15.6">
      <c r="A16" s="19" t="s">
        <v>555</v>
      </c>
      <c r="B16" s="148" t="s">
        <v>377</v>
      </c>
      <c r="C16" s="218"/>
      <c r="D16" s="6"/>
    </row>
    <row r="17" spans="1:4" ht="15.6">
      <c r="A17" s="19" t="s">
        <v>556</v>
      </c>
      <c r="B17" s="148" t="s">
        <v>378</v>
      </c>
      <c r="C17" s="218"/>
      <c r="D17" s="6"/>
    </row>
    <row r="18" spans="1:4" ht="15.6">
      <c r="A18" s="19" t="s">
        <v>557</v>
      </c>
      <c r="B18" s="148" t="s">
        <v>379</v>
      </c>
      <c r="C18" s="218"/>
      <c r="D18" s="6"/>
    </row>
    <row r="19" spans="1:4" ht="15.6">
      <c r="A19" s="19" t="s">
        <v>558</v>
      </c>
      <c r="B19" s="149" t="s">
        <v>380</v>
      </c>
      <c r="C19" s="218"/>
      <c r="D19" s="6"/>
    </row>
    <row r="20" spans="1:4" ht="15.6">
      <c r="A20" s="19" t="s">
        <v>559</v>
      </c>
      <c r="B20" s="149" t="s">
        <v>381</v>
      </c>
      <c r="C20" s="218"/>
      <c r="D20" s="6"/>
    </row>
    <row r="21" spans="1:4">
      <c r="A21" s="152" t="s">
        <v>560</v>
      </c>
      <c r="B21" s="146" t="s">
        <v>382</v>
      </c>
      <c r="C21" s="218"/>
      <c r="D21" s="146"/>
    </row>
    <row r="22" spans="1:4" ht="31.2">
      <c r="A22" s="19" t="s">
        <v>561</v>
      </c>
      <c r="B22" s="149" t="s">
        <v>383</v>
      </c>
      <c r="C22" s="218"/>
      <c r="D22" s="6"/>
    </row>
    <row r="23" spans="1:4" ht="31.2">
      <c r="A23" s="19" t="s">
        <v>562</v>
      </c>
      <c r="B23" s="149" t="s">
        <v>384</v>
      </c>
      <c r="C23" s="218"/>
      <c r="D23" s="6"/>
    </row>
    <row r="24" spans="1:4" ht="46.8">
      <c r="A24" s="19" t="s">
        <v>563</v>
      </c>
      <c r="B24" s="149" t="s">
        <v>385</v>
      </c>
      <c r="C24" s="218"/>
      <c r="D24" s="6"/>
    </row>
    <row r="25" spans="1:4" ht="15.6">
      <c r="A25" s="19" t="s">
        <v>564</v>
      </c>
      <c r="B25" s="149" t="s">
        <v>386</v>
      </c>
      <c r="C25" s="218"/>
      <c r="D25" s="7"/>
    </row>
    <row r="26" spans="1:4" ht="15.6">
      <c r="A26" s="19" t="s">
        <v>565</v>
      </c>
      <c r="B26" s="149" t="s">
        <v>387</v>
      </c>
      <c r="C26" s="218"/>
      <c r="D26" s="7"/>
    </row>
    <row r="27" spans="1:4" ht="15.6">
      <c r="A27" s="19" t="s">
        <v>566</v>
      </c>
      <c r="B27" s="148" t="s">
        <v>388</v>
      </c>
      <c r="C27" s="218"/>
      <c r="D27" s="7"/>
    </row>
    <row r="28" spans="1:4" ht="15.6">
      <c r="A28" s="19" t="s">
        <v>567</v>
      </c>
      <c r="B28" s="148" t="s">
        <v>389</v>
      </c>
      <c r="C28" s="218"/>
      <c r="D28" s="7"/>
    </row>
    <row r="29" spans="1:4" ht="15.6">
      <c r="A29" s="19" t="s">
        <v>568</v>
      </c>
      <c r="B29" s="148" t="s">
        <v>390</v>
      </c>
      <c r="C29" s="218"/>
      <c r="D29" s="7"/>
    </row>
    <row r="30" spans="1:4" ht="15.6">
      <c r="A30" s="19" t="s">
        <v>569</v>
      </c>
      <c r="B30" s="148" t="s">
        <v>391</v>
      </c>
      <c r="C30" s="219"/>
      <c r="D30" s="7"/>
    </row>
    <row r="31" spans="1:4">
      <c r="A31" s="152" t="s">
        <v>61</v>
      </c>
      <c r="B31" s="12" t="s">
        <v>299</v>
      </c>
      <c r="C31" s="146"/>
      <c r="D31" s="146"/>
    </row>
    <row r="32" spans="1:4" ht="15.6">
      <c r="A32" s="19" t="s">
        <v>63</v>
      </c>
      <c r="B32" s="148" t="s">
        <v>392</v>
      </c>
      <c r="C32" s="150">
        <v>1</v>
      </c>
      <c r="D32" s="7"/>
    </row>
    <row r="33" spans="1:4" ht="15.6">
      <c r="A33" s="19" t="s">
        <v>65</v>
      </c>
      <c r="B33" s="148" t="s">
        <v>393</v>
      </c>
      <c r="C33" s="150">
        <v>1</v>
      </c>
      <c r="D33" s="7"/>
    </row>
    <row r="34" spans="1:4" ht="15.6">
      <c r="A34" s="19" t="s">
        <v>67</v>
      </c>
      <c r="B34" s="148" t="s">
        <v>394</v>
      </c>
      <c r="C34" s="150">
        <v>1</v>
      </c>
      <c r="D34" s="7"/>
    </row>
    <row r="35" spans="1:4" ht="15.6">
      <c r="A35" s="19" t="s">
        <v>570</v>
      </c>
      <c r="B35" s="149" t="s">
        <v>395</v>
      </c>
      <c r="C35" s="150">
        <v>1</v>
      </c>
      <c r="D35" s="7"/>
    </row>
    <row r="36" spans="1:4" ht="15.6">
      <c r="A36" s="19" t="s">
        <v>69</v>
      </c>
      <c r="B36" s="149" t="s">
        <v>167</v>
      </c>
      <c r="C36" s="150">
        <v>1</v>
      </c>
      <c r="D36" s="7"/>
    </row>
    <row r="37" spans="1:4" ht="15.6">
      <c r="A37" s="19" t="s">
        <v>71</v>
      </c>
      <c r="B37" s="149" t="s">
        <v>396</v>
      </c>
      <c r="C37" s="150">
        <v>1</v>
      </c>
      <c r="D37" s="7"/>
    </row>
    <row r="38" spans="1:4">
      <c r="A38" s="19" t="s">
        <v>730</v>
      </c>
      <c r="B38" s="45" t="s">
        <v>673</v>
      </c>
      <c r="C38" s="150"/>
      <c r="D38" s="7"/>
    </row>
    <row r="40" spans="1:4" ht="29.25" customHeight="1">
      <c r="A40" s="220" t="s">
        <v>281</v>
      </c>
      <c r="B40" s="221"/>
      <c r="C40" s="222"/>
      <c r="D40" s="161" t="s">
        <v>410</v>
      </c>
    </row>
    <row r="41" spans="1:4" ht="28.2">
      <c r="A41" s="94" t="s">
        <v>282</v>
      </c>
      <c r="B41" s="95" t="s">
        <v>742</v>
      </c>
      <c r="C41" s="96"/>
      <c r="D41" s="93"/>
    </row>
    <row r="42" spans="1:4" ht="28.2">
      <c r="A42" s="94" t="s">
        <v>283</v>
      </c>
      <c r="B42" s="53" t="s">
        <v>738</v>
      </c>
      <c r="C42" s="96"/>
      <c r="D42" s="120"/>
    </row>
    <row r="43" spans="1:4">
      <c r="A43" s="97"/>
      <c r="B43" s="98"/>
      <c r="C43" s="99"/>
      <c r="D43" s="40"/>
    </row>
    <row r="44" spans="1:4">
      <c r="A44" s="100"/>
      <c r="B44" s="101"/>
      <c r="C44" s="102"/>
      <c r="D44" s="40"/>
    </row>
    <row r="45" spans="1:4">
      <c r="A45" s="103" t="s">
        <v>284</v>
      </c>
      <c r="B45" s="103" t="s">
        <v>285</v>
      </c>
      <c r="C45" s="104" t="s">
        <v>286</v>
      </c>
      <c r="D45" s="40"/>
    </row>
    <row r="46" spans="1:4">
      <c r="A46" s="105" t="s">
        <v>287</v>
      </c>
      <c r="B46" s="32" t="s">
        <v>735</v>
      </c>
      <c r="C46" s="105">
        <v>80</v>
      </c>
      <c r="D46" s="106"/>
    </row>
    <row r="47" spans="1:4">
      <c r="A47" s="105" t="s">
        <v>282</v>
      </c>
      <c r="B47" s="194" t="s">
        <v>739</v>
      </c>
      <c r="C47" s="105">
        <v>10</v>
      </c>
      <c r="D47" s="106"/>
    </row>
    <row r="48" spans="1:4">
      <c r="A48" s="105" t="s">
        <v>283</v>
      </c>
      <c r="B48" s="194" t="s">
        <v>740</v>
      </c>
      <c r="C48" s="105">
        <v>10</v>
      </c>
      <c r="D48" s="106"/>
    </row>
    <row r="49" spans="1:4">
      <c r="A49" s="105" t="s">
        <v>288</v>
      </c>
      <c r="B49" s="107" t="s">
        <v>289</v>
      </c>
      <c r="C49" s="105">
        <v>100</v>
      </c>
      <c r="D49" s="106"/>
    </row>
    <row r="50" spans="1:4" ht="15" customHeight="1">
      <c r="A50" s="223" t="s">
        <v>741</v>
      </c>
      <c r="B50" s="223"/>
      <c r="C50" s="223"/>
      <c r="D50" s="40"/>
    </row>
    <row r="51" spans="1:4">
      <c r="A51" s="224"/>
      <c r="B51" s="224"/>
      <c r="C51" s="224"/>
      <c r="D51" s="40"/>
    </row>
    <row r="52" spans="1:4">
      <c r="A52" s="224"/>
      <c r="B52" s="224"/>
      <c r="C52" s="224"/>
      <c r="D52" s="40"/>
    </row>
    <row r="53" spans="1:4">
      <c r="A53" s="224"/>
      <c r="B53" s="224"/>
      <c r="C53" s="224"/>
      <c r="D53" s="40"/>
    </row>
    <row r="54" spans="1:4">
      <c r="A54" s="224"/>
      <c r="B54" s="224"/>
      <c r="C54" s="224"/>
      <c r="D54" s="40"/>
    </row>
    <row r="55" spans="1:4">
      <c r="A55" s="224"/>
      <c r="B55" s="224"/>
      <c r="C55" s="224"/>
      <c r="D55" s="40"/>
    </row>
    <row r="56" spans="1:4">
      <c r="A56" s="224"/>
      <c r="B56" s="224"/>
      <c r="C56" s="224"/>
      <c r="D56" s="40"/>
    </row>
    <row r="57" spans="1:4">
      <c r="A57" s="224"/>
      <c r="B57" s="224"/>
      <c r="C57" s="224"/>
      <c r="D57" s="40"/>
    </row>
    <row r="58" spans="1:4">
      <c r="A58" s="224"/>
      <c r="B58" s="224"/>
      <c r="C58" s="224"/>
      <c r="D58" s="40"/>
    </row>
    <row r="59" spans="1:4">
      <c r="A59" s="224"/>
      <c r="B59" s="224"/>
      <c r="C59" s="224"/>
      <c r="D59" s="40"/>
    </row>
    <row r="60" spans="1:4">
      <c r="A60" s="224"/>
      <c r="B60" s="224"/>
      <c r="C60" s="224"/>
      <c r="D60" s="40"/>
    </row>
    <row r="61" spans="1:4">
      <c r="A61" s="224"/>
      <c r="B61" s="224"/>
      <c r="C61" s="224"/>
      <c r="D61" s="40"/>
    </row>
    <row r="62" spans="1:4">
      <c r="A62" s="224"/>
      <c r="B62" s="224"/>
      <c r="C62" s="224"/>
      <c r="D62" s="40"/>
    </row>
  </sheetData>
  <mergeCells count="5">
    <mergeCell ref="A1:C1"/>
    <mergeCell ref="D1:D2"/>
    <mergeCell ref="C4:C30"/>
    <mergeCell ref="A40:C40"/>
    <mergeCell ref="A50:C62"/>
  </mergeCells>
  <phoneticPr fontId="22" type="noConversion"/>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52DAB-A041-40E2-A52F-F578391C165F}">
  <dimension ref="A1:D49"/>
  <sheetViews>
    <sheetView workbookViewId="0">
      <pane xSplit="3" ySplit="3" topLeftCell="D22" activePane="bottomRight" state="frozen"/>
      <selection pane="topRight" activeCell="D1" sqref="D1"/>
      <selection pane="bottomLeft" activeCell="A4" sqref="A4"/>
      <selection pane="bottomRight" activeCell="A27" sqref="A27:D49"/>
    </sheetView>
  </sheetViews>
  <sheetFormatPr defaultColWidth="9.109375" defaultRowHeight="13.8"/>
  <cols>
    <col min="1" max="1" width="9.109375" style="112"/>
    <col min="2" max="2" width="61.33203125" style="3" customWidth="1"/>
    <col min="3" max="3" width="12.6640625" style="40" customWidth="1"/>
    <col min="4" max="4" width="83.6640625" style="40" customWidth="1"/>
    <col min="5" max="16384" width="9.109375" style="40"/>
  </cols>
  <sheetData>
    <row r="1" spans="1:4" ht="16.5" customHeight="1">
      <c r="A1" s="215" t="s">
        <v>571</v>
      </c>
      <c r="B1" s="215"/>
      <c r="C1" s="215"/>
      <c r="D1" s="228" t="s">
        <v>1</v>
      </c>
    </row>
    <row r="2" spans="1:4" ht="27.6">
      <c r="A2" s="17" t="s">
        <v>3</v>
      </c>
      <c r="B2" s="12" t="s">
        <v>4</v>
      </c>
      <c r="C2" s="12" t="s">
        <v>126</v>
      </c>
      <c r="D2" s="228"/>
    </row>
    <row r="3" spans="1:4">
      <c r="A3" s="18" t="s">
        <v>0</v>
      </c>
      <c r="B3" s="27" t="s">
        <v>0</v>
      </c>
      <c r="C3" s="11" t="s">
        <v>0</v>
      </c>
      <c r="D3" s="11" t="s">
        <v>2</v>
      </c>
    </row>
    <row r="4" spans="1:4" ht="27.6">
      <c r="A4" s="52" t="s">
        <v>173</v>
      </c>
      <c r="B4" s="44" t="s">
        <v>309</v>
      </c>
      <c r="C4" s="234">
        <v>1</v>
      </c>
      <c r="D4" s="122"/>
    </row>
    <row r="5" spans="1:4">
      <c r="A5" s="184" t="s">
        <v>572</v>
      </c>
      <c r="B5" s="23" t="s">
        <v>149</v>
      </c>
      <c r="C5" s="234"/>
      <c r="D5" s="123"/>
    </row>
    <row r="6" spans="1:4" ht="27.6">
      <c r="A6" s="181" t="s">
        <v>573</v>
      </c>
      <c r="B6" s="182" t="s">
        <v>150</v>
      </c>
      <c r="C6" s="234"/>
      <c r="D6" s="43"/>
    </row>
    <row r="7" spans="1:4">
      <c r="A7" s="184" t="s">
        <v>574</v>
      </c>
      <c r="B7" s="23" t="s">
        <v>151</v>
      </c>
      <c r="C7" s="234"/>
      <c r="D7" s="123"/>
    </row>
    <row r="8" spans="1:4" ht="27.6">
      <c r="A8" s="181" t="s">
        <v>575</v>
      </c>
      <c r="B8" s="183" t="s">
        <v>152</v>
      </c>
      <c r="C8" s="234"/>
      <c r="D8" s="43"/>
    </row>
    <row r="9" spans="1:4">
      <c r="A9" s="181" t="s">
        <v>576</v>
      </c>
      <c r="B9" s="9" t="s">
        <v>153</v>
      </c>
      <c r="C9" s="234"/>
      <c r="D9" s="43"/>
    </row>
    <row r="10" spans="1:4" ht="27.6">
      <c r="A10" s="181" t="s">
        <v>577</v>
      </c>
      <c r="B10" s="9" t="s">
        <v>154</v>
      </c>
      <c r="C10" s="234"/>
      <c r="D10" s="43"/>
    </row>
    <row r="11" spans="1:4">
      <c r="A11" s="181" t="s">
        <v>578</v>
      </c>
      <c r="B11" s="9" t="s">
        <v>155</v>
      </c>
      <c r="C11" s="234"/>
      <c r="D11" s="43"/>
    </row>
    <row r="12" spans="1:4">
      <c r="A12" s="181" t="s">
        <v>579</v>
      </c>
      <c r="B12" s="9" t="s">
        <v>156</v>
      </c>
      <c r="C12" s="234"/>
      <c r="D12" s="43"/>
    </row>
    <row r="13" spans="1:4">
      <c r="A13" s="181" t="s">
        <v>580</v>
      </c>
      <c r="B13" s="9" t="s">
        <v>157</v>
      </c>
      <c r="C13" s="234"/>
      <c r="D13" s="43"/>
    </row>
    <row r="14" spans="1:4" ht="27.6">
      <c r="A14" s="181" t="s">
        <v>581</v>
      </c>
      <c r="B14" s="9" t="s">
        <v>158</v>
      </c>
      <c r="C14" s="234"/>
      <c r="D14" s="43"/>
    </row>
    <row r="15" spans="1:4" ht="27.6">
      <c r="A15" s="181" t="s">
        <v>582</v>
      </c>
      <c r="B15" s="9" t="s">
        <v>159</v>
      </c>
      <c r="C15" s="234"/>
      <c r="D15" s="124"/>
    </row>
    <row r="16" spans="1:4">
      <c r="A16" s="181" t="s">
        <v>583</v>
      </c>
      <c r="B16" s="183" t="s">
        <v>160</v>
      </c>
      <c r="C16" s="234"/>
      <c r="D16" s="43"/>
    </row>
    <row r="17" spans="1:4" ht="27.6">
      <c r="A17" s="181" t="s">
        <v>584</v>
      </c>
      <c r="B17" s="9" t="s">
        <v>161</v>
      </c>
      <c r="C17" s="234"/>
      <c r="D17" s="43"/>
    </row>
    <row r="18" spans="1:4" ht="27.6">
      <c r="A18" s="181" t="s">
        <v>585</v>
      </c>
      <c r="B18" s="183" t="s">
        <v>162</v>
      </c>
      <c r="C18" s="234"/>
      <c r="D18" s="43"/>
    </row>
    <row r="19" spans="1:4" ht="27.6">
      <c r="A19" s="181" t="s">
        <v>586</v>
      </c>
      <c r="B19" s="183" t="s">
        <v>163</v>
      </c>
      <c r="C19" s="234"/>
      <c r="D19" s="43"/>
    </row>
    <row r="20" spans="1:4">
      <c r="A20" s="184" t="s">
        <v>587</v>
      </c>
      <c r="B20" s="23" t="s">
        <v>164</v>
      </c>
      <c r="C20" s="234"/>
      <c r="D20" s="43"/>
    </row>
    <row r="21" spans="1:4" ht="27.6">
      <c r="A21" s="181" t="s">
        <v>588</v>
      </c>
      <c r="B21" s="9" t="s">
        <v>165</v>
      </c>
      <c r="C21" s="234"/>
      <c r="D21" s="43"/>
    </row>
    <row r="22" spans="1:4" ht="28.2">
      <c r="A22" s="184" t="s">
        <v>589</v>
      </c>
      <c r="B22" s="12" t="s">
        <v>299</v>
      </c>
      <c r="C22" s="234"/>
      <c r="D22" s="123"/>
    </row>
    <row r="23" spans="1:4" ht="15.75" customHeight="1">
      <c r="A23" s="52" t="s">
        <v>591</v>
      </c>
      <c r="B23" s="8" t="s">
        <v>166</v>
      </c>
      <c r="C23" s="4">
        <v>1</v>
      </c>
      <c r="D23" s="43"/>
    </row>
    <row r="24" spans="1:4">
      <c r="A24" s="52" t="s">
        <v>590</v>
      </c>
      <c r="B24" s="8" t="s">
        <v>167</v>
      </c>
      <c r="C24" s="4">
        <v>1</v>
      </c>
      <c r="D24" s="43"/>
    </row>
    <row r="25" spans="1:4">
      <c r="A25" s="19" t="s">
        <v>731</v>
      </c>
      <c r="B25" s="45" t="s">
        <v>673</v>
      </c>
      <c r="C25" s="6"/>
      <c r="D25" s="6"/>
    </row>
    <row r="27" spans="1:4" ht="29.25" customHeight="1">
      <c r="A27" s="220" t="s">
        <v>281</v>
      </c>
      <c r="B27" s="221"/>
      <c r="C27" s="222"/>
      <c r="D27" s="161" t="s">
        <v>410</v>
      </c>
    </row>
    <row r="28" spans="1:4" ht="27.6">
      <c r="A28" s="94" t="s">
        <v>282</v>
      </c>
      <c r="B28" s="95" t="s">
        <v>742</v>
      </c>
      <c r="C28" s="96"/>
      <c r="D28" s="93"/>
    </row>
    <row r="29" spans="1:4" ht="27.6">
      <c r="A29" s="94" t="s">
        <v>283</v>
      </c>
      <c r="B29" s="53" t="s">
        <v>738</v>
      </c>
      <c r="C29" s="96"/>
      <c r="D29" s="120"/>
    </row>
    <row r="30" spans="1:4">
      <c r="A30" s="97"/>
      <c r="B30" s="98"/>
      <c r="C30" s="99"/>
    </row>
    <row r="31" spans="1:4">
      <c r="A31" s="100"/>
      <c r="B31" s="101"/>
      <c r="C31" s="102"/>
    </row>
    <row r="32" spans="1:4">
      <c r="A32" s="103" t="s">
        <v>284</v>
      </c>
      <c r="B32" s="103" t="s">
        <v>285</v>
      </c>
      <c r="C32" s="104" t="s">
        <v>286</v>
      </c>
    </row>
    <row r="33" spans="1:4">
      <c r="A33" s="105" t="s">
        <v>287</v>
      </c>
      <c r="B33" s="32" t="s">
        <v>735</v>
      </c>
      <c r="C33" s="105">
        <v>80</v>
      </c>
      <c r="D33" s="106"/>
    </row>
    <row r="34" spans="1:4">
      <c r="A34" s="105" t="s">
        <v>282</v>
      </c>
      <c r="B34" s="194" t="s">
        <v>739</v>
      </c>
      <c r="C34" s="105">
        <v>10</v>
      </c>
      <c r="D34" s="106"/>
    </row>
    <row r="35" spans="1:4">
      <c r="A35" s="105" t="s">
        <v>283</v>
      </c>
      <c r="B35" s="194" t="s">
        <v>740</v>
      </c>
      <c r="C35" s="105">
        <v>10</v>
      </c>
      <c r="D35" s="106"/>
    </row>
    <row r="36" spans="1:4">
      <c r="A36" s="105" t="s">
        <v>288</v>
      </c>
      <c r="B36" s="107" t="s">
        <v>289</v>
      </c>
      <c r="C36" s="105">
        <v>100</v>
      </c>
      <c r="D36" s="106"/>
    </row>
    <row r="37" spans="1:4" ht="15" customHeight="1">
      <c r="A37" s="223" t="s">
        <v>741</v>
      </c>
      <c r="B37" s="223"/>
      <c r="C37" s="223"/>
    </row>
    <row r="38" spans="1:4">
      <c r="A38" s="224"/>
      <c r="B38" s="224"/>
      <c r="C38" s="224"/>
    </row>
    <row r="39" spans="1:4">
      <c r="A39" s="224"/>
      <c r="B39" s="224"/>
      <c r="C39" s="224"/>
    </row>
    <row r="40" spans="1:4">
      <c r="A40" s="224"/>
      <c r="B40" s="224"/>
      <c r="C40" s="224"/>
    </row>
    <row r="41" spans="1:4">
      <c r="A41" s="224"/>
      <c r="B41" s="224"/>
      <c r="C41" s="224"/>
    </row>
    <row r="42" spans="1:4">
      <c r="A42" s="224"/>
      <c r="B42" s="224"/>
      <c r="C42" s="224"/>
    </row>
    <row r="43" spans="1:4">
      <c r="A43" s="224"/>
      <c r="B43" s="224"/>
      <c r="C43" s="224"/>
    </row>
    <row r="44" spans="1:4">
      <c r="A44" s="224"/>
      <c r="B44" s="224"/>
      <c r="C44" s="224"/>
    </row>
    <row r="45" spans="1:4">
      <c r="A45" s="224"/>
      <c r="B45" s="224"/>
      <c r="C45" s="224"/>
    </row>
    <row r="46" spans="1:4">
      <c r="A46" s="224"/>
      <c r="B46" s="224"/>
      <c r="C46" s="224"/>
    </row>
    <row r="47" spans="1:4">
      <c r="A47" s="224"/>
      <c r="B47" s="224"/>
      <c r="C47" s="224"/>
    </row>
    <row r="48" spans="1:4">
      <c r="A48" s="224"/>
      <c r="B48" s="224"/>
      <c r="C48" s="224"/>
    </row>
    <row r="49" spans="1:3">
      <c r="A49" s="224"/>
      <c r="B49" s="224"/>
      <c r="C49" s="224"/>
    </row>
  </sheetData>
  <mergeCells count="5">
    <mergeCell ref="D1:D2"/>
    <mergeCell ref="C4:C22"/>
    <mergeCell ref="A27:C27"/>
    <mergeCell ref="A37:C49"/>
    <mergeCell ref="A1:C1"/>
  </mergeCells>
  <phoneticPr fontId="22"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49"/>
  <sheetViews>
    <sheetView workbookViewId="0">
      <pane xSplit="3" ySplit="3" topLeftCell="D40" activePane="bottomRight" state="frozen"/>
      <selection pane="topRight" activeCell="D1" sqref="D1"/>
      <selection pane="bottomLeft" activeCell="A4" sqref="A4"/>
      <selection pane="bottomRight" activeCell="B36" sqref="B36"/>
    </sheetView>
  </sheetViews>
  <sheetFormatPr defaultColWidth="9.109375" defaultRowHeight="13.8"/>
  <cols>
    <col min="1" max="1" width="9.109375" style="112"/>
    <col min="2" max="2" width="66.6640625" style="40" bestFit="1" customWidth="1"/>
    <col min="3" max="3" width="11" style="40" customWidth="1"/>
    <col min="4" max="4" width="86.5546875" style="40" bestFit="1" customWidth="1"/>
    <col min="5" max="16384" width="9.109375" style="40"/>
  </cols>
  <sheetData>
    <row r="1" spans="1:4">
      <c r="A1" s="215" t="s">
        <v>592</v>
      </c>
      <c r="B1" s="215"/>
      <c r="C1" s="215"/>
      <c r="D1" s="228" t="s">
        <v>1</v>
      </c>
    </row>
    <row r="2" spans="1:4" ht="27.6">
      <c r="A2" s="17" t="s">
        <v>3</v>
      </c>
      <c r="B2" s="1" t="s">
        <v>4</v>
      </c>
      <c r="C2" s="12" t="s">
        <v>126</v>
      </c>
      <c r="D2" s="228"/>
    </row>
    <row r="3" spans="1:4">
      <c r="A3" s="18" t="s">
        <v>0</v>
      </c>
      <c r="B3" s="11" t="s">
        <v>0</v>
      </c>
      <c r="C3" s="11" t="s">
        <v>0</v>
      </c>
      <c r="D3" s="11" t="s">
        <v>2</v>
      </c>
    </row>
    <row r="4" spans="1:4">
      <c r="A4" s="33" t="s">
        <v>174</v>
      </c>
      <c r="B4" s="25" t="s">
        <v>101</v>
      </c>
      <c r="C4" s="217">
        <v>1</v>
      </c>
      <c r="D4" s="6"/>
    </row>
    <row r="5" spans="1:4">
      <c r="A5" s="172" t="s">
        <v>593</v>
      </c>
      <c r="B5" s="23" t="s">
        <v>6</v>
      </c>
      <c r="C5" s="218"/>
      <c r="D5" s="1"/>
    </row>
    <row r="6" spans="1:4">
      <c r="A6" s="33" t="s">
        <v>594</v>
      </c>
      <c r="B6" s="21" t="s">
        <v>81</v>
      </c>
      <c r="C6" s="218"/>
      <c r="D6" s="6"/>
    </row>
    <row r="7" spans="1:4">
      <c r="A7" s="33" t="s">
        <v>595</v>
      </c>
      <c r="B7" s="21" t="s">
        <v>290</v>
      </c>
      <c r="C7" s="218"/>
      <c r="D7" s="6"/>
    </row>
    <row r="8" spans="1:4">
      <c r="A8" s="33" t="s">
        <v>596</v>
      </c>
      <c r="B8" s="21" t="s">
        <v>291</v>
      </c>
      <c r="C8" s="218"/>
      <c r="D8" s="6"/>
    </row>
    <row r="9" spans="1:4">
      <c r="A9" s="33" t="s">
        <v>597</v>
      </c>
      <c r="B9" s="21" t="s">
        <v>82</v>
      </c>
      <c r="C9" s="218"/>
      <c r="D9" s="6"/>
    </row>
    <row r="10" spans="1:4">
      <c r="A10" s="33" t="s">
        <v>598</v>
      </c>
      <c r="B10" s="21" t="s">
        <v>83</v>
      </c>
      <c r="C10" s="218"/>
      <c r="D10" s="6"/>
    </row>
    <row r="11" spans="1:4" ht="27.6">
      <c r="A11" s="33" t="s">
        <v>599</v>
      </c>
      <c r="B11" s="21" t="s">
        <v>84</v>
      </c>
      <c r="C11" s="218"/>
      <c r="D11" s="6"/>
    </row>
    <row r="12" spans="1:4">
      <c r="A12" s="33" t="s">
        <v>600</v>
      </c>
      <c r="B12" s="21" t="s">
        <v>85</v>
      </c>
      <c r="C12" s="218"/>
      <c r="D12" s="6"/>
    </row>
    <row r="13" spans="1:4" ht="27.6">
      <c r="A13" s="33" t="s">
        <v>601</v>
      </c>
      <c r="B13" s="21" t="s">
        <v>86</v>
      </c>
      <c r="C13" s="218"/>
      <c r="D13" s="6"/>
    </row>
    <row r="14" spans="1:4" ht="27.6">
      <c r="A14" s="33" t="s">
        <v>602</v>
      </c>
      <c r="B14" s="21" t="s">
        <v>87</v>
      </c>
      <c r="C14" s="218"/>
      <c r="D14" s="6"/>
    </row>
    <row r="15" spans="1:4">
      <c r="A15" s="33" t="s">
        <v>603</v>
      </c>
      <c r="B15" s="21" t="s">
        <v>88</v>
      </c>
      <c r="C15" s="218"/>
      <c r="D15" s="6"/>
    </row>
    <row r="16" spans="1:4">
      <c r="A16" s="33" t="s">
        <v>604</v>
      </c>
      <c r="B16" s="21" t="s">
        <v>89</v>
      </c>
      <c r="C16" s="218"/>
      <c r="D16" s="6"/>
    </row>
    <row r="17" spans="1:4">
      <c r="A17" s="33" t="s">
        <v>605</v>
      </c>
      <c r="B17" s="21" t="s">
        <v>90</v>
      </c>
      <c r="C17" s="218"/>
      <c r="D17" s="6"/>
    </row>
    <row r="18" spans="1:4">
      <c r="A18" s="33" t="s">
        <v>606</v>
      </c>
      <c r="B18" s="21" t="s">
        <v>99</v>
      </c>
      <c r="C18" s="218"/>
      <c r="D18" s="6"/>
    </row>
    <row r="19" spans="1:4">
      <c r="A19" s="33" t="s">
        <v>607</v>
      </c>
      <c r="B19" s="21" t="s">
        <v>100</v>
      </c>
      <c r="C19" s="218"/>
      <c r="D19" s="6"/>
    </row>
    <row r="20" spans="1:4">
      <c r="A20" s="33" t="s">
        <v>608</v>
      </c>
      <c r="B20" s="21" t="s">
        <v>91</v>
      </c>
      <c r="C20" s="218"/>
      <c r="D20" s="6"/>
    </row>
    <row r="21" spans="1:4">
      <c r="A21" s="33" t="s">
        <v>609</v>
      </c>
      <c r="B21" s="21" t="s">
        <v>92</v>
      </c>
      <c r="C21" s="218"/>
      <c r="D21" s="6"/>
    </row>
    <row r="22" spans="1:4" ht="27.6">
      <c r="A22" s="33" t="s">
        <v>610</v>
      </c>
      <c r="B22" s="21" t="s">
        <v>93</v>
      </c>
      <c r="C22" s="218"/>
      <c r="D22" s="6"/>
    </row>
    <row r="23" spans="1:4" ht="28.2">
      <c r="A23" s="36" t="s">
        <v>611</v>
      </c>
      <c r="B23" s="36" t="s">
        <v>292</v>
      </c>
      <c r="C23" s="219"/>
      <c r="D23" s="121"/>
    </row>
    <row r="24" spans="1:4">
      <c r="A24" s="33" t="s">
        <v>612</v>
      </c>
      <c r="B24" s="9" t="s">
        <v>269</v>
      </c>
      <c r="C24" s="91">
        <v>1</v>
      </c>
      <c r="D24" s="6"/>
    </row>
    <row r="25" spans="1:4">
      <c r="A25" s="33" t="s">
        <v>613</v>
      </c>
      <c r="B25" s="9" t="s">
        <v>270</v>
      </c>
      <c r="C25" s="91">
        <v>1</v>
      </c>
      <c r="D25" s="6"/>
    </row>
    <row r="26" spans="1:4">
      <c r="A26" s="33" t="s">
        <v>614</v>
      </c>
      <c r="B26" s="9" t="s">
        <v>271</v>
      </c>
      <c r="C26" s="91">
        <v>1</v>
      </c>
      <c r="D26" s="6"/>
    </row>
    <row r="27" spans="1:4">
      <c r="A27" s="33" t="s">
        <v>615</v>
      </c>
      <c r="B27" s="9" t="s">
        <v>272</v>
      </c>
      <c r="D27" s="6"/>
    </row>
    <row r="28" spans="1:4">
      <c r="A28" s="33" t="s">
        <v>616</v>
      </c>
      <c r="B28" s="5" t="s">
        <v>273</v>
      </c>
      <c r="C28" s="91">
        <v>50</v>
      </c>
      <c r="D28" s="6"/>
    </row>
    <row r="29" spans="1:4">
      <c r="A29" s="33" t="s">
        <v>617</v>
      </c>
      <c r="B29" s="5" t="s">
        <v>274</v>
      </c>
      <c r="C29" s="91">
        <v>25</v>
      </c>
      <c r="D29" s="6"/>
    </row>
    <row r="30" spans="1:4">
      <c r="A30" s="33" t="s">
        <v>618</v>
      </c>
      <c r="B30" s="21" t="s">
        <v>275</v>
      </c>
      <c r="C30" s="91">
        <v>5</v>
      </c>
      <c r="D30" s="6"/>
    </row>
    <row r="31" spans="1:4">
      <c r="A31" s="33" t="s">
        <v>619</v>
      </c>
      <c r="B31" s="21" t="s">
        <v>276</v>
      </c>
      <c r="C31" s="91">
        <v>5</v>
      </c>
      <c r="D31" s="6"/>
    </row>
    <row r="32" spans="1:4">
      <c r="A32" s="33" t="s">
        <v>620</v>
      </c>
      <c r="B32" s="21" t="s">
        <v>293</v>
      </c>
      <c r="C32" s="91">
        <v>1</v>
      </c>
      <c r="D32" s="6"/>
    </row>
    <row r="33" spans="1:4">
      <c r="A33" s="33" t="s">
        <v>621</v>
      </c>
      <c r="B33" s="21" t="s">
        <v>277</v>
      </c>
      <c r="C33" s="91">
        <v>2</v>
      </c>
      <c r="D33" s="6"/>
    </row>
    <row r="34" spans="1:4">
      <c r="A34" s="33" t="s">
        <v>622</v>
      </c>
      <c r="B34" s="21" t="s">
        <v>278</v>
      </c>
      <c r="C34" s="91">
        <v>3</v>
      </c>
      <c r="D34" s="6"/>
    </row>
    <row r="35" spans="1:4">
      <c r="A35" s="33" t="s">
        <v>623</v>
      </c>
      <c r="B35" s="21" t="s">
        <v>279</v>
      </c>
      <c r="C35" s="91">
        <v>1</v>
      </c>
      <c r="D35" s="6"/>
    </row>
    <row r="36" spans="1:4">
      <c r="A36" s="33" t="s">
        <v>624</v>
      </c>
      <c r="B36" s="45" t="s">
        <v>673</v>
      </c>
      <c r="C36" s="91">
        <v>1</v>
      </c>
      <c r="D36" s="6"/>
    </row>
    <row r="37" spans="1:4" ht="42.6">
      <c r="A37" s="36" t="s">
        <v>625</v>
      </c>
      <c r="B37" s="12" t="s">
        <v>280</v>
      </c>
      <c r="C37" s="88"/>
      <c r="D37" s="12"/>
    </row>
    <row r="38" spans="1:4">
      <c r="A38" s="33" t="s">
        <v>626</v>
      </c>
      <c r="B38" s="9" t="s">
        <v>272</v>
      </c>
      <c r="C38" s="91"/>
      <c r="D38" s="6"/>
    </row>
    <row r="39" spans="1:4">
      <c r="A39" s="33" t="s">
        <v>627</v>
      </c>
      <c r="B39" s="5" t="s">
        <v>273</v>
      </c>
      <c r="C39" s="91">
        <v>50</v>
      </c>
      <c r="D39" s="6"/>
    </row>
    <row r="40" spans="1:4">
      <c r="A40" s="33" t="s">
        <v>628</v>
      </c>
      <c r="B40" s="5" t="s">
        <v>274</v>
      </c>
      <c r="C40" s="91">
        <v>25</v>
      </c>
      <c r="D40" s="6"/>
    </row>
    <row r="41" spans="1:4">
      <c r="A41" s="33" t="s">
        <v>629</v>
      </c>
      <c r="B41" s="21" t="s">
        <v>275</v>
      </c>
      <c r="C41" s="91">
        <v>5</v>
      </c>
      <c r="D41" s="6"/>
    </row>
    <row r="42" spans="1:4">
      <c r="A42" s="33" t="s">
        <v>630</v>
      </c>
      <c r="B42" s="21" t="s">
        <v>276</v>
      </c>
      <c r="C42" s="91">
        <v>5</v>
      </c>
      <c r="D42" s="6"/>
    </row>
    <row r="43" spans="1:4">
      <c r="A43" s="33" t="s">
        <v>631</v>
      </c>
      <c r="B43" s="21" t="s">
        <v>277</v>
      </c>
      <c r="C43" s="91">
        <v>2</v>
      </c>
      <c r="D43" s="6"/>
    </row>
    <row r="44" spans="1:4">
      <c r="A44" s="33" t="s">
        <v>632</v>
      </c>
      <c r="B44" s="21" t="s">
        <v>279</v>
      </c>
      <c r="C44" s="91">
        <v>1</v>
      </c>
      <c r="D44" s="6"/>
    </row>
    <row r="45" spans="1:4">
      <c r="A45" s="33" t="s">
        <v>633</v>
      </c>
      <c r="B45" s="21" t="s">
        <v>278</v>
      </c>
      <c r="C45" s="91">
        <v>3</v>
      </c>
      <c r="D45" s="6"/>
    </row>
    <row r="46" spans="1:4" ht="55.2">
      <c r="A46" s="33" t="s">
        <v>634</v>
      </c>
      <c r="B46" s="21" t="s">
        <v>308</v>
      </c>
      <c r="C46" s="93">
        <v>1</v>
      </c>
      <c r="D46" s="6"/>
    </row>
    <row r="47" spans="1:4">
      <c r="A47" s="19"/>
      <c r="B47" s="6"/>
      <c r="C47" s="6"/>
      <c r="D47" s="6"/>
    </row>
    <row r="48" spans="1:4">
      <c r="A48" s="19"/>
      <c r="B48" s="6"/>
      <c r="C48" s="6"/>
      <c r="D48" s="6"/>
    </row>
    <row r="49" spans="1:4">
      <c r="A49" s="19"/>
      <c r="B49" s="6"/>
      <c r="C49" s="6"/>
      <c r="D49" s="6"/>
    </row>
  </sheetData>
  <mergeCells count="3">
    <mergeCell ref="A1:C1"/>
    <mergeCell ref="D1:D2"/>
    <mergeCell ref="C4:C23"/>
  </mergeCells>
  <phoneticPr fontId="22"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39"/>
  <sheetViews>
    <sheetView workbookViewId="0">
      <pane xSplit="3" ySplit="3" topLeftCell="D31" activePane="bottomRight" state="frozen"/>
      <selection pane="topRight" activeCell="D1" sqref="D1"/>
      <selection pane="bottomLeft" activeCell="A4" sqref="A4"/>
      <selection pane="bottomRight" activeCell="D31" sqref="D31"/>
    </sheetView>
  </sheetViews>
  <sheetFormatPr defaultRowHeight="14.4"/>
  <cols>
    <col min="2" max="2" width="66.6640625" bestFit="1" customWidth="1"/>
    <col min="3" max="3" width="11.5546875" bestFit="1" customWidth="1"/>
    <col min="4" max="4" width="86.5546875" bestFit="1" customWidth="1"/>
  </cols>
  <sheetData>
    <row r="1" spans="1:4">
      <c r="A1" s="215" t="s">
        <v>635</v>
      </c>
      <c r="B1" s="215"/>
      <c r="C1" s="215"/>
      <c r="D1" s="216" t="s">
        <v>1</v>
      </c>
    </row>
    <row r="2" spans="1:4" ht="27.6">
      <c r="A2" s="17" t="s">
        <v>3</v>
      </c>
      <c r="B2" s="12" t="s">
        <v>4</v>
      </c>
      <c r="C2" s="26" t="s">
        <v>126</v>
      </c>
      <c r="D2" s="216"/>
    </row>
    <row r="3" spans="1:4">
      <c r="A3" s="18" t="s">
        <v>0</v>
      </c>
      <c r="B3" s="27" t="s">
        <v>0</v>
      </c>
      <c r="C3" s="10" t="s">
        <v>0</v>
      </c>
      <c r="D3" s="11" t="s">
        <v>2</v>
      </c>
    </row>
    <row r="4" spans="1:4">
      <c r="A4" s="6" t="s">
        <v>175</v>
      </c>
      <c r="B4" s="22" t="s">
        <v>119</v>
      </c>
      <c r="C4" s="217">
        <v>2</v>
      </c>
      <c r="D4" s="30"/>
    </row>
    <row r="5" spans="1:4">
      <c r="A5" s="28" t="s">
        <v>182</v>
      </c>
      <c r="B5" s="24" t="s">
        <v>5</v>
      </c>
      <c r="C5" s="218"/>
      <c r="D5" s="1"/>
    </row>
    <row r="6" spans="1:4" ht="28.2">
      <c r="A6" s="6" t="s">
        <v>636</v>
      </c>
      <c r="B6" s="5" t="s">
        <v>48</v>
      </c>
      <c r="C6" s="218"/>
      <c r="D6" s="5"/>
    </row>
    <row r="7" spans="1:4">
      <c r="A7" s="28" t="s">
        <v>637</v>
      </c>
      <c r="B7" s="24" t="s">
        <v>6</v>
      </c>
      <c r="C7" s="218"/>
      <c r="D7" s="1"/>
    </row>
    <row r="8" spans="1:4">
      <c r="A8" s="6" t="s">
        <v>638</v>
      </c>
      <c r="B8" s="5" t="s">
        <v>51</v>
      </c>
      <c r="C8" s="218"/>
      <c r="D8" s="5"/>
    </row>
    <row r="9" spans="1:4">
      <c r="A9" s="6" t="s">
        <v>639</v>
      </c>
      <c r="B9" s="5" t="s">
        <v>53</v>
      </c>
      <c r="C9" s="218"/>
      <c r="D9" s="5"/>
    </row>
    <row r="10" spans="1:4">
      <c r="A10" s="6" t="s">
        <v>640</v>
      </c>
      <c r="B10" s="5" t="s">
        <v>55</v>
      </c>
      <c r="C10" s="218"/>
      <c r="D10" s="5"/>
    </row>
    <row r="11" spans="1:4">
      <c r="A11" s="6" t="s">
        <v>641</v>
      </c>
      <c r="B11" s="5" t="s">
        <v>57</v>
      </c>
      <c r="C11" s="218"/>
      <c r="D11" s="5"/>
    </row>
    <row r="12" spans="1:4">
      <c r="A12" s="6" t="s">
        <v>642</v>
      </c>
      <c r="B12" s="5" t="s">
        <v>304</v>
      </c>
      <c r="C12" s="218"/>
      <c r="D12" s="5"/>
    </row>
    <row r="13" spans="1:4" ht="55.8">
      <c r="A13" s="6" t="s">
        <v>643</v>
      </c>
      <c r="B13" s="5" t="s">
        <v>301</v>
      </c>
      <c r="C13" s="218"/>
      <c r="D13" s="5"/>
    </row>
    <row r="14" spans="1:4" ht="28.2">
      <c r="A14" s="6" t="s">
        <v>644</v>
      </c>
      <c r="B14" s="5" t="s">
        <v>300</v>
      </c>
      <c r="C14" s="218"/>
      <c r="D14" s="5"/>
    </row>
    <row r="15" spans="1:4">
      <c r="A15" s="6" t="s">
        <v>645</v>
      </c>
      <c r="B15" s="5" t="s">
        <v>60</v>
      </c>
      <c r="C15" s="218"/>
      <c r="D15" s="5"/>
    </row>
    <row r="16" spans="1:4">
      <c r="A16" s="16" t="s">
        <v>646</v>
      </c>
      <c r="B16" s="24" t="s">
        <v>62</v>
      </c>
      <c r="C16" s="218"/>
      <c r="D16" s="1"/>
    </row>
    <row r="17" spans="1:4">
      <c r="A17" s="6" t="s">
        <v>647</v>
      </c>
      <c r="B17" s="31" t="s">
        <v>64</v>
      </c>
      <c r="C17" s="218"/>
      <c r="D17" s="31"/>
    </row>
    <row r="18" spans="1:4">
      <c r="A18" s="6" t="s">
        <v>648</v>
      </c>
      <c r="B18" s="5" t="s">
        <v>66</v>
      </c>
      <c r="C18" s="218"/>
      <c r="D18" s="5"/>
    </row>
    <row r="19" spans="1:4">
      <c r="A19" s="6" t="s">
        <v>649</v>
      </c>
      <c r="B19" s="5" t="s">
        <v>68</v>
      </c>
      <c r="C19" s="218"/>
      <c r="D19" s="5"/>
    </row>
    <row r="20" spans="1:4">
      <c r="A20" s="6" t="s">
        <v>650</v>
      </c>
      <c r="B20" s="5" t="s">
        <v>70</v>
      </c>
      <c r="C20" s="218"/>
      <c r="D20" s="5"/>
    </row>
    <row r="21" spans="1:4">
      <c r="A21" s="6" t="s">
        <v>651</v>
      </c>
      <c r="B21" s="5" t="s">
        <v>72</v>
      </c>
      <c r="C21" s="218"/>
      <c r="D21" s="5"/>
    </row>
    <row r="22" spans="1:4">
      <c r="A22" s="6" t="s">
        <v>652</v>
      </c>
      <c r="B22" s="5" t="s">
        <v>73</v>
      </c>
      <c r="C22" s="218"/>
      <c r="D22" s="5"/>
    </row>
    <row r="23" spans="1:4">
      <c r="A23" s="6" t="s">
        <v>653</v>
      </c>
      <c r="B23" s="5" t="s">
        <v>74</v>
      </c>
      <c r="C23" s="218"/>
      <c r="D23" s="5"/>
    </row>
    <row r="24" spans="1:4">
      <c r="A24" s="20" t="s">
        <v>654</v>
      </c>
      <c r="B24" s="12" t="s">
        <v>303</v>
      </c>
      <c r="C24" s="219"/>
      <c r="D24" s="1"/>
    </row>
    <row r="25" spans="1:4" ht="28.2">
      <c r="A25" s="19" t="s">
        <v>655</v>
      </c>
      <c r="B25" s="5" t="s">
        <v>77</v>
      </c>
      <c r="C25" s="4">
        <v>1</v>
      </c>
      <c r="D25" s="5"/>
    </row>
    <row r="26" spans="1:4">
      <c r="A26" s="19" t="s">
        <v>656</v>
      </c>
      <c r="B26" s="5" t="s">
        <v>75</v>
      </c>
      <c r="C26" s="4">
        <v>1</v>
      </c>
      <c r="D26" s="5"/>
    </row>
    <row r="27" spans="1:4">
      <c r="A27" s="19" t="s">
        <v>657</v>
      </c>
      <c r="B27" s="5" t="s">
        <v>78</v>
      </c>
      <c r="C27" s="4">
        <v>1</v>
      </c>
      <c r="D27" s="5"/>
    </row>
    <row r="28" spans="1:4">
      <c r="A28" s="19" t="s">
        <v>658</v>
      </c>
      <c r="B28" s="5" t="s">
        <v>302</v>
      </c>
      <c r="C28" s="4">
        <v>1</v>
      </c>
      <c r="D28" s="5"/>
    </row>
    <row r="29" spans="1:4">
      <c r="A29" s="19" t="s">
        <v>659</v>
      </c>
      <c r="B29" s="5" t="s">
        <v>79</v>
      </c>
      <c r="C29" s="4">
        <v>1</v>
      </c>
      <c r="D29" s="5"/>
    </row>
    <row r="30" spans="1:4">
      <c r="A30" s="19" t="s">
        <v>660</v>
      </c>
      <c r="B30" s="45" t="s">
        <v>673</v>
      </c>
      <c r="C30" s="91">
        <v>1</v>
      </c>
      <c r="D30" s="5"/>
    </row>
    <row r="31" spans="1:4" ht="42.6">
      <c r="A31" s="29" t="s">
        <v>661</v>
      </c>
      <c r="B31" s="12" t="s">
        <v>280</v>
      </c>
      <c r="C31" s="1"/>
      <c r="D31" s="1"/>
    </row>
    <row r="32" spans="1:4" ht="28.2">
      <c r="A32" s="19" t="s">
        <v>662</v>
      </c>
      <c r="B32" s="5" t="s">
        <v>306</v>
      </c>
      <c r="C32" s="4">
        <v>1</v>
      </c>
      <c r="D32" s="5"/>
    </row>
    <row r="33" spans="1:4">
      <c r="A33" s="19" t="s">
        <v>663</v>
      </c>
      <c r="B33" s="5" t="s">
        <v>75</v>
      </c>
      <c r="C33" s="4">
        <v>1</v>
      </c>
      <c r="D33" s="5"/>
    </row>
    <row r="34" spans="1:4">
      <c r="A34" s="19" t="s">
        <v>664</v>
      </c>
      <c r="B34" s="5" t="s">
        <v>78</v>
      </c>
      <c r="C34" s="4">
        <v>1</v>
      </c>
      <c r="D34" s="5"/>
    </row>
    <row r="35" spans="1:4">
      <c r="A35" s="19" t="s">
        <v>665</v>
      </c>
      <c r="B35" s="9" t="s">
        <v>79</v>
      </c>
      <c r="C35" s="4">
        <v>1</v>
      </c>
      <c r="D35" s="9"/>
    </row>
    <row r="36" spans="1:4" ht="55.2">
      <c r="A36" s="19" t="s">
        <v>666</v>
      </c>
      <c r="B36" s="21" t="s">
        <v>308</v>
      </c>
      <c r="C36" s="4">
        <v>1</v>
      </c>
      <c r="D36" s="7"/>
    </row>
    <row r="37" spans="1:4">
      <c r="A37" s="33"/>
      <c r="B37" s="6"/>
      <c r="C37" s="6"/>
      <c r="D37" s="7"/>
    </row>
    <row r="38" spans="1:4">
      <c r="A38" s="7"/>
      <c r="B38" s="7"/>
      <c r="C38" s="7"/>
      <c r="D38" s="7"/>
    </row>
    <row r="39" spans="1:4">
      <c r="A39" s="7"/>
      <c r="B39" s="7"/>
      <c r="C39" s="7"/>
      <c r="D39" s="7"/>
    </row>
  </sheetData>
  <mergeCells count="3">
    <mergeCell ref="A1:C1"/>
    <mergeCell ref="D1:D2"/>
    <mergeCell ref="C4:C2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9217F5-2FFB-47EB-BABA-6049ED2FED66}">
  <dimension ref="A1:D49"/>
  <sheetViews>
    <sheetView zoomScaleNormal="100" workbookViewId="0">
      <pane xSplit="3" ySplit="3" topLeftCell="D49" activePane="bottomRight" state="frozen"/>
      <selection pane="topRight" activeCell="D1" sqref="D1"/>
      <selection pane="bottomLeft" activeCell="A4" sqref="A4"/>
      <selection pane="bottomRight" activeCell="B49" sqref="B49"/>
    </sheetView>
  </sheetViews>
  <sheetFormatPr defaultColWidth="9.109375" defaultRowHeight="13.8"/>
  <cols>
    <col min="1" max="1" width="9.109375" style="112"/>
    <col min="2" max="2" width="86.88671875" style="3" customWidth="1"/>
    <col min="3" max="3" width="11.88671875" style="49" bestFit="1" customWidth="1"/>
    <col min="4" max="4" width="96.33203125" style="40" bestFit="1" customWidth="1"/>
    <col min="5" max="16384" width="9.109375" style="40"/>
  </cols>
  <sheetData>
    <row r="1" spans="1:4">
      <c r="A1" s="215" t="s">
        <v>691</v>
      </c>
      <c r="B1" s="215"/>
      <c r="C1" s="215"/>
      <c r="D1" s="232" t="s">
        <v>1</v>
      </c>
    </row>
    <row r="2" spans="1:4" ht="27.6">
      <c r="A2" s="17" t="s">
        <v>3</v>
      </c>
      <c r="B2" s="12" t="s">
        <v>4</v>
      </c>
      <c r="C2" s="26" t="s">
        <v>126</v>
      </c>
      <c r="D2" s="232"/>
    </row>
    <row r="3" spans="1:4">
      <c r="A3" s="18" t="s">
        <v>0</v>
      </c>
      <c r="B3" s="27" t="s">
        <v>0</v>
      </c>
      <c r="C3" s="10" t="s">
        <v>0</v>
      </c>
      <c r="D3" s="11" t="s">
        <v>2</v>
      </c>
    </row>
    <row r="4" spans="1:4">
      <c r="A4" s="19" t="s">
        <v>176</v>
      </c>
      <c r="B4" s="22" t="s">
        <v>169</v>
      </c>
      <c r="C4" s="217">
        <v>10</v>
      </c>
      <c r="D4" s="38"/>
    </row>
    <row r="5" spans="1:4">
      <c r="A5" s="20" t="s">
        <v>692</v>
      </c>
      <c r="B5" s="24" t="s">
        <v>5</v>
      </c>
      <c r="C5" s="218"/>
      <c r="D5" s="153"/>
    </row>
    <row r="6" spans="1:4">
      <c r="A6" s="19" t="s">
        <v>183</v>
      </c>
      <c r="B6" s="5" t="s">
        <v>127</v>
      </c>
      <c r="C6" s="218"/>
      <c r="D6" s="38"/>
    </row>
    <row r="7" spans="1:4">
      <c r="A7" s="20" t="s">
        <v>184</v>
      </c>
      <c r="B7" s="24" t="s">
        <v>6</v>
      </c>
      <c r="C7" s="218"/>
      <c r="D7" s="39"/>
    </row>
    <row r="8" spans="1:4">
      <c r="A8" s="19" t="s">
        <v>185</v>
      </c>
      <c r="B8" s="5" t="s">
        <v>128</v>
      </c>
      <c r="C8" s="218"/>
      <c r="D8" s="38"/>
    </row>
    <row r="9" spans="1:4" ht="27.6">
      <c r="A9" s="19" t="s">
        <v>186</v>
      </c>
      <c r="B9" s="5" t="s">
        <v>129</v>
      </c>
      <c r="C9" s="218"/>
      <c r="D9" s="4"/>
    </row>
    <row r="10" spans="1:4">
      <c r="A10" s="19" t="s">
        <v>187</v>
      </c>
      <c r="B10" s="5" t="s">
        <v>130</v>
      </c>
      <c r="C10" s="218"/>
      <c r="D10" s="38"/>
    </row>
    <row r="11" spans="1:4">
      <c r="A11" s="20" t="s">
        <v>188</v>
      </c>
      <c r="B11" s="24" t="s">
        <v>131</v>
      </c>
      <c r="C11" s="218"/>
      <c r="D11" s="39"/>
    </row>
    <row r="12" spans="1:4">
      <c r="A12" s="19" t="s">
        <v>189</v>
      </c>
      <c r="B12" s="5" t="s">
        <v>132</v>
      </c>
      <c r="C12" s="218"/>
      <c r="D12" s="38"/>
    </row>
    <row r="13" spans="1:4">
      <c r="A13" s="19" t="s">
        <v>668</v>
      </c>
      <c r="B13" s="5" t="s">
        <v>133</v>
      </c>
      <c r="C13" s="218"/>
      <c r="D13" s="38"/>
    </row>
    <row r="14" spans="1:4">
      <c r="A14" s="20" t="s">
        <v>693</v>
      </c>
      <c r="B14" s="24" t="s">
        <v>134</v>
      </c>
      <c r="C14" s="218"/>
      <c r="D14" s="39"/>
    </row>
    <row r="15" spans="1:4">
      <c r="A15" s="19" t="s">
        <v>694</v>
      </c>
      <c r="B15" s="5" t="s">
        <v>135</v>
      </c>
      <c r="C15" s="218"/>
      <c r="D15" s="38"/>
    </row>
    <row r="16" spans="1:4">
      <c r="A16" s="19" t="s">
        <v>695</v>
      </c>
      <c r="B16" s="3" t="s">
        <v>130</v>
      </c>
      <c r="C16" s="218"/>
      <c r="D16" s="38"/>
    </row>
    <row r="17" spans="1:4">
      <c r="A17" s="19" t="s">
        <v>696</v>
      </c>
      <c r="B17" s="5" t="s">
        <v>136</v>
      </c>
      <c r="C17" s="218"/>
      <c r="D17" s="38"/>
    </row>
    <row r="18" spans="1:4">
      <c r="A18" s="19" t="s">
        <v>697</v>
      </c>
      <c r="B18" s="5" t="s">
        <v>137</v>
      </c>
      <c r="C18" s="218"/>
      <c r="D18" s="38"/>
    </row>
    <row r="19" spans="1:4" ht="27.6">
      <c r="A19" s="20" t="s">
        <v>698</v>
      </c>
      <c r="B19" s="24" t="s">
        <v>204</v>
      </c>
      <c r="C19" s="218"/>
      <c r="D19" s="41"/>
    </row>
    <row r="20" spans="1:4">
      <c r="A20" s="19" t="s">
        <v>699</v>
      </c>
      <c r="B20" s="5" t="s">
        <v>138</v>
      </c>
      <c r="C20" s="218"/>
      <c r="D20" s="42"/>
    </row>
    <row r="21" spans="1:4">
      <c r="A21" s="19" t="s">
        <v>700</v>
      </c>
      <c r="B21" s="5" t="s">
        <v>139</v>
      </c>
      <c r="C21" s="218"/>
      <c r="D21" s="38"/>
    </row>
    <row r="22" spans="1:4">
      <c r="A22" s="19" t="s">
        <v>701</v>
      </c>
      <c r="B22" s="5" t="s">
        <v>140</v>
      </c>
      <c r="C22" s="218"/>
      <c r="D22" s="38"/>
    </row>
    <row r="23" spans="1:4">
      <c r="A23" s="19" t="s">
        <v>702</v>
      </c>
      <c r="B23" s="5" t="s">
        <v>141</v>
      </c>
      <c r="C23" s="218"/>
      <c r="D23" s="38"/>
    </row>
    <row r="24" spans="1:4">
      <c r="A24" s="19" t="s">
        <v>703</v>
      </c>
      <c r="B24" s="5" t="s">
        <v>142</v>
      </c>
      <c r="C24" s="218"/>
      <c r="D24" s="38"/>
    </row>
    <row r="25" spans="1:4" ht="27.6">
      <c r="A25" s="20" t="s">
        <v>704</v>
      </c>
      <c r="B25" s="24" t="s">
        <v>143</v>
      </c>
      <c r="C25" s="218"/>
      <c r="D25" s="41"/>
    </row>
    <row r="26" spans="1:4">
      <c r="A26" s="19" t="s">
        <v>705</v>
      </c>
      <c r="B26" s="5" t="s">
        <v>144</v>
      </c>
      <c r="C26" s="218"/>
      <c r="D26" s="38"/>
    </row>
    <row r="27" spans="1:4">
      <c r="A27" s="19" t="s">
        <v>706</v>
      </c>
      <c r="B27" s="5" t="s">
        <v>145</v>
      </c>
      <c r="C27" s="218"/>
      <c r="D27" s="38"/>
    </row>
    <row r="28" spans="1:4">
      <c r="A28" s="19" t="s">
        <v>707</v>
      </c>
      <c r="B28" s="5" t="s">
        <v>146</v>
      </c>
      <c r="C28" s="218"/>
      <c r="D28" s="38"/>
    </row>
    <row r="29" spans="1:4">
      <c r="A29" s="19" t="s">
        <v>708</v>
      </c>
      <c r="B29" s="5" t="s">
        <v>147</v>
      </c>
      <c r="C29" s="218"/>
      <c r="D29" s="38"/>
    </row>
    <row r="30" spans="1:4">
      <c r="A30" s="19" t="s">
        <v>709</v>
      </c>
      <c r="B30" s="5" t="s">
        <v>148</v>
      </c>
      <c r="C30" s="219"/>
      <c r="D30" s="38"/>
    </row>
    <row r="31" spans="1:4" ht="27.6">
      <c r="A31" s="36" t="s">
        <v>710</v>
      </c>
      <c r="B31" s="12" t="s">
        <v>674</v>
      </c>
      <c r="C31" s="188"/>
      <c r="D31" s="1"/>
    </row>
    <row r="32" spans="1:4">
      <c r="A32" s="36" t="s">
        <v>711</v>
      </c>
      <c r="B32" s="24" t="s">
        <v>205</v>
      </c>
      <c r="C32" s="188"/>
      <c r="D32" s="1"/>
    </row>
    <row r="33" spans="1:4">
      <c r="A33" s="19" t="s">
        <v>712</v>
      </c>
      <c r="B33" s="5" t="s">
        <v>190</v>
      </c>
      <c r="C33" s="4">
        <v>6</v>
      </c>
      <c r="D33" s="6"/>
    </row>
    <row r="34" spans="1:4">
      <c r="A34" s="19" t="s">
        <v>713</v>
      </c>
      <c r="B34" s="5" t="s">
        <v>138</v>
      </c>
      <c r="C34" s="4">
        <v>4</v>
      </c>
      <c r="D34" s="6"/>
    </row>
    <row r="35" spans="1:4">
      <c r="A35" s="19" t="s">
        <v>714</v>
      </c>
      <c r="B35" s="5" t="s">
        <v>139</v>
      </c>
      <c r="C35" s="4">
        <v>4</v>
      </c>
      <c r="D35" s="6"/>
    </row>
    <row r="36" spans="1:4">
      <c r="A36" s="19" t="s">
        <v>715</v>
      </c>
      <c r="B36" s="5" t="s">
        <v>140</v>
      </c>
      <c r="C36" s="4">
        <v>1</v>
      </c>
      <c r="D36" s="6"/>
    </row>
    <row r="37" spans="1:4">
      <c r="A37" s="19" t="s">
        <v>716</v>
      </c>
      <c r="B37" s="5" t="s">
        <v>141</v>
      </c>
      <c r="C37" s="4">
        <v>1</v>
      </c>
      <c r="D37" s="6"/>
    </row>
    <row r="38" spans="1:4">
      <c r="A38" s="19" t="s">
        <v>717</v>
      </c>
      <c r="B38" s="5" t="s">
        <v>142</v>
      </c>
      <c r="C38" s="4">
        <v>1</v>
      </c>
      <c r="D38" s="6"/>
    </row>
    <row r="39" spans="1:4" ht="27.6">
      <c r="A39" s="36" t="s">
        <v>718</v>
      </c>
      <c r="B39" s="24" t="s">
        <v>143</v>
      </c>
      <c r="C39" s="189"/>
      <c r="D39" s="16"/>
    </row>
    <row r="40" spans="1:4">
      <c r="A40" s="19" t="s">
        <v>719</v>
      </c>
      <c r="B40" s="5" t="s">
        <v>144</v>
      </c>
      <c r="C40" s="4">
        <v>1</v>
      </c>
      <c r="D40" s="6"/>
    </row>
    <row r="41" spans="1:4">
      <c r="A41" s="19" t="s">
        <v>720</v>
      </c>
      <c r="B41" s="5" t="s">
        <v>145</v>
      </c>
      <c r="C41" s="4">
        <v>1</v>
      </c>
      <c r="D41" s="6"/>
    </row>
    <row r="42" spans="1:4">
      <c r="A42" s="19" t="s">
        <v>721</v>
      </c>
      <c r="B42" s="5" t="s">
        <v>146</v>
      </c>
      <c r="C42" s="4">
        <v>1</v>
      </c>
      <c r="D42" s="6"/>
    </row>
    <row r="43" spans="1:4">
      <c r="A43" s="19" t="s">
        <v>722</v>
      </c>
      <c r="B43" s="5" t="s">
        <v>147</v>
      </c>
      <c r="C43" s="4">
        <v>1</v>
      </c>
      <c r="D43" s="6"/>
    </row>
    <row r="44" spans="1:4">
      <c r="A44" s="19" t="s">
        <v>723</v>
      </c>
      <c r="B44" s="5" t="s">
        <v>148</v>
      </c>
      <c r="C44" s="4">
        <v>1</v>
      </c>
      <c r="D44" s="6"/>
    </row>
    <row r="45" spans="1:4">
      <c r="A45" s="20" t="s">
        <v>724</v>
      </c>
      <c r="B45" s="24" t="s">
        <v>409</v>
      </c>
      <c r="C45" s="189"/>
      <c r="D45" s="16"/>
    </row>
    <row r="46" spans="1:4">
      <c r="A46" s="19" t="s">
        <v>725</v>
      </c>
      <c r="B46" s="5" t="s">
        <v>132</v>
      </c>
      <c r="C46" s="4">
        <v>1</v>
      </c>
      <c r="D46" s="6"/>
    </row>
    <row r="47" spans="1:4">
      <c r="A47" s="19" t="s">
        <v>726</v>
      </c>
      <c r="B47" s="5" t="s">
        <v>133</v>
      </c>
      <c r="C47" s="4"/>
      <c r="D47" s="6"/>
    </row>
    <row r="48" spans="1:4">
      <c r="A48" s="19" t="s">
        <v>727</v>
      </c>
      <c r="B48" s="5" t="s">
        <v>407</v>
      </c>
      <c r="C48" s="4">
        <v>4</v>
      </c>
      <c r="D48" s="6"/>
    </row>
    <row r="49" spans="1:4">
      <c r="A49" s="19" t="s">
        <v>728</v>
      </c>
      <c r="B49" s="5" t="s">
        <v>408</v>
      </c>
      <c r="C49" s="4"/>
      <c r="D49" s="6"/>
    </row>
  </sheetData>
  <mergeCells count="3">
    <mergeCell ref="A1:C1"/>
    <mergeCell ref="D1:D2"/>
    <mergeCell ref="C4:C30"/>
  </mergeCells>
  <phoneticPr fontId="2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8EE866-5EE5-4F8F-BB50-D4B0C8FDF6DB}">
  <dimension ref="A5:D29"/>
  <sheetViews>
    <sheetView topLeftCell="A5" workbookViewId="0">
      <pane xSplit="3" ySplit="3" topLeftCell="D17" activePane="bottomRight" state="frozen"/>
      <selection activeCell="A5" sqref="A5"/>
      <selection pane="topRight" activeCell="D5" sqref="D5"/>
      <selection pane="bottomLeft" activeCell="A8" sqref="A8"/>
      <selection pane="bottomRight" activeCell="B44" sqref="B44"/>
    </sheetView>
  </sheetViews>
  <sheetFormatPr defaultRowHeight="14.4"/>
  <cols>
    <col min="1" max="1" width="10.109375" style="35" bestFit="1" customWidth="1"/>
    <col min="2" max="2" width="66.6640625" bestFit="1" customWidth="1"/>
    <col min="3" max="3" width="11.5546875" bestFit="1" customWidth="1"/>
    <col min="4" max="4" width="86.5546875" bestFit="1" customWidth="1"/>
  </cols>
  <sheetData>
    <row r="5" spans="1:4">
      <c r="A5" s="215" t="s">
        <v>677</v>
      </c>
      <c r="B5" s="215"/>
      <c r="C5" s="215"/>
      <c r="D5" s="232" t="s">
        <v>1</v>
      </c>
    </row>
    <row r="6" spans="1:4" ht="28.2">
      <c r="A6" s="17" t="s">
        <v>3</v>
      </c>
      <c r="B6" s="1" t="s">
        <v>4</v>
      </c>
      <c r="C6" s="12" t="s">
        <v>126</v>
      </c>
      <c r="D6" s="232"/>
    </row>
    <row r="7" spans="1:4">
      <c r="A7" s="18" t="s">
        <v>0</v>
      </c>
      <c r="B7" s="11" t="s">
        <v>0</v>
      </c>
      <c r="C7" s="11" t="s">
        <v>0</v>
      </c>
      <c r="D7" s="11" t="s">
        <v>2</v>
      </c>
    </row>
    <row r="8" spans="1:4">
      <c r="A8" s="19" t="s">
        <v>367</v>
      </c>
      <c r="B8" s="15" t="s">
        <v>168</v>
      </c>
      <c r="C8" s="233">
        <v>1</v>
      </c>
      <c r="D8" s="6"/>
    </row>
    <row r="9" spans="1:4">
      <c r="A9" s="20" t="s">
        <v>678</v>
      </c>
      <c r="B9" s="16" t="s">
        <v>5</v>
      </c>
      <c r="C9" s="233"/>
      <c r="D9" s="1"/>
    </row>
    <row r="10" spans="1:4" ht="28.2">
      <c r="A10" s="37" t="s">
        <v>399</v>
      </c>
      <c r="B10" s="5" t="s">
        <v>102</v>
      </c>
      <c r="C10" s="233"/>
      <c r="D10" s="6"/>
    </row>
    <row r="11" spans="1:4">
      <c r="A11" s="20" t="s">
        <v>400</v>
      </c>
      <c r="B11" s="24" t="s">
        <v>6</v>
      </c>
      <c r="C11" s="233"/>
      <c r="D11" s="1"/>
    </row>
    <row r="12" spans="1:4">
      <c r="A12" s="19" t="s">
        <v>401</v>
      </c>
      <c r="B12" s="5" t="s">
        <v>103</v>
      </c>
      <c r="C12" s="233"/>
      <c r="D12" s="6"/>
    </row>
    <row r="13" spans="1:4">
      <c r="A13" s="19" t="s">
        <v>402</v>
      </c>
      <c r="B13" s="5" t="s">
        <v>104</v>
      </c>
      <c r="C13" s="233"/>
      <c r="D13" s="6"/>
    </row>
    <row r="14" spans="1:4">
      <c r="A14" s="19" t="s">
        <v>403</v>
      </c>
      <c r="B14" s="5" t="s">
        <v>105</v>
      </c>
      <c r="C14" s="233"/>
      <c r="D14" s="6"/>
    </row>
    <row r="15" spans="1:4" ht="28.2">
      <c r="A15" s="19" t="s">
        <v>679</v>
      </c>
      <c r="B15" s="5" t="s">
        <v>106</v>
      </c>
      <c r="C15" s="233"/>
      <c r="D15" s="6"/>
    </row>
    <row r="16" spans="1:4">
      <c r="A16" s="19" t="s">
        <v>680</v>
      </c>
      <c r="B16" s="5" t="s">
        <v>107</v>
      </c>
      <c r="C16" s="233"/>
      <c r="D16" s="6"/>
    </row>
    <row r="17" spans="1:4" ht="28.2">
      <c r="A17" s="19" t="s">
        <v>681</v>
      </c>
      <c r="B17" s="5" t="s">
        <v>108</v>
      </c>
      <c r="C17" s="233"/>
      <c r="D17" s="6"/>
    </row>
    <row r="18" spans="1:4">
      <c r="A18" s="19" t="s">
        <v>682</v>
      </c>
      <c r="B18" s="5" t="s">
        <v>109</v>
      </c>
      <c r="C18" s="233"/>
      <c r="D18" s="6"/>
    </row>
    <row r="19" spans="1:4">
      <c r="A19" s="19" t="s">
        <v>683</v>
      </c>
      <c r="B19" s="5" t="s">
        <v>110</v>
      </c>
      <c r="C19" s="233"/>
      <c r="D19" s="6"/>
    </row>
    <row r="20" spans="1:4" ht="28.2">
      <c r="A20" s="19" t="s">
        <v>684</v>
      </c>
      <c r="B20" s="5" t="s">
        <v>111</v>
      </c>
      <c r="C20" s="233"/>
      <c r="D20" s="6"/>
    </row>
    <row r="21" spans="1:4">
      <c r="A21" s="19" t="s">
        <v>685</v>
      </c>
      <c r="B21" s="5" t="s">
        <v>112</v>
      </c>
      <c r="C21" s="233"/>
      <c r="D21" s="6"/>
    </row>
    <row r="22" spans="1:4">
      <c r="A22" s="19" t="s">
        <v>686</v>
      </c>
      <c r="B22" s="5" t="s">
        <v>113</v>
      </c>
      <c r="C22" s="233"/>
      <c r="D22" s="6"/>
    </row>
    <row r="23" spans="1:4">
      <c r="A23" s="19" t="s">
        <v>687</v>
      </c>
      <c r="B23" s="5" t="s">
        <v>114</v>
      </c>
      <c r="C23" s="233"/>
      <c r="D23" s="6"/>
    </row>
    <row r="24" spans="1:4" ht="28.2">
      <c r="A24" s="19" t="s">
        <v>688</v>
      </c>
      <c r="B24" s="5" t="s">
        <v>115</v>
      </c>
      <c r="C24" s="233"/>
      <c r="D24" s="6"/>
    </row>
    <row r="25" spans="1:4">
      <c r="A25" s="19" t="s">
        <v>689</v>
      </c>
      <c r="B25" s="5" t="s">
        <v>116</v>
      </c>
      <c r="C25" s="233"/>
      <c r="D25" s="6"/>
    </row>
    <row r="26" spans="1:4">
      <c r="A26" s="20" t="s">
        <v>404</v>
      </c>
      <c r="B26" s="12" t="s">
        <v>303</v>
      </c>
      <c r="C26" s="1"/>
      <c r="D26" s="1"/>
    </row>
    <row r="27" spans="1:4">
      <c r="A27" s="19" t="s">
        <v>405</v>
      </c>
      <c r="B27" s="5" t="s">
        <v>117</v>
      </c>
      <c r="C27" s="93">
        <v>1</v>
      </c>
      <c r="D27" s="6"/>
    </row>
    <row r="28" spans="1:4">
      <c r="A28" s="19" t="s">
        <v>406</v>
      </c>
      <c r="B28" s="5" t="s">
        <v>118</v>
      </c>
      <c r="C28" s="93">
        <v>1</v>
      </c>
      <c r="D28" s="6"/>
    </row>
    <row r="29" spans="1:4">
      <c r="A29" s="19" t="s">
        <v>690</v>
      </c>
      <c r="B29" s="45" t="s">
        <v>673</v>
      </c>
      <c r="C29" s="7"/>
      <c r="D29" s="7"/>
    </row>
  </sheetData>
  <mergeCells count="3">
    <mergeCell ref="A5:C5"/>
    <mergeCell ref="D5:D6"/>
    <mergeCell ref="C8:C25"/>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FCBE1D-4ECC-4CD2-B99A-751916C308EA}">
  <dimension ref="A1:O22"/>
  <sheetViews>
    <sheetView workbookViewId="0">
      <selection activeCell="E11" sqref="E11"/>
    </sheetView>
  </sheetViews>
  <sheetFormatPr defaultRowHeight="14.4"/>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77"/>
      <c r="B1" s="80"/>
      <c r="C1" s="79"/>
      <c r="D1" s="78"/>
      <c r="E1" s="78"/>
      <c r="F1" s="78"/>
      <c r="G1" s="78"/>
      <c r="H1" s="78"/>
      <c r="I1" s="78"/>
      <c r="J1" s="78"/>
      <c r="K1" s="78"/>
      <c r="L1" s="77"/>
      <c r="M1" s="78"/>
      <c r="N1" s="77"/>
    </row>
    <row r="2" spans="1:15" ht="35.25" customHeight="1">
      <c r="A2" s="236" t="s">
        <v>228</v>
      </c>
      <c r="B2" s="237"/>
      <c r="C2" s="237"/>
      <c r="D2" s="237"/>
      <c r="E2" s="237"/>
      <c r="F2" s="237"/>
      <c r="G2" s="238"/>
      <c r="H2" s="76"/>
      <c r="I2" s="76"/>
      <c r="J2" s="76"/>
      <c r="K2" s="76"/>
      <c r="L2" s="75"/>
      <c r="M2" s="76"/>
      <c r="N2" s="75"/>
      <c r="O2" s="141"/>
    </row>
    <row r="3" spans="1:15" ht="37.5" customHeight="1">
      <c r="A3" s="239" t="s">
        <v>227</v>
      </c>
      <c r="B3" s="239"/>
      <c r="C3" s="239"/>
      <c r="D3" s="239"/>
      <c r="E3" s="239"/>
      <c r="F3" s="239"/>
      <c r="G3" s="239"/>
      <c r="H3" s="76"/>
      <c r="I3" s="76"/>
      <c r="J3" s="76"/>
      <c r="K3" s="76"/>
      <c r="L3" s="75"/>
      <c r="M3" s="76"/>
      <c r="N3" s="75"/>
      <c r="O3" s="141"/>
    </row>
    <row r="4" spans="1:15" ht="16.5" customHeight="1">
      <c r="A4" s="235" t="s">
        <v>226</v>
      </c>
      <c r="B4" s="235"/>
      <c r="C4" s="235"/>
      <c r="D4" s="235"/>
      <c r="E4" s="235"/>
      <c r="F4" s="235"/>
      <c r="G4" s="235"/>
      <c r="H4" s="235"/>
      <c r="I4" s="235"/>
      <c r="J4" s="235"/>
      <c r="K4" s="235"/>
      <c r="L4" s="235"/>
      <c r="M4" s="235"/>
      <c r="N4" s="235"/>
      <c r="O4" s="235"/>
    </row>
    <row r="5" spans="1:15" ht="40.799999999999997">
      <c r="A5" s="73" t="s">
        <v>458</v>
      </c>
      <c r="B5" s="73" t="s">
        <v>224</v>
      </c>
      <c r="C5" s="73" t="s">
        <v>524</v>
      </c>
      <c r="D5" s="74" t="s">
        <v>222</v>
      </c>
      <c r="E5" s="74" t="s">
        <v>221</v>
      </c>
      <c r="F5" s="73" t="s">
        <v>220</v>
      </c>
      <c r="G5" s="73" t="s">
        <v>219</v>
      </c>
      <c r="H5" s="73" t="s">
        <v>218</v>
      </c>
      <c r="I5" s="140" t="s">
        <v>217</v>
      </c>
      <c r="J5" s="73" t="s">
        <v>216</v>
      </c>
      <c r="K5" s="73" t="s">
        <v>215</v>
      </c>
      <c r="L5" s="73" t="s">
        <v>214</v>
      </c>
      <c r="M5" s="71" t="s">
        <v>213</v>
      </c>
      <c r="N5" s="72" t="s">
        <v>212</v>
      </c>
      <c r="O5" s="71" t="s">
        <v>211</v>
      </c>
    </row>
    <row r="6" spans="1:15">
      <c r="A6" s="70">
        <v>1</v>
      </c>
      <c r="B6" s="70">
        <v>2</v>
      </c>
      <c r="C6" s="70">
        <v>3</v>
      </c>
      <c r="D6" s="70">
        <v>4</v>
      </c>
      <c r="E6" s="70">
        <v>5</v>
      </c>
      <c r="F6" s="70">
        <v>6</v>
      </c>
      <c r="G6" s="70">
        <v>7</v>
      </c>
      <c r="H6" s="70">
        <v>8</v>
      </c>
      <c r="I6" s="70">
        <v>9</v>
      </c>
      <c r="J6" s="70">
        <v>10</v>
      </c>
      <c r="K6" s="70">
        <v>11</v>
      </c>
      <c r="L6" s="70">
        <v>12</v>
      </c>
      <c r="M6" s="70">
        <v>13</v>
      </c>
      <c r="N6" s="70">
        <v>14</v>
      </c>
      <c r="O6" s="70">
        <v>15</v>
      </c>
    </row>
    <row r="7" spans="1:15" ht="20.399999999999999">
      <c r="A7" s="67" t="s">
        <v>358</v>
      </c>
      <c r="B7" s="82" t="s">
        <v>177</v>
      </c>
      <c r="C7" s="69">
        <v>5</v>
      </c>
      <c r="D7" s="68"/>
      <c r="E7" s="68"/>
      <c r="F7" s="68"/>
      <c r="G7" s="68"/>
      <c r="H7" s="68"/>
      <c r="I7" s="68"/>
      <c r="J7" s="68"/>
      <c r="K7" s="67"/>
      <c r="L7" s="66"/>
      <c r="M7" s="65">
        <f t="shared" ref="M7:M15" si="0">C7*(F7*(G7+(H7*I7)))</f>
        <v>0</v>
      </c>
      <c r="N7" s="175">
        <f>M7</f>
        <v>0</v>
      </c>
      <c r="O7" s="142"/>
    </row>
    <row r="8" spans="1:15">
      <c r="A8" s="67" t="s">
        <v>359</v>
      </c>
      <c r="B8" s="82" t="s">
        <v>357</v>
      </c>
      <c r="C8" s="69">
        <v>1</v>
      </c>
      <c r="D8" s="68"/>
      <c r="E8" s="68"/>
      <c r="F8" s="68"/>
      <c r="G8" s="68"/>
      <c r="H8" s="68"/>
      <c r="I8" s="68"/>
      <c r="J8" s="68"/>
      <c r="K8" s="68"/>
      <c r="L8" s="66"/>
      <c r="M8" s="65">
        <f t="shared" si="0"/>
        <v>0</v>
      </c>
      <c r="N8" s="175">
        <f t="shared" ref="N8:N15" si="1">M8</f>
        <v>0</v>
      </c>
      <c r="O8" s="142"/>
    </row>
    <row r="9" spans="1:15" ht="20.399999999999999">
      <c r="A9" s="67" t="s">
        <v>360</v>
      </c>
      <c r="B9" s="82" t="s">
        <v>180</v>
      </c>
      <c r="C9" s="69">
        <v>2</v>
      </c>
      <c r="D9" s="142"/>
      <c r="E9" s="142"/>
      <c r="F9" s="142"/>
      <c r="G9" s="142"/>
      <c r="H9" s="142"/>
      <c r="I9" s="142"/>
      <c r="J9" s="142"/>
      <c r="K9" s="142"/>
      <c r="L9" s="66"/>
      <c r="M9" s="65">
        <f t="shared" si="0"/>
        <v>0</v>
      </c>
      <c r="N9" s="175">
        <f t="shared" si="1"/>
        <v>0</v>
      </c>
      <c r="O9" s="142"/>
    </row>
    <row r="10" spans="1:15">
      <c r="A10" s="67" t="s">
        <v>361</v>
      </c>
      <c r="B10" s="82" t="s">
        <v>398</v>
      </c>
      <c r="C10" s="69">
        <v>2</v>
      </c>
      <c r="D10" s="142"/>
      <c r="E10" s="142"/>
      <c r="F10" s="142"/>
      <c r="G10" s="142"/>
      <c r="H10" s="142"/>
      <c r="I10" s="142"/>
      <c r="J10" s="142"/>
      <c r="K10" s="142"/>
      <c r="L10" s="66"/>
      <c r="M10" s="65">
        <f t="shared" si="0"/>
        <v>0</v>
      </c>
      <c r="N10" s="175">
        <f t="shared" si="1"/>
        <v>0</v>
      </c>
      <c r="O10" s="142"/>
    </row>
    <row r="11" spans="1:15" ht="20.399999999999999">
      <c r="A11" s="67" t="s">
        <v>362</v>
      </c>
      <c r="B11" s="82" t="s">
        <v>166</v>
      </c>
      <c r="C11" s="69">
        <v>1</v>
      </c>
      <c r="D11" s="142"/>
      <c r="E11" s="142"/>
      <c r="F11" s="142"/>
      <c r="G11" s="142"/>
      <c r="H11" s="142"/>
      <c r="I11" s="142"/>
      <c r="J11" s="142"/>
      <c r="K11" s="142"/>
      <c r="L11" s="66"/>
      <c r="M11" s="65">
        <f t="shared" si="0"/>
        <v>0</v>
      </c>
      <c r="N11" s="175">
        <f t="shared" si="1"/>
        <v>0</v>
      </c>
      <c r="O11" s="142"/>
    </row>
    <row r="12" spans="1:15" ht="20.399999999999999">
      <c r="A12" s="67" t="s">
        <v>363</v>
      </c>
      <c r="B12" s="82" t="s">
        <v>101</v>
      </c>
      <c r="C12" s="69">
        <v>1</v>
      </c>
      <c r="D12" s="142"/>
      <c r="E12" s="142"/>
      <c r="F12" s="142"/>
      <c r="G12" s="142"/>
      <c r="H12" s="142"/>
      <c r="I12" s="142"/>
      <c r="J12" s="142"/>
      <c r="K12" s="142"/>
      <c r="L12" s="66"/>
      <c r="M12" s="65">
        <f t="shared" si="0"/>
        <v>0</v>
      </c>
      <c r="N12" s="175">
        <f>M12</f>
        <v>0</v>
      </c>
      <c r="O12" s="142"/>
    </row>
    <row r="13" spans="1:15" ht="20.399999999999999">
      <c r="A13" s="67" t="s">
        <v>364</v>
      </c>
      <c r="B13" s="186" t="s">
        <v>178</v>
      </c>
      <c r="C13" s="69">
        <v>2</v>
      </c>
      <c r="D13" s="142"/>
      <c r="E13" s="142"/>
      <c r="F13" s="142"/>
      <c r="G13" s="142"/>
      <c r="H13" s="142"/>
      <c r="I13" s="142"/>
      <c r="J13" s="142"/>
      <c r="K13" s="142"/>
      <c r="L13" s="66"/>
      <c r="M13" s="65">
        <f t="shared" si="0"/>
        <v>0</v>
      </c>
      <c r="N13" s="175">
        <f>M13</f>
        <v>0</v>
      </c>
      <c r="O13" s="142"/>
    </row>
    <row r="14" spans="1:15" ht="21.75" customHeight="1">
      <c r="A14" s="67" t="s">
        <v>365</v>
      </c>
      <c r="B14" s="82" t="s">
        <v>671</v>
      </c>
      <c r="C14" s="69">
        <v>10</v>
      </c>
      <c r="D14" s="142"/>
      <c r="E14" s="142"/>
      <c r="F14" s="142"/>
      <c r="G14" s="142"/>
      <c r="H14" s="142"/>
      <c r="I14" s="142"/>
      <c r="J14" s="142"/>
      <c r="K14" s="142"/>
      <c r="L14" s="66"/>
      <c r="M14" s="65">
        <f t="shared" si="0"/>
        <v>0</v>
      </c>
      <c r="N14" s="175">
        <f t="shared" si="1"/>
        <v>0</v>
      </c>
      <c r="O14" s="142"/>
    </row>
    <row r="15" spans="1:15">
      <c r="A15" s="67" t="s">
        <v>366</v>
      </c>
      <c r="B15" s="82" t="s">
        <v>179</v>
      </c>
      <c r="C15" s="69">
        <v>1</v>
      </c>
      <c r="D15" s="142"/>
      <c r="E15" s="142"/>
      <c r="F15" s="142"/>
      <c r="G15" s="142"/>
      <c r="H15" s="142"/>
      <c r="I15" s="142"/>
      <c r="J15" s="142"/>
      <c r="K15" s="142"/>
      <c r="L15" s="66"/>
      <c r="M15" s="65">
        <f t="shared" si="0"/>
        <v>0</v>
      </c>
      <c r="N15" s="175">
        <f t="shared" si="1"/>
        <v>0</v>
      </c>
      <c r="O15" s="142"/>
    </row>
    <row r="16" spans="1:15">
      <c r="A16" s="64"/>
      <c r="D16" s="64"/>
      <c r="E16" s="64"/>
      <c r="F16" s="64"/>
      <c r="G16" s="64"/>
      <c r="H16" s="64"/>
      <c r="I16" s="64"/>
      <c r="J16" s="64"/>
      <c r="K16" s="64"/>
      <c r="L16" s="64"/>
      <c r="M16" s="64"/>
      <c r="N16" s="64"/>
      <c r="O16" s="64"/>
    </row>
    <row r="17" spans="1:15">
      <c r="A17" s="244" t="s">
        <v>0</v>
      </c>
      <c r="B17" s="245"/>
      <c r="C17" s="245"/>
      <c r="D17" s="245"/>
      <c r="E17" s="245"/>
      <c r="F17" s="245"/>
      <c r="G17" s="245"/>
      <c r="H17" s="245"/>
      <c r="I17" s="245"/>
      <c r="J17" s="245"/>
      <c r="K17" s="245"/>
      <c r="L17" s="245"/>
      <c r="M17" s="245"/>
      <c r="N17" s="245"/>
      <c r="O17" s="246"/>
    </row>
    <row r="18" spans="1:15" ht="15.6">
      <c r="A18" s="241" t="s">
        <v>226</v>
      </c>
      <c r="B18" s="241"/>
      <c r="C18" s="241"/>
      <c r="D18" s="241"/>
      <c r="E18" s="241"/>
      <c r="F18" s="241"/>
      <c r="G18" s="241"/>
      <c r="H18" s="241"/>
      <c r="I18" s="241"/>
      <c r="J18" s="241"/>
      <c r="K18" s="241"/>
      <c r="L18" s="241"/>
      <c r="M18" s="241"/>
      <c r="N18" s="241"/>
      <c r="O18" s="241"/>
    </row>
    <row r="19" spans="1:15" ht="40.799999999999997">
      <c r="A19" s="61" t="s">
        <v>225</v>
      </c>
      <c r="B19" s="61" t="s">
        <v>224</v>
      </c>
      <c r="C19" s="61" t="s">
        <v>223</v>
      </c>
      <c r="D19" s="63" t="s">
        <v>222</v>
      </c>
      <c r="E19" s="63" t="s">
        <v>221</v>
      </c>
      <c r="F19" s="61" t="s">
        <v>220</v>
      </c>
      <c r="G19" s="61" t="s">
        <v>219</v>
      </c>
      <c r="H19" s="61" t="s">
        <v>218</v>
      </c>
      <c r="I19" s="62" t="s">
        <v>217</v>
      </c>
      <c r="J19" s="61" t="s">
        <v>216</v>
      </c>
      <c r="K19" s="61" t="s">
        <v>215</v>
      </c>
      <c r="L19" s="61" t="s">
        <v>214</v>
      </c>
      <c r="M19" s="60" t="s">
        <v>213</v>
      </c>
      <c r="N19" s="59" t="s">
        <v>212</v>
      </c>
      <c r="O19" s="55" t="s">
        <v>211</v>
      </c>
    </row>
    <row r="20" spans="1:15">
      <c r="A20" s="58">
        <v>1</v>
      </c>
      <c r="B20" s="58">
        <v>2</v>
      </c>
      <c r="C20" s="58">
        <v>3</v>
      </c>
      <c r="D20" s="58">
        <v>4</v>
      </c>
      <c r="E20" s="58">
        <v>5</v>
      </c>
      <c r="F20" s="58">
        <v>6</v>
      </c>
      <c r="G20" s="58">
        <v>7</v>
      </c>
      <c r="H20" s="58">
        <v>8</v>
      </c>
      <c r="I20" s="58">
        <v>9</v>
      </c>
      <c r="J20" s="58">
        <v>10</v>
      </c>
      <c r="K20" s="58">
        <v>11</v>
      </c>
      <c r="L20" s="58">
        <v>12</v>
      </c>
      <c r="M20" s="58">
        <v>13</v>
      </c>
      <c r="N20" s="58">
        <v>14</v>
      </c>
      <c r="O20" s="58">
        <v>15</v>
      </c>
    </row>
    <row r="21" spans="1:15">
      <c r="A21" s="240" t="s">
        <v>210</v>
      </c>
      <c r="B21" s="242" t="s">
        <v>209</v>
      </c>
      <c r="C21" s="57">
        <v>5</v>
      </c>
      <c r="D21" s="55">
        <v>3</v>
      </c>
      <c r="E21" s="56" t="s">
        <v>208</v>
      </c>
      <c r="F21" s="55">
        <v>2</v>
      </c>
      <c r="G21" s="56">
        <v>500</v>
      </c>
      <c r="H21" s="56">
        <v>3</v>
      </c>
      <c r="I21" s="56">
        <v>35</v>
      </c>
      <c r="J21" s="56">
        <v>35</v>
      </c>
      <c r="K21" s="56" t="s">
        <v>206</v>
      </c>
      <c r="L21" s="56" t="s">
        <v>206</v>
      </c>
      <c r="M21" s="55">
        <f>C21*(F21*(G21+(H21*I21)))</f>
        <v>6050</v>
      </c>
      <c r="N21" s="243">
        <f>M21+M22</f>
        <v>6312.5</v>
      </c>
      <c r="O21" s="54"/>
    </row>
    <row r="22" spans="1:15">
      <c r="A22" s="240"/>
      <c r="B22" s="242"/>
      <c r="C22" s="57">
        <v>5</v>
      </c>
      <c r="D22" s="55">
        <v>3</v>
      </c>
      <c r="E22" s="56" t="s">
        <v>207</v>
      </c>
      <c r="F22" s="55">
        <v>1</v>
      </c>
      <c r="G22" s="56">
        <v>0</v>
      </c>
      <c r="H22" s="56">
        <v>1.5</v>
      </c>
      <c r="I22" s="56">
        <v>35</v>
      </c>
      <c r="J22" s="56">
        <v>35</v>
      </c>
      <c r="K22" s="56" t="s">
        <v>206</v>
      </c>
      <c r="L22" s="56" t="s">
        <v>206</v>
      </c>
      <c r="M22" s="55">
        <f>C22*(F22*(G22+(H22*I22)))</f>
        <v>262.5</v>
      </c>
      <c r="N22" s="243"/>
      <c r="O22" s="54"/>
    </row>
  </sheetData>
  <mergeCells count="8">
    <mergeCell ref="A4:O4"/>
    <mergeCell ref="A2:G2"/>
    <mergeCell ref="A3:G3"/>
    <mergeCell ref="A21:A22"/>
    <mergeCell ref="A18:O18"/>
    <mergeCell ref="B21:B22"/>
    <mergeCell ref="N21:N22"/>
    <mergeCell ref="A17:O17"/>
  </mergeCells>
  <pageMargins left="0.7" right="0.7" top="0.75" bottom="0.75" header="0.3" footer="0.3"/>
  <pageSetup paperSize="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A24F6-8ABB-4E46-A069-FCBB08E826D8}">
  <dimension ref="A1:J77"/>
  <sheetViews>
    <sheetView workbookViewId="0">
      <pane xSplit="4" ySplit="3" topLeftCell="E4" activePane="bottomRight" state="frozen"/>
      <selection pane="topRight" activeCell="E1" sqref="E1"/>
      <selection pane="bottomLeft" activeCell="A4" sqref="A4"/>
      <selection pane="bottomRight" activeCell="H86" sqref="H86"/>
    </sheetView>
  </sheetViews>
  <sheetFormatPr defaultColWidth="9.109375" defaultRowHeight="10.199999999999999"/>
  <cols>
    <col min="1" max="1" width="9.109375" style="154"/>
    <col min="2" max="2" width="13.6640625" style="154" customWidth="1"/>
    <col min="3" max="3" width="46.5546875" style="154" customWidth="1"/>
    <col min="4" max="4" width="9.109375" style="160"/>
    <col min="5" max="5" width="22.44140625" style="154" customWidth="1"/>
    <col min="6" max="6" width="18.33203125" style="154" customWidth="1"/>
    <col min="7" max="8" width="23.5546875" style="154" customWidth="1"/>
    <col min="9" max="9" width="47.5546875" style="154" customWidth="1"/>
    <col min="10" max="10" width="46.5546875" style="154" customWidth="1"/>
    <col min="11" max="16384" width="9.109375" style="154"/>
  </cols>
  <sheetData>
    <row r="1" spans="1:10">
      <c r="B1" s="269" t="s">
        <v>229</v>
      </c>
      <c r="C1" s="269"/>
      <c r="D1" s="269"/>
      <c r="E1" s="269"/>
      <c r="F1" s="269"/>
      <c r="G1" s="269"/>
      <c r="H1" s="269"/>
      <c r="I1" s="269"/>
    </row>
    <row r="2" spans="1:10">
      <c r="B2" s="270" t="s">
        <v>230</v>
      </c>
      <c r="C2" s="270"/>
      <c r="D2" s="270"/>
      <c r="E2" s="270"/>
      <c r="F2" s="270"/>
      <c r="G2" s="270"/>
      <c r="H2" s="270"/>
      <c r="I2" s="270"/>
    </row>
    <row r="3" spans="1:10" ht="30.6">
      <c r="A3" s="162" t="s">
        <v>458</v>
      </c>
      <c r="B3" s="162" t="s">
        <v>459</v>
      </c>
      <c r="C3" s="165" t="s">
        <v>224</v>
      </c>
      <c r="D3" s="162" t="s">
        <v>223</v>
      </c>
      <c r="E3" s="165" t="s">
        <v>231</v>
      </c>
      <c r="F3" s="165" t="s">
        <v>232</v>
      </c>
      <c r="G3" s="162" t="s">
        <v>233</v>
      </c>
      <c r="H3" s="81" t="s">
        <v>234</v>
      </c>
      <c r="I3" s="162" t="s">
        <v>235</v>
      </c>
      <c r="J3" s="162" t="s">
        <v>236</v>
      </c>
    </row>
    <row r="4" spans="1:10">
      <c r="A4" s="271" t="s">
        <v>358</v>
      </c>
      <c r="B4" s="171" t="s">
        <v>80</v>
      </c>
      <c r="C4" s="82" t="s">
        <v>177</v>
      </c>
      <c r="D4" s="69">
        <v>5</v>
      </c>
      <c r="E4" s="83"/>
      <c r="F4" s="84">
        <f>E4*D4</f>
        <v>0</v>
      </c>
      <c r="G4" s="85"/>
      <c r="H4" s="86">
        <f>'Iekārtu tehniskā apkalpošana'!N7</f>
        <v>0</v>
      </c>
      <c r="I4" s="253">
        <f>H4+F4+SUM(F6:F12)</f>
        <v>0</v>
      </c>
      <c r="J4" s="155"/>
    </row>
    <row r="5" spans="1:10" ht="29.25" customHeight="1">
      <c r="A5" s="272"/>
      <c r="B5" s="164" t="s">
        <v>448</v>
      </c>
      <c r="C5" s="257" t="s">
        <v>460</v>
      </c>
      <c r="D5" s="257"/>
      <c r="E5" s="257"/>
      <c r="F5" s="257"/>
      <c r="G5" s="257"/>
      <c r="H5" s="250" t="s">
        <v>461</v>
      </c>
      <c r="I5" s="254"/>
      <c r="J5" s="155"/>
    </row>
    <row r="6" spans="1:10" ht="11.25" customHeight="1">
      <c r="A6" s="272"/>
      <c r="B6" s="67" t="s">
        <v>449</v>
      </c>
      <c r="C6" s="82" t="s">
        <v>37</v>
      </c>
      <c r="D6" s="69">
        <v>5</v>
      </c>
      <c r="E6" s="83"/>
      <c r="F6" s="84">
        <f>E6*D6</f>
        <v>0</v>
      </c>
      <c r="G6" s="85"/>
      <c r="H6" s="251"/>
      <c r="I6" s="254"/>
      <c r="J6" s="155"/>
    </row>
    <row r="7" spans="1:10" ht="11.25" customHeight="1">
      <c r="A7" s="272"/>
      <c r="B7" s="67" t="s">
        <v>450</v>
      </c>
      <c r="C7" s="82" t="s">
        <v>36</v>
      </c>
      <c r="D7" s="69">
        <v>1</v>
      </c>
      <c r="E7" s="83"/>
      <c r="F7" s="84">
        <f t="shared" ref="F7:F13" si="0">E7*D7</f>
        <v>0</v>
      </c>
      <c r="G7" s="85"/>
      <c r="H7" s="251"/>
      <c r="I7" s="254"/>
      <c r="J7" s="155"/>
    </row>
    <row r="8" spans="1:10" ht="20.399999999999999">
      <c r="A8" s="272"/>
      <c r="B8" s="67" t="s">
        <v>451</v>
      </c>
      <c r="C8" s="82" t="s">
        <v>42</v>
      </c>
      <c r="D8" s="69">
        <v>1</v>
      </c>
      <c r="E8" s="83"/>
      <c r="F8" s="84">
        <f t="shared" si="0"/>
        <v>0</v>
      </c>
      <c r="G8" s="85"/>
      <c r="H8" s="251"/>
      <c r="I8" s="254"/>
      <c r="J8" s="155"/>
    </row>
    <row r="9" spans="1:10" ht="20.399999999999999">
      <c r="A9" s="272"/>
      <c r="B9" s="67" t="s">
        <v>452</v>
      </c>
      <c r="C9" s="82" t="s">
        <v>43</v>
      </c>
      <c r="D9" s="69">
        <v>1</v>
      </c>
      <c r="E9" s="83"/>
      <c r="F9" s="84">
        <f t="shared" si="0"/>
        <v>0</v>
      </c>
      <c r="G9" s="85"/>
      <c r="H9" s="251"/>
      <c r="I9" s="254"/>
      <c r="J9" s="155"/>
    </row>
    <row r="10" spans="1:10" ht="11.25" customHeight="1">
      <c r="A10" s="272"/>
      <c r="B10" s="67" t="s">
        <v>453</v>
      </c>
      <c r="C10" s="82" t="s">
        <v>39</v>
      </c>
      <c r="D10" s="69">
        <v>5</v>
      </c>
      <c r="E10" s="83"/>
      <c r="F10" s="84">
        <f t="shared" si="0"/>
        <v>0</v>
      </c>
      <c r="G10" s="85"/>
      <c r="H10" s="251"/>
      <c r="I10" s="254"/>
      <c r="J10" s="155"/>
    </row>
    <row r="11" spans="1:10" ht="11.25" customHeight="1">
      <c r="A11" s="272"/>
      <c r="B11" s="67" t="s">
        <v>454</v>
      </c>
      <c r="C11" s="82" t="s">
        <v>44</v>
      </c>
      <c r="D11" s="69">
        <v>1</v>
      </c>
      <c r="E11" s="83"/>
      <c r="F11" s="84">
        <f t="shared" si="0"/>
        <v>0</v>
      </c>
      <c r="G11" s="85"/>
      <c r="H11" s="251"/>
      <c r="I11" s="254"/>
      <c r="J11" s="155"/>
    </row>
    <row r="12" spans="1:10" ht="11.25" customHeight="1">
      <c r="A12" s="272"/>
      <c r="B12" s="67" t="s">
        <v>455</v>
      </c>
      <c r="C12" s="82" t="s">
        <v>40</v>
      </c>
      <c r="D12" s="69">
        <v>5</v>
      </c>
      <c r="E12" s="83"/>
      <c r="F12" s="84">
        <f t="shared" si="0"/>
        <v>0</v>
      </c>
      <c r="G12" s="85"/>
      <c r="H12" s="251"/>
      <c r="I12" s="254"/>
      <c r="J12" s="155"/>
    </row>
    <row r="13" spans="1:10" ht="40.799999999999997">
      <c r="A13" s="272"/>
      <c r="B13" s="67" t="s">
        <v>456</v>
      </c>
      <c r="C13" s="82" t="s">
        <v>457</v>
      </c>
      <c r="D13" s="69">
        <v>1</v>
      </c>
      <c r="E13" s="83"/>
      <c r="F13" s="84">
        <f t="shared" si="0"/>
        <v>0</v>
      </c>
      <c r="G13" s="85"/>
      <c r="H13" s="251"/>
      <c r="I13" s="254"/>
      <c r="J13" s="155"/>
    </row>
    <row r="14" spans="1:10" ht="12" customHeight="1">
      <c r="A14" s="272"/>
      <c r="B14" s="73"/>
      <c r="C14" s="166"/>
      <c r="D14" s="167"/>
      <c r="E14" s="168"/>
      <c r="F14" s="176"/>
      <c r="G14" s="169"/>
      <c r="H14" s="251"/>
      <c r="I14" s="254"/>
      <c r="J14" s="170"/>
    </row>
    <row r="15" spans="1:10" ht="12" customHeight="1">
      <c r="A15" s="273"/>
      <c r="B15" s="73"/>
      <c r="C15" s="166"/>
      <c r="D15" s="167"/>
      <c r="E15" s="168"/>
      <c r="F15" s="176"/>
      <c r="G15" s="169"/>
      <c r="H15" s="252"/>
      <c r="I15" s="255"/>
      <c r="J15" s="170"/>
    </row>
    <row r="16" spans="1:10" ht="12">
      <c r="A16" s="271" t="s">
        <v>359</v>
      </c>
      <c r="B16" s="73" t="s">
        <v>525</v>
      </c>
      <c r="C16" s="82" t="s">
        <v>357</v>
      </c>
      <c r="D16" s="167">
        <v>1</v>
      </c>
      <c r="E16" s="168"/>
      <c r="F16" s="176">
        <f>E16*D16</f>
        <v>0</v>
      </c>
      <c r="G16" s="169"/>
      <c r="H16" s="179">
        <f>'Iekārtu tehniskā apkalpošana'!N8</f>
        <v>0</v>
      </c>
      <c r="I16" s="253">
        <f>F16+H16+SUM(F19:F25)</f>
        <v>0</v>
      </c>
      <c r="J16" s="170"/>
    </row>
    <row r="17" spans="1:10" ht="12" customHeight="1">
      <c r="A17" s="272"/>
      <c r="B17" s="164" t="s">
        <v>512</v>
      </c>
      <c r="C17" s="257" t="s">
        <v>460</v>
      </c>
      <c r="D17" s="257"/>
      <c r="E17" s="257"/>
      <c r="F17" s="257"/>
      <c r="G17" s="257"/>
      <c r="H17" s="250" t="s">
        <v>461</v>
      </c>
      <c r="I17" s="254"/>
      <c r="J17" s="170"/>
    </row>
    <row r="18" spans="1:10" ht="12" customHeight="1">
      <c r="A18" s="272"/>
      <c r="B18" s="73" t="s">
        <v>513</v>
      </c>
      <c r="C18" s="82" t="s">
        <v>272</v>
      </c>
      <c r="D18" s="247"/>
      <c r="E18" s="248"/>
      <c r="F18" s="248"/>
      <c r="G18" s="249"/>
      <c r="H18" s="251"/>
      <c r="I18" s="254"/>
      <c r="J18" s="170"/>
    </row>
    <row r="19" spans="1:10">
      <c r="A19" s="272"/>
      <c r="B19" s="73" t="s">
        <v>514</v>
      </c>
      <c r="C19" s="82" t="s">
        <v>273</v>
      </c>
      <c r="D19" s="69">
        <v>150</v>
      </c>
      <c r="E19" s="168"/>
      <c r="F19" s="176">
        <f>E19*D19</f>
        <v>0</v>
      </c>
      <c r="G19" s="169"/>
      <c r="H19" s="251"/>
      <c r="I19" s="254"/>
      <c r="J19" s="170"/>
    </row>
    <row r="20" spans="1:10">
      <c r="A20" s="272"/>
      <c r="B20" s="73" t="s">
        <v>515</v>
      </c>
      <c r="C20" s="82" t="s">
        <v>274</v>
      </c>
      <c r="D20" s="69">
        <v>100</v>
      </c>
      <c r="E20" s="168"/>
      <c r="F20" s="176">
        <f t="shared" ref="F20:F26" si="1">E20*D20</f>
        <v>0</v>
      </c>
      <c r="G20" s="169"/>
      <c r="H20" s="251"/>
      <c r="I20" s="254"/>
      <c r="J20" s="170"/>
    </row>
    <row r="21" spans="1:10">
      <c r="A21" s="272"/>
      <c r="B21" s="73" t="s">
        <v>516</v>
      </c>
      <c r="C21" s="82" t="s">
        <v>275</v>
      </c>
      <c r="D21" s="69">
        <v>5</v>
      </c>
      <c r="E21" s="168"/>
      <c r="F21" s="176">
        <f t="shared" si="1"/>
        <v>0</v>
      </c>
      <c r="G21" s="169"/>
      <c r="H21" s="251"/>
      <c r="I21" s="254"/>
      <c r="J21" s="170"/>
    </row>
    <row r="22" spans="1:10">
      <c r="A22" s="272"/>
      <c r="B22" s="73" t="s">
        <v>517</v>
      </c>
      <c r="C22" s="82" t="s">
        <v>276</v>
      </c>
      <c r="D22" s="69">
        <v>5</v>
      </c>
      <c r="E22" s="168"/>
      <c r="F22" s="176">
        <f t="shared" si="1"/>
        <v>0</v>
      </c>
      <c r="G22" s="169"/>
      <c r="H22" s="251"/>
      <c r="I22" s="254"/>
      <c r="J22" s="170"/>
    </row>
    <row r="23" spans="1:10">
      <c r="A23" s="272"/>
      <c r="B23" s="73" t="s">
        <v>518</v>
      </c>
      <c r="C23" s="82" t="s">
        <v>277</v>
      </c>
      <c r="D23" s="69">
        <v>2</v>
      </c>
      <c r="E23" s="168"/>
      <c r="F23" s="176">
        <f t="shared" si="1"/>
        <v>0</v>
      </c>
      <c r="G23" s="169"/>
      <c r="H23" s="251"/>
      <c r="I23" s="254"/>
      <c r="J23" s="170"/>
    </row>
    <row r="24" spans="1:10">
      <c r="A24" s="272"/>
      <c r="B24" s="73" t="s">
        <v>519</v>
      </c>
      <c r="C24" s="82" t="s">
        <v>279</v>
      </c>
      <c r="D24" s="69">
        <v>1</v>
      </c>
      <c r="E24" s="168"/>
      <c r="F24" s="176">
        <f t="shared" si="1"/>
        <v>0</v>
      </c>
      <c r="G24" s="169"/>
      <c r="H24" s="251"/>
      <c r="I24" s="254"/>
      <c r="J24" s="170"/>
    </row>
    <row r="25" spans="1:10">
      <c r="A25" s="272"/>
      <c r="B25" s="73" t="s">
        <v>520</v>
      </c>
      <c r="C25" s="82" t="s">
        <v>278</v>
      </c>
      <c r="D25" s="69">
        <v>3</v>
      </c>
      <c r="E25" s="168"/>
      <c r="F25" s="176">
        <f t="shared" si="1"/>
        <v>0</v>
      </c>
      <c r="G25" s="169"/>
      <c r="H25" s="251"/>
      <c r="I25" s="254"/>
      <c r="J25" s="170"/>
    </row>
    <row r="26" spans="1:10" ht="40.799999999999997">
      <c r="A26" s="272"/>
      <c r="B26" s="73" t="s">
        <v>521</v>
      </c>
      <c r="C26" s="82" t="s">
        <v>457</v>
      </c>
      <c r="D26" s="69">
        <v>1</v>
      </c>
      <c r="E26" s="168"/>
      <c r="F26" s="176">
        <f t="shared" si="1"/>
        <v>0</v>
      </c>
      <c r="G26" s="169"/>
      <c r="H26" s="251"/>
      <c r="I26" s="254"/>
      <c r="J26" s="170"/>
    </row>
    <row r="27" spans="1:10" ht="12" customHeight="1">
      <c r="A27" s="272"/>
      <c r="B27" s="73"/>
      <c r="C27" s="166"/>
      <c r="D27" s="167"/>
      <c r="E27" s="168"/>
      <c r="F27" s="176"/>
      <c r="G27" s="169"/>
      <c r="H27" s="251"/>
      <c r="I27" s="254"/>
      <c r="J27" s="170"/>
    </row>
    <row r="28" spans="1:10" ht="12" customHeight="1">
      <c r="A28" s="272"/>
      <c r="B28" s="73"/>
      <c r="C28" s="166"/>
      <c r="D28" s="167"/>
      <c r="E28" s="168"/>
      <c r="F28" s="176"/>
      <c r="G28" s="169"/>
      <c r="H28" s="251"/>
      <c r="I28" s="254"/>
      <c r="J28" s="170"/>
    </row>
    <row r="29" spans="1:10" ht="12">
      <c r="A29" s="271" t="s">
        <v>360</v>
      </c>
      <c r="B29" s="73" t="s">
        <v>172</v>
      </c>
      <c r="C29" s="166" t="s">
        <v>180</v>
      </c>
      <c r="D29" s="167">
        <v>2</v>
      </c>
      <c r="E29" s="168"/>
      <c r="F29" s="176">
        <f>E29*D29</f>
        <v>0</v>
      </c>
      <c r="G29" s="169"/>
      <c r="H29" s="180">
        <f>'Iekārtu tehniskā apkalpošana'!N9</f>
        <v>0</v>
      </c>
      <c r="I29" s="177"/>
      <c r="J29" s="170"/>
    </row>
    <row r="30" spans="1:10" ht="22.5" customHeight="1">
      <c r="A30" s="272"/>
      <c r="B30" s="164" t="s">
        <v>551</v>
      </c>
      <c r="C30" s="257" t="s">
        <v>460</v>
      </c>
      <c r="D30" s="257"/>
      <c r="E30" s="257"/>
      <c r="F30" s="257"/>
      <c r="G30" s="257"/>
      <c r="H30" s="274" t="s">
        <v>461</v>
      </c>
      <c r="I30" s="259">
        <f>F29+H29+F31</f>
        <v>0</v>
      </c>
      <c r="J30" s="170"/>
    </row>
    <row r="31" spans="1:10">
      <c r="A31" s="272"/>
      <c r="B31" s="73" t="s">
        <v>552</v>
      </c>
      <c r="C31" s="166" t="s">
        <v>203</v>
      </c>
      <c r="D31" s="167">
        <v>1</v>
      </c>
      <c r="E31" s="168"/>
      <c r="F31" s="176">
        <f>E31*D31</f>
        <v>0</v>
      </c>
      <c r="G31" s="169"/>
      <c r="H31" s="274"/>
      <c r="I31" s="259"/>
      <c r="J31" s="170"/>
    </row>
    <row r="32" spans="1:10" ht="40.799999999999997">
      <c r="A32" s="272"/>
      <c r="B32" s="73" t="s">
        <v>553</v>
      </c>
      <c r="C32" s="82" t="s">
        <v>457</v>
      </c>
      <c r="D32" s="167">
        <v>1</v>
      </c>
      <c r="E32" s="168"/>
      <c r="F32" s="176">
        <f>E32*D32</f>
        <v>0</v>
      </c>
      <c r="G32" s="169"/>
      <c r="H32" s="274"/>
      <c r="I32" s="259"/>
      <c r="J32" s="170"/>
    </row>
    <row r="33" spans="1:10" ht="12" customHeight="1">
      <c r="A33" s="272"/>
      <c r="B33" s="73"/>
      <c r="C33" s="166"/>
      <c r="D33" s="167"/>
      <c r="E33" s="168"/>
      <c r="F33" s="176"/>
      <c r="G33" s="169"/>
      <c r="H33" s="274"/>
      <c r="I33" s="259"/>
      <c r="J33" s="170"/>
    </row>
    <row r="34" spans="1:10" ht="12" customHeight="1">
      <c r="A34" s="272"/>
      <c r="B34" s="73"/>
      <c r="C34" s="166"/>
      <c r="D34" s="167"/>
      <c r="E34" s="168"/>
      <c r="F34" s="176"/>
      <c r="G34" s="169"/>
      <c r="H34" s="274"/>
      <c r="I34" s="259"/>
      <c r="J34" s="170"/>
    </row>
    <row r="35" spans="1:10">
      <c r="A35" s="163" t="s">
        <v>361</v>
      </c>
      <c r="B35" s="155" t="s">
        <v>45</v>
      </c>
      <c r="C35" s="82" t="s">
        <v>398</v>
      </c>
      <c r="D35" s="69">
        <v>2</v>
      </c>
      <c r="E35" s="83"/>
      <c r="F35" s="84">
        <f>E35*D35</f>
        <v>0</v>
      </c>
      <c r="G35" s="83"/>
      <c r="H35" s="86">
        <f>'Iekārtu tehniskā apkalpošana'!N10</f>
        <v>0</v>
      </c>
      <c r="I35" s="84">
        <f>F35+H35</f>
        <v>0</v>
      </c>
      <c r="J35" s="155"/>
    </row>
    <row r="36" spans="1:10" ht="23.25" customHeight="1">
      <c r="A36" s="163" t="s">
        <v>362</v>
      </c>
      <c r="B36" s="73" t="s">
        <v>173</v>
      </c>
      <c r="C36" s="166" t="s">
        <v>166</v>
      </c>
      <c r="D36" s="167">
        <v>1</v>
      </c>
      <c r="E36" s="168"/>
      <c r="F36" s="84">
        <f>E36*D36</f>
        <v>0</v>
      </c>
      <c r="G36" s="169"/>
      <c r="H36" s="179">
        <f>'Iekārtu tehniskā apkalpošana'!N11</f>
        <v>0</v>
      </c>
      <c r="I36" s="84">
        <f>F36+H36</f>
        <v>0</v>
      </c>
      <c r="J36" s="170"/>
    </row>
    <row r="37" spans="1:10" ht="15" customHeight="1">
      <c r="A37" s="260" t="s">
        <v>363</v>
      </c>
      <c r="B37" s="67" t="s">
        <v>174</v>
      </c>
      <c r="C37" s="82" t="s">
        <v>101</v>
      </c>
      <c r="D37" s="69">
        <v>1</v>
      </c>
      <c r="E37" s="83"/>
      <c r="F37" s="84">
        <f>E37*D37</f>
        <v>0</v>
      </c>
      <c r="G37" s="169"/>
      <c r="H37" s="179">
        <f>'Iekārtu tehniskā apkalpošana'!N12</f>
        <v>0</v>
      </c>
      <c r="I37" s="253">
        <f>F37+H37+SUM(F40:F46)</f>
        <v>0</v>
      </c>
      <c r="J37" s="170"/>
    </row>
    <row r="38" spans="1:10" ht="23.25" customHeight="1">
      <c r="A38" s="260"/>
      <c r="B38" s="67" t="s">
        <v>625</v>
      </c>
      <c r="C38" s="257" t="s">
        <v>460</v>
      </c>
      <c r="D38" s="257"/>
      <c r="E38" s="257"/>
      <c r="F38" s="257"/>
      <c r="G38" s="257"/>
      <c r="H38" s="250" t="s">
        <v>461</v>
      </c>
      <c r="I38" s="254"/>
      <c r="J38" s="170"/>
    </row>
    <row r="39" spans="1:10" ht="15" customHeight="1">
      <c r="A39" s="260"/>
      <c r="B39" s="155" t="s">
        <v>626</v>
      </c>
      <c r="C39" s="261" t="s">
        <v>272</v>
      </c>
      <c r="D39" s="262"/>
      <c r="E39" s="262"/>
      <c r="F39" s="262"/>
      <c r="G39" s="263"/>
      <c r="H39" s="251"/>
      <c r="I39" s="254"/>
      <c r="J39" s="170"/>
    </row>
    <row r="40" spans="1:10" ht="12" customHeight="1">
      <c r="A40" s="260"/>
      <c r="B40" s="155" t="s">
        <v>627</v>
      </c>
      <c r="C40" s="82" t="s">
        <v>273</v>
      </c>
      <c r="D40" s="69">
        <v>50</v>
      </c>
      <c r="E40" s="83"/>
      <c r="F40" s="84">
        <f>E40*D40</f>
        <v>0</v>
      </c>
      <c r="G40" s="169"/>
      <c r="H40" s="251"/>
      <c r="I40" s="254"/>
      <c r="J40" s="170"/>
    </row>
    <row r="41" spans="1:10" ht="12" customHeight="1">
      <c r="A41" s="260"/>
      <c r="B41" s="155" t="s">
        <v>628</v>
      </c>
      <c r="C41" s="82" t="s">
        <v>274</v>
      </c>
      <c r="D41" s="69">
        <v>25</v>
      </c>
      <c r="E41" s="83"/>
      <c r="F41" s="84">
        <f t="shared" ref="F41:F47" si="2">E41*D41</f>
        <v>0</v>
      </c>
      <c r="G41" s="169"/>
      <c r="H41" s="251"/>
      <c r="I41" s="254"/>
      <c r="J41" s="170"/>
    </row>
    <row r="42" spans="1:10" ht="11.25" customHeight="1">
      <c r="A42" s="260"/>
      <c r="B42" s="155" t="s">
        <v>629</v>
      </c>
      <c r="C42" s="82" t="s">
        <v>275</v>
      </c>
      <c r="D42" s="69">
        <v>5</v>
      </c>
      <c r="E42" s="83"/>
      <c r="F42" s="84">
        <f t="shared" si="2"/>
        <v>0</v>
      </c>
      <c r="G42" s="169"/>
      <c r="H42" s="251"/>
      <c r="I42" s="254"/>
      <c r="J42" s="170"/>
    </row>
    <row r="43" spans="1:10">
      <c r="A43" s="260"/>
      <c r="B43" s="155" t="s">
        <v>630</v>
      </c>
      <c r="C43" s="82" t="s">
        <v>276</v>
      </c>
      <c r="D43" s="69">
        <v>5</v>
      </c>
      <c r="E43" s="83"/>
      <c r="F43" s="84">
        <f t="shared" si="2"/>
        <v>0</v>
      </c>
      <c r="G43" s="85"/>
      <c r="H43" s="251"/>
      <c r="I43" s="254"/>
      <c r="J43" s="155"/>
    </row>
    <row r="44" spans="1:10">
      <c r="A44" s="260"/>
      <c r="B44" s="155" t="s">
        <v>631</v>
      </c>
      <c r="C44" s="82" t="s">
        <v>277</v>
      </c>
      <c r="D44" s="69">
        <v>2</v>
      </c>
      <c r="E44" s="83"/>
      <c r="F44" s="84">
        <f t="shared" si="2"/>
        <v>0</v>
      </c>
      <c r="G44" s="85"/>
      <c r="H44" s="251"/>
      <c r="I44" s="254"/>
      <c r="J44" s="155"/>
    </row>
    <row r="45" spans="1:10">
      <c r="A45" s="260"/>
      <c r="B45" s="155" t="s">
        <v>632</v>
      </c>
      <c r="C45" s="82" t="s">
        <v>279</v>
      </c>
      <c r="D45" s="69">
        <v>1</v>
      </c>
      <c r="E45" s="83"/>
      <c r="F45" s="84">
        <f t="shared" si="2"/>
        <v>0</v>
      </c>
      <c r="G45" s="85"/>
      <c r="H45" s="251"/>
      <c r="I45" s="254"/>
      <c r="J45" s="155"/>
    </row>
    <row r="46" spans="1:10">
      <c r="A46" s="260"/>
      <c r="B46" s="155" t="s">
        <v>633</v>
      </c>
      <c r="C46" s="82" t="s">
        <v>278</v>
      </c>
      <c r="D46" s="69">
        <v>3</v>
      </c>
      <c r="E46" s="83"/>
      <c r="F46" s="84">
        <f t="shared" si="2"/>
        <v>0</v>
      </c>
      <c r="G46" s="85"/>
      <c r="H46" s="251"/>
      <c r="I46" s="254"/>
      <c r="J46" s="155"/>
    </row>
    <row r="47" spans="1:10" ht="40.799999999999997">
      <c r="A47" s="260"/>
      <c r="B47" s="155" t="s">
        <v>634</v>
      </c>
      <c r="C47" s="82" t="s">
        <v>457</v>
      </c>
      <c r="D47" s="69">
        <v>1</v>
      </c>
      <c r="E47" s="83"/>
      <c r="F47" s="84">
        <f t="shared" si="2"/>
        <v>0</v>
      </c>
      <c r="G47" s="85"/>
      <c r="H47" s="251"/>
      <c r="I47" s="254"/>
      <c r="J47" s="155"/>
    </row>
    <row r="48" spans="1:10">
      <c r="A48" s="260"/>
      <c r="B48" s="155"/>
      <c r="C48" s="155"/>
      <c r="D48" s="159"/>
      <c r="E48" s="155"/>
      <c r="F48" s="155"/>
      <c r="G48" s="85"/>
      <c r="H48" s="251"/>
      <c r="I48" s="254"/>
      <c r="J48" s="155"/>
    </row>
    <row r="49" spans="1:10">
      <c r="A49" s="260"/>
      <c r="B49" s="155"/>
      <c r="C49" s="155"/>
      <c r="D49" s="159"/>
      <c r="E49" s="155"/>
      <c r="F49" s="155"/>
      <c r="G49" s="85"/>
      <c r="H49" s="252"/>
      <c r="I49" s="255"/>
      <c r="J49" s="155"/>
    </row>
    <row r="50" spans="1:10">
      <c r="A50" s="256" t="s">
        <v>364</v>
      </c>
      <c r="B50" s="155" t="s">
        <v>175</v>
      </c>
      <c r="C50" s="155" t="s">
        <v>178</v>
      </c>
      <c r="D50" s="159">
        <v>2</v>
      </c>
      <c r="E50" s="155"/>
      <c r="F50" s="187">
        <f>E50*D50</f>
        <v>0</v>
      </c>
      <c r="G50" s="85"/>
      <c r="H50" s="86">
        <f>'Iekārtu tehniskā apkalpošana'!N13</f>
        <v>0</v>
      </c>
      <c r="I50" s="259">
        <f>F50+H50+SUM(F52:F55)</f>
        <v>0</v>
      </c>
      <c r="J50" s="155"/>
    </row>
    <row r="51" spans="1:10" ht="22.5" customHeight="1">
      <c r="A51" s="256"/>
      <c r="B51" s="155" t="s">
        <v>661</v>
      </c>
      <c r="C51" s="257" t="s">
        <v>460</v>
      </c>
      <c r="D51" s="257"/>
      <c r="E51" s="257"/>
      <c r="F51" s="257"/>
      <c r="G51" s="257"/>
      <c r="H51" s="258" t="s">
        <v>461</v>
      </c>
      <c r="I51" s="259"/>
      <c r="J51" s="155"/>
    </row>
    <row r="52" spans="1:10" ht="20.399999999999999">
      <c r="A52" s="256"/>
      <c r="B52" s="155" t="s">
        <v>662</v>
      </c>
      <c r="C52" s="82" t="s">
        <v>306</v>
      </c>
      <c r="D52" s="69">
        <v>1</v>
      </c>
      <c r="E52" s="155"/>
      <c r="F52" s="187">
        <f>E52*D52</f>
        <v>0</v>
      </c>
      <c r="G52" s="85"/>
      <c r="H52" s="258"/>
      <c r="I52" s="259"/>
      <c r="J52" s="155"/>
    </row>
    <row r="53" spans="1:10">
      <c r="A53" s="256"/>
      <c r="B53" s="155" t="s">
        <v>663</v>
      </c>
      <c r="C53" s="82" t="s">
        <v>75</v>
      </c>
      <c r="D53" s="69">
        <v>1</v>
      </c>
      <c r="E53" s="155"/>
      <c r="F53" s="187">
        <f t="shared" ref="F53:F56" si="3">E53*D53</f>
        <v>0</v>
      </c>
      <c r="G53" s="155"/>
      <c r="H53" s="258"/>
      <c r="I53" s="259"/>
      <c r="J53" s="155"/>
    </row>
    <row r="54" spans="1:10">
      <c r="A54" s="256"/>
      <c r="B54" s="155" t="s">
        <v>664</v>
      </c>
      <c r="C54" s="82" t="s">
        <v>78</v>
      </c>
      <c r="D54" s="69">
        <v>1</v>
      </c>
      <c r="E54" s="155"/>
      <c r="F54" s="187">
        <f t="shared" si="3"/>
        <v>0</v>
      </c>
      <c r="G54" s="155"/>
      <c r="H54" s="258"/>
      <c r="I54" s="259"/>
      <c r="J54" s="155"/>
    </row>
    <row r="55" spans="1:10">
      <c r="A55" s="256"/>
      <c r="B55" s="155" t="s">
        <v>665</v>
      </c>
      <c r="C55" s="82" t="s">
        <v>79</v>
      </c>
      <c r="D55" s="69">
        <v>1</v>
      </c>
      <c r="E55" s="155"/>
      <c r="F55" s="187">
        <f t="shared" si="3"/>
        <v>0</v>
      </c>
      <c r="G55" s="155"/>
      <c r="H55" s="258"/>
      <c r="I55" s="259"/>
      <c r="J55" s="155"/>
    </row>
    <row r="56" spans="1:10" ht="40.799999999999997">
      <c r="A56" s="256"/>
      <c r="B56" s="155" t="s">
        <v>666</v>
      </c>
      <c r="C56" s="82" t="s">
        <v>457</v>
      </c>
      <c r="D56" s="69">
        <v>1</v>
      </c>
      <c r="E56" s="155"/>
      <c r="F56" s="187">
        <f t="shared" si="3"/>
        <v>0</v>
      </c>
      <c r="G56" s="155"/>
      <c r="H56" s="258"/>
      <c r="I56" s="259"/>
      <c r="J56" s="155"/>
    </row>
    <row r="57" spans="1:10">
      <c r="A57" s="256"/>
      <c r="B57" s="155"/>
      <c r="C57" s="155"/>
      <c r="D57" s="159"/>
      <c r="E57" s="155"/>
      <c r="F57" s="155"/>
      <c r="G57" s="155"/>
      <c r="H57" s="258"/>
      <c r="I57" s="259"/>
      <c r="J57" s="155"/>
    </row>
    <row r="58" spans="1:10">
      <c r="A58" s="256"/>
      <c r="B58" s="155"/>
      <c r="C58" s="155"/>
      <c r="D58" s="159"/>
      <c r="E58" s="155"/>
      <c r="F58" s="155"/>
      <c r="G58" s="155"/>
      <c r="H58" s="258"/>
      <c r="I58" s="259"/>
      <c r="J58" s="155"/>
    </row>
    <row r="59" spans="1:10">
      <c r="A59" s="264" t="s">
        <v>669</v>
      </c>
      <c r="B59" s="67" t="s">
        <v>176</v>
      </c>
      <c r="C59" s="82" t="s">
        <v>181</v>
      </c>
      <c r="D59" s="69">
        <v>10</v>
      </c>
      <c r="E59" s="87"/>
      <c r="F59" s="177">
        <f>E59*D59</f>
        <v>0</v>
      </c>
      <c r="G59" s="87"/>
      <c r="H59" s="191">
        <f>'Iekārtu tehniskā apkalpošana'!N14</f>
        <v>0</v>
      </c>
      <c r="I59" s="253">
        <f>F59+H59+SUM(F62:F67)+SUM(F69:F73)+SUM(F75:F77)</f>
        <v>0</v>
      </c>
      <c r="J59" s="155"/>
    </row>
    <row r="60" spans="1:10" ht="11.25" customHeight="1">
      <c r="A60" s="265"/>
      <c r="B60" s="190" t="s">
        <v>732</v>
      </c>
      <c r="C60" s="257" t="s">
        <v>460</v>
      </c>
      <c r="D60" s="257"/>
      <c r="E60" s="257"/>
      <c r="F60" s="257"/>
      <c r="G60" s="257"/>
      <c r="H60" s="258" t="s">
        <v>461</v>
      </c>
      <c r="I60" s="267"/>
      <c r="J60" s="155"/>
    </row>
    <row r="61" spans="1:10" ht="20.399999999999999">
      <c r="A61" s="265"/>
      <c r="B61" s="155" t="s">
        <v>711</v>
      </c>
      <c r="C61" s="143" t="s">
        <v>205</v>
      </c>
      <c r="D61" s="188"/>
      <c r="E61" s="156"/>
      <c r="F61" s="157"/>
      <c r="G61" s="156"/>
      <c r="H61" s="258"/>
      <c r="I61" s="267"/>
      <c r="J61" s="155"/>
    </row>
    <row r="62" spans="1:10" ht="20.399999999999999">
      <c r="A62" s="265"/>
      <c r="B62" s="155" t="s">
        <v>712</v>
      </c>
      <c r="C62" s="82" t="s">
        <v>190</v>
      </c>
      <c r="D62" s="69">
        <v>6</v>
      </c>
      <c r="E62" s="155"/>
      <c r="F62" s="187">
        <f>E62*D62</f>
        <v>0</v>
      </c>
      <c r="G62" s="155"/>
      <c r="H62" s="258"/>
      <c r="I62" s="267"/>
      <c r="J62" s="155"/>
    </row>
    <row r="63" spans="1:10" ht="20.399999999999999">
      <c r="A63" s="265"/>
      <c r="B63" s="155" t="s">
        <v>713</v>
      </c>
      <c r="C63" s="82" t="s">
        <v>138</v>
      </c>
      <c r="D63" s="69">
        <v>4</v>
      </c>
      <c r="E63" s="155"/>
      <c r="F63" s="187">
        <f t="shared" ref="F63:F67" si="4">E63*D63</f>
        <v>0</v>
      </c>
      <c r="G63" s="155"/>
      <c r="H63" s="258"/>
      <c r="I63" s="267"/>
      <c r="J63" s="155"/>
    </row>
    <row r="64" spans="1:10" ht="20.399999999999999">
      <c r="A64" s="265"/>
      <c r="B64" s="155" t="s">
        <v>714</v>
      </c>
      <c r="C64" s="82" t="s">
        <v>139</v>
      </c>
      <c r="D64" s="69">
        <v>4</v>
      </c>
      <c r="E64" s="83"/>
      <c r="F64" s="187">
        <f t="shared" si="4"/>
        <v>0</v>
      </c>
      <c r="G64" s="83"/>
      <c r="H64" s="258"/>
      <c r="I64" s="267"/>
      <c r="J64" s="155"/>
    </row>
    <row r="65" spans="1:10" ht="20.399999999999999">
      <c r="A65" s="265"/>
      <c r="B65" s="155" t="s">
        <v>715</v>
      </c>
      <c r="C65" s="82" t="s">
        <v>140</v>
      </c>
      <c r="D65" s="69">
        <v>1</v>
      </c>
      <c r="E65" s="83"/>
      <c r="F65" s="187">
        <f t="shared" si="4"/>
        <v>0</v>
      </c>
      <c r="G65" s="83"/>
      <c r="H65" s="258"/>
      <c r="I65" s="267"/>
      <c r="J65" s="155"/>
    </row>
    <row r="66" spans="1:10" ht="20.399999999999999">
      <c r="A66" s="265"/>
      <c r="B66" s="155" t="s">
        <v>716</v>
      </c>
      <c r="C66" s="82" t="s">
        <v>141</v>
      </c>
      <c r="D66" s="69">
        <v>1</v>
      </c>
      <c r="E66" s="83"/>
      <c r="F66" s="187">
        <f t="shared" si="4"/>
        <v>0</v>
      </c>
      <c r="G66" s="83"/>
      <c r="H66" s="258"/>
      <c r="I66" s="267"/>
      <c r="J66" s="155"/>
    </row>
    <row r="67" spans="1:10" ht="20.399999999999999">
      <c r="A67" s="265"/>
      <c r="B67" s="155" t="s">
        <v>717</v>
      </c>
      <c r="C67" s="82" t="s">
        <v>142</v>
      </c>
      <c r="D67" s="69">
        <v>1</v>
      </c>
      <c r="E67" s="83"/>
      <c r="F67" s="187">
        <f t="shared" si="4"/>
        <v>0</v>
      </c>
      <c r="G67" s="83"/>
      <c r="H67" s="258"/>
      <c r="I67" s="267"/>
      <c r="J67" s="155"/>
    </row>
    <row r="68" spans="1:10" ht="20.399999999999999">
      <c r="A68" s="265"/>
      <c r="B68" s="155" t="s">
        <v>718</v>
      </c>
      <c r="C68" s="143" t="s">
        <v>143</v>
      </c>
      <c r="D68" s="188"/>
      <c r="E68" s="156"/>
      <c r="F68" s="157"/>
      <c r="G68" s="156"/>
      <c r="H68" s="258"/>
      <c r="I68" s="267"/>
      <c r="J68" s="192"/>
    </row>
    <row r="69" spans="1:10" ht="20.399999999999999">
      <c r="A69" s="265"/>
      <c r="B69" s="155" t="s">
        <v>719</v>
      </c>
      <c r="C69" s="82" t="s">
        <v>144</v>
      </c>
      <c r="D69" s="69">
        <v>1</v>
      </c>
      <c r="E69" s="83"/>
      <c r="F69" s="84">
        <f>E69*D69</f>
        <v>0</v>
      </c>
      <c r="G69" s="83"/>
      <c r="H69" s="258"/>
      <c r="I69" s="267"/>
      <c r="J69" s="155"/>
    </row>
    <row r="70" spans="1:10" ht="20.399999999999999">
      <c r="A70" s="265"/>
      <c r="B70" s="155" t="s">
        <v>720</v>
      </c>
      <c r="C70" s="82" t="s">
        <v>145</v>
      </c>
      <c r="D70" s="69">
        <v>1</v>
      </c>
      <c r="E70" s="83"/>
      <c r="F70" s="84">
        <f t="shared" ref="F70:F73" si="5">E70*D70</f>
        <v>0</v>
      </c>
      <c r="G70" s="83"/>
      <c r="H70" s="258"/>
      <c r="I70" s="267"/>
      <c r="J70" s="155"/>
    </row>
    <row r="71" spans="1:10" ht="20.399999999999999">
      <c r="A71" s="265"/>
      <c r="B71" s="155" t="s">
        <v>721</v>
      </c>
      <c r="C71" s="82" t="s">
        <v>146</v>
      </c>
      <c r="D71" s="69">
        <v>1</v>
      </c>
      <c r="E71" s="83"/>
      <c r="F71" s="84">
        <f t="shared" si="5"/>
        <v>0</v>
      </c>
      <c r="G71" s="83"/>
      <c r="H71" s="258"/>
      <c r="I71" s="267"/>
      <c r="J71" s="155"/>
    </row>
    <row r="72" spans="1:10" ht="20.399999999999999">
      <c r="A72" s="265"/>
      <c r="B72" s="155" t="s">
        <v>722</v>
      </c>
      <c r="C72" s="82" t="s">
        <v>147</v>
      </c>
      <c r="D72" s="69">
        <v>1</v>
      </c>
      <c r="E72" s="83"/>
      <c r="F72" s="84">
        <f t="shared" si="5"/>
        <v>0</v>
      </c>
      <c r="G72" s="83"/>
      <c r="H72" s="258"/>
      <c r="I72" s="267"/>
      <c r="J72" s="155"/>
    </row>
    <row r="73" spans="1:10" ht="20.399999999999999">
      <c r="A73" s="265"/>
      <c r="B73" s="155" t="s">
        <v>723</v>
      </c>
      <c r="C73" s="82" t="s">
        <v>148</v>
      </c>
      <c r="D73" s="69">
        <v>1</v>
      </c>
      <c r="E73" s="83"/>
      <c r="F73" s="84">
        <f t="shared" si="5"/>
        <v>0</v>
      </c>
      <c r="G73" s="83"/>
      <c r="H73" s="258"/>
      <c r="I73" s="267"/>
      <c r="J73" s="155"/>
    </row>
    <row r="74" spans="1:10" ht="13.8">
      <c r="A74" s="265"/>
      <c r="B74" s="155" t="s">
        <v>724</v>
      </c>
      <c r="C74" s="143" t="s">
        <v>409</v>
      </c>
      <c r="D74" s="188"/>
      <c r="E74" s="156"/>
      <c r="F74" s="157"/>
      <c r="G74" s="156"/>
      <c r="H74" s="258"/>
      <c r="I74" s="267"/>
      <c r="J74" s="158"/>
    </row>
    <row r="75" spans="1:10" ht="13.8">
      <c r="A75" s="265"/>
      <c r="B75" s="155" t="s">
        <v>725</v>
      </c>
      <c r="C75" s="82" t="s">
        <v>132</v>
      </c>
      <c r="D75" s="4">
        <v>1</v>
      </c>
      <c r="E75" s="155"/>
      <c r="F75" s="187">
        <f>E75*D75</f>
        <v>0</v>
      </c>
      <c r="G75" s="155"/>
      <c r="H75" s="258"/>
      <c r="I75" s="267"/>
      <c r="J75" s="155"/>
    </row>
    <row r="76" spans="1:10" ht="13.8">
      <c r="A76" s="266"/>
      <c r="B76" s="155" t="s">
        <v>727</v>
      </c>
      <c r="C76" s="82" t="s">
        <v>407</v>
      </c>
      <c r="D76" s="4">
        <v>4</v>
      </c>
      <c r="E76" s="155"/>
      <c r="F76" s="187">
        <f>E76*D76</f>
        <v>0</v>
      </c>
      <c r="G76" s="155"/>
      <c r="H76" s="258"/>
      <c r="I76" s="268"/>
      <c r="J76" s="155"/>
    </row>
    <row r="77" spans="1:10">
      <c r="A77" s="155" t="s">
        <v>672</v>
      </c>
      <c r="B77" s="155" t="s">
        <v>367</v>
      </c>
      <c r="C77" s="155" t="s">
        <v>179</v>
      </c>
      <c r="D77" s="159">
        <v>1</v>
      </c>
      <c r="E77" s="155"/>
      <c r="F77" s="187">
        <f>E77*D77</f>
        <v>0</v>
      </c>
      <c r="G77" s="155"/>
      <c r="H77" s="187">
        <f>'Iekārtu tehniskā apkalpošana'!N15</f>
        <v>0</v>
      </c>
      <c r="I77" s="187">
        <f>H77+F77</f>
        <v>0</v>
      </c>
      <c r="J77" s="155"/>
    </row>
  </sheetData>
  <mergeCells count="28">
    <mergeCell ref="H60:H76"/>
    <mergeCell ref="A59:A76"/>
    <mergeCell ref="I59:I76"/>
    <mergeCell ref="B1:I1"/>
    <mergeCell ref="B2:I2"/>
    <mergeCell ref="C5:G5"/>
    <mergeCell ref="C60:G60"/>
    <mergeCell ref="I4:I15"/>
    <mergeCell ref="A4:A15"/>
    <mergeCell ref="I16:I28"/>
    <mergeCell ref="A16:A28"/>
    <mergeCell ref="C30:G30"/>
    <mergeCell ref="A29:A34"/>
    <mergeCell ref="H30:H34"/>
    <mergeCell ref="I30:I34"/>
    <mergeCell ref="C17:G17"/>
    <mergeCell ref="D18:G18"/>
    <mergeCell ref="H5:H15"/>
    <mergeCell ref="H17:H28"/>
    <mergeCell ref="I37:I49"/>
    <mergeCell ref="A50:A58"/>
    <mergeCell ref="C51:G51"/>
    <mergeCell ref="H51:H58"/>
    <mergeCell ref="I50:I58"/>
    <mergeCell ref="C38:G38"/>
    <mergeCell ref="A37:A49"/>
    <mergeCell ref="C39:G39"/>
    <mergeCell ref="H38:H4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Saturs</vt:lpstr>
      <vt:lpstr>Obl.pras.</vt:lpstr>
      <vt:lpstr>1</vt:lpstr>
      <vt:lpstr>2</vt:lpstr>
      <vt:lpstr>3</vt:lpstr>
      <vt:lpstr>4</vt:lpstr>
      <vt:lpstr>5</vt:lpstr>
      <vt:lpstr>6</vt:lpstr>
      <vt:lpstr>7</vt:lpstr>
      <vt:lpstr>8</vt:lpstr>
      <vt:lpstr>9</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dc:creator>
  <cp:lastModifiedBy>Ginta Kaire-Mače</cp:lastModifiedBy>
  <dcterms:created xsi:type="dcterms:W3CDTF">2015-06-05T18:17:20Z</dcterms:created>
  <dcterms:modified xsi:type="dcterms:W3CDTF">2024-05-28T07:15:15Z</dcterms:modified>
</cp:coreProperties>
</file>