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otajs.DESKTOP-HGKUD8K\Desktop\OKSANA\AK\BNP 2026_Apkures sistēmas audits_47\Nolikums ar pielikumiem\"/>
    </mc:Choice>
  </mc:AlternateContent>
  <xr:revisionPtr revIDLastSave="0" documentId="13_ncr:1_{65358CBC-4F59-4139-96BE-D05C342277B3}" xr6:coauthVersionLast="47" xr6:coauthVersionMax="47" xr10:uidLastSave="{00000000-0000-0000-0000-000000000000}"/>
  <bookViews>
    <workbookView xWindow="-120" yWindow="-120" windowWidth="29040" windowHeight="15720" activeTab="1" xr2:uid="{7668E911-395C-428B-A8C1-110B23F1EDFA}"/>
  </bookViews>
  <sheets>
    <sheet name="Kopsavilkums pa gadiem" sheetId="4" r:id="rId1"/>
    <sheet name="2022" sheetId="1" r:id="rId2"/>
    <sheet name="2023" sheetId="2" r:id="rId3"/>
    <sheet name="2024" sheetId="3" r:id="rId4"/>
  </sheets>
  <definedNames>
    <definedName name="_Hlk157777632" localSheetId="0">'Kopsavilkums pa gadiem'!$J$2</definedName>
    <definedName name="_Hlk198063307" localSheetId="0">'Kopsavilkums pa gadiem'!$J$3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4" l="1"/>
  <c r="O9" i="3" l="1"/>
  <c r="F20" i="4" s="1"/>
  <c r="O11" i="3"/>
  <c r="F22" i="4" s="1"/>
  <c r="O10" i="3"/>
  <c r="F21" i="4" s="1"/>
  <c r="O8" i="3"/>
  <c r="F19" i="4" s="1"/>
  <c r="O7" i="3"/>
  <c r="F18" i="4" s="1"/>
  <c r="O6" i="3"/>
  <c r="F17" i="4" s="1"/>
  <c r="O5" i="3"/>
  <c r="F16" i="4" s="1"/>
  <c r="O4" i="3"/>
  <c r="F15" i="4" s="1"/>
  <c r="O11" i="2"/>
  <c r="E22" i="4" s="1"/>
  <c r="O10" i="2"/>
  <c r="E21" i="4" s="1"/>
  <c r="O9" i="2"/>
  <c r="E20" i="4" s="1"/>
  <c r="O8" i="2"/>
  <c r="E19" i="4" s="1"/>
  <c r="O7" i="2"/>
  <c r="E18" i="4" s="1"/>
  <c r="O6" i="2"/>
  <c r="E17" i="4" s="1"/>
  <c r="O5" i="2"/>
  <c r="E16" i="4" s="1"/>
  <c r="O4" i="2"/>
  <c r="E15" i="4" s="1"/>
  <c r="O5" i="1"/>
  <c r="D16" i="4" s="1"/>
  <c r="O6" i="1"/>
  <c r="D17" i="4" s="1"/>
  <c r="O7" i="1"/>
  <c r="D18" i="4" s="1"/>
  <c r="O8" i="1"/>
  <c r="D19" i="4" s="1"/>
  <c r="O9" i="1"/>
  <c r="D20" i="4" s="1"/>
  <c r="O10" i="1"/>
  <c r="D21" i="4" s="1"/>
  <c r="O11" i="1"/>
  <c r="D22" i="4" s="1"/>
  <c r="O4" i="1"/>
  <c r="D15" i="4" s="1"/>
  <c r="G17" i="4" l="1"/>
  <c r="G16" i="4"/>
  <c r="H16" i="4" s="1"/>
  <c r="I16" i="4" s="1"/>
  <c r="G20" i="4"/>
  <c r="H20" i="4"/>
  <c r="I20" i="4" s="1"/>
  <c r="H17" i="4"/>
  <c r="I17" i="4" s="1"/>
  <c r="F23" i="4"/>
  <c r="G15" i="4"/>
  <c r="D23" i="4"/>
  <c r="G21" i="4"/>
  <c r="G19" i="4"/>
  <c r="G18" i="4"/>
  <c r="G22" i="4"/>
  <c r="E23" i="4"/>
  <c r="H21" i="4" l="1"/>
  <c r="I21" i="4" s="1"/>
  <c r="H18" i="4"/>
  <c r="I18" i="4" s="1"/>
  <c r="H15" i="4"/>
  <c r="I15" i="4"/>
  <c r="H19" i="4"/>
  <c r="I19" i="4" s="1"/>
  <c r="H22" i="4"/>
  <c r="G23" i="4"/>
  <c r="H23" i="4" l="1"/>
  <c r="I22" i="4"/>
  <c r="I23" i="4" s="1"/>
</calcChain>
</file>

<file path=xl/sharedStrings.xml><?xml version="1.0" encoding="utf-8"?>
<sst xmlns="http://schemas.openxmlformats.org/spreadsheetml/2006/main" count="134" uniqueCount="53">
  <si>
    <t>Kurmenes iela 87A, Rugāji</t>
  </si>
  <si>
    <t>Balvu Profesionālās un vispārizglītojošās vidusskola - internāts</t>
  </si>
  <si>
    <t>Vidzemes ielā 28, Balvi</t>
  </si>
  <si>
    <t xml:space="preserve">Balvu Profesionālās un vispārizglītojošās vidusskola - sporta zāle </t>
  </si>
  <si>
    <t>Vidzemes ielā 26, Balvi</t>
  </si>
  <si>
    <t xml:space="preserve">Rugāju vidusskola </t>
  </si>
  <si>
    <t>Kurmenes iela 87, Rugāji</t>
  </si>
  <si>
    <t xml:space="preserve">Baltinavas vidusskola </t>
  </si>
  <si>
    <t>Kārsavas iela 22, Baltinava</t>
  </si>
  <si>
    <t xml:space="preserve">Balvu Profesionālās un vispārizglītojošās vidusskola - skola </t>
  </si>
  <si>
    <t>Balvu sākumskola</t>
  </si>
  <si>
    <t>Partizānu iela 16, Balvi</t>
  </si>
  <si>
    <t>Viļakas vidusskola</t>
  </si>
  <si>
    <t>Pils iela 11 a, Viļaka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</si>
  <si>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</si>
  <si>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</si>
  <si>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</si>
  <si>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</si>
  <si>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</si>
  <si>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</si>
  <si>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</si>
  <si>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</si>
  <si>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</si>
  <si>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</si>
  <si>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 xml:space="preserve"> novembris</t>
  </si>
  <si>
    <t>decembris</t>
  </si>
  <si>
    <t>KOPĀ</t>
  </si>
  <si>
    <t>Ēka/Mēnesis</t>
  </si>
  <si>
    <t>Rugāju vidusskola- sporta centrs un internāts</t>
  </si>
  <si>
    <t xml:space="preserve">Rugāju vidusskola- sporta centrs un internāts </t>
  </si>
  <si>
    <t>Siltumenerģijas patēriņš, MWh, 2024.gada mēneši</t>
  </si>
  <si>
    <t>Siltumenerģijas patēriņš, MWh, 2023.gada mēneši</t>
  </si>
  <si>
    <t>Siltumenerģijas patēriņš, MWh, 2022. gada mēneši</t>
  </si>
  <si>
    <t>Ēka/Gads</t>
  </si>
  <si>
    <t>Ēkas platība</t>
  </si>
  <si>
    <t>Vidējais patēriņš, MWh</t>
  </si>
  <si>
    <t>10% ietaupījums no vidējā gada patēriņa, MWh</t>
  </si>
  <si>
    <t>Siltumenerģijas patēriņš (MWh) pēc viedā risinājuma ieviešanas 2029. gadā (10%)</t>
  </si>
  <si>
    <t>KOPĀ:</t>
  </si>
  <si>
    <t>Balvu Profesionālās un vispārizglītojošās vidusskola - skola (visa skolas ēka ar darbnīcām)</t>
  </si>
  <si>
    <t>Energo dati</t>
  </si>
  <si>
    <t>Individuālā apkure (malka)</t>
  </si>
  <si>
    <t>Centralizētā siltumapgāde</t>
  </si>
  <si>
    <t>1.pielikums</t>
  </si>
  <si>
    <t>Atklāta konkursa</t>
  </si>
  <si>
    <t xml:space="preserve">ERAF projekta Nr.5.1.1.4/1/24/I/007 “Ēkas siltumapgādes </t>
  </si>
  <si>
    <t>sistēmas viedā vadība” realizācijas ietvaros”</t>
  </si>
  <si>
    <t>nolikumam</t>
  </si>
  <si>
    <t>Tehniskās specifikācijas sagatavošanas laiks:</t>
  </si>
  <si>
    <t>Siltumenerģijas patēriņš, MWh, 2022.-2024.gads</t>
  </si>
  <si>
    <t xml:space="preserve">“Apkures sistēmas tehniskā audita veikšana Balvu novada pašvaldības ēkām, </t>
  </si>
  <si>
    <t>18.09.2025.</t>
  </si>
  <si>
    <t>ID.Nr.BNP 2026/…..../ERAF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</si>
</sst>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Calibri Light"/>
      <family val="2"/>
      <charset val="186"/>
      <scheme val="major"/>
    </font>
    <font>
      <sz val="11"/>
      <color theme="1"/>
      <name val="Calibri Light"/>
      <family val="2"/>
      <charset val="186"/>
      <scheme val="major"/>
    </font>
    <font>
      <sz val="1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1"/>
      <color theme="1"/>
      <name val="Calibri Light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0" borderId="0" xfId="1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11" fillId="0" borderId="0" xfId="0" applyFont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wrapText="1"/>
    </xf>
    <xf numFmtId="2" fontId="11" fillId="0" borderId="4" xfId="0" applyNumberFormat="1" applyFont="1" applyBorder="1" applyAlignment="1">
      <alignment horizontal="left" wrapText="1"/>
    </xf>
    <xf numFmtId="0" fontId="11" fillId="0" borderId="7" xfId="0" applyFont="1" applyBorder="1"/>
    <xf numFmtId="0" fontId="9" fillId="0" borderId="3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2" fontId="11" fillId="0" borderId="1" xfId="0" applyNumberFormat="1" applyFont="1" applyBorder="1" applyAlignment="1">
      <alignment horizontal="left" wrapText="1"/>
    </xf>
    <xf numFmtId="0" fontId="11" fillId="0" borderId="6" xfId="0" applyFont="1" applyBorder="1"/>
    <xf numFmtId="0" fontId="13" fillId="0" borderId="3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wrapText="1"/>
    </xf>
    <xf numFmtId="2" fontId="11" fillId="0" borderId="12" xfId="0" applyNumberFormat="1" applyFont="1" applyBorder="1" applyAlignment="1">
      <alignment horizontal="left" wrapText="1"/>
    </xf>
    <xf numFmtId="0" fontId="11" fillId="0" borderId="13" xfId="0" applyFont="1" applyBorder="1"/>
    <xf numFmtId="0" fontId="11" fillId="0" borderId="8" xfId="0" applyFont="1" applyBorder="1" applyAlignment="1">
      <alignment wrapText="1"/>
    </xf>
    <xf numFmtId="0" fontId="14" fillId="0" borderId="9" xfId="1" applyFont="1" applyBorder="1" applyAlignment="1">
      <alignment horizontal="right" vertical="center" wrapText="1"/>
    </xf>
    <xf numFmtId="0" fontId="15" fillId="0" borderId="9" xfId="0" applyFont="1" applyBorder="1" applyAlignment="1">
      <alignment horizontal="center" wrapText="1"/>
    </xf>
    <xf numFmtId="2" fontId="15" fillId="0" borderId="9" xfId="0" applyNumberFormat="1" applyFont="1" applyBorder="1" applyAlignment="1">
      <alignment horizontal="center" wrapText="1"/>
    </xf>
    <xf numFmtId="0" fontId="11" fillId="0" borderId="10" xfId="0" applyFont="1" applyBorder="1"/>
    <xf numFmtId="0" fontId="11" fillId="0" borderId="0" xfId="0" applyFont="1"/>
    <xf numFmtId="0" fontId="9" fillId="0" borderId="0" xfId="1" applyFont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Parasts" xfId="0" builtinId="0"/>
    <cellStyle name="Parasts 2" xfId="1" xr:uid="{BF9F4840-E05F-4EA3-9044-8DC3B3E28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4271-68C4-4665-9820-1FB789EB5345}">
  <dimension ref="A1:J26"/>
  <sheetViews>
    <sheetView topLeftCell="A22" zoomScaleNormal="100" workbookViewId="0">
      <selection activeCell="M13" sqref="M13"/>
    </sheetView>
  </sheetViews>
  <sheetFormatPr defaultRowHeight="15" x14ac:dyDescent="0.25"/>
  <cols>
    <col min="1" max="1" width="25.42578125" style="8" customWidth="1"/>
    <col min="2" max="2" width="16" style="8" customWidth="1"/>
    <col min="3" max="3" width="11.7109375" style="8" customWidth="1"/>
    <col min="4" max="6" width="8.85546875" style="8"/>
    <col min="7" max="7" width="12.28515625" style="8" customWidth="1"/>
    <col min="8" max="8" width="14.7109375" style="8" customWidth="1"/>
    <col min="9" max="9" width="22.85546875" style="8" customWidth="1"/>
    <col min="10" max="10" width="33.7109375" customWidth="1"/>
  </cols>
  <sheetData>
    <row r="1" spans="1:10" ht="15.75" x14ac:dyDescent="0.25">
      <c r="J1" s="11" t="s">
        <v>43</v>
      </c>
    </row>
    <row r="2" spans="1:10" x14ac:dyDescent="0.25">
      <c r="J2" s="12" t="s">
        <v>44</v>
      </c>
    </row>
    <row r="3" spans="1:10" x14ac:dyDescent="0.25">
      <c r="J3" s="12" t="s">
        <v>50</v>
      </c>
    </row>
    <row r="4" spans="1:10" x14ac:dyDescent="0.25">
      <c r="J4" s="12" t="s">
        <v>45</v>
      </c>
    </row>
    <row r="5" spans="1:10" x14ac:dyDescent="0.25">
      <c r="J5" s="12" t="s">
        <v>46</v>
      </c>
    </row>
    <row r="6" spans="1:10" x14ac:dyDescent="0.25">
      <c r="J6" s="12" t="s">
        <v>52</v>
      </c>
    </row>
    <row r="7" spans="1:10" x14ac:dyDescent="0.25">
      <c r="J7" s="12" t="s">
        <v>47</v>
      </c>
    </row>
    <row r="8" spans="1:10" ht="15.75" x14ac:dyDescent="0.25">
      <c r="J8" s="13"/>
    </row>
    <row r="9" spans="1:10" ht="15.75" customHeight="1" x14ac:dyDescent="0.25">
      <c r="J9" s="11" t="s">
        <v>48</v>
      </c>
    </row>
    <row r="10" spans="1:10" ht="15.75" x14ac:dyDescent="0.25">
      <c r="A10" s="9"/>
      <c r="B10" s="9"/>
      <c r="C10" s="9"/>
      <c r="J10" s="11" t="s">
        <v>51</v>
      </c>
    </row>
    <row r="11" spans="1:10" ht="15.75" x14ac:dyDescent="0.25">
      <c r="A11" s="9"/>
      <c r="B11" s="9"/>
      <c r="C11" s="9"/>
      <c r="J11" s="11"/>
    </row>
    <row r="12" spans="1:10" ht="15.75" customHeight="1" x14ac:dyDescent="0.25">
      <c r="A12" s="44" t="s">
        <v>49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ht="16.5" thickBo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1"/>
    </row>
    <row r="14" spans="1:10" s="40" customFormat="1" ht="77.25" customHeight="1" thickBot="1" x14ac:dyDescent="0.3">
      <c r="A14" s="42" t="s">
        <v>33</v>
      </c>
      <c r="B14" s="43"/>
      <c r="C14" s="15" t="s">
        <v>34</v>
      </c>
      <c r="D14" s="15">
        <v>2022</v>
      </c>
      <c r="E14" s="15">
        <v>2023</v>
      </c>
      <c r="F14" s="15">
        <v>2024</v>
      </c>
      <c r="G14" s="15" t="s">
        <v>35</v>
      </c>
      <c r="H14" s="15" t="s">
        <v>36</v>
      </c>
      <c r="I14" s="15" t="s">
        <v>37</v>
      </c>
      <c r="J14" s="39" t="s">
        <v>40</v>
      </c>
    </row>
    <row r="15" spans="1:10" ht="25.5" x14ac:dyDescent="0.25">
      <c r="A15" s="16" t="s">
        <v>28</v>
      </c>
      <c r="B15" s="17" t="s">
        <v>0</v>
      </c>
      <c r="C15" s="17">
        <v>2391.8000000000002</v>
      </c>
      <c r="D15" s="18">
        <f>'2022'!O4</f>
        <v>136.62</v>
      </c>
      <c r="E15" s="18">
        <f>'2023'!O4</f>
        <v>155.59</v>
      </c>
      <c r="F15" s="18">
        <f>'2024'!O4</f>
        <v>121.42</v>
      </c>
      <c r="G15" s="19">
        <f>(SUM(D15:F15))/3</f>
        <v>137.87666666666669</v>
      </c>
      <c r="H15" s="19">
        <f>G15*0.1</f>
        <v>13.78766666666667</v>
      </c>
      <c r="I15" s="19">
        <f>G15-H15</f>
        <v>124.08900000000003</v>
      </c>
      <c r="J15" s="20" t="s">
        <v>41</v>
      </c>
    </row>
    <row r="16" spans="1:10" ht="38.25" x14ac:dyDescent="0.25">
      <c r="A16" s="21" t="s">
        <v>1</v>
      </c>
      <c r="B16" s="22" t="s">
        <v>2</v>
      </c>
      <c r="C16" s="22">
        <v>1025.8</v>
      </c>
      <c r="D16" s="23">
        <f>'2022'!O5</f>
        <v>82.4</v>
      </c>
      <c r="E16" s="23">
        <f>'2023'!O5</f>
        <v>82.4</v>
      </c>
      <c r="F16" s="23">
        <f>'2024'!O5</f>
        <v>81.36</v>
      </c>
      <c r="G16" s="24">
        <f>(SUM(D16:F16))/3</f>
        <v>82.053333333333342</v>
      </c>
      <c r="H16" s="24">
        <f>G16*0.1</f>
        <v>8.2053333333333338</v>
      </c>
      <c r="I16" s="24">
        <f t="shared" ref="I16:I22" si="0">G16-H16</f>
        <v>73.848000000000013</v>
      </c>
      <c r="J16" s="25" t="s">
        <v>42</v>
      </c>
    </row>
    <row r="17" spans="1:10" ht="38.25" x14ac:dyDescent="0.25">
      <c r="A17" s="21" t="s">
        <v>3</v>
      </c>
      <c r="B17" s="22" t="s">
        <v>4</v>
      </c>
      <c r="C17" s="22">
        <v>1098.4000000000001</v>
      </c>
      <c r="D17" s="23">
        <f>'2022'!O6</f>
        <v>171.55000000000004</v>
      </c>
      <c r="E17" s="23">
        <f>'2023'!O6</f>
        <v>156.63999999999999</v>
      </c>
      <c r="F17" s="23">
        <f>'2024'!O6</f>
        <v>140.44999999999999</v>
      </c>
      <c r="G17" s="24">
        <f t="shared" ref="G17:G21" si="1">(SUM(D17:F17))/3</f>
        <v>156.21333333333334</v>
      </c>
      <c r="H17" s="24">
        <f t="shared" ref="H17:H22" si="2">G17*0.1</f>
        <v>15.621333333333334</v>
      </c>
      <c r="I17" s="24">
        <f t="shared" si="0"/>
        <v>140.59200000000001</v>
      </c>
      <c r="J17" s="25" t="s">
        <v>42</v>
      </c>
    </row>
    <row r="18" spans="1:10" ht="25.5" x14ac:dyDescent="0.25">
      <c r="A18" s="21" t="s">
        <v>5</v>
      </c>
      <c r="B18" s="22" t="s">
        <v>6</v>
      </c>
      <c r="C18" s="22">
        <v>1743.1</v>
      </c>
      <c r="D18" s="23">
        <f>'2022'!O7</f>
        <v>159.39000000000001</v>
      </c>
      <c r="E18" s="23">
        <f>'2023'!O7</f>
        <v>158.62</v>
      </c>
      <c r="F18" s="23">
        <f>'2024'!O7</f>
        <v>138.11999999999998</v>
      </c>
      <c r="G18" s="24">
        <f t="shared" si="1"/>
        <v>152.04333333333332</v>
      </c>
      <c r="H18" s="24">
        <f t="shared" si="2"/>
        <v>15.204333333333333</v>
      </c>
      <c r="I18" s="24">
        <f t="shared" si="0"/>
        <v>136.839</v>
      </c>
      <c r="J18" s="25" t="s">
        <v>41</v>
      </c>
    </row>
    <row r="19" spans="1:10" ht="25.5" x14ac:dyDescent="0.25">
      <c r="A19" s="26" t="s">
        <v>7</v>
      </c>
      <c r="B19" s="22" t="s">
        <v>8</v>
      </c>
      <c r="C19" s="22">
        <v>2452.8000000000002</v>
      </c>
      <c r="D19" s="23">
        <f>'2022'!O8</f>
        <v>105.07000000000001</v>
      </c>
      <c r="E19" s="23">
        <f>'2023'!O8</f>
        <v>144.71</v>
      </c>
      <c r="F19" s="23">
        <f>'2024'!O8</f>
        <v>258.61</v>
      </c>
      <c r="G19" s="24">
        <f t="shared" si="1"/>
        <v>169.46333333333334</v>
      </c>
      <c r="H19" s="24">
        <f t="shared" si="2"/>
        <v>16.946333333333335</v>
      </c>
      <c r="I19" s="24">
        <f t="shared" si="0"/>
        <v>152.517</v>
      </c>
      <c r="J19" s="25" t="s">
        <v>41</v>
      </c>
    </row>
    <row r="20" spans="1:10" ht="51" x14ac:dyDescent="0.25">
      <c r="A20" s="21" t="s">
        <v>39</v>
      </c>
      <c r="B20" s="22" t="s">
        <v>4</v>
      </c>
      <c r="C20" s="22">
        <v>3802.7</v>
      </c>
      <c r="D20" s="23">
        <f>'2022'!O9</f>
        <v>318.75</v>
      </c>
      <c r="E20" s="23">
        <f>'2023'!O9</f>
        <v>257.10000000000002</v>
      </c>
      <c r="F20" s="23">
        <f>'2024'!O9</f>
        <v>258.61</v>
      </c>
      <c r="G20" s="24">
        <f t="shared" si="1"/>
        <v>278.15333333333336</v>
      </c>
      <c r="H20" s="24">
        <f t="shared" si="2"/>
        <v>27.815333333333339</v>
      </c>
      <c r="I20" s="24">
        <f t="shared" si="0"/>
        <v>250.33800000000002</v>
      </c>
      <c r="J20" s="25" t="s">
        <v>42</v>
      </c>
    </row>
    <row r="21" spans="1:10" ht="25.5" x14ac:dyDescent="0.25">
      <c r="A21" s="21" t="s">
        <v>10</v>
      </c>
      <c r="B21" s="22" t="s">
        <v>11</v>
      </c>
      <c r="C21" s="22">
        <v>4571.1899999999996</v>
      </c>
      <c r="D21" s="23">
        <f>'2022'!O10</f>
        <v>321.7</v>
      </c>
      <c r="E21" s="23">
        <f>'2023'!O10</f>
        <v>324.05</v>
      </c>
      <c r="F21" s="23">
        <f>'2024'!O10</f>
        <v>292.47000000000003</v>
      </c>
      <c r="G21" s="24">
        <f t="shared" si="1"/>
        <v>312.74</v>
      </c>
      <c r="H21" s="24">
        <f t="shared" si="2"/>
        <v>31.274000000000001</v>
      </c>
      <c r="I21" s="24">
        <f t="shared" si="0"/>
        <v>281.46600000000001</v>
      </c>
      <c r="J21" s="25" t="s">
        <v>42</v>
      </c>
    </row>
    <row r="22" spans="1:10" ht="15.75" thickBot="1" x14ac:dyDescent="0.3">
      <c r="A22" s="27" t="s">
        <v>12</v>
      </c>
      <c r="B22" s="28" t="s">
        <v>13</v>
      </c>
      <c r="C22" s="28">
        <v>5526</v>
      </c>
      <c r="D22" s="29">
        <f>'2022'!O11</f>
        <v>264.40000000000003</v>
      </c>
      <c r="E22" s="29">
        <f>'2023'!O11</f>
        <v>335.79</v>
      </c>
      <c r="F22" s="29">
        <f>'2024'!O11</f>
        <v>273.91000000000003</v>
      </c>
      <c r="G22" s="30">
        <f>(SUM(D22:F22))/3</f>
        <v>291.36666666666673</v>
      </c>
      <c r="H22" s="30">
        <f t="shared" si="2"/>
        <v>29.136666666666674</v>
      </c>
      <c r="I22" s="30">
        <f t="shared" si="0"/>
        <v>262.23000000000008</v>
      </c>
      <c r="J22" s="31" t="s">
        <v>41</v>
      </c>
    </row>
    <row r="23" spans="1:10" ht="15.75" thickBot="1" x14ac:dyDescent="0.3">
      <c r="A23" s="32"/>
      <c r="B23" s="33" t="s">
        <v>38</v>
      </c>
      <c r="C23" s="34">
        <f>SUM(C15:C22)</f>
        <v>22611.79</v>
      </c>
      <c r="D23" s="34">
        <f t="shared" ref="D23:F23" si="3">SUM(D15:D22)</f>
        <v>1559.88</v>
      </c>
      <c r="E23" s="34">
        <f t="shared" si="3"/>
        <v>1614.9</v>
      </c>
      <c r="F23" s="34">
        <f t="shared" si="3"/>
        <v>1564.95</v>
      </c>
      <c r="G23" s="34">
        <f t="shared" ref="G23" si="4">SUM(G15:G22)</f>
        <v>1579.9100000000003</v>
      </c>
      <c r="H23" s="35">
        <f t="shared" ref="H23" si="5">SUM(H15:H22)</f>
        <v>157.99100000000001</v>
      </c>
      <c r="I23" s="35">
        <f t="shared" ref="I23" si="6">SUM(I15:I22)</f>
        <v>1421.9189999999999</v>
      </c>
      <c r="J23" s="36"/>
    </row>
    <row r="24" spans="1:1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37"/>
    </row>
    <row r="25" spans="1:10" x14ac:dyDescent="0.25">
      <c r="A25" s="14"/>
      <c r="B25" s="38"/>
      <c r="C25" s="14"/>
      <c r="D25" s="14"/>
      <c r="E25" s="14"/>
      <c r="F25" s="14"/>
      <c r="G25" s="14"/>
      <c r="H25" s="14"/>
      <c r="I25" s="14"/>
      <c r="J25" s="37"/>
    </row>
    <row r="26" spans="1:10" x14ac:dyDescent="0.25">
      <c r="B26" s="10"/>
    </row>
  </sheetData>
  <mergeCells count="2">
    <mergeCell ref="A14:B14"/>
    <mergeCell ref="A12:J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0C86-5B6F-450A-9028-691B7BB63DED}">
  <dimension ref="A1:O12"/>
  <sheetViews>
    <sheetView tabSelected="1" workbookViewId="0">
      <selection activeCell="B5" sqref="B5"/>
    </sheetView>
  </sheetViews>
  <sheetFormatPr defaultRowHeight="15" x14ac:dyDescent="0.25"/>
  <cols>
    <col min="1" max="1" width="16.7109375" customWidth="1"/>
    <col min="2" max="2" width="23.42578125" customWidth="1"/>
    <col min="11" max="11" width="12.42578125" customWidth="1"/>
    <col min="13" max="13" width="12" customWidth="1"/>
    <col min="14" max="14" width="13.7109375" customWidth="1"/>
  </cols>
  <sheetData>
    <row r="1" spans="1:15" ht="15.75" x14ac:dyDescent="0.25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45" t="s">
        <v>27</v>
      </c>
      <c r="B3" s="45"/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</row>
    <row r="4" spans="1:15" ht="38.25" x14ac:dyDescent="0.25">
      <c r="A4" s="3" t="s">
        <v>28</v>
      </c>
      <c r="B4" s="4" t="s">
        <v>0</v>
      </c>
      <c r="C4" s="2">
        <v>22.77</v>
      </c>
      <c r="D4" s="2">
        <v>22.77</v>
      </c>
      <c r="E4" s="2">
        <v>22.77</v>
      </c>
      <c r="F4" s="2">
        <v>22.77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/>
      <c r="M4" s="2">
        <v>22.77</v>
      </c>
      <c r="N4" s="2">
        <v>22.77</v>
      </c>
      <c r="O4" s="41">
        <f>SUM(C4:N4)</f>
        <v>136.62</v>
      </c>
    </row>
    <row r="5" spans="1:15" ht="51" x14ac:dyDescent="0.25">
      <c r="A5" s="5" t="s">
        <v>1</v>
      </c>
      <c r="B5" s="4" t="s">
        <v>2</v>
      </c>
      <c r="C5" s="2">
        <v>11.4</v>
      </c>
      <c r="D5" s="2">
        <v>13.55</v>
      </c>
      <c r="E5" s="2">
        <v>10.7</v>
      </c>
      <c r="F5" s="2">
        <v>7.23</v>
      </c>
      <c r="G5" s="2">
        <v>3.34</v>
      </c>
      <c r="H5" s="2">
        <v>0.9</v>
      </c>
      <c r="I5" s="2">
        <v>0.71</v>
      </c>
      <c r="J5" s="2">
        <v>1</v>
      </c>
      <c r="K5" s="2">
        <v>1.06</v>
      </c>
      <c r="L5" s="2">
        <v>6.02</v>
      </c>
      <c r="M5" s="2">
        <v>12.77</v>
      </c>
      <c r="N5" s="2">
        <v>13.72</v>
      </c>
      <c r="O5" s="41">
        <f t="shared" ref="O5:O11" si="0">SUM(C5:N5)</f>
        <v>82.4</v>
      </c>
    </row>
    <row r="6" spans="1:15" ht="51" x14ac:dyDescent="0.25">
      <c r="A6" s="5" t="s">
        <v>3</v>
      </c>
      <c r="B6" s="4" t="s">
        <v>4</v>
      </c>
      <c r="C6" s="2">
        <v>29.84</v>
      </c>
      <c r="D6" s="2">
        <v>24.57</v>
      </c>
      <c r="E6" s="2">
        <v>21.03</v>
      </c>
      <c r="F6" s="2">
        <v>18.96</v>
      </c>
      <c r="G6" s="2">
        <v>2.67</v>
      </c>
      <c r="H6" s="2">
        <v>3.15</v>
      </c>
      <c r="I6" s="2">
        <v>2.36</v>
      </c>
      <c r="J6" s="2">
        <v>2.4300000000000002</v>
      </c>
      <c r="K6" s="2">
        <v>4.6500000000000004</v>
      </c>
      <c r="L6" s="2">
        <v>12.17</v>
      </c>
      <c r="M6" s="2">
        <v>17.920000000000002</v>
      </c>
      <c r="N6" s="2">
        <v>31.8</v>
      </c>
      <c r="O6" s="41">
        <f t="shared" si="0"/>
        <v>171.55000000000004</v>
      </c>
    </row>
    <row r="7" spans="1:15" x14ac:dyDescent="0.25">
      <c r="A7" s="5" t="s">
        <v>5</v>
      </c>
      <c r="B7" s="4" t="s">
        <v>6</v>
      </c>
      <c r="C7" s="2">
        <v>22.77</v>
      </c>
      <c r="D7" s="2">
        <v>22.77</v>
      </c>
      <c r="E7" s="2">
        <v>22.77</v>
      </c>
      <c r="F7" s="2">
        <v>22.77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22.77</v>
      </c>
      <c r="M7" s="2">
        <v>22.77</v>
      </c>
      <c r="N7" s="2">
        <v>22.77</v>
      </c>
      <c r="O7" s="41">
        <f t="shared" si="0"/>
        <v>159.39000000000001</v>
      </c>
    </row>
    <row r="8" spans="1:15" ht="25.5" x14ac:dyDescent="0.25">
      <c r="A8" s="3" t="s">
        <v>7</v>
      </c>
      <c r="B8" s="4" t="s">
        <v>8</v>
      </c>
      <c r="C8" s="2">
        <v>17.09</v>
      </c>
      <c r="D8" s="2">
        <v>21.29</v>
      </c>
      <c r="E8" s="2">
        <v>11.25</v>
      </c>
      <c r="F8" s="2">
        <v>12.9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3.61</v>
      </c>
      <c r="M8" s="2">
        <v>19.350000000000001</v>
      </c>
      <c r="N8" s="2">
        <v>19.579999999999998</v>
      </c>
      <c r="O8" s="41">
        <f t="shared" si="0"/>
        <v>105.07000000000001</v>
      </c>
    </row>
    <row r="9" spans="1:15" ht="38.25" x14ac:dyDescent="0.25">
      <c r="A9" s="5" t="s">
        <v>9</v>
      </c>
      <c r="B9" s="4" t="s">
        <v>4</v>
      </c>
      <c r="C9" s="2">
        <v>61.13</v>
      </c>
      <c r="D9" s="2">
        <v>52.18</v>
      </c>
      <c r="E9" s="2">
        <v>41.58</v>
      </c>
      <c r="F9" s="2">
        <v>33.770000000000003</v>
      </c>
      <c r="G9" s="2">
        <v>3.26</v>
      </c>
      <c r="H9" s="2">
        <v>2.48</v>
      </c>
      <c r="I9" s="2">
        <v>2.0699999999999998</v>
      </c>
      <c r="J9" s="2">
        <v>1.94</v>
      </c>
      <c r="K9" s="2">
        <v>7.61</v>
      </c>
      <c r="L9" s="2">
        <v>23.36</v>
      </c>
      <c r="M9" s="2">
        <v>31.25</v>
      </c>
      <c r="N9" s="2">
        <v>58.12</v>
      </c>
      <c r="O9" s="41">
        <f t="shared" si="0"/>
        <v>318.75</v>
      </c>
    </row>
    <row r="10" spans="1:15" x14ac:dyDescent="0.25">
      <c r="A10" s="5" t="s">
        <v>10</v>
      </c>
      <c r="B10" s="4" t="s">
        <v>11</v>
      </c>
      <c r="C10" s="2">
        <v>60.04</v>
      </c>
      <c r="D10" s="2">
        <v>49.67</v>
      </c>
      <c r="E10" s="2">
        <v>39.31</v>
      </c>
      <c r="F10" s="2">
        <v>27.72</v>
      </c>
      <c r="G10" s="2">
        <v>12.54</v>
      </c>
      <c r="H10" s="2">
        <v>2</v>
      </c>
      <c r="I10" s="2">
        <v>0.48</v>
      </c>
      <c r="J10" s="2">
        <v>1.25</v>
      </c>
      <c r="K10" s="2">
        <v>5.67</v>
      </c>
      <c r="L10" s="2">
        <v>18.05</v>
      </c>
      <c r="M10" s="2">
        <v>35.36</v>
      </c>
      <c r="N10" s="2">
        <v>69.61</v>
      </c>
      <c r="O10" s="41">
        <f t="shared" si="0"/>
        <v>321.7</v>
      </c>
    </row>
    <row r="11" spans="1:15" x14ac:dyDescent="0.25">
      <c r="A11" s="5" t="s">
        <v>12</v>
      </c>
      <c r="B11" s="4" t="s">
        <v>13</v>
      </c>
      <c r="C11" s="2">
        <v>52.2</v>
      </c>
      <c r="D11" s="2">
        <v>38.700000000000003</v>
      </c>
      <c r="E11" s="2">
        <v>29.2</v>
      </c>
      <c r="F11" s="2">
        <v>21</v>
      </c>
      <c r="G11" s="2">
        <v>13.4</v>
      </c>
      <c r="H11" s="2">
        <v>2</v>
      </c>
      <c r="I11" s="2">
        <v>0</v>
      </c>
      <c r="J11" s="2">
        <v>0</v>
      </c>
      <c r="K11" s="2">
        <v>4.2</v>
      </c>
      <c r="L11" s="2">
        <v>13.4</v>
      </c>
      <c r="M11" s="2">
        <v>44.4</v>
      </c>
      <c r="N11" s="2">
        <v>45.9</v>
      </c>
      <c r="O11" s="41">
        <f t="shared" si="0"/>
        <v>264.40000000000003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2">
    <mergeCell ref="A3:B3"/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53EB-AF3D-4D37-9B78-17E46BC7A8BC}">
  <dimension ref="A1:O12"/>
  <sheetViews>
    <sheetView workbookViewId="0">
      <selection activeCell="B6" sqref="B6"/>
    </sheetView>
  </sheetViews>
  <sheetFormatPr defaultRowHeight="15" x14ac:dyDescent="0.25"/>
  <cols>
    <col min="1" max="1" width="20" customWidth="1"/>
    <col min="2" max="2" width="23.42578125" customWidth="1"/>
    <col min="11" max="11" width="12.42578125" customWidth="1"/>
    <col min="13" max="13" width="12" customWidth="1"/>
    <col min="14" max="14" width="13.7109375" customWidth="1"/>
  </cols>
  <sheetData>
    <row r="1" spans="1:15" ht="15.75" x14ac:dyDescent="0.2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45" t="s">
        <v>27</v>
      </c>
      <c r="B3" s="45"/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</row>
    <row r="4" spans="1:15" ht="38.25" x14ac:dyDescent="0.25">
      <c r="A4" s="3" t="s">
        <v>28</v>
      </c>
      <c r="B4" s="4" t="s">
        <v>0</v>
      </c>
      <c r="C4" s="2">
        <v>22.77</v>
      </c>
      <c r="D4" s="2">
        <v>22.77</v>
      </c>
      <c r="E4" s="2">
        <v>22.77</v>
      </c>
      <c r="F4" s="2">
        <v>18.97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22.77</v>
      </c>
      <c r="M4" s="2">
        <v>22.77</v>
      </c>
      <c r="N4" s="2">
        <v>22.77</v>
      </c>
      <c r="O4" s="41">
        <f>SUM(C4:N4)</f>
        <v>155.59</v>
      </c>
    </row>
    <row r="5" spans="1:15" ht="38.25" x14ac:dyDescent="0.25">
      <c r="A5" s="5" t="s">
        <v>1</v>
      </c>
      <c r="B5" s="4" t="s">
        <v>2</v>
      </c>
      <c r="C5" s="2">
        <v>11.4</v>
      </c>
      <c r="D5" s="2">
        <v>13.55</v>
      </c>
      <c r="E5" s="2">
        <v>10.7</v>
      </c>
      <c r="F5" s="2">
        <v>7.23</v>
      </c>
      <c r="G5" s="2">
        <v>3.34</v>
      </c>
      <c r="H5" s="2">
        <v>0.9</v>
      </c>
      <c r="I5" s="2">
        <v>0.71</v>
      </c>
      <c r="J5" s="2">
        <v>1</v>
      </c>
      <c r="K5" s="2">
        <v>1.06</v>
      </c>
      <c r="L5" s="2">
        <v>6.02</v>
      </c>
      <c r="M5" s="2">
        <v>12.77</v>
      </c>
      <c r="N5" s="2">
        <v>13.72</v>
      </c>
      <c r="O5" s="41">
        <f t="shared" ref="O5:O11" si="0">SUM(C5:N5)</f>
        <v>82.4</v>
      </c>
    </row>
    <row r="6" spans="1:15" ht="38.25" x14ac:dyDescent="0.25">
      <c r="A6" s="5" t="s">
        <v>3</v>
      </c>
      <c r="B6" s="4" t="s">
        <v>4</v>
      </c>
      <c r="C6" s="2">
        <v>22.47</v>
      </c>
      <c r="D6" s="2">
        <v>24.68</v>
      </c>
      <c r="E6" s="2">
        <v>21.26</v>
      </c>
      <c r="F6" s="2">
        <v>13.14</v>
      </c>
      <c r="G6" s="2">
        <v>7.12</v>
      </c>
      <c r="H6" s="2">
        <v>3.02</v>
      </c>
      <c r="I6" s="2">
        <v>2.4700000000000002</v>
      </c>
      <c r="J6" s="2">
        <v>2.59</v>
      </c>
      <c r="K6" s="2">
        <v>2.71</v>
      </c>
      <c r="L6" s="2">
        <v>9.49</v>
      </c>
      <c r="M6" s="2">
        <v>22.24</v>
      </c>
      <c r="N6" s="2">
        <v>25.45</v>
      </c>
      <c r="O6" s="41">
        <f t="shared" si="0"/>
        <v>156.63999999999999</v>
      </c>
    </row>
    <row r="7" spans="1:15" x14ac:dyDescent="0.25">
      <c r="A7" s="5" t="s">
        <v>5</v>
      </c>
      <c r="B7" s="4" t="s">
        <v>6</v>
      </c>
      <c r="C7" s="2">
        <v>22.77</v>
      </c>
      <c r="D7" s="2">
        <v>22.77</v>
      </c>
      <c r="E7" s="2">
        <v>22.77</v>
      </c>
      <c r="F7" s="2">
        <v>22.77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22</v>
      </c>
      <c r="M7" s="2">
        <v>22.77</v>
      </c>
      <c r="N7" s="2">
        <v>22.77</v>
      </c>
      <c r="O7" s="41">
        <f t="shared" si="0"/>
        <v>158.62</v>
      </c>
    </row>
    <row r="8" spans="1:15" x14ac:dyDescent="0.25">
      <c r="A8" s="3" t="s">
        <v>7</v>
      </c>
      <c r="B8" s="4" t="s">
        <v>8</v>
      </c>
      <c r="C8" s="2">
        <v>30.36</v>
      </c>
      <c r="D8" s="2">
        <v>29.6</v>
      </c>
      <c r="E8" s="2">
        <v>32.9</v>
      </c>
      <c r="F8" s="2">
        <v>6.37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3.55</v>
      </c>
      <c r="M8" s="2">
        <v>12.9</v>
      </c>
      <c r="N8" s="2">
        <v>29.03</v>
      </c>
      <c r="O8" s="41">
        <f t="shared" si="0"/>
        <v>144.71</v>
      </c>
    </row>
    <row r="9" spans="1:15" ht="38.25" x14ac:dyDescent="0.25">
      <c r="A9" s="5" t="s">
        <v>9</v>
      </c>
      <c r="B9" s="4" t="s">
        <v>4</v>
      </c>
      <c r="C9" s="2">
        <v>35.72</v>
      </c>
      <c r="D9" s="2">
        <v>41.7</v>
      </c>
      <c r="E9" s="2">
        <v>36.229999999999997</v>
      </c>
      <c r="F9" s="2">
        <v>23.75</v>
      </c>
      <c r="G9" s="2">
        <v>9.89</v>
      </c>
      <c r="H9" s="2">
        <v>1.21</v>
      </c>
      <c r="I9" s="2">
        <v>0.89</v>
      </c>
      <c r="J9" s="2">
        <v>0.78</v>
      </c>
      <c r="K9" s="2">
        <v>1.54</v>
      </c>
      <c r="L9" s="2">
        <v>15.28</v>
      </c>
      <c r="M9" s="2">
        <v>43.95</v>
      </c>
      <c r="N9" s="2">
        <v>46.16</v>
      </c>
      <c r="O9" s="41">
        <f t="shared" si="0"/>
        <v>257.10000000000002</v>
      </c>
    </row>
    <row r="10" spans="1:15" x14ac:dyDescent="0.25">
      <c r="A10" s="3" t="s">
        <v>10</v>
      </c>
      <c r="B10" s="4" t="s">
        <v>11</v>
      </c>
      <c r="C10" s="2">
        <v>46.75</v>
      </c>
      <c r="D10" s="2">
        <v>53.12</v>
      </c>
      <c r="E10" s="2">
        <v>41.91</v>
      </c>
      <c r="F10" s="2">
        <v>21.52</v>
      </c>
      <c r="G10" s="2">
        <v>3.02</v>
      </c>
      <c r="H10" s="2">
        <v>1.01</v>
      </c>
      <c r="I10" s="7">
        <v>1.1100000000000001</v>
      </c>
      <c r="J10" s="2">
        <v>2.25</v>
      </c>
      <c r="K10" s="2">
        <v>17.75</v>
      </c>
      <c r="L10" s="2">
        <v>17.75</v>
      </c>
      <c r="M10" s="2">
        <v>52.41</v>
      </c>
      <c r="N10" s="2">
        <v>65.45</v>
      </c>
      <c r="O10" s="41">
        <f>SUM(C10:N10)</f>
        <v>324.05</v>
      </c>
    </row>
    <row r="11" spans="1:15" x14ac:dyDescent="0.25">
      <c r="A11" s="3" t="s">
        <v>12</v>
      </c>
      <c r="B11" s="4" t="s">
        <v>13</v>
      </c>
      <c r="C11" s="2">
        <v>53.88</v>
      </c>
      <c r="D11" s="2">
        <v>50.84</v>
      </c>
      <c r="E11" s="2">
        <v>58.43</v>
      </c>
      <c r="F11" s="2">
        <v>36.43</v>
      </c>
      <c r="G11" s="2">
        <v>14.04</v>
      </c>
      <c r="H11" s="2">
        <v>0</v>
      </c>
      <c r="I11" s="2">
        <v>0</v>
      </c>
      <c r="J11" s="2">
        <v>0</v>
      </c>
      <c r="K11" s="2">
        <v>0</v>
      </c>
      <c r="L11" s="2">
        <v>31.11</v>
      </c>
      <c r="M11" s="2">
        <v>44.77</v>
      </c>
      <c r="N11" s="2">
        <v>46.29</v>
      </c>
      <c r="O11" s="41">
        <f t="shared" si="0"/>
        <v>335.79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2">
    <mergeCell ref="A3:B3"/>
    <mergeCell ref="A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7CDE-BE93-46AE-BC99-9042CD6AB0F9}">
  <dimension ref="A1:O12"/>
  <sheetViews>
    <sheetView workbookViewId="0">
      <selection activeCell="D6" sqref="D6"/>
    </sheetView>
  </sheetViews>
  <sheetFormatPr defaultRowHeight="15" x14ac:dyDescent="0.25"/>
  <cols>
    <col min="1" max="1" width="20.28515625" customWidth="1"/>
    <col min="2" max="2" width="24.140625" customWidth="1"/>
    <col min="11" max="11" width="12.42578125" customWidth="1"/>
    <col min="13" max="13" width="12" customWidth="1"/>
    <col min="14" max="14" width="13.7109375" customWidth="1"/>
  </cols>
  <sheetData>
    <row r="1" spans="1:15" ht="15.75" x14ac:dyDescent="0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45" t="s">
        <v>27</v>
      </c>
      <c r="B3" s="45"/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</row>
    <row r="4" spans="1:15" ht="38.25" x14ac:dyDescent="0.25">
      <c r="A4" s="3" t="s">
        <v>29</v>
      </c>
      <c r="B4" s="4" t="s">
        <v>0</v>
      </c>
      <c r="C4" s="2">
        <v>15.18</v>
      </c>
      <c r="D4" s="2">
        <v>11.38</v>
      </c>
      <c r="E4" s="2">
        <v>22.77</v>
      </c>
      <c r="F4" s="2">
        <v>18.97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15.94</v>
      </c>
      <c r="M4" s="2">
        <v>17.45</v>
      </c>
      <c r="N4" s="2">
        <v>19.73</v>
      </c>
      <c r="O4" s="41">
        <f>SUM(C4:N4)</f>
        <v>121.42</v>
      </c>
    </row>
    <row r="5" spans="1:15" ht="38.25" x14ac:dyDescent="0.25">
      <c r="A5" s="5" t="s">
        <v>1</v>
      </c>
      <c r="B5" s="4" t="s">
        <v>2</v>
      </c>
      <c r="C5" s="2">
        <v>14.61</v>
      </c>
      <c r="D5" s="2">
        <v>13.75</v>
      </c>
      <c r="E5" s="2">
        <v>10.039999999999999</v>
      </c>
      <c r="F5" s="2">
        <v>7.53</v>
      </c>
      <c r="G5" s="2">
        <v>2.0699999999999998</v>
      </c>
      <c r="H5" s="2">
        <v>0.93</v>
      </c>
      <c r="I5" s="2">
        <v>0.57999999999999996</v>
      </c>
      <c r="J5" s="2">
        <v>0.51</v>
      </c>
      <c r="K5" s="2">
        <v>1.02</v>
      </c>
      <c r="L5" s="2">
        <v>6.73</v>
      </c>
      <c r="M5" s="2">
        <v>9.76</v>
      </c>
      <c r="N5" s="2">
        <v>13.83</v>
      </c>
      <c r="O5" s="41">
        <f t="shared" ref="O5:O10" si="0">SUM(C5:N5)</f>
        <v>81.36</v>
      </c>
    </row>
    <row r="6" spans="1:15" ht="38.25" x14ac:dyDescent="0.25">
      <c r="A6" s="5" t="s">
        <v>3</v>
      </c>
      <c r="B6" s="4" t="s">
        <v>4</v>
      </c>
      <c r="C6" s="2">
        <v>31.65</v>
      </c>
      <c r="D6" s="2">
        <v>25.99</v>
      </c>
      <c r="E6" s="2">
        <v>19.22</v>
      </c>
      <c r="F6" s="2">
        <v>9.93</v>
      </c>
      <c r="G6" s="2">
        <v>4</v>
      </c>
      <c r="H6" s="2">
        <v>2.65</v>
      </c>
      <c r="I6" s="2">
        <v>0.56999999999999995</v>
      </c>
      <c r="J6" s="2">
        <v>0</v>
      </c>
      <c r="K6" s="2">
        <v>0.9</v>
      </c>
      <c r="L6" s="2">
        <v>9.3800000000000008</v>
      </c>
      <c r="M6" s="2">
        <v>14.69</v>
      </c>
      <c r="N6" s="2">
        <v>21.47</v>
      </c>
      <c r="O6" s="41">
        <f t="shared" si="0"/>
        <v>140.44999999999999</v>
      </c>
    </row>
    <row r="7" spans="1:15" ht="23.45" customHeight="1" x14ac:dyDescent="0.25">
      <c r="A7" s="5" t="s">
        <v>5</v>
      </c>
      <c r="B7" s="4" t="s">
        <v>6</v>
      </c>
      <c r="C7" s="2">
        <v>22.77</v>
      </c>
      <c r="D7" s="2">
        <v>26.56</v>
      </c>
      <c r="E7" s="2">
        <v>15.18</v>
      </c>
      <c r="F7" s="2">
        <v>18.97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15.94</v>
      </c>
      <c r="M7" s="2">
        <v>20.49</v>
      </c>
      <c r="N7" s="2">
        <v>18.21</v>
      </c>
      <c r="O7" s="41">
        <f t="shared" si="0"/>
        <v>138.11999999999998</v>
      </c>
    </row>
    <row r="8" spans="1:15" x14ac:dyDescent="0.25">
      <c r="A8" s="3" t="s">
        <v>7</v>
      </c>
      <c r="B8" s="4" t="s">
        <v>8</v>
      </c>
      <c r="C8" s="2">
        <v>44.77</v>
      </c>
      <c r="D8" s="2">
        <v>29.69</v>
      </c>
      <c r="E8" s="2">
        <v>20.95</v>
      </c>
      <c r="F8" s="2">
        <v>0</v>
      </c>
      <c r="G8" s="2">
        <v>5</v>
      </c>
      <c r="H8" s="2">
        <v>0</v>
      </c>
      <c r="I8" s="2">
        <v>0</v>
      </c>
      <c r="J8" s="2">
        <v>0</v>
      </c>
      <c r="K8" s="2">
        <v>0</v>
      </c>
      <c r="L8" s="2">
        <v>5.31</v>
      </c>
      <c r="M8" s="2">
        <v>22.77</v>
      </c>
      <c r="N8" s="2">
        <v>26.56</v>
      </c>
      <c r="O8" s="41">
        <f>SUM(C9:N9)</f>
        <v>258.61</v>
      </c>
    </row>
    <row r="9" spans="1:15" ht="38.25" x14ac:dyDescent="0.25">
      <c r="A9" s="5" t="s">
        <v>9</v>
      </c>
      <c r="B9" s="4" t="s">
        <v>4</v>
      </c>
      <c r="C9" s="2">
        <v>54.95</v>
      </c>
      <c r="D9" s="2">
        <v>45.84</v>
      </c>
      <c r="E9" s="2">
        <v>30.19</v>
      </c>
      <c r="F9" s="2">
        <v>19.989999999999998</v>
      </c>
      <c r="G9" s="2">
        <v>5.5</v>
      </c>
      <c r="H9" s="2">
        <v>2.6</v>
      </c>
      <c r="I9" s="2">
        <v>2.0099999999999998</v>
      </c>
      <c r="J9" s="2">
        <v>2.1800000000000002</v>
      </c>
      <c r="K9" s="2">
        <v>2.67</v>
      </c>
      <c r="L9" s="2">
        <v>19.88</v>
      </c>
      <c r="M9" s="2">
        <v>31.75</v>
      </c>
      <c r="N9" s="2">
        <v>41.05</v>
      </c>
      <c r="O9" s="41">
        <f>SUM(C9:N9)</f>
        <v>258.61</v>
      </c>
    </row>
    <row r="10" spans="1:15" x14ac:dyDescent="0.25">
      <c r="A10" s="5" t="s">
        <v>10</v>
      </c>
      <c r="B10" s="4" t="s">
        <v>11</v>
      </c>
      <c r="C10" s="2">
        <v>73.8</v>
      </c>
      <c r="D10" s="2">
        <v>59.83</v>
      </c>
      <c r="E10" s="2">
        <v>41.6</v>
      </c>
      <c r="F10" s="2">
        <v>22.02</v>
      </c>
      <c r="G10" s="2">
        <v>4.8899999999999997</v>
      </c>
      <c r="H10" s="2">
        <v>1.63</v>
      </c>
      <c r="I10" s="2">
        <v>0.99</v>
      </c>
      <c r="J10" s="2">
        <v>1.1200000000000001</v>
      </c>
      <c r="K10" s="2">
        <v>2.36</v>
      </c>
      <c r="L10" s="2">
        <v>11.19</v>
      </c>
      <c r="M10" s="2">
        <v>29.92</v>
      </c>
      <c r="N10" s="2">
        <v>43.12</v>
      </c>
      <c r="O10" s="41">
        <f t="shared" si="0"/>
        <v>292.47000000000003</v>
      </c>
    </row>
    <row r="11" spans="1:15" x14ac:dyDescent="0.25">
      <c r="A11" s="3" t="s">
        <v>12</v>
      </c>
      <c r="B11" s="4" t="s">
        <v>13</v>
      </c>
      <c r="C11" s="2">
        <v>41.74</v>
      </c>
      <c r="D11" s="2">
        <v>37.94</v>
      </c>
      <c r="E11" s="2">
        <v>34.15</v>
      </c>
      <c r="F11" s="2">
        <v>27.32</v>
      </c>
      <c r="G11" s="2">
        <v>5.31</v>
      </c>
      <c r="H11" s="2">
        <v>0</v>
      </c>
      <c r="I11" s="2">
        <v>0</v>
      </c>
      <c r="J11" s="2">
        <v>0</v>
      </c>
      <c r="K11" s="2">
        <v>0</v>
      </c>
      <c r="L11" s="2">
        <v>33.270000000000003</v>
      </c>
      <c r="M11" s="2">
        <v>46.18</v>
      </c>
      <c r="N11" s="2">
        <v>48</v>
      </c>
      <c r="O11" s="41">
        <f>SUM(C11:N11)</f>
        <v>273.91000000000003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2">
    <mergeCell ref="A3:B3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2</vt:i4>
      </vt:variant>
    </vt:vector>
  </HeadingPairs>
  <TitlesOfParts>
    <vt:vector size="6" baseType="lpstr">
      <vt:lpstr>Kopsavilkums pa gadiem</vt:lpstr>
      <vt:lpstr>2022</vt:lpstr>
      <vt:lpstr>2023</vt:lpstr>
      <vt:lpstr>2024</vt:lpstr>
      <vt:lpstr>'Kopsavilkums pa gadiem'!_Hlk157777632</vt:lpstr>
      <vt:lpstr>'Kopsavilkums pa gadiem'!_Hlk198063307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Balvu Novads</dc:creator>
  <cp:lastModifiedBy>Lietotajs</cp:lastModifiedBy>
  <dcterms:created xsi:type="dcterms:W3CDTF">2025-04-09T08:11:09Z</dcterms:created>
  <dcterms:modified xsi:type="dcterms:W3CDTF">2026-07-14T10:19:39Z</dcterms:modified>
</cp:coreProperties>
</file>