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hisWorkbook" defaultThemeVersion="124226"/>
  <mc:AlternateContent xmlns:mc="http://schemas.openxmlformats.org/markup-compatibility/2006">
    <mc:Choice Requires="x15">
      <x15ac:absPath xmlns:x15ac="http://schemas.microsoft.com/office/spreadsheetml/2010/11/ac" url="C:\Users\prkmjrsts\Desktop\Vineta\NOLIKUMI\JRS 2026-29\Iepirkuma 1. daļas dokumentācija\"/>
    </mc:Choice>
  </mc:AlternateContent>
  <xr:revisionPtr revIDLastSave="0" documentId="13_ncr:1_{F41962A9-0FC2-44AF-A1DF-674B53150EC7}" xr6:coauthVersionLast="47" xr6:coauthVersionMax="47" xr10:uidLastSave="{00000000-0000-0000-0000-000000000000}"/>
  <bookViews>
    <workbookView xWindow="-120" yWindow="-120" windowWidth="29040" windowHeight="15720" tabRatio="665" xr2:uid="{9D37EFD5-0A37-42D5-ACD6-A5C628495A58}"/>
  </bookViews>
  <sheets>
    <sheet name="PS_kopt" sheetId="153" r:id="rId1"/>
    <sheet name="Koptame " sheetId="93" r:id="rId2"/>
    <sheet name="kopsav" sheetId="131" r:id="rId3"/>
    <sheet name="1_ZvanuC" sheetId="173" r:id="rId4"/>
    <sheet name="2_KāpņuT" sheetId="180" r:id="rId5"/>
    <sheet name="3_Panduss" sheetId="179" r:id="rId6"/>
    <sheet name="4_AVK-A" sheetId="182" r:id="rId7"/>
    <sheet name="5_EL" sheetId="183" r:id="rId8"/>
  </sheets>
  <definedNames>
    <definedName name="_xlnm.Print_Area" localSheetId="3">'1_ZvanuC'!$A$1:$P$38</definedName>
    <definedName name="_xlnm.Print_Area" localSheetId="4">'2_KāpņuT'!$A$1:$P$45</definedName>
    <definedName name="_xlnm.Print_Area" localSheetId="5">'3_Panduss'!$A$1:$P$37</definedName>
    <definedName name="_xlnm.Print_Area" localSheetId="6">'4_AVK-A'!$A$1:$P$34</definedName>
    <definedName name="_xlnm.Print_Area" localSheetId="7">'5_EL'!$A$1:$P$36</definedName>
    <definedName name="_xlnm.Print_Area" localSheetId="2">kopsav!$A$1:$H$38</definedName>
    <definedName name="_xlnm.Print_Area" localSheetId="1">'Koptame '!$A$1:$D$39</definedName>
    <definedName name="_xlnm.Print_Area" localSheetId="0">PS_kopt!$A$1:$D$45</definedName>
  </definedName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36" i="183" l="1"/>
  <c r="I10" i="183"/>
  <c r="A7" i="183"/>
  <c r="A6" i="183"/>
  <c r="A5" i="183"/>
  <c r="A4" i="183"/>
  <c r="N30" i="183" l="1"/>
  <c r="F19" i="131" s="1"/>
  <c r="O30" i="183"/>
  <c r="G19" i="131" s="1"/>
  <c r="L30" i="183"/>
  <c r="H19" i="131" s="1"/>
  <c r="A34" i="182"/>
  <c r="I10" i="182"/>
  <c r="A7" i="182"/>
  <c r="A6" i="182"/>
  <c r="A5" i="182"/>
  <c r="A4" i="182"/>
  <c r="M30" i="183" l="1"/>
  <c r="O28" i="182"/>
  <c r="G18" i="131" s="1"/>
  <c r="L28" i="182"/>
  <c r="H18" i="131" s="1"/>
  <c r="N28" i="182"/>
  <c r="F18" i="131" s="1"/>
  <c r="P30" i="183" l="1"/>
  <c r="N9" i="183" s="1"/>
  <c r="E19" i="131"/>
  <c r="D19" i="131" s="1"/>
  <c r="N32" i="173"/>
  <c r="L32" i="173"/>
  <c r="O32" i="173"/>
  <c r="M28" i="182"/>
  <c r="P28" i="182" l="1"/>
  <c r="N9" i="182" s="1"/>
  <c r="E18" i="131"/>
  <c r="M32" i="173"/>
  <c r="A4" i="180"/>
  <c r="A5" i="180"/>
  <c r="A6" i="180"/>
  <c r="A7" i="180"/>
  <c r="I10" i="180"/>
  <c r="O39" i="180"/>
  <c r="A45" i="180"/>
  <c r="A4" i="173"/>
  <c r="A5" i="173"/>
  <c r="A6" i="173"/>
  <c r="A7" i="173"/>
  <c r="I10" i="173"/>
  <c r="A38" i="173"/>
  <c r="A4" i="179"/>
  <c r="A5" i="179"/>
  <c r="A6" i="179"/>
  <c r="A7" i="179"/>
  <c r="I10" i="179"/>
  <c r="A37" i="179"/>
  <c r="A3" i="131"/>
  <c r="A6" i="131"/>
  <c r="A7" i="131"/>
  <c r="A8" i="131"/>
  <c r="A9" i="131"/>
  <c r="A10" i="93"/>
  <c r="A11" i="93"/>
  <c r="A12" i="93"/>
  <c r="A13" i="93"/>
  <c r="A14" i="93"/>
  <c r="B17" i="93"/>
  <c r="L39" i="180" l="1"/>
  <c r="H16" i="131" s="1"/>
  <c r="N39" i="180"/>
  <c r="F16" i="131" s="1"/>
  <c r="L32" i="179"/>
  <c r="H17" i="131" s="1"/>
  <c r="N32" i="179"/>
  <c r="F17" i="131" s="1"/>
  <c r="O32" i="179"/>
  <c r="G17" i="131" s="1"/>
  <c r="G15" i="131"/>
  <c r="F15" i="131"/>
  <c r="H15" i="131"/>
  <c r="G16" i="131"/>
  <c r="M39" i="180" l="1"/>
  <c r="H20" i="131"/>
  <c r="D11" i="131" s="1"/>
  <c r="F20" i="131"/>
  <c r="G20" i="131"/>
  <c r="M32" i="179"/>
  <c r="P32" i="173"/>
  <c r="N9" i="173" s="1"/>
  <c r="E15" i="131"/>
  <c r="P39" i="180" l="1"/>
  <c r="N9" i="180" s="1"/>
  <c r="E16" i="131"/>
  <c r="D16" i="131" s="1"/>
  <c r="D15" i="131"/>
  <c r="P32" i="179"/>
  <c r="N9" i="179" s="1"/>
  <c r="E17" i="131"/>
  <c r="D17" i="131" s="1"/>
  <c r="D18" i="131"/>
  <c r="E20" i="131" l="1"/>
  <c r="D20" i="131"/>
  <c r="D24" i="131" l="1"/>
  <c r="D10" i="131" s="1"/>
  <c r="D17" i="93" l="1"/>
  <c r="D18" i="93" s="1"/>
  <c r="D19" i="93" s="1"/>
  <c r="D19" i="153" l="1"/>
  <c r="D21" i="153" s="1"/>
  <c r="D22" i="153" s="1"/>
  <c r="D23" i="153" l="1"/>
</calcChain>
</file>

<file path=xl/sharedStrings.xml><?xml version="1.0" encoding="utf-8"?>
<sst xmlns="http://schemas.openxmlformats.org/spreadsheetml/2006/main" count="576" uniqueCount="206">
  <si>
    <t>3.2</t>
  </si>
  <si>
    <t>Kopsavilkuma aprēķini pa darbu vai konstruktīvo elementu veidiem</t>
  </si>
  <si>
    <t>(Būvdarbu veids  vai konstruktīva elementa nosaukums)</t>
  </si>
  <si>
    <t xml:space="preserve">                                       Par kopējo summu, euro</t>
  </si>
  <si>
    <t xml:space="preserve">                         Kopējā darbietilpība, c/h </t>
  </si>
  <si>
    <t>Kods, tāmes Nr.</t>
  </si>
  <si>
    <t>Būvdarbu veids vai konstruktīvā elementa nosaukums</t>
  </si>
  <si>
    <t>Tāmes izmaksas (euro)</t>
  </si>
  <si>
    <t>Tai skaita</t>
  </si>
  <si>
    <t>Darb- ietilpība (c/st)</t>
  </si>
  <si>
    <t>būvizstrādājumi  (euro)</t>
  </si>
  <si>
    <t>Kopā:</t>
  </si>
  <si>
    <t>t.sk.darba aizsardzība</t>
  </si>
  <si>
    <t>Pavisam kopā:</t>
  </si>
  <si>
    <t>4.2</t>
  </si>
  <si>
    <t>4.1</t>
  </si>
  <si>
    <t>4.3</t>
  </si>
  <si>
    <t>PVN 21%:</t>
  </si>
  <si>
    <t>euro</t>
  </si>
  <si>
    <t>darba samaksas likme (euro/h)</t>
  </si>
  <si>
    <t>darba alga (euro)</t>
  </si>
  <si>
    <t>mehānismi (euro)</t>
  </si>
  <si>
    <t>Kopā                    (euro)</t>
  </si>
  <si>
    <t>Summa (euro)</t>
  </si>
  <si>
    <t>Objekta izmaksas (euro)</t>
  </si>
  <si>
    <t xml:space="preserve">                                                                                                                          APSTIPRINU</t>
  </si>
  <si>
    <t xml:space="preserve">                                                                                        ______________________________________</t>
  </si>
  <si>
    <t xml:space="preserve">                                                                                                            (pasūtītāja paraksts un ta atšifrējums)</t>
  </si>
  <si>
    <t>Z.v.</t>
  </si>
  <si>
    <t xml:space="preserve">                                           ______.gada______._______________</t>
  </si>
  <si>
    <t>Būvniecības koptāme</t>
  </si>
  <si>
    <t>Nr.p.k.</t>
  </si>
  <si>
    <t>KOPĀ:</t>
  </si>
  <si>
    <t>Objekta  nosaukums</t>
  </si>
  <si>
    <t xml:space="preserve">Tāmes izmaksas </t>
  </si>
  <si>
    <t>Nr. p.k.</t>
  </si>
  <si>
    <t>Kods</t>
  </si>
  <si>
    <t>Mērvienība</t>
  </si>
  <si>
    <t>Daudzums</t>
  </si>
  <si>
    <t>Vienības izmaksas</t>
  </si>
  <si>
    <t>Kopā uz visu apjomu</t>
  </si>
  <si>
    <t>1.7</t>
  </si>
  <si>
    <t>1.8</t>
  </si>
  <si>
    <t>1.9</t>
  </si>
  <si>
    <t>1.10</t>
  </si>
  <si>
    <t xml:space="preserve">      Sertifkāta Nr.</t>
  </si>
  <si>
    <t>1.1</t>
  </si>
  <si>
    <t>1.2</t>
  </si>
  <si>
    <t>1.3</t>
  </si>
  <si>
    <t>1.4</t>
  </si>
  <si>
    <t>1.5</t>
  </si>
  <si>
    <t>1.6</t>
  </si>
  <si>
    <t>laika norma (c/h).</t>
  </si>
  <si>
    <t>darbietilpība (c/h)</t>
  </si>
  <si>
    <t>1</t>
  </si>
  <si>
    <t>Būvdarbu nosaukums</t>
  </si>
  <si>
    <t>būvizstrādājumi          (euro)</t>
  </si>
  <si>
    <t>(Būvdarbu veids vai konstruktīva elementa nosaukums)</t>
  </si>
  <si>
    <t>5</t>
  </si>
  <si>
    <t>2</t>
  </si>
  <si>
    <t>3</t>
  </si>
  <si>
    <t>4</t>
  </si>
  <si>
    <t>2.1</t>
  </si>
  <si>
    <t>2.2</t>
  </si>
  <si>
    <t>2.3</t>
  </si>
  <si>
    <t>3.1</t>
  </si>
  <si>
    <t>Paredzamās līgumcenas koptāme</t>
  </si>
  <si>
    <t> PAVISAM BŪVNIECĪBAS IZMAKSAS:</t>
  </si>
  <si>
    <t>Sastādīja :</t>
  </si>
  <si>
    <t>(paraksts un tā atšifrējums, datums)</t>
  </si>
  <si>
    <t>Sertifikāta Nr.</t>
  </si>
  <si>
    <t>Pārbaudīja :</t>
  </si>
  <si>
    <t>Pārbaudīja</t>
  </si>
  <si>
    <t>  </t>
  </si>
  <si>
    <t xml:space="preserve">Tiešās izmaksas kopā, t.sk. darba devēja sociālais nodoklis 23,59%: </t>
  </si>
  <si>
    <t>4.4</t>
  </si>
  <si>
    <t>4.5</t>
  </si>
  <si>
    <t>līgum cenas</t>
  </si>
  <si>
    <t xml:space="preserve"> </t>
  </si>
  <si>
    <t>Lokālā tāme Nr. 3.</t>
  </si>
  <si>
    <t>Demontāžas darbi</t>
  </si>
  <si>
    <t>Objekta adrese: Stadiona iela 1, Jēkabpils</t>
  </si>
  <si>
    <t>Objekta nosaukums: Kāpņu telpas atjaunošana un zvanu centra izveide Jēkabpils reģionālās slimnīcas Ambulatorās daļas ēkā, Stadiona ielā 1, Jēkabpilī.</t>
  </si>
  <si>
    <t>Kāpņu telpas atjaunošana un zvanu centra izveide Jēkabpils reģionālās slimnīcas Ambulatorās daļas ēkā, Stadiona ielā 1, Jēkabpilī.</t>
  </si>
  <si>
    <t>Lokālā tāme Nr. 4.</t>
  </si>
  <si>
    <t>Apkure.</t>
  </si>
  <si>
    <t>Apkure</t>
  </si>
  <si>
    <t>Cauruļvadu stiprinājumi</t>
  </si>
  <si>
    <t>Palīgmateriāli</t>
  </si>
  <si>
    <t>m</t>
  </si>
  <si>
    <t>kpl.</t>
  </si>
  <si>
    <t>gb.</t>
  </si>
  <si>
    <t>Tērauda paneļtipa radiatora ar sānu pieslēgumu Tips: 33, 500x1400; Q= 3120 W; 80/60/16 °C, komplektā ar stiprinājuma kronšteiniem, noslēgkorķi un atgaisotāju, radiatora pieslēgšanas veidgabaliem montāža</t>
  </si>
  <si>
    <t>Termostatiskās galvas montāža, ekvivalents: "Danfoss AERO"</t>
  </si>
  <si>
    <t>Radiatora noslēgvārsta Dn15 montāža, radiatora atpakaļgaitā</t>
  </si>
  <si>
    <r>
      <t>Balansēšanas vārsta Dn15, kvs=3 m</t>
    </r>
    <r>
      <rPr>
        <vertAlign val="superscript"/>
        <sz val="10"/>
        <rFont val="Arial"/>
        <family val="2"/>
      </rPr>
      <t>3</t>
    </r>
    <r>
      <rPr>
        <sz val="10"/>
        <rFont val="Arial"/>
        <family val="2"/>
        <charset val="204"/>
      </rPr>
      <t>/st montāža,  ekvivalents:  "Danfoss LENO MSV-B"</t>
    </r>
  </si>
  <si>
    <t>Radiatora termostatiskā vārsta ar iepriekšēju iestatījumu Dn15 montāža, ekvivalents:"Danfoss RA-N"</t>
  </si>
  <si>
    <t>Oglekļa tērauda presējamās caurules d18x1.2 ar cinka pārklājumu montāža, ekvivalents: "KAN-therm Steel"</t>
  </si>
  <si>
    <t>Veidgabalu (apmēram 22 gb.) d18x1.2, 1/2" montāža, ekvivalents: "KAN-therm Steel"</t>
  </si>
  <si>
    <t xml:space="preserve">Veidgabalu (apmēram 4 gb.) d22x1.5 montāža, ekvivalents: "KAN-therm Steel" </t>
  </si>
  <si>
    <t xml:space="preserve">Esošās apkures sistēmas konventoru demontāža, iesk. būvgružu utilizāciju </t>
  </si>
  <si>
    <t xml:space="preserve">Esošās apkures sistēmas cauruļvadu demontāža, iesk. būvgružu utilizāciju </t>
  </si>
  <si>
    <t>Elektroapgāde (iekšējā).</t>
  </si>
  <si>
    <t>Lokālā tāme Nr. 5.</t>
  </si>
  <si>
    <t>GAISMEKĻI</t>
  </si>
  <si>
    <t>BLKH RD 300 P 17W ML 83040 WT gaismekļa montāža, G1 vai ekvivalnets</t>
  </si>
  <si>
    <t>PĀRĒJIE MATERIĀLI</t>
  </si>
  <si>
    <t>Kustību  sensora (montējams pie sienas) - 360°, IP44 darbības rādiuss vismaz 6m, balta korpusa krāsā, IEKŠTELPU montāža</t>
  </si>
  <si>
    <t>Ugunsdrošais blīvējums atvērumu vietās EI30</t>
  </si>
  <si>
    <t xml:space="preserve">obj. </t>
  </si>
  <si>
    <t>Kabeļa ar vara dzīslām šķērsgr. 3x1,5mm² montāža (B2ca-s1,d1,a1-Cu tips vai ekvivalents)</t>
  </si>
  <si>
    <t>KABEĻI UN CAURULES</t>
  </si>
  <si>
    <t>Plastmasa halogēnbrīvas aizsargcaurules Ø16-25mm, ar stiprinājuma materiāliem un līkumiem montāža</t>
  </si>
  <si>
    <t>PALĪGMATERIĀLI</t>
  </si>
  <si>
    <t>Izbūvēto elektrotīklu darba spējas pārbaude: 
Elektroinstalacijas kontaktsavienojumu pārbaude;                                                       Termomērījumi EL iekārtām izmantojot termokameru
Izolācijas pretestības pārbaude;
Apgaismojuma līmeņa pārbaude;</t>
  </si>
  <si>
    <t>Izbūvēto elektrotīklu izpilddokumentācijas/shēmu sastādīšana</t>
  </si>
  <si>
    <t>Izbūvēto elektrotīklu marķēšana</t>
  </si>
  <si>
    <t>Griestos iebūvējams LED avārijas gaismeklis ar iebūvēto akumulātoru 3 st.,1W, IP20/ONTEC PP vai ekvivalenta montāža</t>
  </si>
  <si>
    <t>Evakuācijas ceļa norādes avārijas LED gaismeklis, 7W, darbības laiks 3 st., IP20/ONTEC PP vai ekvivalenta montāža</t>
  </si>
  <si>
    <t xml:space="preserve">Kabeļu cauruļu iestrāde zem apmetuma, mūra tipa segums </t>
  </si>
  <si>
    <t>Demontāžas un zemes darbi</t>
  </si>
  <si>
    <t>Betona apmaļu demontāža un utilizācija</t>
  </si>
  <si>
    <t>t</t>
  </si>
  <si>
    <t>Betona apmales 100.20.8 uzstādīšana uz betona pamatnes, iesk. montāžas materiālus un palīgmateriālus.</t>
  </si>
  <si>
    <t>Pandusa izbūves darbi.</t>
  </si>
  <si>
    <t>Lokālā tāme Nr. 1.</t>
  </si>
  <si>
    <t>Zvanu centrs.</t>
  </si>
  <si>
    <t>Lokālā tāme Nr. 2.</t>
  </si>
  <si>
    <t>Kāpņu telpu atjaunošana.</t>
  </si>
  <si>
    <t>Akustisko paneļu montāža</t>
  </si>
  <si>
    <t>Akustiskā paneļa Akutex™ FT virsma vai ekvivalenta montāža, aplis ar diametru 1192mmx40mm, krāsa Fresh clover. Atbilstošākais NCS krāsu paraugs: S 3020-G40Y</t>
  </si>
  <si>
    <t>Akustiskā paneļa Akutex™ FT virsma vai ekvivalenta montāža, aplis ar diametru 792mmx40mm, krāsa Silent steam. Atbilstošākais NCS krāsu paraugs: S 2010-B</t>
  </si>
  <si>
    <t>Akustiskā paneļa Akutex™ FT virsma vai ekvivalenta montāža, aplis ar diametru 792mmx40mm, krāsa Fresh clover. Atbilstošākais NCS krāsu paraugs: S 3020-G40Y</t>
  </si>
  <si>
    <t>Akustiskā paneļa Akutex™ FT virsma vai ekvivalenta montāža, aplis ar diametru 592mmx40mm, krāsa Goji berry. Atbilstošākais NCS krāsu paraugs: S 3030-Y80R</t>
  </si>
  <si>
    <t>2.4</t>
  </si>
  <si>
    <t>Stikla starpsiena un stikla starpsienu pārklājuma plēves</t>
  </si>
  <si>
    <t xml:space="preserve">Stikla atdalošās starpsienas SS-1 (222; 3430 x h-2700 mm) montāža, iesk. stiprinājumus u.c. montāžas materiālus un palīgmateriālus. Alumīnija konstrukcijas stikla vitrīna ar ieejas durvīm, konstrukciju tonis RAL9006, durvju piekļuve ar atslēgu. </t>
  </si>
  <si>
    <r>
      <t>m</t>
    </r>
    <r>
      <rPr>
        <vertAlign val="superscript"/>
        <sz val="10"/>
        <rFont val="Arial"/>
        <family val="2"/>
      </rPr>
      <t>2</t>
    </r>
  </si>
  <si>
    <t>Jaunizbūvētās stikla atdalošās starpsienas SS-1 (222; 3430 x h-2700 mm) matēta plēves pārklājuma montāža, 2.1 m augstumā. Pārklājums paredzēts kā krāsu pāreja, no zaļā grīdas toņa uz caurspīdīgu (matētu) toni.</t>
  </si>
  <si>
    <t>Esošās stikla starpsienas S-1 (3231 x h-2700 mm) matēta plēves pārklājuma montāža, 2.1 m augstumā. Pārklājums paredzēts kā krāsu pāreja, no zaļā grīdas toņa uz caurspīdīgu (matētu) toni.</t>
  </si>
  <si>
    <t>Esošās stikla starpsienas S-2 (1930 x h-2700 mm) matēta plēves pārklājuma montāža, 2.1 m augstumā. Pārklājums paredzēts kā krāsu pāreja, no zaļā grīdas toņa uz caurspīdīgu (matētu) toni.</t>
  </si>
  <si>
    <t>Esošo kāpņu margu un vairogu demontāža un utilizācija</t>
  </si>
  <si>
    <t>Sienu, griestu, grīdu apdares darbi</t>
  </si>
  <si>
    <t>Kāpņu, kāpņu telpu grīdu, starpstāvu kāpņu laukumu virsmu un 10 cm uzloces uz sienas - attīrīšana, izdrupušo vietu remonts un izlīdzināšana, iesk. visus nepieciešamos materiālus un palīgmateriālus</t>
  </si>
  <si>
    <t xml:space="preserve">Sienu, griestu, logu un durvju ailu apmetuma līdzināšana, ieskaitot špaktelēšanu, slīpēšanu, gruntēšanu un visus nepieciešamos  palīgmateriālus </t>
  </si>
  <si>
    <t>Sienu, griestu, logu un durvju ailu krāsošana divās kārtās ar matētu ar matētu ūdens dispersijas krāsu, tonī NCS S 0603-G80Y</t>
  </si>
  <si>
    <t>Ugunsdzēsības ūdensvada apšuvums ar metāla profilu konstrukciju (50 mm) un ģipškartona plāksnēm (12.5 mm), iesk. stiprinājumus u.c. montāžas materiālus un palīgmateriālus</t>
  </si>
  <si>
    <t>Esošo koka konstrukcijas durvju bloka (1. stāvā) demontāža un utilizācija</t>
  </si>
  <si>
    <t>Būves nosaukums: Ambulatorās daļas ēka.</t>
  </si>
  <si>
    <t>3.3</t>
  </si>
  <si>
    <t>3.4</t>
  </si>
  <si>
    <t>3.5</t>
  </si>
  <si>
    <t>3.6</t>
  </si>
  <si>
    <t>3.7</t>
  </si>
  <si>
    <t>Kāpņu margas</t>
  </si>
  <si>
    <t>Uzlīmes ar taktīlo (sataustāmu) un braila rakstu uztādīšana uz margas lentera, katrā stāvā. Norādīt stāva numuru braila rakstā un ar taktīlu ciparu un tekstu.</t>
  </si>
  <si>
    <t>Durvis</t>
  </si>
  <si>
    <t>1.stāva durvju roktura maiņa uz evakuācijas rokturi. No iekšpuses atverams, no ārpuses ciet.</t>
  </si>
  <si>
    <t>Vienviru alumīnija konstrukcijas iekšdurvju ar stiklojumu D-1( durvju vērtne 1200x2100 mm) montāža. Aprīkotas ar A klases furnitūru, slēdzeni, blīvējumu un pašaizvēršanās mehānismu. Rāmja tonis - RAL 9002</t>
  </si>
  <si>
    <t>Iekšējā elektroapgāde.</t>
  </si>
  <si>
    <t>Plastmasas nozarkārbu IP44 montāža</t>
  </si>
  <si>
    <t>Kabeļa ar vara dzīslām šķērsgr. 3x1,5mm² montāža (Cca-s1,d1,a2-Cu tips vai ekvivalents)</t>
  </si>
  <si>
    <t>Griestos uz trosītēm iekārta LED gaismekļa montāža, 28.0W, 2957 lm, 105.6 lm/W vai ekvivalents</t>
  </si>
  <si>
    <t>Pieslēguma veikšana pie esošo apgaismojuma ķermeņu elektroapgādes pievada, iesk. palīgmateriālus</t>
  </si>
  <si>
    <r>
      <t>m</t>
    </r>
    <r>
      <rPr>
        <vertAlign val="superscript"/>
        <sz val="10"/>
        <rFont val="Arial"/>
        <family val="2"/>
      </rPr>
      <t>3</t>
    </r>
  </si>
  <si>
    <t>Augu zemes noņemšana, vid.h=15cm, uzglabāšana teritorijā, lai izmantotu apzaļumošanā</t>
  </si>
  <si>
    <t>Esošā kājslauķa (1.2x2.25m) demontāža un utilizēšana</t>
  </si>
  <si>
    <t xml:space="preserve">Ierakuma rakšana, grunti pārvietojot, profilējot un sablīvējot uzbērumā/piebēruma veidošana pēc pamatu betonēšanas </t>
  </si>
  <si>
    <t>Dolomīta šķembu maisījuma (fr. 16/32 mm)  h=20cm izveide</t>
  </si>
  <si>
    <t>Pamatu betonēšana un bruģakmens seguma izbūve</t>
  </si>
  <si>
    <t>Esošā betona bruģa seguma saudzīga demontāža, uzglabāšana uz būvniecības laiku, atkārtotai izmantošanai un daļējai utilizēšanai</t>
  </si>
  <si>
    <t>Pagaidu balstu konstrukcijas uzstādīšana ailai, konstrukcijas balstīšanai ailas paplašināšanas laikā</t>
  </si>
  <si>
    <t>kpl</t>
  </si>
  <si>
    <t>Tērauda durvju ailu pārsedzes pastiprināšana, konstrukcijas izbūve (L profils 75x6mm 1,7m garumā, sametināts ar metāla plāksnēm 50x200x6 mm, 5 gb) un konstrukcijas apdare, iesk. darbu veikšanai nepieciešamos materiālus, palīgmateriālus un mehānismus.</t>
  </si>
  <si>
    <t>Esošo sakaru un ugunsdrošības sistēmu saudzīgu demontāžu  un, pēc apdares darbu veikšanas, atgriešanu esošajās vietās. Sistēmas kuras nav iespējams demontēt paredzēt nosegt. Paredzēt visu sistēmu pārbaidi pēc atjaunošanas darbu veikšanas.</t>
  </si>
  <si>
    <t>obj.</t>
  </si>
  <si>
    <t>Durvju ailas paplašināšana, sienas demontāža un būvgruižu utilizācija</t>
  </si>
  <si>
    <t xml:space="preserve">Stabveida pamatu P-1 betonēšana (fibrobetons C25/30), iesk. veidņu montāžu, demontāžu, stiprinājumus u.c. montāžas materiālus  </t>
  </si>
  <si>
    <t>Esošā betona bruģakmens ieklāšana, h=6cm, 10x20cm prizma, iesk. sagataves izveidošana no sīkšķembām, palīgmateriālus un mehānismus.</t>
  </si>
  <si>
    <t>Pandusa metāla konstrukciju un margu izbūve</t>
  </si>
  <si>
    <t>Stikla durvju marķēšana ar 0.1 m platu kontrasta joslu 1,60 m, 1,40 m un 0,35 m augstumā.</t>
  </si>
  <si>
    <t>Stāva numura izveide uz sienas , cipara izmērs 30cm, 1.4m augstumā, krāsa melna.</t>
  </si>
  <si>
    <r>
      <t>Tērauda pandusa karkasa konstrukciju izgatavošana un montāža (profils - RHS100x40x4, RO33.7x3.2, SHS40x3, SHS50x4, T80, tērauda lokšņu materiāls 6 un 8 mm), iesk. stiprinājumus u.c. montāžas materiālus un palīgmateriālus, atbilstoši būvprojekta BK risinājumiem. Konstrukciju tērauda marka: karsti cinkots S235J2, cinka daudzums min.395g/m</t>
    </r>
    <r>
      <rPr>
        <vertAlign val="superscript"/>
        <sz val="10"/>
        <rFont val="Arial"/>
        <family val="2"/>
      </rPr>
      <t>2</t>
    </r>
    <r>
      <rPr>
        <sz val="10"/>
        <rFont val="Arial"/>
        <family val="2"/>
        <charset val="204"/>
      </rPr>
      <t>., vid.505g/m</t>
    </r>
    <r>
      <rPr>
        <vertAlign val="superscript"/>
        <sz val="10"/>
        <rFont val="Arial"/>
        <family val="2"/>
      </rPr>
      <t>2</t>
    </r>
    <r>
      <rPr>
        <sz val="10"/>
        <rFont val="Arial"/>
        <family val="2"/>
        <charset val="204"/>
      </rPr>
      <t>. Slokšņu tērauda klase: karsti cinkots S235, cinka daudzums min. 295g/m</t>
    </r>
    <r>
      <rPr>
        <vertAlign val="superscript"/>
        <sz val="10"/>
        <rFont val="Arial"/>
        <family val="2"/>
      </rPr>
      <t>2</t>
    </r>
    <r>
      <rPr>
        <sz val="10"/>
        <rFont val="Arial"/>
        <family val="2"/>
        <charset val="204"/>
      </rPr>
      <t>.,vid. 505g/m</t>
    </r>
    <r>
      <rPr>
        <vertAlign val="superscript"/>
        <sz val="10"/>
        <rFont val="Arial"/>
        <family val="2"/>
      </rPr>
      <t>2</t>
    </r>
    <r>
      <rPr>
        <sz val="10"/>
        <rFont val="Arial"/>
        <family val="2"/>
        <charset val="204"/>
      </rPr>
      <t>.</t>
    </r>
  </si>
  <si>
    <t>Regulējamu kāju ar atbalsta plakni (INSTANT 221517 vai ekvivalentu) montāža</t>
  </si>
  <si>
    <t>Tērauda cirsti vilktā sieta V22 (30x14/1x2m) montāža uz pandusa virsmas, iesk. montāžas materiālus, stiprinājumus un palīgmateriālus</t>
  </si>
  <si>
    <t>Kāpņu, kāpņu telpu grīdu, starpstāvu kāpņu laukumu virsmu un 10 cm uzloces uz sienas pārklāšana ar epoksīdsveķu bezkrāsas sastāvu MAPECOAT vai ekvivalents,  ar pigmentētu kvarca smilšu dekoratīvu segumu MAPEQUARTZ COLOR (vai ekvivalents), tonis R307, neslīdamība līdzvērtīga R-10.</t>
  </si>
  <si>
    <t>Kāpņu, kāpņu telpu grīdu, starpstāvu kāpņu laukumu virsmu pārklāšana ar epoksīdsveķu bezkrāsas sastāvu MAPECOAT vai ekvivalents,  ar pigmentētu kvarca smilšu dekoratīvu segumu MAPEQUARTZ COLOR (vai ekvivalents), tonis R306, neslīdamība līdzvērtīga R-10.</t>
  </si>
  <si>
    <t>Ugunsdzēsības iekārtas</t>
  </si>
  <si>
    <t>Ugunsdzēsības aparāta (OGNIOCHRON Pulvera 6kg PA-6 43A 233B/C vai ekvivalenta) montāža 70 cm augstumā no zemes, iesk. stiprinājumus pie sienas un apzīmē ar norādes zīmēm</t>
  </si>
  <si>
    <t>Jaunu un esošo stikla starpsienu marķēšana ar 0.1 m platu kontrasta joslu 1,60 m, 1,40 m un 0,35 m augstumā.</t>
  </si>
  <si>
    <t>2.5</t>
  </si>
  <si>
    <t>Margu lentera montāža divos līmeņos pie pandusa metāla konstrukciju statņiem, iesk. montāžas materiālus, stiprinājumus un palīgmateriālus. Margu lenteris metāla, pulēts, Ø40 mm, stūri noapaļoti.</t>
  </si>
  <si>
    <t>Drošības maliņas izgatavošana un montāža, no pulētas hroma apalcaurules, diametrs 40 mm, iesk. montāžas materiālus, stiprinājumus un palīgmateriālus. Uzstādīt uz jaunizveidojamās bruģakmens platformas, stiprināt pie virsmas.</t>
  </si>
  <si>
    <t>Kāpņu sākumā un beigās 0,3–0,5 m pirms kāpnēm, visā kāpņu platumā izveidot 0,4 m platu taktilo virsmu</t>
  </si>
  <si>
    <t>Jaunu metāla margu laida un horizontālajā daļā montāža, iesk. montāžas materiālus, palīgmateriālus un stiprinājumus. Metāla margas ar hromētu lenteri(d=40mm), kvadrātdzelzs (30x30 mm, krāsots-melns) statņiem, vertikāliem kvadrātdzelzs(10x10 mm, krāsots-melns) stieņiem, plakandzels (b-10 mm, krāsots-melns)un stiprinājumiem.</t>
  </si>
  <si>
    <t>Jaunu metāla margu kāpņu laukumos, priekšā logam montāža, iesk. montāžas materiālus, palīgmateriālus un stiprinājumus. Metāla margas ar hromētu lenteri(d=40mm), kvadrātdzelzs (30x30 mm, krāsots-melns) statņiem, vertikāliem kvadrātdzelzs(10x10 mm, krāsots-melns) stieņiem, plakandzels (b-10 mm, krāsots-melns)un stiprinājumiem.</t>
  </si>
  <si>
    <t xml:space="preserve">Kontrastējošas līnijas pandusam montāža, sākumā pie katrām līmeņa izmaiņām </t>
  </si>
  <si>
    <t xml:space="preserve">      Sastādīja : ___________________</t>
  </si>
  <si>
    <t xml:space="preserve">   Pārbaudīja : __________________</t>
  </si>
  <si>
    <t>Sertifkāta Nr.</t>
  </si>
  <si>
    <t>Pasūtījums Nr.:</t>
  </si>
  <si>
    <t xml:space="preserve"> Virsizdevumi</t>
  </si>
  <si>
    <t xml:space="preserve"> Peļņa</t>
  </si>
  <si>
    <t>Aizpilda pretendents</t>
  </si>
  <si>
    <t>Nolikuma 5. pielikums</t>
  </si>
  <si>
    <t>ID Nr. JRS 2026/29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</si>
</sst>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0.00_);_(* \(#,##0.00\);_(* &quot;-&quot;??_);_(@_)"/>
    <numFmt numFmtId="165" formatCode="_-* #,##0.00_-;\-* #,##0.00_-;_-* \-??_-;_-@_-"/>
    <numFmt numFmtId="166" formatCode="_(* #,##0.00_);_(* \(#,##0.00\);_(* \-??_);_(@_)"/>
    <numFmt numFmtId="167" formatCode="_-&quot;Ls &quot;* #,##0.00_-;&quot;-Ls &quot;* #,##0.00_-;_-&quot;Ls &quot;* \-??_-;_-@_-"/>
    <numFmt numFmtId="168" formatCode="_-* #,##0.00\ _L_s_-;\-* #,##0.00\ _L_s_-;_-* &quot;-&quot;??\ _L_s_-;_-@_-"/>
    <numFmt numFmtId="169" formatCode="[$-426]General"/>
  </numFmts>
  <fonts count="83">
    <font>
      <sz val="11"/>
      <color theme="1"/>
      <name val="Calibri"/>
      <family val="2"/>
      <scheme val="minor"/>
    </font>
    <font>
      <sz val="11"/>
      <color indexed="8"/>
      <name val="Calibri"/>
      <family val="2"/>
    </font>
    <font>
      <sz val="8"/>
      <name val="Calibri"/>
      <family val="2"/>
    </font>
    <font>
      <sz val="12"/>
      <name val="Arial"/>
      <family val="2"/>
      <charset val="186"/>
    </font>
    <font>
      <sz val="10"/>
      <name val="Arial Cyr"/>
      <family val="2"/>
      <charset val="204"/>
    </font>
    <font>
      <sz val="10"/>
      <name val="Arial"/>
      <family val="2"/>
      <charset val="204"/>
    </font>
    <font>
      <sz val="8"/>
      <name val="Arial"/>
      <family val="2"/>
      <charset val="186"/>
    </font>
    <font>
      <sz val="10"/>
      <name val="Arial"/>
      <family val="2"/>
      <charset val="186"/>
    </font>
    <font>
      <sz val="11"/>
      <name val="Arial"/>
      <family val="2"/>
      <charset val="186"/>
    </font>
    <font>
      <sz val="14"/>
      <name val="Arial"/>
      <family val="2"/>
      <charset val="186"/>
    </font>
    <font>
      <b/>
      <sz val="16"/>
      <name val="Arial"/>
      <family val="2"/>
      <charset val="186"/>
    </font>
    <font>
      <b/>
      <sz val="11"/>
      <name val="Arial"/>
      <family val="2"/>
      <charset val="186"/>
    </font>
    <font>
      <sz val="10"/>
      <name val="Helv"/>
    </font>
    <font>
      <b/>
      <sz val="10"/>
      <name val="Arial"/>
      <family val="2"/>
      <charset val="204"/>
    </font>
    <font>
      <sz val="10"/>
      <name val="Arial"/>
      <family val="2"/>
      <charset val="186"/>
    </font>
    <font>
      <b/>
      <sz val="10"/>
      <name val="Arial"/>
      <family val="2"/>
      <charset val="186"/>
    </font>
    <font>
      <sz val="11"/>
      <name val="Calibri"/>
      <family val="2"/>
    </font>
    <font>
      <sz val="10"/>
      <name val="Arial"/>
      <family val="2"/>
    </font>
    <font>
      <sz val="11"/>
      <color indexed="8"/>
      <name val="Calibri"/>
      <family val="2"/>
      <charset val="186"/>
    </font>
    <font>
      <sz val="10"/>
      <name val="Tahoma"/>
      <family val="2"/>
      <charset val="186"/>
    </font>
    <font>
      <sz val="12"/>
      <name val="Courier New"/>
      <family val="3"/>
      <charset val="186"/>
    </font>
    <font>
      <sz val="11"/>
      <color indexed="8"/>
      <name val="Calibri"/>
      <family val="2"/>
      <charset val="204"/>
    </font>
    <font>
      <sz val="11"/>
      <color indexed="9"/>
      <name val="Calibri"/>
      <family val="2"/>
      <charset val="186"/>
    </font>
    <font>
      <b/>
      <sz val="11"/>
      <color indexed="52"/>
      <name val="Calibri"/>
      <family val="2"/>
      <charset val="186"/>
    </font>
    <font>
      <sz val="11"/>
      <color indexed="10"/>
      <name val="Calibri"/>
      <family val="2"/>
      <charset val="186"/>
    </font>
    <font>
      <sz val="11"/>
      <color indexed="62"/>
      <name val="Calibri"/>
      <family val="2"/>
      <charset val="186"/>
    </font>
    <font>
      <b/>
      <sz val="11"/>
      <color indexed="63"/>
      <name val="Calibri"/>
      <family val="2"/>
      <charset val="186"/>
    </font>
    <font>
      <b/>
      <sz val="11"/>
      <color indexed="8"/>
      <name val="Calibri"/>
      <family val="2"/>
      <charset val="186"/>
    </font>
    <font>
      <sz val="11"/>
      <color indexed="60"/>
      <name val="Calibri"/>
      <family val="2"/>
      <charset val="186"/>
    </font>
    <font>
      <sz val="10"/>
      <name val="MS Sans Serif"/>
      <family val="2"/>
      <charset val="204"/>
    </font>
    <font>
      <sz val="10"/>
      <color indexed="64"/>
      <name val="Arial"/>
      <family val="2"/>
      <charset val="186"/>
    </font>
    <font>
      <b/>
      <sz val="18"/>
      <color indexed="56"/>
      <name val="Cambria"/>
      <family val="2"/>
      <charset val="186"/>
    </font>
    <font>
      <sz val="11"/>
      <color indexed="52"/>
      <name val="Calibri"/>
      <family val="2"/>
      <charset val="186"/>
    </font>
    <font>
      <sz val="10"/>
      <name val="Times New Roman"/>
      <family val="1"/>
      <charset val="204"/>
    </font>
    <font>
      <sz val="10"/>
      <name val="Arial Narrow"/>
      <family val="2"/>
      <charset val="186"/>
    </font>
    <font>
      <u/>
      <sz val="10"/>
      <color indexed="12"/>
      <name val="Arial"/>
      <family val="2"/>
    </font>
    <font>
      <sz val="11"/>
      <color indexed="8"/>
      <name val="Arial"/>
      <family val="2"/>
      <charset val="204"/>
    </font>
    <font>
      <sz val="10"/>
      <color indexed="8"/>
      <name val="Arial"/>
      <family val="2"/>
      <charset val="186"/>
    </font>
    <font>
      <u/>
      <sz val="10"/>
      <name val="Arial"/>
      <family val="2"/>
      <charset val="204"/>
    </font>
    <font>
      <b/>
      <i/>
      <u/>
      <sz val="12"/>
      <name val="Arial"/>
      <family val="2"/>
      <charset val="204"/>
    </font>
    <font>
      <sz val="10"/>
      <name val="Arial"/>
      <family val="2"/>
      <charset val="1"/>
    </font>
    <font>
      <b/>
      <u/>
      <sz val="10"/>
      <name val="Arial"/>
      <family val="2"/>
      <charset val="1"/>
    </font>
    <font>
      <b/>
      <sz val="10"/>
      <name val="Arial"/>
      <family val="2"/>
      <charset val="1"/>
    </font>
    <font>
      <b/>
      <sz val="12"/>
      <name val="Arial"/>
      <family val="2"/>
      <charset val="1"/>
    </font>
    <font>
      <b/>
      <sz val="14"/>
      <name val="Arial"/>
      <family val="2"/>
      <charset val="204"/>
    </font>
    <font>
      <sz val="8"/>
      <name val="Arial"/>
      <family val="2"/>
      <charset val="204"/>
    </font>
    <font>
      <sz val="10"/>
      <color indexed="8"/>
      <name val="Calibri"/>
      <family val="2"/>
    </font>
    <font>
      <u/>
      <sz val="10"/>
      <name val="Arial"/>
      <family val="2"/>
      <charset val="186"/>
    </font>
    <font>
      <b/>
      <sz val="10"/>
      <color indexed="8"/>
      <name val="Arial"/>
      <family val="2"/>
      <charset val="186"/>
    </font>
    <font>
      <b/>
      <sz val="10"/>
      <name val="Arial"/>
      <family val="2"/>
    </font>
    <font>
      <sz val="8"/>
      <name val="Arial"/>
      <family val="2"/>
    </font>
    <font>
      <sz val="8"/>
      <name val="Calibri"/>
      <family val="2"/>
    </font>
    <font>
      <sz val="10"/>
      <name val="MS Sans Serif"/>
      <family val="2"/>
      <charset val="186"/>
    </font>
    <font>
      <sz val="10"/>
      <name val="Arial Cyr"/>
      <charset val="204"/>
    </font>
    <font>
      <sz val="11"/>
      <color indexed="8"/>
      <name val="Arial"/>
      <family val="2"/>
      <charset val="186"/>
    </font>
    <font>
      <sz val="11"/>
      <color indexed="9"/>
      <name val="Calibri"/>
      <family val="2"/>
      <charset val="204"/>
    </font>
    <font>
      <u/>
      <sz val="10"/>
      <color indexed="12"/>
      <name val="Arial"/>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b/>
      <sz val="18"/>
      <color indexed="56"/>
      <name val="Cambria"/>
      <family val="2"/>
      <charset val="204"/>
    </font>
    <font>
      <sz val="11"/>
      <color indexed="60"/>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u/>
      <sz val="10"/>
      <name val="Arial"/>
      <family val="2"/>
    </font>
    <font>
      <b/>
      <i/>
      <sz val="10"/>
      <name val="Arial"/>
      <family val="2"/>
      <charset val="204"/>
    </font>
    <font>
      <sz val="8"/>
      <name val="Arial"/>
      <family val="2"/>
      <charset val="1"/>
    </font>
    <font>
      <sz val="11"/>
      <color theme="1"/>
      <name val="Calibri"/>
      <family val="2"/>
      <scheme val="minor"/>
    </font>
    <font>
      <sz val="11"/>
      <color rgb="FF000000"/>
      <name val="Calibri"/>
      <family val="2"/>
      <charset val="186"/>
    </font>
    <font>
      <sz val="11"/>
      <color theme="1"/>
      <name val="Calibri"/>
      <family val="2"/>
      <charset val="204"/>
      <scheme val="minor"/>
    </font>
    <font>
      <sz val="11"/>
      <color theme="1"/>
      <name val="Calibri"/>
      <family val="2"/>
      <charset val="186"/>
      <scheme val="minor"/>
    </font>
    <font>
      <sz val="10"/>
      <color theme="1"/>
      <name val="Times New Roman"/>
      <family val="2"/>
      <charset val="186"/>
    </font>
    <font>
      <sz val="8"/>
      <name val="Calibri"/>
      <family val="2"/>
      <scheme val="minor"/>
    </font>
    <font>
      <vertAlign val="superscript"/>
      <sz val="10"/>
      <name val="Arial"/>
      <family val="2"/>
    </font>
    <font>
      <i/>
      <sz val="10.5"/>
      <name val="Times New Roman"/>
      <family val="1"/>
      <charset val="186"/>
    </font>
  </fonts>
  <fills count="26">
    <fill>
      <patternFill patternType="none"/>
    </fill>
    <fill>
      <patternFill patternType="gray125"/>
    </fill>
    <fill>
      <patternFill patternType="solid">
        <fgColor indexed="62"/>
      </patternFill>
    </fill>
    <fill>
      <patternFill patternType="solid">
        <fgColor indexed="10"/>
      </patternFill>
    </fill>
    <fill>
      <patternFill patternType="solid">
        <fgColor indexed="47"/>
      </patternFill>
    </fill>
    <fill>
      <patternFill patternType="solid">
        <fgColor indexed="26"/>
      </patternFill>
    </fill>
    <fill>
      <patternFill patternType="solid">
        <fgColor indexed="27"/>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57"/>
      </patternFill>
    </fill>
    <fill>
      <patternFill patternType="solid">
        <fgColor indexed="36"/>
      </patternFill>
    </fill>
    <fill>
      <patternFill patternType="solid">
        <fgColor indexed="22"/>
      </patternFill>
    </fill>
    <fill>
      <patternFill patternType="solid">
        <fgColor indexed="29"/>
      </patternFill>
    </fill>
    <fill>
      <patternFill patternType="solid">
        <fgColor indexed="43"/>
      </patternFill>
    </fill>
    <fill>
      <patternFill patternType="solid">
        <fgColor indexed="44"/>
      </patternFill>
    </fill>
    <fill>
      <patternFill patternType="solid">
        <fgColor indexed="11"/>
      </patternFill>
    </fill>
    <fill>
      <patternFill patternType="solid">
        <fgColor indexed="51"/>
      </patternFill>
    </fill>
    <fill>
      <patternFill patternType="solid">
        <fgColor indexed="49"/>
      </patternFill>
    </fill>
    <fill>
      <patternFill patternType="solid">
        <fgColor indexed="53"/>
      </patternFill>
    </fill>
    <fill>
      <patternFill patternType="solid">
        <fgColor indexed="30"/>
      </patternFill>
    </fill>
    <fill>
      <patternFill patternType="solid">
        <fgColor indexed="52"/>
      </patternFill>
    </fill>
    <fill>
      <patternFill patternType="solid">
        <fgColor indexed="55"/>
      </patternFill>
    </fill>
    <fill>
      <patternFill patternType="solid">
        <fgColor indexed="65"/>
        <bgColor indexed="64"/>
      </patternFill>
    </fill>
    <fill>
      <patternFill patternType="solid">
        <fgColor rgb="FFFFEB9C"/>
        <bgColor indexed="64"/>
      </patternFill>
    </fill>
  </fills>
  <borders count="2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double">
        <color indexed="52"/>
      </bottom>
      <diagonal/>
    </border>
    <border>
      <left style="thin">
        <color indexed="64"/>
      </left>
      <right style="thin">
        <color indexed="64"/>
      </right>
      <top/>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top/>
      <bottom style="thin">
        <color indexed="8"/>
      </bottom>
      <diagonal/>
    </border>
    <border>
      <left/>
      <right/>
      <top style="thin">
        <color indexed="64"/>
      </top>
      <bottom/>
      <diagonal/>
    </border>
    <border>
      <left style="thin">
        <color indexed="64"/>
      </left>
      <right/>
      <top style="thin">
        <color indexed="64"/>
      </top>
      <bottom style="thin">
        <color indexed="64"/>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right/>
      <top/>
      <bottom style="thin">
        <color indexed="64"/>
      </bottom>
      <diagonal/>
    </border>
  </borders>
  <cellStyleXfs count="218">
    <xf numFmtId="0" fontId="0" fillId="0" borderId="0"/>
    <xf numFmtId="0" fontId="22" fillId="2" borderId="0" applyNumberFormat="0" applyBorder="0" applyAlignment="0" applyProtection="0"/>
    <xf numFmtId="0" fontId="22" fillId="3"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6" borderId="0" applyNumberFormat="0" applyBorder="0" applyAlignment="0" applyProtection="0"/>
    <xf numFmtId="0" fontId="18" fillId="4" borderId="0" applyNumberFormat="0" applyBorder="0" applyAlignment="0" applyProtection="0"/>
    <xf numFmtId="0" fontId="21" fillId="7" borderId="0" applyNumberFormat="0" applyBorder="0" applyAlignment="0" applyProtection="0"/>
    <xf numFmtId="0" fontId="21" fillId="8" borderId="0" applyNumberFormat="0" applyBorder="0" applyAlignment="0" applyProtection="0"/>
    <xf numFmtId="0" fontId="21" fillId="9" borderId="0" applyNumberFormat="0" applyBorder="0" applyAlignment="0" applyProtection="0"/>
    <xf numFmtId="0" fontId="21" fillId="10" borderId="0" applyNumberFormat="0" applyBorder="0" applyAlignment="0" applyProtection="0"/>
    <xf numFmtId="0" fontId="21" fillId="6" borderId="0" applyNumberFormat="0" applyBorder="0" applyAlignment="0" applyProtection="0"/>
    <xf numFmtId="0" fontId="21" fillId="4" borderId="0" applyNumberFormat="0" applyBorder="0" applyAlignment="0" applyProtection="0"/>
    <xf numFmtId="0" fontId="18" fillId="7" borderId="0" applyNumberFormat="0" applyBorder="0" applyAlignment="0" applyProtection="0"/>
    <xf numFmtId="0" fontId="18" fillId="8" borderId="0" applyNumberFormat="0" applyBorder="0" applyAlignment="0" applyProtection="0"/>
    <xf numFmtId="0" fontId="18" fillId="9" borderId="0" applyNumberFormat="0" applyBorder="0" applyAlignment="0" applyProtection="0"/>
    <xf numFmtId="0" fontId="18" fillId="10" borderId="0" applyNumberFormat="0" applyBorder="0" applyAlignment="0" applyProtection="0"/>
    <xf numFmtId="0" fontId="18" fillId="6" borderId="0" applyNumberFormat="0" applyBorder="0" applyAlignment="0" applyProtection="0"/>
    <xf numFmtId="0" fontId="18" fillId="4"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18" fillId="16"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0" borderId="0" applyNumberFormat="0" applyBorder="0" applyAlignment="0" applyProtection="0"/>
    <xf numFmtId="0" fontId="18" fillId="16" borderId="0" applyNumberFormat="0" applyBorder="0" applyAlignment="0" applyProtection="0"/>
    <xf numFmtId="0" fontId="18" fillId="18" borderId="0" applyNumberFormat="0" applyBorder="0" applyAlignment="0" applyProtection="0"/>
    <xf numFmtId="0" fontId="21" fillId="16" borderId="0" applyNumberFormat="0" applyBorder="0" applyAlignment="0" applyProtection="0"/>
    <xf numFmtId="0" fontId="21" fillId="14" borderId="0" applyNumberFormat="0" applyBorder="0" applyAlignment="0" applyProtection="0"/>
    <xf numFmtId="0" fontId="21" fillId="17" borderId="0" applyNumberFormat="0" applyBorder="0" applyAlignment="0" applyProtection="0"/>
    <xf numFmtId="0" fontId="21" fillId="10" borderId="0" applyNumberFormat="0" applyBorder="0" applyAlignment="0" applyProtection="0"/>
    <xf numFmtId="0" fontId="21" fillId="16" borderId="0" applyNumberFormat="0" applyBorder="0" applyAlignment="0" applyProtection="0"/>
    <xf numFmtId="0" fontId="21" fillId="18" borderId="0" applyNumberFormat="0" applyBorder="0" applyAlignment="0" applyProtection="0"/>
    <xf numFmtId="0" fontId="18" fillId="16" borderId="0" applyNumberFormat="0" applyBorder="0" applyAlignment="0" applyProtection="0"/>
    <xf numFmtId="0" fontId="18" fillId="14" borderId="0" applyNumberFormat="0" applyBorder="0" applyAlignment="0" applyProtection="0"/>
    <xf numFmtId="0" fontId="18" fillId="17" borderId="0" applyNumberFormat="0" applyBorder="0" applyAlignment="0" applyProtection="0"/>
    <xf numFmtId="0" fontId="18" fillId="10" borderId="0" applyNumberFormat="0" applyBorder="0" applyAlignment="0" applyProtection="0"/>
    <xf numFmtId="0" fontId="18" fillId="16" borderId="0" applyNumberFormat="0" applyBorder="0" applyAlignment="0" applyProtection="0"/>
    <xf numFmtId="0" fontId="18" fillId="18"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2" borderId="0" applyNumberFormat="0" applyBorder="0" applyAlignment="0" applyProtection="0"/>
    <xf numFmtId="0" fontId="22" fillId="19" borderId="0" applyNumberFormat="0" applyBorder="0" applyAlignment="0" applyProtection="0"/>
    <xf numFmtId="0" fontId="22" fillId="22" borderId="0" applyNumberFormat="0" applyBorder="0" applyAlignment="0" applyProtection="0"/>
    <xf numFmtId="0" fontId="55" fillId="21" borderId="0" applyNumberFormat="0" applyBorder="0" applyAlignment="0" applyProtection="0"/>
    <xf numFmtId="0" fontId="55" fillId="14" borderId="0" applyNumberFormat="0" applyBorder="0" applyAlignment="0" applyProtection="0"/>
    <xf numFmtId="0" fontId="55" fillId="17" borderId="0" applyNumberFormat="0" applyBorder="0" applyAlignment="0" applyProtection="0"/>
    <xf numFmtId="0" fontId="55" fillId="12" borderId="0" applyNumberFormat="0" applyBorder="0" applyAlignment="0" applyProtection="0"/>
    <xf numFmtId="0" fontId="55" fillId="19" borderId="0" applyNumberFormat="0" applyBorder="0" applyAlignment="0" applyProtection="0"/>
    <xf numFmtId="0" fontId="55" fillId="22" borderId="0" applyNumberFormat="0" applyBorder="0" applyAlignment="0" applyProtection="0"/>
    <xf numFmtId="0" fontId="22" fillId="21" borderId="0" applyNumberFormat="0" applyBorder="0" applyAlignment="0" applyProtection="0"/>
    <xf numFmtId="0" fontId="22" fillId="14" borderId="0" applyNumberFormat="0" applyBorder="0" applyAlignment="0" applyProtection="0"/>
    <xf numFmtId="0" fontId="22" fillId="17" borderId="0" applyNumberFormat="0" applyBorder="0" applyAlignment="0" applyProtection="0"/>
    <xf numFmtId="0" fontId="22" fillId="12" borderId="0" applyNumberFormat="0" applyBorder="0" applyAlignment="0" applyProtection="0"/>
    <xf numFmtId="0" fontId="22" fillId="19" borderId="0" applyNumberFormat="0" applyBorder="0" applyAlignment="0" applyProtection="0"/>
    <xf numFmtId="0" fontId="22" fillId="22" borderId="0" applyNumberFormat="0" applyBorder="0" applyAlignment="0" applyProtection="0"/>
    <xf numFmtId="0" fontId="23" fillId="13" borderId="1" applyNumberFormat="0" applyAlignment="0" applyProtection="0"/>
    <xf numFmtId="0" fontId="24" fillId="0" borderId="0" applyNumberFormat="0" applyFill="0" applyBorder="0" applyAlignment="0" applyProtection="0"/>
    <xf numFmtId="165" fontId="7" fillId="0" borderId="0" applyFill="0" applyBorder="0" applyAlignment="0" applyProtection="0"/>
    <xf numFmtId="166" fontId="20" fillId="0" borderId="0" applyFill="0" applyBorder="0" applyAlignment="0" applyProtection="0"/>
    <xf numFmtId="168"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5" fontId="5" fillId="0" borderId="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165" fontId="7" fillId="0" borderId="0" applyFill="0" applyBorder="0" applyAlignment="0" applyProtection="0"/>
    <xf numFmtId="167" fontId="7" fillId="0" borderId="0" applyFill="0" applyBorder="0" applyAlignment="0" applyProtection="0"/>
    <xf numFmtId="0" fontId="5" fillId="0" borderId="0"/>
    <xf numFmtId="169" fontId="76" fillId="0" borderId="0"/>
    <xf numFmtId="0" fontId="21" fillId="0" borderId="0"/>
    <xf numFmtId="0" fontId="35" fillId="0" borderId="0" applyNumberFormat="0" applyFill="0" applyBorder="0" applyAlignment="0" applyProtection="0">
      <alignment vertical="top"/>
      <protection locked="0"/>
    </xf>
    <xf numFmtId="0" fontId="56" fillId="0" borderId="0" applyNumberFormat="0" applyFill="0" applyBorder="0" applyAlignment="0" applyProtection="0">
      <alignment vertical="top"/>
      <protection locked="0"/>
    </xf>
    <xf numFmtId="0" fontId="25" fillId="4" borderId="1" applyNumberFormat="0" applyAlignment="0" applyProtection="0"/>
    <xf numFmtId="0" fontId="22" fillId="2" borderId="0" applyNumberFormat="0" applyBorder="0" applyAlignment="0" applyProtection="0"/>
    <xf numFmtId="0" fontId="22" fillId="3" borderId="0" applyNumberFormat="0" applyBorder="0" applyAlignment="0" applyProtection="0"/>
    <xf numFmtId="0" fontId="22" fillId="11" borderId="0" applyNumberFormat="0" applyBorder="0" applyAlignment="0" applyProtection="0"/>
    <xf numFmtId="0" fontId="22" fillId="12" borderId="0" applyNumberFormat="0" applyBorder="0" applyAlignment="0" applyProtection="0"/>
    <xf numFmtId="0" fontId="22" fillId="19" borderId="0" applyNumberFormat="0" applyBorder="0" applyAlignment="0" applyProtection="0"/>
    <xf numFmtId="0" fontId="22" fillId="20" borderId="0" applyNumberFormat="0" applyBorder="0" applyAlignment="0" applyProtection="0"/>
    <xf numFmtId="0" fontId="26" fillId="13" borderId="4" applyNumberFormat="0" applyAlignment="0" applyProtection="0"/>
    <xf numFmtId="0" fontId="27" fillId="0" borderId="5" applyNumberFormat="0" applyFill="0" applyAlignment="0" applyProtection="0"/>
    <xf numFmtId="0" fontId="28" fillId="15" borderId="0" applyNumberFormat="0" applyBorder="0" applyAlignment="0" applyProtection="0"/>
    <xf numFmtId="0" fontId="17" fillId="25" borderId="7" applyNumberFormat="0" applyAlignment="0" applyProtection="0"/>
    <xf numFmtId="0" fontId="29" fillId="0" borderId="0"/>
    <xf numFmtId="0" fontId="7" fillId="0" borderId="0"/>
    <xf numFmtId="0" fontId="7" fillId="0" borderId="0"/>
    <xf numFmtId="0" fontId="7" fillId="0" borderId="0">
      <alignment vertical="center" wrapText="1"/>
    </xf>
    <xf numFmtId="0" fontId="77" fillId="0" borderId="0"/>
    <xf numFmtId="0" fontId="75" fillId="0" borderId="0"/>
    <xf numFmtId="0" fontId="5" fillId="0" borderId="0"/>
    <xf numFmtId="0" fontId="1" fillId="0" borderId="0"/>
    <xf numFmtId="0" fontId="18" fillId="0" borderId="0"/>
    <xf numFmtId="0" fontId="78" fillId="0" borderId="0"/>
    <xf numFmtId="0" fontId="78" fillId="0" borderId="0"/>
    <xf numFmtId="0" fontId="30" fillId="0" borderId="0"/>
    <xf numFmtId="0" fontId="5" fillId="0" borderId="0"/>
    <xf numFmtId="0" fontId="18" fillId="0" borderId="0"/>
    <xf numFmtId="0" fontId="75" fillId="0" borderId="0"/>
    <xf numFmtId="0" fontId="14" fillId="0" borderId="0"/>
    <xf numFmtId="0" fontId="19" fillId="0" borderId="0"/>
    <xf numFmtId="0" fontId="7" fillId="0" borderId="0"/>
    <xf numFmtId="0" fontId="5" fillId="0" borderId="0"/>
    <xf numFmtId="0" fontId="18" fillId="0" borderId="0"/>
    <xf numFmtId="0" fontId="7" fillId="0" borderId="0"/>
    <xf numFmtId="0" fontId="5" fillId="0" borderId="0"/>
    <xf numFmtId="0" fontId="7" fillId="0" borderId="0">
      <alignment vertical="center" wrapText="1"/>
    </xf>
    <xf numFmtId="0" fontId="1" fillId="0" borderId="0"/>
    <xf numFmtId="0" fontId="5" fillId="0" borderId="0"/>
    <xf numFmtId="0" fontId="5" fillId="0" borderId="0"/>
    <xf numFmtId="0" fontId="7" fillId="0" borderId="0"/>
    <xf numFmtId="0" fontId="5" fillId="0" borderId="0"/>
    <xf numFmtId="0" fontId="18" fillId="0" borderId="0"/>
    <xf numFmtId="0" fontId="53" fillId="0" borderId="0"/>
    <xf numFmtId="0" fontId="7" fillId="0" borderId="0"/>
    <xf numFmtId="0" fontId="7" fillId="0" borderId="0"/>
    <xf numFmtId="0" fontId="7" fillId="0" borderId="0"/>
    <xf numFmtId="0" fontId="5" fillId="0" borderId="0"/>
    <xf numFmtId="0" fontId="7" fillId="0" borderId="0"/>
    <xf numFmtId="0" fontId="18" fillId="0" borderId="0"/>
    <xf numFmtId="0" fontId="30" fillId="0" borderId="0"/>
    <xf numFmtId="0" fontId="17" fillId="0" borderId="0">
      <alignment vertical="center"/>
    </xf>
    <xf numFmtId="0" fontId="17" fillId="0" borderId="0"/>
    <xf numFmtId="0" fontId="5" fillId="0" borderId="0"/>
    <xf numFmtId="0" fontId="7" fillId="0" borderId="0"/>
    <xf numFmtId="0" fontId="75" fillId="0" borderId="0"/>
    <xf numFmtId="0" fontId="36" fillId="0" borderId="0"/>
    <xf numFmtId="0" fontId="7" fillId="0" borderId="0"/>
    <xf numFmtId="0" fontId="7" fillId="0" borderId="0"/>
    <xf numFmtId="0" fontId="7" fillId="0" borderId="0"/>
    <xf numFmtId="0" fontId="7" fillId="0" borderId="0"/>
    <xf numFmtId="0" fontId="7" fillId="0" borderId="0"/>
    <xf numFmtId="0" fontId="7" fillId="24" borderId="0">
      <alignment vertical="center" wrapText="1"/>
    </xf>
    <xf numFmtId="0" fontId="52" fillId="0" borderId="0"/>
    <xf numFmtId="0" fontId="4" fillId="0" borderId="0"/>
    <xf numFmtId="0" fontId="31" fillId="0" borderId="0" applyNumberFormat="0" applyFill="0" applyBorder="0" applyAlignment="0" applyProtection="0"/>
    <xf numFmtId="0" fontId="5" fillId="5" borderId="8" applyNumberFormat="0" applyFont="0" applyAlignment="0" applyProtection="0"/>
    <xf numFmtId="0" fontId="7" fillId="0" borderId="0"/>
    <xf numFmtId="0" fontId="54" fillId="0" borderId="0"/>
    <xf numFmtId="0" fontId="5" fillId="0" borderId="0"/>
    <xf numFmtId="0" fontId="7" fillId="0" borderId="0"/>
    <xf numFmtId="0" fontId="7" fillId="0" borderId="0"/>
    <xf numFmtId="0" fontId="7" fillId="0" borderId="0"/>
    <xf numFmtId="0" fontId="7" fillId="0" borderId="0"/>
    <xf numFmtId="0" fontId="17" fillId="0" borderId="0"/>
    <xf numFmtId="0" fontId="7" fillId="0" borderId="0"/>
    <xf numFmtId="0" fontId="79" fillId="0" borderId="0"/>
    <xf numFmtId="0" fontId="4" fillId="0" borderId="0"/>
    <xf numFmtId="0" fontId="79" fillId="0" borderId="0"/>
    <xf numFmtId="0" fontId="17" fillId="0" borderId="0"/>
    <xf numFmtId="0" fontId="17" fillId="0" borderId="0"/>
    <xf numFmtId="0" fontId="34" fillId="0" borderId="0"/>
    <xf numFmtId="0" fontId="52" fillId="0" borderId="0"/>
    <xf numFmtId="0" fontId="7" fillId="0" borderId="0"/>
    <xf numFmtId="0" fontId="7" fillId="0" borderId="0"/>
    <xf numFmtId="0" fontId="5" fillId="0" borderId="0"/>
    <xf numFmtId="0" fontId="14" fillId="0" borderId="0"/>
    <xf numFmtId="0" fontId="7" fillId="0" borderId="0"/>
    <xf numFmtId="0" fontId="78" fillId="0" borderId="0"/>
    <xf numFmtId="0" fontId="78" fillId="0" borderId="0"/>
    <xf numFmtId="0" fontId="7" fillId="0" borderId="0"/>
    <xf numFmtId="9" fontId="5" fillId="0" borderId="0" applyFont="0" applyFill="0" applyBorder="0" applyAlignment="0" applyProtection="0"/>
    <xf numFmtId="9" fontId="5" fillId="0" borderId="0" applyFont="0" applyFill="0" applyBorder="0" applyAlignment="0" applyProtection="0"/>
    <xf numFmtId="0" fontId="32" fillId="0" borderId="6" applyNumberFormat="0" applyFill="0" applyAlignment="0" applyProtection="0"/>
    <xf numFmtId="0" fontId="12" fillId="0" borderId="0"/>
    <xf numFmtId="0" fontId="40" fillId="0" borderId="0"/>
    <xf numFmtId="0" fontId="5" fillId="0" borderId="0"/>
    <xf numFmtId="0" fontId="7" fillId="0" borderId="0"/>
    <xf numFmtId="0" fontId="12" fillId="0" borderId="0"/>
    <xf numFmtId="0" fontId="5" fillId="0" borderId="0"/>
    <xf numFmtId="0" fontId="12" fillId="0" borderId="0"/>
    <xf numFmtId="0" fontId="14" fillId="0" borderId="0"/>
    <xf numFmtId="0" fontId="5" fillId="0" borderId="0"/>
    <xf numFmtId="0" fontId="7" fillId="0" borderId="0"/>
    <xf numFmtId="0" fontId="55" fillId="2" borderId="0" applyNumberFormat="0" applyBorder="0" applyAlignment="0" applyProtection="0"/>
    <xf numFmtId="0" fontId="55" fillId="3" borderId="0" applyNumberFormat="0" applyBorder="0" applyAlignment="0" applyProtection="0"/>
    <xf numFmtId="0" fontId="55" fillId="11" borderId="0" applyNumberFormat="0" applyBorder="0" applyAlignment="0" applyProtection="0"/>
    <xf numFmtId="0" fontId="55" fillId="12" borderId="0" applyNumberFormat="0" applyBorder="0" applyAlignment="0" applyProtection="0"/>
    <xf numFmtId="0" fontId="55" fillId="19" borderId="0" applyNumberFormat="0" applyBorder="0" applyAlignment="0" applyProtection="0"/>
    <xf numFmtId="0" fontId="55" fillId="20" borderId="0" applyNumberFormat="0" applyBorder="0" applyAlignment="0" applyProtection="0"/>
    <xf numFmtId="0" fontId="57" fillId="4" borderId="1" applyNumberFormat="0" applyAlignment="0" applyProtection="0"/>
    <xf numFmtId="0" fontId="58" fillId="13" borderId="4" applyNumberFormat="0" applyAlignment="0" applyProtection="0"/>
    <xf numFmtId="0" fontId="59" fillId="13" borderId="1" applyNumberFormat="0" applyAlignment="0" applyProtection="0"/>
    <xf numFmtId="0" fontId="60" fillId="0" borderId="9" applyNumberFormat="0" applyFill="0" applyAlignment="0" applyProtection="0"/>
    <xf numFmtId="0" fontId="61" fillId="0" borderId="3" applyNumberFormat="0" applyFill="0" applyAlignment="0" applyProtection="0"/>
    <xf numFmtId="0" fontId="62" fillId="0" borderId="10" applyNumberFormat="0" applyFill="0" applyAlignment="0" applyProtection="0"/>
    <xf numFmtId="0" fontId="62" fillId="0" borderId="0" applyNumberFormat="0" applyFill="0" applyBorder="0" applyAlignment="0" applyProtection="0"/>
    <xf numFmtId="0" fontId="63" fillId="0" borderId="5" applyNumberFormat="0" applyFill="0" applyAlignment="0" applyProtection="0"/>
    <xf numFmtId="0" fontId="64" fillId="23" borderId="2" applyNumberFormat="0" applyAlignment="0" applyProtection="0"/>
    <xf numFmtId="0" fontId="65" fillId="0" borderId="0" applyNumberFormat="0" applyFill="0" applyBorder="0" applyAlignment="0" applyProtection="0"/>
    <xf numFmtId="0" fontId="66" fillId="15" borderId="0" applyNumberFormat="0" applyBorder="0" applyAlignment="0" applyProtection="0"/>
    <xf numFmtId="0" fontId="33" fillId="0" borderId="0"/>
    <xf numFmtId="0" fontId="18" fillId="0" borderId="0"/>
    <xf numFmtId="0" fontId="7" fillId="0" borderId="0"/>
    <xf numFmtId="0" fontId="77" fillId="0" borderId="0"/>
    <xf numFmtId="0" fontId="33" fillId="0" borderId="0"/>
    <xf numFmtId="0" fontId="5" fillId="0" borderId="0"/>
    <xf numFmtId="0" fontId="17" fillId="0" borderId="0"/>
    <xf numFmtId="0" fontId="5" fillId="0" borderId="0"/>
    <xf numFmtId="0" fontId="17" fillId="0" borderId="0"/>
    <xf numFmtId="0" fontId="5" fillId="0" borderId="0"/>
    <xf numFmtId="0" fontId="17" fillId="0" borderId="0"/>
    <xf numFmtId="0" fontId="7" fillId="0" borderId="0"/>
    <xf numFmtId="0" fontId="67" fillId="8" borderId="0" applyNumberFormat="0" applyBorder="0" applyAlignment="0" applyProtection="0"/>
    <xf numFmtId="0" fontId="68" fillId="0" borderId="0" applyNumberFormat="0" applyFill="0" applyBorder="0" applyAlignment="0" applyProtection="0"/>
    <xf numFmtId="0" fontId="5" fillId="5" borderId="8" applyNumberFormat="0" applyFont="0" applyAlignment="0" applyProtection="0"/>
    <xf numFmtId="0" fontId="69" fillId="0" borderId="6" applyNumberFormat="0" applyFill="0" applyAlignment="0" applyProtection="0"/>
    <xf numFmtId="0" fontId="12" fillId="0" borderId="0"/>
    <xf numFmtId="0" fontId="70" fillId="0" borderId="0" applyNumberFormat="0" applyFill="0" applyBorder="0" applyAlignment="0" applyProtection="0"/>
    <xf numFmtId="0" fontId="71" fillId="9" borderId="0" applyNumberFormat="0" applyBorder="0" applyAlignment="0" applyProtection="0"/>
    <xf numFmtId="0" fontId="7" fillId="0" borderId="0"/>
    <xf numFmtId="0" fontId="78" fillId="0" borderId="0"/>
    <xf numFmtId="0" fontId="78" fillId="0" borderId="0"/>
  </cellStyleXfs>
  <cellXfs count="151">
    <xf numFmtId="0" fontId="0" fillId="0" borderId="0" xfId="0"/>
    <xf numFmtId="0" fontId="15" fillId="0" borderId="0" xfId="139" applyFont="1" applyAlignment="1">
      <alignment horizontal="center" vertical="center"/>
    </xf>
    <xf numFmtId="0" fontId="7" fillId="0" borderId="0" xfId="139" applyFont="1" applyAlignment="1">
      <alignment horizontal="center" vertical="top"/>
    </xf>
    <xf numFmtId="0" fontId="7" fillId="0" borderId="0" xfId="139" applyFont="1" applyAlignment="1">
      <alignment horizontal="center"/>
    </xf>
    <xf numFmtId="0" fontId="5" fillId="0" borderId="0" xfId="0" applyFont="1" applyAlignment="1">
      <alignment horizontal="left" vertical="center" wrapText="1"/>
    </xf>
    <xf numFmtId="0" fontId="6" fillId="0" borderId="0" xfId="139" applyFont="1" applyAlignment="1">
      <alignment horizontal="center" vertical="top"/>
    </xf>
    <xf numFmtId="0" fontId="6" fillId="0" borderId="0" xfId="139" applyFont="1" applyAlignment="1">
      <alignment horizontal="center"/>
    </xf>
    <xf numFmtId="0" fontId="7" fillId="0" borderId="0" xfId="139" applyFont="1"/>
    <xf numFmtId="0" fontId="9" fillId="0" borderId="0" xfId="139" applyFont="1" applyAlignment="1">
      <alignment horizontal="left"/>
    </xf>
    <xf numFmtId="0" fontId="11" fillId="0" borderId="0" xfId="139" applyFont="1" applyAlignment="1">
      <alignment horizontal="center" vertical="center"/>
    </xf>
    <xf numFmtId="0" fontId="5" fillId="0" borderId="0" xfId="73"/>
    <xf numFmtId="0" fontId="16" fillId="0" borderId="0" xfId="73" applyFont="1"/>
    <xf numFmtId="0" fontId="5" fillId="0" borderId="0" xfId="0" applyFont="1"/>
    <xf numFmtId="0" fontId="5" fillId="0" borderId="0" xfId="0" applyFont="1" applyAlignment="1">
      <alignment vertical="center" wrapText="1"/>
    </xf>
    <xf numFmtId="0" fontId="5" fillId="0" borderId="0" xfId="139" applyFont="1"/>
    <xf numFmtId="0" fontId="5" fillId="0" borderId="11" xfId="139" applyFont="1" applyBorder="1" applyAlignment="1">
      <alignment horizontal="center" vertical="top" wrapText="1"/>
    </xf>
    <xf numFmtId="49" fontId="5" fillId="0" borderId="11" xfId="139" applyNumberFormat="1" applyFont="1" applyBorder="1" applyAlignment="1">
      <alignment horizontal="center" vertical="center" wrapText="1"/>
    </xf>
    <xf numFmtId="0" fontId="13" fillId="0" borderId="11" xfId="139" applyFont="1" applyBorder="1" applyAlignment="1">
      <alignment vertical="center"/>
    </xf>
    <xf numFmtId="0" fontId="5" fillId="0" borderId="0" xfId="139" applyFont="1" applyAlignment="1">
      <alignment vertical="center"/>
    </xf>
    <xf numFmtId="0" fontId="40" fillId="0" borderId="0" xfId="73" applyFont="1"/>
    <xf numFmtId="0" fontId="40" fillId="0" borderId="0" xfId="73" applyFont="1" applyAlignment="1">
      <alignment vertical="center" wrapText="1"/>
    </xf>
    <xf numFmtId="0" fontId="7" fillId="0" borderId="0" xfId="0" applyFont="1"/>
    <xf numFmtId="0" fontId="7" fillId="0" borderId="0" xfId="139" applyFont="1" applyAlignment="1">
      <alignment horizontal="left"/>
    </xf>
    <xf numFmtId="0" fontId="46" fillId="0" borderId="0" xfId="73" applyFont="1"/>
    <xf numFmtId="0" fontId="7" fillId="0" borderId="0" xfId="139" applyFont="1" applyAlignment="1">
      <alignment horizontal="right"/>
    </xf>
    <xf numFmtId="0" fontId="7" fillId="0" borderId="11" xfId="139" applyFont="1" applyBorder="1" applyAlignment="1">
      <alignment vertical="top" wrapText="1"/>
    </xf>
    <xf numFmtId="2" fontId="5" fillId="0" borderId="0" xfId="73" applyNumberFormat="1"/>
    <xf numFmtId="0" fontId="7" fillId="0" borderId="11" xfId="139" applyFont="1" applyBorder="1" applyAlignment="1">
      <alignment horizontal="center" vertical="center"/>
    </xf>
    <xf numFmtId="49" fontId="7" fillId="0" borderId="11" xfId="139" applyNumberFormat="1" applyFont="1" applyBorder="1" applyAlignment="1">
      <alignment horizontal="center" vertical="center"/>
    </xf>
    <xf numFmtId="0" fontId="47" fillId="0" borderId="11" xfId="171" applyFont="1" applyBorder="1" applyAlignment="1">
      <alignment horizontal="left" vertical="center" wrapText="1"/>
    </xf>
    <xf numFmtId="0" fontId="15" fillId="0" borderId="11" xfId="139" applyFont="1" applyBorder="1" applyAlignment="1">
      <alignment vertical="center"/>
    </xf>
    <xf numFmtId="49" fontId="15" fillId="0" borderId="11" xfId="139" applyNumberFormat="1" applyFont="1" applyBorder="1" applyAlignment="1">
      <alignment horizontal="center" vertical="center"/>
    </xf>
    <xf numFmtId="0" fontId="48" fillId="0" borderId="11" xfId="171" applyFont="1" applyBorder="1" applyAlignment="1">
      <alignment horizontal="right" vertical="center"/>
    </xf>
    <xf numFmtId="0" fontId="7" fillId="0" borderId="0" xfId="139" applyFont="1" applyAlignment="1">
      <alignment vertical="center"/>
    </xf>
    <xf numFmtId="0" fontId="7" fillId="0" borderId="12" xfId="139" applyFont="1" applyBorder="1" applyAlignment="1">
      <alignment horizontal="center"/>
    </xf>
    <xf numFmtId="4" fontId="7" fillId="0" borderId="0" xfId="139" applyNumberFormat="1" applyFont="1" applyAlignment="1">
      <alignment horizontal="center" vertical="top"/>
    </xf>
    <xf numFmtId="0" fontId="7" fillId="0" borderId="0" xfId="0" applyFont="1" applyAlignment="1">
      <alignment horizontal="right" vertical="top" wrapText="1"/>
    </xf>
    <xf numFmtId="0" fontId="7" fillId="0" borderId="0" xfId="0" applyFont="1" applyAlignment="1">
      <alignment horizontal="center" vertical="top" wrapText="1"/>
    </xf>
    <xf numFmtId="2" fontId="17" fillId="0" borderId="11" xfId="0" applyNumberFormat="1" applyFont="1" applyBorder="1" applyAlignment="1">
      <alignment horizontal="center" vertical="center" wrapText="1"/>
    </xf>
    <xf numFmtId="49" fontId="17" fillId="0" borderId="11" xfId="0" quotePrefix="1" applyNumberFormat="1" applyFont="1" applyBorder="1" applyAlignment="1">
      <alignment horizontal="center" vertical="center" wrapText="1" shrinkToFit="1"/>
    </xf>
    <xf numFmtId="2" fontId="17" fillId="0" borderId="11" xfId="0" applyNumberFormat="1" applyFont="1" applyBorder="1" applyAlignment="1">
      <alignment horizontal="center" vertical="center"/>
    </xf>
    <xf numFmtId="0" fontId="7" fillId="0" borderId="11" xfId="139" applyFont="1" applyBorder="1" applyAlignment="1">
      <alignment horizontal="center" vertical="top" wrapText="1"/>
    </xf>
    <xf numFmtId="4" fontId="41" fillId="0" borderId="0" xfId="73" applyNumberFormat="1" applyFont="1" applyAlignment="1">
      <alignment horizontal="center"/>
    </xf>
    <xf numFmtId="2" fontId="41" fillId="0" borderId="0" xfId="73" applyNumberFormat="1" applyFont="1" applyAlignment="1">
      <alignment horizontal="center"/>
    </xf>
    <xf numFmtId="0" fontId="40" fillId="0" borderId="0" xfId="73" applyFont="1" applyAlignment="1">
      <alignment horizontal="center"/>
    </xf>
    <xf numFmtId="0" fontId="42" fillId="0" borderId="11" xfId="73" applyFont="1" applyBorder="1" applyAlignment="1">
      <alignment horizontal="center" vertical="center" wrapText="1"/>
    </xf>
    <xf numFmtId="0" fontId="50" fillId="0" borderId="11" xfId="0" applyFont="1" applyBorder="1" applyAlignment="1">
      <alignment horizontal="center" vertical="center" wrapText="1"/>
    </xf>
    <xf numFmtId="0" fontId="17" fillId="0" borderId="11" xfId="0" applyFont="1" applyBorder="1" applyAlignment="1">
      <alignment vertical="center" wrapText="1"/>
    </xf>
    <xf numFmtId="0" fontId="5" fillId="0" borderId="0" xfId="73" applyAlignment="1">
      <alignment vertical="center"/>
    </xf>
    <xf numFmtId="0" fontId="5" fillId="0" borderId="0" xfId="0" applyFont="1" applyAlignment="1">
      <alignment horizontal="left" wrapText="1"/>
    </xf>
    <xf numFmtId="0" fontId="13" fillId="0" borderId="11" xfId="0" applyFont="1" applyBorder="1" applyAlignment="1">
      <alignment horizontal="center" vertical="center" textRotation="90" wrapText="1"/>
    </xf>
    <xf numFmtId="0" fontId="13" fillId="0" borderId="11" xfId="0" applyFont="1" applyBorder="1" applyAlignment="1">
      <alignment horizontal="center" vertical="center" wrapText="1"/>
    </xf>
    <xf numFmtId="49" fontId="49" fillId="0" borderId="11" xfId="0" quotePrefix="1" applyNumberFormat="1" applyFont="1" applyBorder="1" applyAlignment="1">
      <alignment horizontal="center" vertical="center" wrapText="1" shrinkToFit="1"/>
    </xf>
    <xf numFmtId="2" fontId="5" fillId="0" borderId="11" xfId="0" applyNumberFormat="1" applyFont="1" applyBorder="1" applyAlignment="1">
      <alignment horizontal="center" vertical="center" wrapText="1"/>
    </xf>
    <xf numFmtId="2" fontId="5" fillId="0" borderId="11" xfId="0" applyNumberFormat="1" applyFont="1" applyBorder="1" applyAlignment="1">
      <alignment horizontal="center" vertical="center"/>
    </xf>
    <xf numFmtId="4" fontId="5" fillId="0" borderId="11" xfId="0" applyNumberFormat="1" applyFont="1" applyBorder="1" applyAlignment="1">
      <alignment horizontal="center" vertical="center" wrapText="1"/>
    </xf>
    <xf numFmtId="49" fontId="5" fillId="0" borderId="11" xfId="0" quotePrefix="1" applyNumberFormat="1" applyFont="1" applyBorder="1" applyAlignment="1">
      <alignment horizontal="center" vertical="center" wrapText="1" shrinkToFit="1"/>
    </xf>
    <xf numFmtId="0" fontId="45" fillId="0" borderId="11"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11" xfId="0" applyFont="1" applyBorder="1" applyAlignment="1">
      <alignment vertical="center" wrapText="1"/>
    </xf>
    <xf numFmtId="49" fontId="13" fillId="0" borderId="11" xfId="0" applyNumberFormat="1" applyFont="1" applyBorder="1" applyAlignment="1">
      <alignment horizontal="center" vertical="center"/>
    </xf>
    <xf numFmtId="49" fontId="13" fillId="0" borderId="11" xfId="0" applyNumberFormat="1" applyFont="1" applyBorder="1" applyAlignment="1">
      <alignment horizontal="right" vertical="center" wrapText="1"/>
    </xf>
    <xf numFmtId="49" fontId="13" fillId="0" borderId="11" xfId="0" applyNumberFormat="1" applyFont="1" applyBorder="1" applyAlignment="1">
      <alignment horizontal="center" vertical="center" wrapText="1"/>
    </xf>
    <xf numFmtId="4" fontId="13" fillId="0" borderId="11" xfId="0" applyNumberFormat="1" applyFont="1" applyBorder="1" applyAlignment="1">
      <alignment horizontal="center" vertical="center" wrapText="1"/>
    </xf>
    <xf numFmtId="2" fontId="13" fillId="0" borderId="11" xfId="0" applyNumberFormat="1" applyFont="1" applyBorder="1" applyAlignment="1">
      <alignment horizontal="center" vertical="center" wrapText="1"/>
    </xf>
    <xf numFmtId="49" fontId="5" fillId="0" borderId="13" xfId="0" applyNumberFormat="1" applyFont="1" applyBorder="1"/>
    <xf numFmtId="0" fontId="5" fillId="0" borderId="13" xfId="0" applyFont="1" applyBorder="1"/>
    <xf numFmtId="0" fontId="5" fillId="0" borderId="13" xfId="0" applyFont="1" applyBorder="1" applyAlignment="1">
      <alignment horizontal="right"/>
    </xf>
    <xf numFmtId="0" fontId="5" fillId="0" borderId="13" xfId="0" applyFont="1" applyBorder="1" applyAlignment="1">
      <alignment horizontal="center" vertical="center"/>
    </xf>
    <xf numFmtId="0" fontId="5" fillId="0" borderId="0" xfId="0" applyFont="1" applyAlignment="1">
      <alignment horizontal="left"/>
    </xf>
    <xf numFmtId="49" fontId="5" fillId="0" borderId="0" xfId="0" applyNumberFormat="1" applyFont="1"/>
    <xf numFmtId="2" fontId="5" fillId="0" borderId="0" xfId="171" applyNumberFormat="1" applyAlignment="1">
      <alignment horizontal="center"/>
    </xf>
    <xf numFmtId="0" fontId="73" fillId="0" borderId="11" xfId="103" applyFont="1" applyBorder="1" applyAlignment="1">
      <alignment horizontal="center" vertical="center" wrapText="1"/>
    </xf>
    <xf numFmtId="0" fontId="73" fillId="0" borderId="11" xfId="103" applyFont="1" applyBorder="1" applyAlignment="1">
      <alignment vertical="center" wrapText="1"/>
    </xf>
    <xf numFmtId="0" fontId="5" fillId="0" borderId="11" xfId="103" applyFont="1" applyBorder="1" applyAlignment="1">
      <alignment horizontal="left" vertical="center" wrapText="1"/>
    </xf>
    <xf numFmtId="0" fontId="17" fillId="0" borderId="11" xfId="103" applyFont="1" applyBorder="1" applyAlignment="1">
      <alignment horizontal="left" vertical="center" wrapText="1"/>
    </xf>
    <xf numFmtId="0" fontId="5" fillId="0" borderId="0" xfId="73" applyAlignment="1">
      <alignment horizontal="left" vertical="center"/>
    </xf>
    <xf numFmtId="0" fontId="5" fillId="0" borderId="0" xfId="139" applyFont="1" applyAlignment="1">
      <alignment horizontal="right" vertical="center"/>
    </xf>
    <xf numFmtId="0" fontId="43" fillId="0" borderId="0" xfId="73" applyFont="1" applyAlignment="1">
      <alignment horizontal="center"/>
    </xf>
    <xf numFmtId="0" fontId="7" fillId="0" borderId="11" xfId="139" applyFont="1" applyBorder="1" applyAlignment="1">
      <alignment horizontal="center" vertical="center" wrapText="1"/>
    </xf>
    <xf numFmtId="0" fontId="40" fillId="0" borderId="11" xfId="0" applyFont="1" applyBorder="1" applyAlignment="1">
      <alignment vertical="center" wrapText="1"/>
    </xf>
    <xf numFmtId="4" fontId="40" fillId="0" borderId="0" xfId="73" applyNumberFormat="1" applyFont="1"/>
    <xf numFmtId="49" fontId="40" fillId="0" borderId="11" xfId="0" applyNumberFormat="1" applyFont="1" applyBorder="1" applyAlignment="1">
      <alignment horizontal="center" vertical="center"/>
    </xf>
    <xf numFmtId="2" fontId="5" fillId="0" borderId="11" xfId="171" applyNumberFormat="1" applyBorder="1" applyAlignment="1">
      <alignment horizontal="center" vertical="center" wrapText="1"/>
    </xf>
    <xf numFmtId="2" fontId="13" fillId="0" borderId="11" xfId="171" applyNumberFormat="1" applyFont="1" applyBorder="1" applyAlignment="1">
      <alignment horizontal="center" vertical="center" wrapText="1"/>
    </xf>
    <xf numFmtId="2" fontId="5" fillId="0" borderId="11" xfId="139" applyNumberFormat="1" applyFont="1" applyBorder="1" applyAlignment="1">
      <alignment horizontal="center" vertical="center"/>
    </xf>
    <xf numFmtId="2" fontId="7" fillId="0" borderId="11" xfId="171" applyNumberFormat="1" applyFont="1" applyBorder="1" applyAlignment="1">
      <alignment horizontal="center" vertical="center" wrapText="1"/>
    </xf>
    <xf numFmtId="2" fontId="15" fillId="0" borderId="11" xfId="171" applyNumberFormat="1" applyFont="1" applyBorder="1" applyAlignment="1">
      <alignment horizontal="center" vertical="center" wrapText="1"/>
    </xf>
    <xf numFmtId="2" fontId="7" fillId="0" borderId="11" xfId="139" applyNumberFormat="1" applyFont="1" applyBorder="1" applyAlignment="1">
      <alignment horizontal="center" vertical="center"/>
    </xf>
    <xf numFmtId="2" fontId="15" fillId="0" borderId="11" xfId="139" applyNumberFormat="1" applyFont="1" applyBorder="1" applyAlignment="1">
      <alignment horizontal="center" vertical="center"/>
    </xf>
    <xf numFmtId="2" fontId="5" fillId="0" borderId="0" xfId="139" applyNumberFormat="1" applyFont="1" applyAlignment="1">
      <alignment vertical="center"/>
    </xf>
    <xf numFmtId="2" fontId="5" fillId="0" borderId="0" xfId="139" applyNumberFormat="1" applyFont="1"/>
    <xf numFmtId="2" fontId="40" fillId="0" borderId="11" xfId="73" applyNumberFormat="1" applyFont="1" applyBorder="1" applyAlignment="1">
      <alignment horizontal="center" vertical="center" wrapText="1"/>
    </xf>
    <xf numFmtId="2" fontId="42" fillId="0" borderId="11" xfId="73" applyNumberFormat="1" applyFont="1" applyBorder="1" applyAlignment="1">
      <alignment horizontal="center" vertical="center"/>
    </xf>
    <xf numFmtId="2" fontId="40" fillId="0" borderId="15" xfId="73" applyNumberFormat="1" applyFont="1" applyBorder="1" applyAlignment="1">
      <alignment horizontal="center" vertical="center" wrapText="1"/>
    </xf>
    <xf numFmtId="2" fontId="40" fillId="0" borderId="0" xfId="73" applyNumberFormat="1" applyFont="1" applyAlignment="1">
      <alignment horizontal="center" vertical="center" wrapText="1"/>
    </xf>
    <xf numFmtId="2" fontId="13" fillId="0" borderId="16" xfId="73" applyNumberFormat="1" applyFont="1" applyBorder="1" applyAlignment="1">
      <alignment horizontal="center" vertical="center" wrapText="1"/>
    </xf>
    <xf numFmtId="2" fontId="42" fillId="0" borderId="0" xfId="73" applyNumberFormat="1" applyFont="1" applyAlignment="1">
      <alignment vertical="center" wrapText="1"/>
    </xf>
    <xf numFmtId="2" fontId="42" fillId="0" borderId="0" xfId="73" applyNumberFormat="1" applyFont="1" applyAlignment="1">
      <alignment horizontal="center" vertical="center" wrapText="1"/>
    </xf>
    <xf numFmtId="2" fontId="40" fillId="0" borderId="0" xfId="73" applyNumberFormat="1" applyFont="1"/>
    <xf numFmtId="2" fontId="40" fillId="0" borderId="0" xfId="73" applyNumberFormat="1" applyFont="1" applyAlignment="1">
      <alignment horizontal="center"/>
    </xf>
    <xf numFmtId="0" fontId="7" fillId="0" borderId="0" xfId="139" applyFont="1" applyAlignment="1">
      <alignment horizontal="right"/>
    </xf>
    <xf numFmtId="0" fontId="5" fillId="0" borderId="0" xfId="0" applyFont="1" applyAlignment="1">
      <alignment horizontal="left" vertical="center" wrapText="1"/>
    </xf>
    <xf numFmtId="0" fontId="5" fillId="0" borderId="0" xfId="139" applyFont="1" applyAlignment="1">
      <alignment horizontal="right" vertical="center"/>
    </xf>
    <xf numFmtId="0" fontId="7" fillId="0" borderId="11" xfId="139" applyFont="1" applyBorder="1" applyAlignment="1">
      <alignment horizontal="center" vertical="top" wrapText="1"/>
    </xf>
    <xf numFmtId="0" fontId="72" fillId="0" borderId="14" xfId="171" applyFont="1" applyBorder="1" applyAlignment="1">
      <alignment horizontal="center" vertical="center" wrapText="1"/>
    </xf>
    <xf numFmtId="0" fontId="5" fillId="0" borderId="17" xfId="171" applyBorder="1" applyAlignment="1">
      <alignment horizontal="center" vertical="center" wrapText="1"/>
    </xf>
    <xf numFmtId="0" fontId="37" fillId="0" borderId="11" xfId="139" applyFont="1" applyBorder="1" applyAlignment="1">
      <alignment horizontal="left" vertical="center" wrapText="1"/>
    </xf>
    <xf numFmtId="0" fontId="48" fillId="0" borderId="11" xfId="139" applyFont="1" applyBorder="1" applyAlignment="1">
      <alignment horizontal="right" vertical="center"/>
    </xf>
    <xf numFmtId="0" fontId="7" fillId="0" borderId="0" xfId="139" applyFont="1" applyAlignment="1">
      <alignment horizontal="center"/>
    </xf>
    <xf numFmtId="0" fontId="7" fillId="0" borderId="0" xfId="139" applyFont="1" applyAlignment="1">
      <alignment horizontal="center" vertical="top"/>
    </xf>
    <xf numFmtId="0" fontId="10" fillId="0" borderId="0" xfId="139" applyFont="1" applyAlignment="1">
      <alignment horizontal="center" vertical="center"/>
    </xf>
    <xf numFmtId="0" fontId="3" fillId="0" borderId="0" xfId="139" applyFont="1" applyAlignment="1">
      <alignment horizontal="right"/>
    </xf>
    <xf numFmtId="0" fontId="3" fillId="0" borderId="0" xfId="139" applyFont="1" applyAlignment="1">
      <alignment horizontal="center"/>
    </xf>
    <xf numFmtId="0" fontId="6" fillId="0" borderId="0" xfId="139" applyFont="1" applyAlignment="1">
      <alignment horizontal="center" vertical="top"/>
    </xf>
    <xf numFmtId="0" fontId="8" fillId="0" borderId="0" xfId="139" applyFont="1" applyAlignment="1">
      <alignment horizontal="right"/>
    </xf>
    <xf numFmtId="0" fontId="13" fillId="0" borderId="14" xfId="171" applyFont="1" applyBorder="1" applyAlignment="1">
      <alignment horizontal="right" vertical="center"/>
    </xf>
    <xf numFmtId="0" fontId="13" fillId="0" borderId="17" xfId="171" applyFont="1" applyBorder="1" applyAlignment="1">
      <alignment horizontal="right" vertical="center"/>
    </xf>
    <xf numFmtId="0" fontId="5" fillId="0" borderId="14" xfId="139" applyFont="1" applyBorder="1" applyAlignment="1">
      <alignment horizontal="right" vertical="center" wrapText="1"/>
    </xf>
    <xf numFmtId="0" fontId="5" fillId="0" borderId="18" xfId="139" applyFont="1" applyBorder="1" applyAlignment="1">
      <alignment horizontal="right" vertical="center" wrapText="1"/>
    </xf>
    <xf numFmtId="0" fontId="5" fillId="0" borderId="17" xfId="139" applyFont="1" applyBorder="1" applyAlignment="1">
      <alignment horizontal="right" vertical="center" wrapText="1"/>
    </xf>
    <xf numFmtId="0" fontId="5" fillId="0" borderId="14" xfId="139" applyFont="1" applyBorder="1" applyAlignment="1">
      <alignment horizontal="center" vertical="top" wrapText="1"/>
    </xf>
    <xf numFmtId="0" fontId="5" fillId="0" borderId="17" xfId="139" applyFont="1" applyBorder="1" applyAlignment="1">
      <alignment horizontal="center" vertical="top" wrapText="1"/>
    </xf>
    <xf numFmtId="0" fontId="5" fillId="0" borderId="14" xfId="171" applyBorder="1" applyAlignment="1">
      <alignment horizontal="center" vertical="center" wrapText="1"/>
    </xf>
    <xf numFmtId="0" fontId="42" fillId="0" borderId="11" xfId="73" applyFont="1" applyBorder="1" applyAlignment="1">
      <alignment horizontal="center" vertical="center" wrapText="1"/>
    </xf>
    <xf numFmtId="0" fontId="43" fillId="0" borderId="0" xfId="73" applyFont="1" applyAlignment="1">
      <alignment horizontal="center"/>
    </xf>
    <xf numFmtId="0" fontId="39" fillId="0" borderId="0" xfId="73" applyFont="1" applyAlignment="1">
      <alignment horizontal="center" vertical="center" wrapText="1"/>
    </xf>
    <xf numFmtId="0" fontId="39" fillId="0" borderId="0" xfId="73" applyFont="1" applyAlignment="1">
      <alignment horizontal="center" vertical="center"/>
    </xf>
    <xf numFmtId="0" fontId="74" fillId="0" borderId="0" xfId="73" applyFont="1" applyAlignment="1">
      <alignment horizontal="center" vertical="top" wrapText="1"/>
    </xf>
    <xf numFmtId="0" fontId="42" fillId="0" borderId="16" xfId="73" applyFont="1" applyBorder="1" applyAlignment="1">
      <alignment horizontal="right" vertical="center" wrapText="1"/>
    </xf>
    <xf numFmtId="0" fontId="40" fillId="0" borderId="0" xfId="73" applyFont="1" applyAlignment="1">
      <alignment horizontal="right"/>
    </xf>
    <xf numFmtId="0" fontId="40" fillId="0" borderId="22" xfId="73" applyFont="1" applyBorder="1" applyAlignment="1">
      <alignment horizontal="center"/>
    </xf>
    <xf numFmtId="0" fontId="42" fillId="0" borderId="11" xfId="73" applyFont="1" applyBorder="1" applyAlignment="1">
      <alignment horizontal="right" vertical="center"/>
    </xf>
    <xf numFmtId="0" fontId="40" fillId="0" borderId="16" xfId="73" applyFont="1" applyBorder="1" applyAlignment="1">
      <alignment horizontal="right" vertical="center" wrapText="1"/>
    </xf>
    <xf numFmtId="0" fontId="40" fillId="0" borderId="15" xfId="73" applyFont="1" applyBorder="1" applyAlignment="1">
      <alignment horizontal="right" vertical="center" wrapText="1"/>
    </xf>
    <xf numFmtId="0" fontId="40" fillId="0" borderId="19" xfId="73" applyFont="1" applyBorder="1" applyAlignment="1">
      <alignment horizontal="right" vertical="center" wrapText="1"/>
    </xf>
    <xf numFmtId="0" fontId="40" fillId="0" borderId="20" xfId="73" applyFont="1" applyBorder="1" applyAlignment="1">
      <alignment horizontal="right" vertical="center" wrapText="1"/>
    </xf>
    <xf numFmtId="0" fontId="40" fillId="0" borderId="21" xfId="73" applyFont="1" applyBorder="1" applyAlignment="1">
      <alignment horizontal="right" vertical="center" wrapText="1"/>
    </xf>
    <xf numFmtId="0" fontId="44" fillId="0" borderId="0" xfId="0" applyFont="1" applyAlignment="1">
      <alignment horizontal="center" vertical="center" wrapText="1"/>
    </xf>
    <xf numFmtId="0" fontId="39" fillId="0" borderId="0" xfId="0" applyFont="1" applyAlignment="1">
      <alignment horizontal="center" vertical="center" wrapText="1"/>
    </xf>
    <xf numFmtId="0" fontId="39" fillId="0" borderId="0" xfId="0" applyFont="1" applyAlignment="1">
      <alignment horizontal="center" vertical="center"/>
    </xf>
    <xf numFmtId="0" fontId="45" fillId="0" borderId="0" xfId="0" applyFont="1" applyAlignment="1">
      <alignment horizontal="center" vertical="justify" wrapText="1"/>
    </xf>
    <xf numFmtId="0" fontId="5" fillId="0" borderId="0" xfId="0" applyFont="1" applyAlignment="1">
      <alignment horizontal="center" vertical="center" wrapText="1"/>
    </xf>
    <xf numFmtId="0" fontId="13" fillId="0" borderId="11" xfId="0" applyFont="1" applyBorder="1" applyAlignment="1">
      <alignment horizontal="center" vertical="center" wrapText="1"/>
    </xf>
    <xf numFmtId="0" fontId="5" fillId="0" borderId="0" xfId="73" applyAlignment="1">
      <alignment horizontal="left"/>
    </xf>
    <xf numFmtId="0" fontId="5" fillId="0" borderId="0" xfId="73" applyAlignment="1">
      <alignment horizontal="left" vertical="center"/>
    </xf>
    <xf numFmtId="0" fontId="13" fillId="0" borderId="11" xfId="0" applyFont="1" applyBorder="1" applyAlignment="1">
      <alignment horizontal="center" vertical="center" textRotation="90" wrapText="1"/>
    </xf>
    <xf numFmtId="0" fontId="5" fillId="0" borderId="0" xfId="0" applyFont="1" applyAlignment="1">
      <alignment horizontal="right" vertical="center" wrapText="1"/>
    </xf>
    <xf numFmtId="2" fontId="38" fillId="0" borderId="0" xfId="0" applyNumberFormat="1" applyFont="1" applyAlignment="1">
      <alignment horizontal="center" vertical="center" wrapText="1"/>
    </xf>
    <xf numFmtId="0" fontId="5" fillId="0" borderId="22" xfId="0" applyFont="1" applyBorder="1" applyAlignment="1">
      <alignment horizontal="right" vertical="center" wrapText="1"/>
    </xf>
    <xf numFmtId="0" fontId="82" fillId="0" borderId="0" xfId="139" applyFont="1" applyAlignment="1">
      <alignment horizontal="right"/>
    </xf>
  </cellXfs>
  <cellStyles count="218">
    <cellStyle name="1. izcēlums" xfId="1" xr:uid="{6DDAEB37-8D0F-4530-9728-1DF552B4A34B}"/>
    <cellStyle name="2. izcēlums" xfId="2" xr:uid="{320BBD59-5731-4396-A728-8104811E92D1}"/>
    <cellStyle name="20% - Izcēlums1" xfId="3" xr:uid="{C7AD2F5A-A952-4614-AFCD-AD9F1E6A4A39}"/>
    <cellStyle name="20% - Izcēlums2" xfId="4" xr:uid="{E5486CDB-56C6-4EF8-AADD-3975A2AB6C51}"/>
    <cellStyle name="20% - Izcēlums3" xfId="5" xr:uid="{73973B51-88C5-441A-B5AD-D756E8CEC4C0}"/>
    <cellStyle name="20% - Izcēlums4" xfId="6" xr:uid="{5731E1DE-DD6F-4E2D-9946-2672487F55A4}"/>
    <cellStyle name="20% - Izcēlums5" xfId="7" xr:uid="{3A7599B9-AE2C-4D7D-8151-9DEB170243FE}"/>
    <cellStyle name="20% - Izcēlums6" xfId="8" xr:uid="{076A845B-7074-46F4-AF75-AD2EAF162EC8}"/>
    <cellStyle name="20% - Акцент1" xfId="9" xr:uid="{A517EED3-FEFA-4B68-86F4-36209B0C364D}"/>
    <cellStyle name="20% - Акцент2" xfId="10" xr:uid="{A0D496C9-F771-4A2E-AD53-8C44F8CD98C6}"/>
    <cellStyle name="20% - Акцент3" xfId="11" xr:uid="{911EAF26-84DE-40C6-9963-4AE597F1E43E}"/>
    <cellStyle name="20% - Акцент4" xfId="12" xr:uid="{04DF2D3A-1FB3-4DAB-A800-D7DB9A08163A}"/>
    <cellStyle name="20% - Акцент5" xfId="13" xr:uid="{0E4AD4AE-B31D-468E-9D60-26F4E235019D}"/>
    <cellStyle name="20% - Акцент6" xfId="14" xr:uid="{67D91296-6745-4463-9E3C-0D2414AD7278}"/>
    <cellStyle name="20% no 1. izcēluma" xfId="15" xr:uid="{6A071A85-0375-4698-A1C2-BE42E24C2055}"/>
    <cellStyle name="20% no 2. izcēluma" xfId="16" xr:uid="{B7BB0430-46B2-464A-AB30-CDE1DF6DAFD3}"/>
    <cellStyle name="20% no 3. izcēluma" xfId="17" xr:uid="{F7A60573-2BCD-4803-8838-50E1680BC51E}"/>
    <cellStyle name="20% no 4. izcēluma" xfId="18" xr:uid="{B07544B7-DBA1-4261-A91F-A1CF926E357E}"/>
    <cellStyle name="20% no 5. izcēluma" xfId="19" xr:uid="{F015FABF-7041-4DBA-9917-1CD4CA8495E4}"/>
    <cellStyle name="20% no 6. izcēluma" xfId="20" xr:uid="{10FFA1FA-2220-45B9-9549-11E21B0B892B}"/>
    <cellStyle name="3. izcēlums " xfId="21" xr:uid="{3EAB1BEB-D140-4366-B014-AE81254648F7}"/>
    <cellStyle name="4. izcēlums" xfId="22" xr:uid="{74BE4A1C-D4E6-4EAB-A179-8E5C3082C8DD}"/>
    <cellStyle name="40% - Izcēlums1" xfId="23" xr:uid="{1B91C102-00C0-4F4C-A9AD-C73FBEFEA94A}"/>
    <cellStyle name="40% - Izcēlums2" xfId="24" xr:uid="{66EFEB02-8924-408F-B96C-5C62CB8AF938}"/>
    <cellStyle name="40% - Izcēlums3" xfId="25" xr:uid="{460136DA-95D1-4EB2-B621-EA172B79A64B}"/>
    <cellStyle name="40% - Izcēlums4" xfId="26" xr:uid="{E5B21D97-DADC-4E61-B0AE-6D80DDA0F7F5}"/>
    <cellStyle name="40% - Izcēlums5" xfId="27" xr:uid="{DB8EBAF7-B75F-41AC-B89D-3C25F9FD8824}"/>
    <cellStyle name="40% - Izcēlums6" xfId="28" xr:uid="{D1A24AD5-94D4-4C23-938A-718632CE7F80}"/>
    <cellStyle name="40% - Акцент1" xfId="29" xr:uid="{EBFCE780-2046-4055-8FF8-51CC44A53D6D}"/>
    <cellStyle name="40% - Акцент2" xfId="30" xr:uid="{3988BD96-1551-4840-8C75-122238DA5257}"/>
    <cellStyle name="40% - Акцент3" xfId="31" xr:uid="{00034E90-5D47-44D8-AAF0-F640F04B62C5}"/>
    <cellStyle name="40% - Акцент4" xfId="32" xr:uid="{4FA7F255-2E8A-467A-84BC-90DCCBADC239}"/>
    <cellStyle name="40% - Акцент5" xfId="33" xr:uid="{DC00A960-AE18-454E-B083-E245AEEA6E6F}"/>
    <cellStyle name="40% - Акцент6" xfId="34" xr:uid="{C3B17036-43BA-4420-9388-62418932076A}"/>
    <cellStyle name="40% no 1. izcēluma" xfId="35" xr:uid="{7CEC6D9E-10F4-4C35-9EF2-9457C7857555}"/>
    <cellStyle name="40% no 2. izcēluma" xfId="36" xr:uid="{2A5CDE82-D00B-4D3E-A24A-1F4DB56CBC4C}"/>
    <cellStyle name="40% no 3. izcēluma" xfId="37" xr:uid="{50A5FC8A-78C9-4895-B46C-61296469E107}"/>
    <cellStyle name="40% no 4. izcēluma" xfId="38" xr:uid="{F6A5C7BF-9701-4B74-924D-A02EB80057A3}"/>
    <cellStyle name="40% no 5. izcēluma" xfId="39" xr:uid="{A6DD211D-B993-44D1-8987-554B34279AC8}"/>
    <cellStyle name="40% no 6. izcēluma" xfId="40" xr:uid="{1C4C67D9-A68A-45ED-88C3-47E0A186563C}"/>
    <cellStyle name="5. izcēlums" xfId="41" xr:uid="{9BCB93E3-4C4F-43BD-9910-A6B7B9E11DE2}"/>
    <cellStyle name="6. izcēlums" xfId="42" xr:uid="{5719E0AD-83BA-47B1-8997-B49FFBD1A42F}"/>
    <cellStyle name="60% - Izcēlums1" xfId="43" xr:uid="{A38C2CDF-5BAE-4367-B880-5D671BDC8D6A}"/>
    <cellStyle name="60% - Izcēlums2" xfId="44" xr:uid="{88482D1D-C5F3-43E3-BED0-4866BB7A7B04}"/>
    <cellStyle name="60% - Izcēlums3" xfId="45" xr:uid="{0B4075C2-6187-42A9-8A92-22AD1557FEDF}"/>
    <cellStyle name="60% - Izcēlums4" xfId="46" xr:uid="{5FB39627-4494-4884-8379-B42E936E2145}"/>
    <cellStyle name="60% - Izcēlums5" xfId="47" xr:uid="{E7AEB01C-01B2-479D-9371-F5604BB48CC9}"/>
    <cellStyle name="60% - Izcēlums6" xfId="48" xr:uid="{11E9BFFF-A095-4E32-9D93-269A90C77228}"/>
    <cellStyle name="60% - Акцент1" xfId="49" xr:uid="{4399AB5C-33EF-4C34-8FC2-17DBC0842BE3}"/>
    <cellStyle name="60% - Акцент2" xfId="50" xr:uid="{DCDDDC40-7221-42D3-8542-6F8AD984AB78}"/>
    <cellStyle name="60% - Акцент3" xfId="51" xr:uid="{D539C55E-817C-4A3B-9400-D9E044B2E579}"/>
    <cellStyle name="60% - Акцент4" xfId="52" xr:uid="{B9D57F68-DA37-4D84-8A3F-F4A81B4932C4}"/>
    <cellStyle name="60% - Акцент5" xfId="53" xr:uid="{9CE17753-6D06-45D0-955E-26F5AF5A0967}"/>
    <cellStyle name="60% - Акцент6" xfId="54" xr:uid="{FABFE974-A816-4ED2-BC3D-2AC97F77C1A7}"/>
    <cellStyle name="60% no 1. izcēluma" xfId="55" xr:uid="{DD4709DB-ABDC-4DFA-A31B-236AC7113C5D}"/>
    <cellStyle name="60% no 2. izcēluma" xfId="56" xr:uid="{0B2808F6-004F-4A18-AD48-BA1278EF1D8F}"/>
    <cellStyle name="60% no 3. izcēluma" xfId="57" xr:uid="{067ABA97-24F3-48C1-A335-18A52ECF742B}"/>
    <cellStyle name="60% no 4. izcēluma" xfId="58" xr:uid="{D0A74E22-594E-4776-B7F7-CDD93EA81733}"/>
    <cellStyle name="60% no 5. izcēluma" xfId="59" xr:uid="{C62D48FC-93E8-47C8-B901-F8A64900A753}"/>
    <cellStyle name="60% no 6. izcēluma" xfId="60" xr:uid="{A68C12EA-1F8D-4499-92C3-E5C97CDFF7EF}"/>
    <cellStyle name="Aprēķināšana" xfId="61" xr:uid="{11BAF815-BEBB-4613-A64E-DA8DFE562242}"/>
    <cellStyle name="Brīdinājuma teksts" xfId="62" xr:uid="{4173A22F-CE59-485E-900F-361AE29841E9}"/>
    <cellStyle name="Comma 2" xfId="63" xr:uid="{2C3A127A-BEB3-4EC9-85B8-2F9665B66CCA}"/>
    <cellStyle name="Comma 2 2" xfId="64" xr:uid="{DDF74E7D-1036-425E-8A51-70FFDF77ABF4}"/>
    <cellStyle name="Comma 2 3" xfId="65" xr:uid="{1B846F36-8FF4-4175-9164-6795E5598B3F}"/>
    <cellStyle name="Comma 2 3 2" xfId="66" xr:uid="{8EE56594-4721-4A8F-8B37-2FFD3B4645B4}"/>
    <cellStyle name="Comma 2 3 2 2" xfId="67" xr:uid="{48219162-AFB0-4508-A1B6-3674E77F2265}"/>
    <cellStyle name="Comma 2_Base_jaun" xfId="68" xr:uid="{F8477433-E290-485F-8A78-F4606BB6A0C7}"/>
    <cellStyle name="Comma 3" xfId="69" xr:uid="{EBE8308E-34E1-4D4A-9C17-5D0A9C84D5E8}"/>
    <cellStyle name="Comma 3 2" xfId="70" xr:uid="{2301BA01-4290-44A3-BD4A-D76ABD7DF9AD}"/>
    <cellStyle name="Comma 6" xfId="71" xr:uid="{56D11E3D-DD35-456A-984A-43A89F1CF4BF}"/>
    <cellStyle name="Currency 2" xfId="72" xr:uid="{7072015F-C0EA-4AB9-BC8C-989D0C6FD9BE}"/>
    <cellStyle name="Excel Built-in Normal" xfId="73" xr:uid="{68F24D8B-C469-465F-8E29-0ACF10F732D0}"/>
    <cellStyle name="Excel Built-in Normal 2" xfId="74" xr:uid="{885900C2-0C84-46A2-B2D3-B78AC964C5D1}"/>
    <cellStyle name="Excel Built-in Normal 3" xfId="75" xr:uid="{79685E5E-1804-4789-8DAA-1F659E7EED07}"/>
    <cellStyle name="Excel Built-in Normal 4" xfId="215" xr:uid="{3C802111-5926-4945-8088-8F93AA9B5C3B}"/>
    <cellStyle name="Hyperlink 2" xfId="76" xr:uid="{C4624087-A9BA-4C1B-9FCF-8373CD89EC4A}"/>
    <cellStyle name="Hyperlink 2 2" xfId="77" xr:uid="{B96C7176-4E07-4D84-A173-30BFA34ACF98}"/>
    <cellStyle name="Ievade" xfId="78" xr:uid="{C335A62A-FDE7-446D-87AA-BAB8D4D7FC60}"/>
    <cellStyle name="Izcēlums1" xfId="79" xr:uid="{1E45451E-C3B5-46E8-95D8-5FA392335FD7}"/>
    <cellStyle name="Izcēlums2" xfId="80" xr:uid="{77C4932E-A7D5-42C5-B6EE-9044835A5EF6}"/>
    <cellStyle name="Izcēlums3" xfId="81" xr:uid="{BE2BCB0F-A693-43D9-8F81-42E67CEBBB32}"/>
    <cellStyle name="Izcēlums4" xfId="82" xr:uid="{652AD3D7-CA64-48B6-8220-FFF2B0F65517}"/>
    <cellStyle name="Izcēlums5" xfId="83" xr:uid="{7615A4F9-5744-4C1B-AC85-D43DDF2E0E02}"/>
    <cellStyle name="Izcēlums6" xfId="84" xr:uid="{0DDD3A23-8362-4819-A286-AE678152D6DF}"/>
    <cellStyle name="Izvade" xfId="85" xr:uid="{5FE1832B-F9A4-4BDB-AF6A-EE9213DA57F5}"/>
    <cellStyle name="Kopsumma" xfId="86" xr:uid="{616C1D57-62A7-4D67-8220-AD00D8B46A4D}"/>
    <cellStyle name="Neitrāls" xfId="87" xr:uid="{7B99E24E-21AD-43D4-B808-67744E7B92BC}"/>
    <cellStyle name="Neitrāls 2" xfId="88" xr:uid="{E70F4C2C-6F9C-4B93-80CE-3B01DB68BC2A}"/>
    <cellStyle name="Norm੎੎" xfId="89" xr:uid="{76C153EE-A25A-47DF-B8C4-768CB8C3F8D4}"/>
    <cellStyle name="Normal" xfId="0" builtinId="0"/>
    <cellStyle name="Normal 10" xfId="90" xr:uid="{6087127E-71FE-43EF-BFC6-2B7B8674EAF0}"/>
    <cellStyle name="Normal 10 2" xfId="91" xr:uid="{CE6628F3-0B11-4DA7-8B7D-EA80EE02765E}"/>
    <cellStyle name="Normal 10 2 2" xfId="217" xr:uid="{DEB4FB90-4A45-4455-8EA3-5B64A7C4B938}"/>
    <cellStyle name="Normal 10 3" xfId="92" xr:uid="{1CD4D797-9048-452D-A2FF-82E24597D65E}"/>
    <cellStyle name="Normal 10 4" xfId="93" xr:uid="{273370BD-1706-4787-B7A2-21F1F5015FF7}"/>
    <cellStyle name="Normal 10 5" xfId="216" xr:uid="{87A0AA95-8D75-447E-A5F1-85BA5157A0F0}"/>
    <cellStyle name="Normal 11" xfId="94" xr:uid="{1A10EE3A-C9A9-4D50-807D-CEB74692302D}"/>
    <cellStyle name="Normal 11 2" xfId="95" xr:uid="{F4DEAA58-422E-4304-AEF4-252D4A851272}"/>
    <cellStyle name="Normal 11 4" xfId="96" xr:uid="{2267DE8D-E682-4D6D-94F8-8A9836067DEB}"/>
    <cellStyle name="Normal 12" xfId="97" xr:uid="{2D724D97-6FA1-48CD-AD2B-BC996ADCA8B0}"/>
    <cellStyle name="Normal 12 2" xfId="98" xr:uid="{5EC0ADC6-D423-4938-9AA2-5F94255514C2}"/>
    <cellStyle name="Normal 12 2 2" xfId="99" xr:uid="{B1C7C5AE-82D3-4A40-B6F3-9E9F4FE079ED}"/>
    <cellStyle name="Normal 13" xfId="100" xr:uid="{B16A45A9-D6AA-4153-A1F5-D946B4FC1F0F}"/>
    <cellStyle name="Normal 14" xfId="101" xr:uid="{47D2755E-5F1A-40A3-9030-63BDB843733B}"/>
    <cellStyle name="Normal 18 3 7" xfId="102" xr:uid="{FB79A4EC-B704-4273-8EC0-CC66A67F8221}"/>
    <cellStyle name="Normal 181" xfId="103" xr:uid="{F1F4E892-D62D-4A3E-82E3-D415C82A3DE3}"/>
    <cellStyle name="Normal 2" xfId="104" xr:uid="{C9D3F289-E764-4AF4-BB3E-43565D8EDB22}"/>
    <cellStyle name="Normal 2 2" xfId="105" xr:uid="{40259D1C-A481-4C73-AA7C-FC8EE376F1F4}"/>
    <cellStyle name="Normal 2 2 2" xfId="106" xr:uid="{84E14897-44AD-4B50-ADD2-C08EC9618C27}"/>
    <cellStyle name="Normal 2 2 3" xfId="107" xr:uid="{44EE9030-AC39-4F35-B6B2-F90BB2B3032F}"/>
    <cellStyle name="Normal 2 2_celt_darbi" xfId="108" xr:uid="{B061E970-96CE-498B-A875-95EF38B06891}"/>
    <cellStyle name="Normal 2 4" xfId="109" xr:uid="{3807C618-33E3-41C3-8E04-7C014A991FFD}"/>
    <cellStyle name="Normal 2_ail" xfId="110" xr:uid="{75160F41-D8F5-486F-9067-DECC5A4BA015}"/>
    <cellStyle name="Normal 27" xfId="111" xr:uid="{1B23B022-BC5D-4848-A650-8F029C0658D6}"/>
    <cellStyle name="Normal 3" xfId="112" xr:uid="{E9DAB7B7-EEAF-4C29-A0F5-F08F0D5802AE}"/>
    <cellStyle name="Normal 3 2" xfId="113" xr:uid="{05EACD3A-53E6-44FF-837A-401364469310}"/>
    <cellStyle name="Normal 3 2 2 2" xfId="114" xr:uid="{8A08BB04-F1C8-494C-974E-8524DFB98DAC}"/>
    <cellStyle name="Normal 3 3" xfId="115" xr:uid="{F42A43DD-A968-47E8-AD36-D0276D330E92}"/>
    <cellStyle name="Normal 3_celt_darbi" xfId="116" xr:uid="{9A36E9C9-332E-490C-95BF-5AFB9F0E236C}"/>
    <cellStyle name="Normal 4" xfId="117" xr:uid="{F5C889AE-C4FC-4C21-8BD8-85CC15711551}"/>
    <cellStyle name="Normal 4 2" xfId="118" xr:uid="{78D5C73A-E3BC-4CBE-AEF6-B023089DED4B}"/>
    <cellStyle name="Normal 44" xfId="119" xr:uid="{4CAA6A14-3B9A-4793-9ED3-D2AC4231A35B}"/>
    <cellStyle name="Normal 45" xfId="120" xr:uid="{070A64F1-1C92-40A9-816B-6FA8216073B9}"/>
    <cellStyle name="Normal 46" xfId="121" xr:uid="{D9E32299-1E87-4FD5-A679-7867554EC1FA}"/>
    <cellStyle name="Normal 5" xfId="122" xr:uid="{85BBE822-B2B2-446A-9B18-E4B58D8C955C}"/>
    <cellStyle name="Normal 5 2" xfId="123" xr:uid="{7585E4D0-22B9-4856-AE32-D63391AEA083}"/>
    <cellStyle name="Normal 5 2 3" xfId="124" xr:uid="{B8E5F775-EA1E-44B8-9772-B3488C88C042}"/>
    <cellStyle name="Normal 5 4 2" xfId="125" xr:uid="{C4476C67-2606-4CE3-A180-257DEB797D95}"/>
    <cellStyle name="Normal 5_celt_darbi" xfId="126" xr:uid="{6DA23EF6-FF78-413F-951B-AA80B450B564}"/>
    <cellStyle name="Normal 6" xfId="127" xr:uid="{626B1465-3DD3-49C8-9356-D317AFA0FEC7}"/>
    <cellStyle name="Normal 6 2" xfId="128" xr:uid="{18FD451B-DF1F-4724-9621-5AD134423ED0}"/>
    <cellStyle name="Normal 68" xfId="129" xr:uid="{2B4E0C08-D541-4421-85B4-BCE347421D4A}"/>
    <cellStyle name="Normal 7" xfId="130" xr:uid="{621DD873-5592-4333-933C-E20E3734D14E}"/>
    <cellStyle name="Normal 7 2" xfId="131" xr:uid="{39831A5B-BFBB-477D-91E6-A0EA9FAEE79D}"/>
    <cellStyle name="Normal 70" xfId="132" xr:uid="{8D327B2C-78D6-4940-A1C0-4DEFB6F8D3FD}"/>
    <cellStyle name="Normal 72 10" xfId="133" xr:uid="{49D04421-4214-4B8B-ADF2-0ECC686F6D9B}"/>
    <cellStyle name="Normal 74 10" xfId="134" xr:uid="{3EC30F69-B665-41FC-8C6F-8057AF36D794}"/>
    <cellStyle name="Normal 78" xfId="135" xr:uid="{F472FF8B-D1D7-4861-A7A0-A20C2316FADE}"/>
    <cellStyle name="Normal 79" xfId="136" xr:uid="{0832D6D5-6EBE-4544-B491-4DFCB4AA6E59}"/>
    <cellStyle name="Normal 8" xfId="137" xr:uid="{7BBE7551-20E0-4F83-AC18-336FBBF03593}"/>
    <cellStyle name="Normal 9" xfId="138" xr:uid="{2B47DFE2-45BC-46A7-9917-594C4776D19E}"/>
    <cellStyle name="Normal_Polu_vidusskola_kopeja" xfId="139" xr:uid="{D7F0EC1E-FFC3-4A60-9D39-78EE40B93283}"/>
    <cellStyle name="Nosaukums" xfId="140" xr:uid="{B01A70A4-3095-42D1-9288-A53BEFC78336}"/>
    <cellStyle name="Note 2" xfId="141" xr:uid="{06611EAA-5E10-493F-A4F4-D68A0FCB2DD7}"/>
    <cellStyle name="Parastais 10" xfId="142" xr:uid="{AA3F7B2C-FE02-4B81-81DA-B43FAC9CE3B8}"/>
    <cellStyle name="Parastais 19" xfId="143" xr:uid="{216C01C1-B6C0-40EE-8181-33B900805F4A}"/>
    <cellStyle name="Parastais 2" xfId="144" xr:uid="{25EAF074-009A-4D84-8C1E-6803C84A25CA}"/>
    <cellStyle name="Parastais 2 2" xfId="145" xr:uid="{78ACCBAD-171A-4CCB-AD28-971A8DD5BBA9}"/>
    <cellStyle name="Parastais 2 2 3" xfId="146" xr:uid="{BD09C27A-6FAF-4FD0-82EA-DCFA88C8D6A5}"/>
    <cellStyle name="Parastais 2 3" xfId="147" xr:uid="{F8F48305-BCA9-479A-8EDA-E09666EB6853}"/>
    <cellStyle name="Parastais 2 3 2" xfId="148" xr:uid="{28306C7A-0A44-4E6D-B3FD-CDD4247EB7DC}"/>
    <cellStyle name="Parastais 2 4" xfId="149" xr:uid="{568E56F5-3DA5-45CA-BFB0-DB94202C51F4}"/>
    <cellStyle name="Parastais 2 5" xfId="150" xr:uid="{CF51024C-7B78-4178-AE48-7CD7F35D4EEB}"/>
    <cellStyle name="Parastais 3" xfId="151" xr:uid="{8580774A-CADD-4655-835C-8BAD48148F07}"/>
    <cellStyle name="Parastais 3 3" xfId="152" xr:uid="{A862D059-C816-4BB7-80FB-5EBDA1B923EE}"/>
    <cellStyle name="Parastais 3 4" xfId="153" xr:uid="{9D3A5D0F-1A2C-4E1B-AED0-9368D447E996}"/>
    <cellStyle name="Parastais 4" xfId="154" xr:uid="{163DFECD-D0F8-44D5-B0D3-78B9982AD660}"/>
    <cellStyle name="Parastais 4 2" xfId="155" xr:uid="{AA5C3807-F9F1-4599-9663-6F6DBD60F7A0}"/>
    <cellStyle name="Parastais 5" xfId="156" xr:uid="{A6EC1A16-6DC3-4740-BD45-3D07D9ADEB40}"/>
    <cellStyle name="Parastais 6" xfId="157" xr:uid="{D7F0B1D2-AA25-44E5-9EFF-000CCD63B9E3}"/>
    <cellStyle name="Parastais 7" xfId="158" xr:uid="{FB24581D-F279-46AD-BFFF-C03F3D97F6DF}"/>
    <cellStyle name="Parastais 8" xfId="159" xr:uid="{D5C5E7F0-76AD-4303-89DA-25437B6F4EEF}"/>
    <cellStyle name="Parastais_Izveerstaa_taame-forma" xfId="160" xr:uid="{A7AD97A2-9125-4547-8F26-16CEF377FE2D}"/>
    <cellStyle name="Parasts 2" xfId="161" xr:uid="{93C8870D-39F8-4025-A9F1-09D3B740A1D6}"/>
    <cellStyle name="Parasts 2 2" xfId="162" xr:uid="{E0136417-C9DE-466D-BA27-7A14B9710482}"/>
    <cellStyle name="Parasts 3" xfId="163" xr:uid="{CAE71051-FD5B-4D76-BE9A-EEB58A3E30A3}"/>
    <cellStyle name="Parasts 3 2" xfId="164" xr:uid="{50C3B463-6273-4364-A246-970CD40FC10A}"/>
    <cellStyle name="Parasts 4" xfId="165" xr:uid="{A99B8FFB-0E67-4467-A34F-2EDA2D6CF573}"/>
    <cellStyle name="Percent 2" xfId="166" xr:uid="{B1A23B66-1FF8-4340-8808-B42371AA6984}"/>
    <cellStyle name="Percent 3" xfId="167" xr:uid="{46001628-B30C-4C2F-9116-99B97A5DFBDC}"/>
    <cellStyle name="Saistītā šūna" xfId="168" xr:uid="{6FB73368-12D2-469D-880A-B7F19AD9ED46}"/>
    <cellStyle name="Stils 1" xfId="169" xr:uid="{4A545479-C91F-413E-8A75-6BF69A5DB4F0}"/>
    <cellStyle name="Stils 1 2" xfId="170" xr:uid="{2050BCC4-69F3-41CF-90F0-0A88807AA9AE}"/>
    <cellStyle name="Style 1" xfId="171" xr:uid="{0A5F50C7-4061-48A7-85E1-6AA52C15824A}"/>
    <cellStyle name="Style 1 2" xfId="172" xr:uid="{F4DFB034-A7D2-4A29-9A0D-F48E78088EE1}"/>
    <cellStyle name="Style 1 2 2" xfId="173" xr:uid="{4374D1DB-C972-44F0-8200-B5AA36AEB3FC}"/>
    <cellStyle name="Style 1 2 2 2" xfId="174" xr:uid="{607D1CFF-6DF2-4CA5-BACE-6C831BD2EBB3}"/>
    <cellStyle name="Style 1_celt_darbi" xfId="175" xr:uid="{02213C0D-3838-4D41-B97B-17AE51A36B0B}"/>
    <cellStyle name="Style 2" xfId="176" xr:uid="{6C1B6BDB-CC15-426B-B798-BFC7655B8576}"/>
    <cellStyle name="Style 2 2" xfId="177" xr:uid="{60DA3FBD-D791-4722-BDFB-0B64A274CD16}"/>
    <cellStyle name="Style 2 3" xfId="178" xr:uid="{3252C05D-8C3F-4F2E-A765-65A097F62E63}"/>
    <cellStyle name="Акцент1" xfId="179" xr:uid="{441164D6-3BAB-4A78-AB51-87A52F6E6E85}"/>
    <cellStyle name="Акцент2" xfId="180" xr:uid="{B1932F3F-CE7B-4D0D-85ED-C74214858886}"/>
    <cellStyle name="Акцент3" xfId="181" xr:uid="{0F0F2E52-BFFF-4DB2-A15E-8559E5E22B9B}"/>
    <cellStyle name="Акцент4" xfId="182" xr:uid="{09174AC2-B5B0-4046-B937-DBAA5104A9EE}"/>
    <cellStyle name="Акцент5" xfId="183" xr:uid="{472CAC8E-DD83-4189-89E5-A4757F38C5C9}"/>
    <cellStyle name="Акцент6" xfId="184" xr:uid="{06E318E4-2FE9-4B08-978A-ABD4748C2825}"/>
    <cellStyle name="Ввод " xfId="185" xr:uid="{EA5503A3-D392-42BB-BC98-4AD7376A80C3}"/>
    <cellStyle name="Вывод" xfId="186" xr:uid="{5DADD357-C5AC-4BAB-AE60-A9600C729CDC}"/>
    <cellStyle name="Вычисление" xfId="187" xr:uid="{04750C18-571E-4B66-9DE8-661EEE4ECEE2}"/>
    <cellStyle name="Заголовок 1" xfId="188" xr:uid="{A9C35523-DCB2-4EA3-BCDB-43DDC3D172BC}"/>
    <cellStyle name="Заголовок 2" xfId="189" xr:uid="{46E5F150-162D-4D2A-8689-DF06CEAF605A}"/>
    <cellStyle name="Заголовок 3" xfId="190" xr:uid="{F578E853-15D1-466E-A8A5-377B0C81751A}"/>
    <cellStyle name="Заголовок 4" xfId="191" xr:uid="{59188436-3738-488A-893B-FF9F48E52DBE}"/>
    <cellStyle name="Итог" xfId="192" xr:uid="{2D2B1F41-59F2-4DE8-B45E-9D6A76366F45}"/>
    <cellStyle name="Контрольная ячейка" xfId="193" xr:uid="{C2EF7852-83DA-40E2-ABC2-B1CDAA1AE0E9}"/>
    <cellStyle name="Название" xfId="194" xr:uid="{D4CDD4F7-E3D9-4446-9F56-BD6BCD4A6DA0}"/>
    <cellStyle name="Нейтральный" xfId="195" xr:uid="{BB9A8BDC-7F1C-42D9-A3B3-3DC3D9750F24}"/>
    <cellStyle name="Обычный 13" xfId="196" xr:uid="{3BBFBF35-2B39-46B5-9526-5228609F3721}"/>
    <cellStyle name="Обычный 2" xfId="197" xr:uid="{BB3189C8-FB68-4C97-97B3-E22A8036B9AB}"/>
    <cellStyle name="Обычный 2 2" xfId="198" xr:uid="{A3390C73-B6EF-4134-9C0E-909507764C08}"/>
    <cellStyle name="Обычный 2 3" xfId="199" xr:uid="{6C94626F-34E6-4384-A681-16499FBE23A4}"/>
    <cellStyle name="Обычный 3" xfId="200" xr:uid="{1BBDFA00-571A-4F7B-AEC6-FCC3E45B6C1F}"/>
    <cellStyle name="Обычный 5" xfId="201" xr:uid="{E0C9069B-09D6-4239-AAC5-E6A316FFB661}"/>
    <cellStyle name="Обычный 5 2" xfId="202" xr:uid="{3CA538F8-66F8-4D98-936D-85D301446186}"/>
    <cellStyle name="Обычный 6" xfId="203" xr:uid="{B70BF792-3C42-4DF2-9B9A-791A04E98F47}"/>
    <cellStyle name="Обычный 6 2" xfId="204" xr:uid="{E56B95C1-101A-4909-9DBA-7A97369ECAF4}"/>
    <cellStyle name="Обычный 7" xfId="205" xr:uid="{8AC5BEC7-3A93-401E-9C19-42F95DCCE60C}"/>
    <cellStyle name="Обычный 7 2" xfId="206" xr:uid="{752C3F35-58E9-414E-9D11-3348FD473F57}"/>
    <cellStyle name="Обычный_10-0.4kv rekonstr. grafiks pa dienam KTP uzstadisana, tp1112 demontaza Raudas iela" xfId="207" xr:uid="{28EC48A2-0E73-4BB3-8120-996400B627B8}"/>
    <cellStyle name="Плохой" xfId="208" xr:uid="{524EF10D-4851-41F7-8E41-ED2E2305F0AA}"/>
    <cellStyle name="Пояснение" xfId="209" xr:uid="{A90A068F-9132-4301-9B6B-E0C222090B60}"/>
    <cellStyle name="Примечание" xfId="210" xr:uid="{470C20B9-0EA6-4724-8B68-61C0164FAD83}"/>
    <cellStyle name="Связанная ячейка" xfId="211" xr:uid="{3AFB7B35-F183-427E-B326-CF67C859E31B}"/>
    <cellStyle name="Стиль 1" xfId="212" xr:uid="{91A5B5E3-6BDE-4318-9E76-E84022273D0F}"/>
    <cellStyle name="Текст предупреждения" xfId="213" xr:uid="{1D441D2D-E28B-4850-B64F-2404E5580DAF}"/>
    <cellStyle name="Хороший" xfId="214" xr:uid="{12CE599D-8C18-4385-8676-CD5A77B22043}"/>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47FF"/>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editAs="oneCell">
    <xdr:from>
      <xdr:col>4</xdr:col>
      <xdr:colOff>411480</xdr:colOff>
      <xdr:row>32</xdr:row>
      <xdr:rowOff>0</xdr:rowOff>
    </xdr:from>
    <xdr:to>
      <xdr:col>5</xdr:col>
      <xdr:colOff>320040</xdr:colOff>
      <xdr:row>32</xdr:row>
      <xdr:rowOff>38100</xdr:rowOff>
    </xdr:to>
    <xdr:sp macro="" textlink="">
      <xdr:nvSpPr>
        <xdr:cNvPr id="2229" name="TextBox 2">
          <a:extLst>
            <a:ext uri="{FF2B5EF4-FFF2-40B4-BE49-F238E27FC236}">
              <a16:creationId xmlns:a16="http://schemas.microsoft.com/office/drawing/2014/main" id="{D74830DC-D01C-2BCA-1453-3000804925B3}"/>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0" name="TextBox 2">
          <a:extLst>
            <a:ext uri="{FF2B5EF4-FFF2-40B4-BE49-F238E27FC236}">
              <a16:creationId xmlns:a16="http://schemas.microsoft.com/office/drawing/2014/main" id="{C4CF4687-E536-5F79-A8BF-E31C89BC3889}"/>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1" name="TextBox 2">
          <a:extLst>
            <a:ext uri="{FF2B5EF4-FFF2-40B4-BE49-F238E27FC236}">
              <a16:creationId xmlns:a16="http://schemas.microsoft.com/office/drawing/2014/main" id="{6D1EF897-5E2B-944D-632C-C0B8D81C4C31}"/>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2" name="TextBox 2">
          <a:extLst>
            <a:ext uri="{FF2B5EF4-FFF2-40B4-BE49-F238E27FC236}">
              <a16:creationId xmlns:a16="http://schemas.microsoft.com/office/drawing/2014/main" id="{0A763E91-7CCC-D250-594B-EB9813CD4EF5}"/>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3" name="TextBox 2">
          <a:extLst>
            <a:ext uri="{FF2B5EF4-FFF2-40B4-BE49-F238E27FC236}">
              <a16:creationId xmlns:a16="http://schemas.microsoft.com/office/drawing/2014/main" id="{0B8560B6-F389-913C-C2E9-15011ADBBB36}"/>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4" name="TextBox 2">
          <a:extLst>
            <a:ext uri="{FF2B5EF4-FFF2-40B4-BE49-F238E27FC236}">
              <a16:creationId xmlns:a16="http://schemas.microsoft.com/office/drawing/2014/main" id="{2D31EBCB-9304-D5E8-8C16-D1296BAD2473}"/>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5" name="TextBox 2">
          <a:extLst>
            <a:ext uri="{FF2B5EF4-FFF2-40B4-BE49-F238E27FC236}">
              <a16:creationId xmlns:a16="http://schemas.microsoft.com/office/drawing/2014/main" id="{D420183A-ABF1-BB0C-D529-7BF85D4C2200}"/>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6" name="TextBox 2">
          <a:extLst>
            <a:ext uri="{FF2B5EF4-FFF2-40B4-BE49-F238E27FC236}">
              <a16:creationId xmlns:a16="http://schemas.microsoft.com/office/drawing/2014/main" id="{7167FD34-CE55-FD61-DC1B-F000FDB78B72}"/>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7" name="TextBox 2">
          <a:extLst>
            <a:ext uri="{FF2B5EF4-FFF2-40B4-BE49-F238E27FC236}">
              <a16:creationId xmlns:a16="http://schemas.microsoft.com/office/drawing/2014/main" id="{F60F4780-FA57-E3EC-9AC9-F170911E5AE2}"/>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8" name="TextBox 2">
          <a:extLst>
            <a:ext uri="{FF2B5EF4-FFF2-40B4-BE49-F238E27FC236}">
              <a16:creationId xmlns:a16="http://schemas.microsoft.com/office/drawing/2014/main" id="{664A4949-C423-DD6E-634A-7E667913A904}"/>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39" name="TextBox 2">
          <a:extLst>
            <a:ext uri="{FF2B5EF4-FFF2-40B4-BE49-F238E27FC236}">
              <a16:creationId xmlns:a16="http://schemas.microsoft.com/office/drawing/2014/main" id="{4B1F359B-888E-0E19-6974-0D812EC8CB01}"/>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320040</xdr:colOff>
      <xdr:row>32</xdr:row>
      <xdr:rowOff>38100</xdr:rowOff>
    </xdr:to>
    <xdr:sp macro="" textlink="">
      <xdr:nvSpPr>
        <xdr:cNvPr id="2240" name="TextBox 2">
          <a:extLst>
            <a:ext uri="{FF2B5EF4-FFF2-40B4-BE49-F238E27FC236}">
              <a16:creationId xmlns:a16="http://schemas.microsoft.com/office/drawing/2014/main" id="{F44A20CB-4943-76C3-8B16-E9751E5064C9}"/>
            </a:ext>
          </a:extLst>
        </xdr:cNvPr>
        <xdr:cNvSpPr txBox="1">
          <a:spLocks noChangeArrowheads="1"/>
        </xdr:cNvSpPr>
      </xdr:nvSpPr>
      <xdr:spPr bwMode="auto">
        <a:xfrm>
          <a:off x="4511040" y="72847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411480</xdr:colOff>
      <xdr:row>39</xdr:row>
      <xdr:rowOff>0</xdr:rowOff>
    </xdr:from>
    <xdr:to>
      <xdr:col>5</xdr:col>
      <xdr:colOff>320040</xdr:colOff>
      <xdr:row>39</xdr:row>
      <xdr:rowOff>38100</xdr:rowOff>
    </xdr:to>
    <xdr:sp macro="" textlink="">
      <xdr:nvSpPr>
        <xdr:cNvPr id="3253" name="TextBox 2">
          <a:extLst>
            <a:ext uri="{FF2B5EF4-FFF2-40B4-BE49-F238E27FC236}">
              <a16:creationId xmlns:a16="http://schemas.microsoft.com/office/drawing/2014/main" id="{3B249E65-64D4-E922-6C83-2A5073FDD2A5}"/>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54" name="TextBox 2">
          <a:extLst>
            <a:ext uri="{FF2B5EF4-FFF2-40B4-BE49-F238E27FC236}">
              <a16:creationId xmlns:a16="http://schemas.microsoft.com/office/drawing/2014/main" id="{BFD6D446-865D-13E5-EC64-A03228195E3F}"/>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55" name="TextBox 2">
          <a:extLst>
            <a:ext uri="{FF2B5EF4-FFF2-40B4-BE49-F238E27FC236}">
              <a16:creationId xmlns:a16="http://schemas.microsoft.com/office/drawing/2014/main" id="{C35BE627-8F6C-B876-CEB0-49385A8C2557}"/>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56" name="TextBox 2">
          <a:extLst>
            <a:ext uri="{FF2B5EF4-FFF2-40B4-BE49-F238E27FC236}">
              <a16:creationId xmlns:a16="http://schemas.microsoft.com/office/drawing/2014/main" id="{0816815B-16EE-C2E9-80FE-6148E0872058}"/>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57" name="TextBox 2">
          <a:extLst>
            <a:ext uri="{FF2B5EF4-FFF2-40B4-BE49-F238E27FC236}">
              <a16:creationId xmlns:a16="http://schemas.microsoft.com/office/drawing/2014/main" id="{7409E4D9-2FCB-0926-C1BB-8A8059C071B2}"/>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58" name="TextBox 2">
          <a:extLst>
            <a:ext uri="{FF2B5EF4-FFF2-40B4-BE49-F238E27FC236}">
              <a16:creationId xmlns:a16="http://schemas.microsoft.com/office/drawing/2014/main" id="{F70CC07C-8454-37A3-0F73-2247FCA2ECD7}"/>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59" name="TextBox 2">
          <a:extLst>
            <a:ext uri="{FF2B5EF4-FFF2-40B4-BE49-F238E27FC236}">
              <a16:creationId xmlns:a16="http://schemas.microsoft.com/office/drawing/2014/main" id="{7EDDD63D-7FEA-E8EF-C74E-CB3E4271203D}"/>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60" name="TextBox 2">
          <a:extLst>
            <a:ext uri="{FF2B5EF4-FFF2-40B4-BE49-F238E27FC236}">
              <a16:creationId xmlns:a16="http://schemas.microsoft.com/office/drawing/2014/main" id="{1DBA00BA-5AB8-A2B7-5099-9D1409154E9A}"/>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61" name="TextBox 2">
          <a:extLst>
            <a:ext uri="{FF2B5EF4-FFF2-40B4-BE49-F238E27FC236}">
              <a16:creationId xmlns:a16="http://schemas.microsoft.com/office/drawing/2014/main" id="{14F6A2FB-2803-09B9-8336-990C8D394B92}"/>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62" name="TextBox 2">
          <a:extLst>
            <a:ext uri="{FF2B5EF4-FFF2-40B4-BE49-F238E27FC236}">
              <a16:creationId xmlns:a16="http://schemas.microsoft.com/office/drawing/2014/main" id="{03B15415-46A5-8426-8279-0D4325D861E7}"/>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63" name="TextBox 2">
          <a:extLst>
            <a:ext uri="{FF2B5EF4-FFF2-40B4-BE49-F238E27FC236}">
              <a16:creationId xmlns:a16="http://schemas.microsoft.com/office/drawing/2014/main" id="{93B05B22-7DC0-1675-C5AB-4B8E68B1CE7C}"/>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39</xdr:row>
      <xdr:rowOff>0</xdr:rowOff>
    </xdr:from>
    <xdr:to>
      <xdr:col>5</xdr:col>
      <xdr:colOff>320040</xdr:colOff>
      <xdr:row>39</xdr:row>
      <xdr:rowOff>38100</xdr:rowOff>
    </xdr:to>
    <xdr:sp macro="" textlink="">
      <xdr:nvSpPr>
        <xdr:cNvPr id="3264" name="TextBox 2">
          <a:extLst>
            <a:ext uri="{FF2B5EF4-FFF2-40B4-BE49-F238E27FC236}">
              <a16:creationId xmlns:a16="http://schemas.microsoft.com/office/drawing/2014/main" id="{FED4647E-C9EE-399F-5F63-F0167B13BEA7}"/>
            </a:ext>
          </a:extLst>
        </xdr:cNvPr>
        <xdr:cNvSpPr txBox="1">
          <a:spLocks noChangeArrowheads="1"/>
        </xdr:cNvSpPr>
      </xdr:nvSpPr>
      <xdr:spPr bwMode="auto">
        <a:xfrm>
          <a:off x="4511040" y="4530852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411480</xdr:colOff>
      <xdr:row>32</xdr:row>
      <xdr:rowOff>0</xdr:rowOff>
    </xdr:from>
    <xdr:to>
      <xdr:col>5</xdr:col>
      <xdr:colOff>323850</xdr:colOff>
      <xdr:row>32</xdr:row>
      <xdr:rowOff>38100</xdr:rowOff>
    </xdr:to>
    <xdr:sp macro="" textlink="">
      <xdr:nvSpPr>
        <xdr:cNvPr id="1205" name="TextBox 2">
          <a:extLst>
            <a:ext uri="{FF2B5EF4-FFF2-40B4-BE49-F238E27FC236}">
              <a16:creationId xmlns:a16="http://schemas.microsoft.com/office/drawing/2014/main" id="{C18169A0-3C0E-8C48-2084-431ADDD15E33}"/>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06" name="TextBox 2">
          <a:extLst>
            <a:ext uri="{FF2B5EF4-FFF2-40B4-BE49-F238E27FC236}">
              <a16:creationId xmlns:a16="http://schemas.microsoft.com/office/drawing/2014/main" id="{C9B94DDA-9EDD-4A97-BD5C-C12386BE7A43}"/>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07" name="TextBox 2">
          <a:extLst>
            <a:ext uri="{FF2B5EF4-FFF2-40B4-BE49-F238E27FC236}">
              <a16:creationId xmlns:a16="http://schemas.microsoft.com/office/drawing/2014/main" id="{9CB71EBA-D3FC-B887-9A21-60630EF6A08C}"/>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08" name="TextBox 2">
          <a:extLst>
            <a:ext uri="{FF2B5EF4-FFF2-40B4-BE49-F238E27FC236}">
              <a16:creationId xmlns:a16="http://schemas.microsoft.com/office/drawing/2014/main" id="{D1388B6B-107E-0242-F0C1-BD8133B25E27}"/>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09" name="TextBox 2">
          <a:extLst>
            <a:ext uri="{FF2B5EF4-FFF2-40B4-BE49-F238E27FC236}">
              <a16:creationId xmlns:a16="http://schemas.microsoft.com/office/drawing/2014/main" id="{DA599A9F-D845-8DE3-292D-41524588A9EE}"/>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10" name="TextBox 2">
          <a:extLst>
            <a:ext uri="{FF2B5EF4-FFF2-40B4-BE49-F238E27FC236}">
              <a16:creationId xmlns:a16="http://schemas.microsoft.com/office/drawing/2014/main" id="{4CADE7D0-CF1A-D679-6F3A-1F567F379348}"/>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11" name="TextBox 2">
          <a:extLst>
            <a:ext uri="{FF2B5EF4-FFF2-40B4-BE49-F238E27FC236}">
              <a16:creationId xmlns:a16="http://schemas.microsoft.com/office/drawing/2014/main" id="{6A3F57B8-42E8-CE48-E6B0-E49382A8908A}"/>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12" name="TextBox 2">
          <a:extLst>
            <a:ext uri="{FF2B5EF4-FFF2-40B4-BE49-F238E27FC236}">
              <a16:creationId xmlns:a16="http://schemas.microsoft.com/office/drawing/2014/main" id="{CC1CEF59-239D-1E28-FEE9-A6797CD62873}"/>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13" name="TextBox 2">
          <a:extLst>
            <a:ext uri="{FF2B5EF4-FFF2-40B4-BE49-F238E27FC236}">
              <a16:creationId xmlns:a16="http://schemas.microsoft.com/office/drawing/2014/main" id="{C0B1AFEC-5ED9-F32B-14E8-4DEBEF13E397}"/>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14" name="TextBox 2">
          <a:extLst>
            <a:ext uri="{FF2B5EF4-FFF2-40B4-BE49-F238E27FC236}">
              <a16:creationId xmlns:a16="http://schemas.microsoft.com/office/drawing/2014/main" id="{73F045FA-D65C-7C23-B1A2-52EFA50BD53C}"/>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15" name="TextBox 2">
          <a:extLst>
            <a:ext uri="{FF2B5EF4-FFF2-40B4-BE49-F238E27FC236}">
              <a16:creationId xmlns:a16="http://schemas.microsoft.com/office/drawing/2014/main" id="{999DAB69-7424-2C30-F3F5-E65EBCAAB8DA}"/>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32</xdr:row>
      <xdr:rowOff>0</xdr:rowOff>
    </xdr:from>
    <xdr:to>
      <xdr:col>5</xdr:col>
      <xdr:colOff>323850</xdr:colOff>
      <xdr:row>32</xdr:row>
      <xdr:rowOff>38100</xdr:rowOff>
    </xdr:to>
    <xdr:sp macro="" textlink="">
      <xdr:nvSpPr>
        <xdr:cNvPr id="1216" name="TextBox 2">
          <a:extLst>
            <a:ext uri="{FF2B5EF4-FFF2-40B4-BE49-F238E27FC236}">
              <a16:creationId xmlns:a16="http://schemas.microsoft.com/office/drawing/2014/main" id="{08F8FA38-9D72-C7E8-4CE0-C15D636B7C47}"/>
            </a:ext>
          </a:extLst>
        </xdr:cNvPr>
        <xdr:cNvSpPr txBox="1">
          <a:spLocks noChangeArrowheads="1"/>
        </xdr:cNvSpPr>
      </xdr:nvSpPr>
      <xdr:spPr bwMode="auto">
        <a:xfrm>
          <a:off x="4511040" y="109880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411480</xdr:colOff>
      <xdr:row>28</xdr:row>
      <xdr:rowOff>0</xdr:rowOff>
    </xdr:from>
    <xdr:to>
      <xdr:col>5</xdr:col>
      <xdr:colOff>327660</xdr:colOff>
      <xdr:row>28</xdr:row>
      <xdr:rowOff>38100</xdr:rowOff>
    </xdr:to>
    <xdr:sp macro="" textlink="">
      <xdr:nvSpPr>
        <xdr:cNvPr id="2" name="TextBox 2">
          <a:extLst>
            <a:ext uri="{FF2B5EF4-FFF2-40B4-BE49-F238E27FC236}">
              <a16:creationId xmlns:a16="http://schemas.microsoft.com/office/drawing/2014/main" id="{09647B25-5C65-4B5B-A7B5-144DE7A2FE0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3" name="TextBox 2">
          <a:extLst>
            <a:ext uri="{FF2B5EF4-FFF2-40B4-BE49-F238E27FC236}">
              <a16:creationId xmlns:a16="http://schemas.microsoft.com/office/drawing/2014/main" id="{BF868DFD-1F3A-40C6-87BC-624F99DD652B}"/>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4" name="TextBox 2">
          <a:extLst>
            <a:ext uri="{FF2B5EF4-FFF2-40B4-BE49-F238E27FC236}">
              <a16:creationId xmlns:a16="http://schemas.microsoft.com/office/drawing/2014/main" id="{87CF8FFE-205E-4EE8-A688-E0B6857D111C}"/>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5" name="TextBox 2">
          <a:extLst>
            <a:ext uri="{FF2B5EF4-FFF2-40B4-BE49-F238E27FC236}">
              <a16:creationId xmlns:a16="http://schemas.microsoft.com/office/drawing/2014/main" id="{04FC8ED9-1B03-4134-8BF3-C4D32F8FB55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6" name="TextBox 2">
          <a:extLst>
            <a:ext uri="{FF2B5EF4-FFF2-40B4-BE49-F238E27FC236}">
              <a16:creationId xmlns:a16="http://schemas.microsoft.com/office/drawing/2014/main" id="{30C413E1-A191-4DB5-B7D8-FFA95FEC948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7" name="TextBox 2">
          <a:extLst>
            <a:ext uri="{FF2B5EF4-FFF2-40B4-BE49-F238E27FC236}">
              <a16:creationId xmlns:a16="http://schemas.microsoft.com/office/drawing/2014/main" id="{ADD5A412-DE76-4F58-8F74-6CC3E83697C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8" name="TextBox 2">
          <a:extLst>
            <a:ext uri="{FF2B5EF4-FFF2-40B4-BE49-F238E27FC236}">
              <a16:creationId xmlns:a16="http://schemas.microsoft.com/office/drawing/2014/main" id="{5F5A399B-DA5A-44B6-8027-E6CFF8254619}"/>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9" name="TextBox 2">
          <a:extLst>
            <a:ext uri="{FF2B5EF4-FFF2-40B4-BE49-F238E27FC236}">
              <a16:creationId xmlns:a16="http://schemas.microsoft.com/office/drawing/2014/main" id="{E797E940-DC85-40CD-8997-D37032DC5FD2}"/>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10" name="TextBox 2">
          <a:extLst>
            <a:ext uri="{FF2B5EF4-FFF2-40B4-BE49-F238E27FC236}">
              <a16:creationId xmlns:a16="http://schemas.microsoft.com/office/drawing/2014/main" id="{438AE191-2784-4A8B-9618-7DC66E5C4BD0}"/>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11" name="TextBox 2">
          <a:extLst>
            <a:ext uri="{FF2B5EF4-FFF2-40B4-BE49-F238E27FC236}">
              <a16:creationId xmlns:a16="http://schemas.microsoft.com/office/drawing/2014/main" id="{2C726526-A5CD-4C70-8082-C8712ECC997A}"/>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12" name="TextBox 2">
          <a:extLst>
            <a:ext uri="{FF2B5EF4-FFF2-40B4-BE49-F238E27FC236}">
              <a16:creationId xmlns:a16="http://schemas.microsoft.com/office/drawing/2014/main" id="{021528B9-E225-42E0-9F9F-59FC7629E92E}"/>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28</xdr:row>
      <xdr:rowOff>0</xdr:rowOff>
    </xdr:from>
    <xdr:to>
      <xdr:col>5</xdr:col>
      <xdr:colOff>327660</xdr:colOff>
      <xdr:row>28</xdr:row>
      <xdr:rowOff>38100</xdr:rowOff>
    </xdr:to>
    <xdr:sp macro="" textlink="">
      <xdr:nvSpPr>
        <xdr:cNvPr id="13" name="TextBox 2">
          <a:extLst>
            <a:ext uri="{FF2B5EF4-FFF2-40B4-BE49-F238E27FC236}">
              <a16:creationId xmlns:a16="http://schemas.microsoft.com/office/drawing/2014/main" id="{FDE63874-EBD0-47B9-8FE2-9917D1D98084}"/>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411480</xdr:colOff>
      <xdr:row>30</xdr:row>
      <xdr:rowOff>0</xdr:rowOff>
    </xdr:from>
    <xdr:to>
      <xdr:col>5</xdr:col>
      <xdr:colOff>320040</xdr:colOff>
      <xdr:row>30</xdr:row>
      <xdr:rowOff>38100</xdr:rowOff>
    </xdr:to>
    <xdr:sp macro="" textlink="">
      <xdr:nvSpPr>
        <xdr:cNvPr id="2" name="TextBox 2">
          <a:extLst>
            <a:ext uri="{FF2B5EF4-FFF2-40B4-BE49-F238E27FC236}">
              <a16:creationId xmlns:a16="http://schemas.microsoft.com/office/drawing/2014/main" id="{ADB3EA59-CCCE-454E-848A-A4488947EFEA}"/>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3" name="TextBox 2">
          <a:extLst>
            <a:ext uri="{FF2B5EF4-FFF2-40B4-BE49-F238E27FC236}">
              <a16:creationId xmlns:a16="http://schemas.microsoft.com/office/drawing/2014/main" id="{7207BE94-2AF9-4A3E-8D22-FEF086796201}"/>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4" name="TextBox 2">
          <a:extLst>
            <a:ext uri="{FF2B5EF4-FFF2-40B4-BE49-F238E27FC236}">
              <a16:creationId xmlns:a16="http://schemas.microsoft.com/office/drawing/2014/main" id="{8C6D522B-98F9-430A-B5C7-0BD42D402A00}"/>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5" name="TextBox 2">
          <a:extLst>
            <a:ext uri="{FF2B5EF4-FFF2-40B4-BE49-F238E27FC236}">
              <a16:creationId xmlns:a16="http://schemas.microsoft.com/office/drawing/2014/main" id="{1EE523EE-B22B-4860-B574-CEAF823DD8FE}"/>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6" name="TextBox 2">
          <a:extLst>
            <a:ext uri="{FF2B5EF4-FFF2-40B4-BE49-F238E27FC236}">
              <a16:creationId xmlns:a16="http://schemas.microsoft.com/office/drawing/2014/main" id="{88EEDA48-8F68-4B58-9360-6E855732DE93}"/>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7" name="TextBox 2">
          <a:extLst>
            <a:ext uri="{FF2B5EF4-FFF2-40B4-BE49-F238E27FC236}">
              <a16:creationId xmlns:a16="http://schemas.microsoft.com/office/drawing/2014/main" id="{7BA21D5C-16DA-49D2-9823-FB3BCFB9FBB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8" name="TextBox 2">
          <a:extLst>
            <a:ext uri="{FF2B5EF4-FFF2-40B4-BE49-F238E27FC236}">
              <a16:creationId xmlns:a16="http://schemas.microsoft.com/office/drawing/2014/main" id="{5882FA02-FA5D-46D9-80FA-21D7C6024EE0}"/>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9" name="TextBox 2">
          <a:extLst>
            <a:ext uri="{FF2B5EF4-FFF2-40B4-BE49-F238E27FC236}">
              <a16:creationId xmlns:a16="http://schemas.microsoft.com/office/drawing/2014/main" id="{B3FAB0F4-6C5C-445A-8E74-C8764C3E473C}"/>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10" name="TextBox 2">
          <a:extLst>
            <a:ext uri="{FF2B5EF4-FFF2-40B4-BE49-F238E27FC236}">
              <a16:creationId xmlns:a16="http://schemas.microsoft.com/office/drawing/2014/main" id="{866F43F8-910A-45D1-82EA-42EC08B1226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11" name="TextBox 2">
          <a:extLst>
            <a:ext uri="{FF2B5EF4-FFF2-40B4-BE49-F238E27FC236}">
              <a16:creationId xmlns:a16="http://schemas.microsoft.com/office/drawing/2014/main" id="{BF8079AC-5064-4946-B880-1EF0B3B13AA6}"/>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12" name="TextBox 2">
          <a:extLst>
            <a:ext uri="{FF2B5EF4-FFF2-40B4-BE49-F238E27FC236}">
              <a16:creationId xmlns:a16="http://schemas.microsoft.com/office/drawing/2014/main" id="{20532603-B653-418A-A2C2-4617A90D9882}"/>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411480</xdr:colOff>
      <xdr:row>30</xdr:row>
      <xdr:rowOff>0</xdr:rowOff>
    </xdr:from>
    <xdr:to>
      <xdr:col>5</xdr:col>
      <xdr:colOff>320040</xdr:colOff>
      <xdr:row>30</xdr:row>
      <xdr:rowOff>38100</xdr:rowOff>
    </xdr:to>
    <xdr:sp macro="" textlink="">
      <xdr:nvSpPr>
        <xdr:cNvPr id="13" name="TextBox 2">
          <a:extLst>
            <a:ext uri="{FF2B5EF4-FFF2-40B4-BE49-F238E27FC236}">
              <a16:creationId xmlns:a16="http://schemas.microsoft.com/office/drawing/2014/main" id="{E1BF842F-8C41-4256-9695-34D7CEB17058}"/>
            </a:ext>
          </a:extLst>
        </xdr:cNvPr>
        <xdr:cNvSpPr txBox="1">
          <a:spLocks noChangeArrowheads="1"/>
        </xdr:cNvSpPr>
      </xdr:nvSpPr>
      <xdr:spPr bwMode="auto">
        <a:xfrm>
          <a:off x="4511040" y="19446240"/>
          <a:ext cx="495300" cy="38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27749-BB17-415B-9A2F-73C3839319FE}">
  <sheetPr>
    <tabColor rgb="FF00B050"/>
    <pageSetUpPr fitToPage="1"/>
  </sheetPr>
  <dimension ref="A1:P44"/>
  <sheetViews>
    <sheetView tabSelected="1" view="pageBreakPreview" zoomScaleNormal="100" zoomScaleSheetLayoutView="100" workbookViewId="0">
      <selection activeCell="A10" sqref="A10:D10"/>
    </sheetView>
  </sheetViews>
  <sheetFormatPr defaultColWidth="9.28515625" defaultRowHeight="12.75"/>
  <cols>
    <col min="1" max="1" width="9.140625" style="7" customWidth="1"/>
    <col min="2" max="2" width="12.7109375" style="7" customWidth="1"/>
    <col min="3" max="3" width="45" style="7" customWidth="1"/>
    <col min="4" max="4" width="24.7109375" style="7" customWidth="1"/>
    <col min="5" max="5" width="10.5703125" style="10" bestFit="1" customWidth="1"/>
    <col min="6" max="6" width="9.28515625" style="10"/>
    <col min="7" max="7" width="8.140625" style="10" customWidth="1"/>
    <col min="8" max="8" width="8.42578125" style="10" customWidth="1"/>
    <col min="9" max="9" width="8.5703125" style="10" customWidth="1"/>
    <col min="10" max="10" width="8.28515625" style="10" customWidth="1"/>
    <col min="11" max="16384" width="9.28515625" style="10"/>
  </cols>
  <sheetData>
    <row r="1" spans="1:16" ht="13.5">
      <c r="D1" s="150" t="s">
        <v>204</v>
      </c>
    </row>
    <row r="2" spans="1:16" ht="13.5">
      <c r="D2" s="150" t="s">
        <v>205</v>
      </c>
    </row>
    <row r="3" spans="1:16" ht="13.5">
      <c r="D3" s="150"/>
    </row>
    <row r="4" spans="1:16">
      <c r="A4" s="101" t="s">
        <v>25</v>
      </c>
      <c r="B4" s="101"/>
      <c r="C4" s="101"/>
      <c r="D4" s="101"/>
    </row>
    <row r="5" spans="1:16">
      <c r="A5" s="109" t="s">
        <v>26</v>
      </c>
      <c r="B5" s="109"/>
      <c r="C5" s="109"/>
      <c r="D5" s="109"/>
    </row>
    <row r="6" spans="1:16">
      <c r="A6" s="110" t="s">
        <v>27</v>
      </c>
      <c r="B6" s="110"/>
      <c r="C6" s="110"/>
      <c r="D6" s="110"/>
    </row>
    <row r="7" spans="1:16">
      <c r="A7" s="2"/>
      <c r="B7" s="2"/>
      <c r="C7" s="2"/>
      <c r="D7" s="3" t="s">
        <v>28</v>
      </c>
    </row>
    <row r="8" spans="1:16">
      <c r="B8" s="101" t="s">
        <v>29</v>
      </c>
      <c r="C8" s="101"/>
      <c r="D8" s="101"/>
    </row>
    <row r="9" spans="1:16" s="23" customFormat="1">
      <c r="A9" s="7"/>
      <c r="B9" s="22"/>
      <c r="C9" s="22"/>
      <c r="D9" s="22"/>
    </row>
    <row r="10" spans="1:16" ht="20.25">
      <c r="A10" s="111" t="s">
        <v>66</v>
      </c>
      <c r="B10" s="111"/>
      <c r="C10" s="111"/>
      <c r="D10" s="111"/>
    </row>
    <row r="11" spans="1:16">
      <c r="A11" s="1"/>
      <c r="B11" s="1"/>
      <c r="C11" s="1"/>
      <c r="D11" s="1"/>
    </row>
    <row r="12" spans="1:16" s="12" customFormat="1" ht="46.15" customHeight="1">
      <c r="A12" s="102" t="s">
        <v>82</v>
      </c>
      <c r="B12" s="102"/>
      <c r="C12" s="102"/>
      <c r="D12" s="102"/>
      <c r="E12" s="13"/>
      <c r="F12" s="13"/>
      <c r="G12" s="13"/>
      <c r="H12" s="13"/>
      <c r="I12" s="13"/>
      <c r="J12" s="13"/>
      <c r="K12" s="13"/>
      <c r="L12" s="13"/>
      <c r="M12" s="13"/>
      <c r="N12" s="13"/>
      <c r="O12" s="13"/>
      <c r="P12" s="13"/>
    </row>
    <row r="13" spans="1:16" s="12" customFormat="1" ht="16.5" customHeight="1">
      <c r="A13" s="102" t="s">
        <v>148</v>
      </c>
      <c r="B13" s="102"/>
      <c r="C13" s="102"/>
      <c r="D13" s="102"/>
      <c r="E13" s="102"/>
      <c r="F13" s="102"/>
      <c r="G13" s="102"/>
      <c r="H13" s="102"/>
      <c r="I13" s="102"/>
      <c r="J13" s="102"/>
      <c r="K13" s="102"/>
      <c r="L13" s="4"/>
      <c r="M13" s="4"/>
      <c r="N13" s="4"/>
      <c r="O13" s="4"/>
      <c r="P13" s="4"/>
    </row>
    <row r="14" spans="1:16" s="12" customFormat="1" ht="24.75" customHeight="1">
      <c r="A14" s="102" t="s">
        <v>81</v>
      </c>
      <c r="B14" s="102"/>
      <c r="C14" s="102"/>
      <c r="D14" s="102"/>
      <c r="E14" s="102"/>
      <c r="F14" s="102"/>
      <c r="G14" s="102"/>
      <c r="H14" s="102"/>
      <c r="I14" s="102"/>
      <c r="J14" s="102"/>
      <c r="K14" s="102"/>
      <c r="L14" s="102"/>
      <c r="M14" s="102"/>
      <c r="N14" s="102"/>
      <c r="O14" s="102"/>
      <c r="P14" s="102"/>
    </row>
    <row r="15" spans="1:16" s="12" customFormat="1" ht="15.75" customHeight="1">
      <c r="A15" s="102" t="s">
        <v>200</v>
      </c>
      <c r="B15" s="102"/>
      <c r="C15" s="102"/>
      <c r="D15" s="102"/>
      <c r="E15" s="102"/>
      <c r="F15" s="102"/>
      <c r="G15" s="102"/>
      <c r="H15" s="102"/>
      <c r="I15" s="102"/>
      <c r="J15" s="102"/>
      <c r="K15" s="102"/>
      <c r="L15" s="102"/>
      <c r="M15" s="102"/>
      <c r="N15" s="102"/>
      <c r="O15" s="102"/>
      <c r="P15" s="102"/>
    </row>
    <row r="16" spans="1:16" ht="16.5" customHeight="1">
      <c r="A16" s="103"/>
      <c r="B16" s="103"/>
      <c r="C16" s="103"/>
      <c r="D16" s="103"/>
    </row>
    <row r="17" spans="1:10" s="23" customFormat="1" ht="17.25" customHeight="1">
      <c r="A17" s="7"/>
      <c r="B17" s="7"/>
      <c r="C17" s="7"/>
      <c r="D17" s="24"/>
    </row>
    <row r="18" spans="1:10">
      <c r="A18" s="25" t="s">
        <v>31</v>
      </c>
      <c r="B18" s="104" t="s">
        <v>33</v>
      </c>
      <c r="C18" s="104"/>
      <c r="D18" s="41" t="s">
        <v>24</v>
      </c>
    </row>
    <row r="19" spans="1:10" ht="55.9" customHeight="1">
      <c r="A19" s="79">
        <v>1</v>
      </c>
      <c r="B19" s="105" t="s">
        <v>83</v>
      </c>
      <c r="C19" s="106"/>
      <c r="D19" s="86" t="e">
        <f>'Koptame '!D17</f>
        <v>#VALUE!</v>
      </c>
      <c r="E19" s="26"/>
      <c r="G19" s="102"/>
      <c r="H19" s="102"/>
      <c r="I19" s="102"/>
      <c r="J19" s="102"/>
    </row>
    <row r="20" spans="1:10" ht="14.25" customHeight="1">
      <c r="A20" s="27"/>
      <c r="B20" s="28"/>
      <c r="C20" s="29"/>
      <c r="D20" s="86"/>
    </row>
    <row r="21" spans="1:10" ht="15.75" customHeight="1">
      <c r="A21" s="30"/>
      <c r="B21" s="31"/>
      <c r="C21" s="32" t="s">
        <v>32</v>
      </c>
      <c r="D21" s="87" t="e">
        <f>SUM(D19:D20)</f>
        <v>#VALUE!</v>
      </c>
    </row>
    <row r="22" spans="1:10">
      <c r="A22" s="107" t="s">
        <v>17</v>
      </c>
      <c r="B22" s="107"/>
      <c r="C22" s="107"/>
      <c r="D22" s="88" t="e">
        <f>ROUND(D21*0.21,2)</f>
        <v>#VALUE!</v>
      </c>
    </row>
    <row r="23" spans="1:10" ht="15.75" customHeight="1">
      <c r="A23" s="108" t="s">
        <v>67</v>
      </c>
      <c r="B23" s="108"/>
      <c r="C23" s="108"/>
      <c r="D23" s="89" t="e">
        <f>SUM(D21:D22)</f>
        <v>#VALUE!</v>
      </c>
    </row>
    <row r="24" spans="1:10">
      <c r="A24" s="33"/>
      <c r="B24" s="33"/>
      <c r="C24" s="33"/>
      <c r="D24" s="33"/>
    </row>
    <row r="32" spans="1:10">
      <c r="B32" s="7" t="s">
        <v>68</v>
      </c>
      <c r="C32" s="34"/>
      <c r="D32" s="3"/>
    </row>
    <row r="33" spans="1:4">
      <c r="C33" s="2" t="s">
        <v>69</v>
      </c>
      <c r="D33" s="35"/>
    </row>
    <row r="34" spans="1:4">
      <c r="B34" s="24" t="s">
        <v>70</v>
      </c>
      <c r="C34" s="34"/>
      <c r="D34" s="3"/>
    </row>
    <row r="36" spans="1:4" hidden="1">
      <c r="B36" s="7" t="s">
        <v>71</v>
      </c>
      <c r="C36" s="34"/>
      <c r="D36" s="3"/>
    </row>
    <row r="37" spans="1:4" hidden="1">
      <c r="C37" s="2" t="s">
        <v>69</v>
      </c>
      <c r="D37" s="2"/>
    </row>
    <row r="38" spans="1:4" hidden="1"/>
    <row r="39" spans="1:4" hidden="1">
      <c r="B39" s="24" t="s">
        <v>70</v>
      </c>
      <c r="C39" s="34"/>
      <c r="D39" s="3"/>
    </row>
    <row r="40" spans="1:4" hidden="1"/>
    <row r="41" spans="1:4">
      <c r="A41" s="101" t="s">
        <v>72</v>
      </c>
      <c r="B41" s="101"/>
      <c r="C41" s="34"/>
      <c r="D41" s="21"/>
    </row>
    <row r="42" spans="1:4">
      <c r="A42" s="36" t="s">
        <v>73</v>
      </c>
      <c r="B42" s="37"/>
      <c r="C42" s="2" t="s">
        <v>69</v>
      </c>
      <c r="D42" s="21"/>
    </row>
    <row r="44" spans="1:4">
      <c r="B44" s="24" t="s">
        <v>70</v>
      </c>
      <c r="C44" s="34"/>
      <c r="D44" s="3"/>
    </row>
  </sheetData>
  <mergeCells count="16">
    <mergeCell ref="A4:D4"/>
    <mergeCell ref="A5:D5"/>
    <mergeCell ref="A6:D6"/>
    <mergeCell ref="B8:D8"/>
    <mergeCell ref="A10:D10"/>
    <mergeCell ref="A41:B41"/>
    <mergeCell ref="A12:D12"/>
    <mergeCell ref="A13:K13"/>
    <mergeCell ref="A15:P15"/>
    <mergeCell ref="A16:D16"/>
    <mergeCell ref="B18:C18"/>
    <mergeCell ref="B19:C19"/>
    <mergeCell ref="G19:J19"/>
    <mergeCell ref="A14:P14"/>
    <mergeCell ref="A22:C22"/>
    <mergeCell ref="A23:C23"/>
  </mergeCells>
  <pageMargins left="0.98425196850393704" right="0.31496062992125984" top="0.74803149606299213" bottom="0.74803149606299213" header="0.31496062992125984" footer="0.31496062992125984"/>
  <pageSetup paperSize="9" scale="96" fitToHeight="0" orientation="portrait" r:id="rId1"/>
  <headerFooter>
    <oddFooter>&amp;C&amp;P. Lappuse no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E43D50-AD2F-4CEA-98AD-9A7F30AC8AC8}">
  <sheetPr>
    <tabColor rgb="FF00B050"/>
    <pageSetUpPr fitToPage="1"/>
  </sheetPr>
  <dimension ref="A2:P36"/>
  <sheetViews>
    <sheetView view="pageBreakPreview" zoomScale="115" zoomScaleNormal="100" zoomScaleSheetLayoutView="115" workbookViewId="0">
      <selection activeCell="B6" sqref="B6:D6"/>
    </sheetView>
  </sheetViews>
  <sheetFormatPr defaultColWidth="9.28515625" defaultRowHeight="12.75"/>
  <cols>
    <col min="1" max="1" width="9.140625" style="7" customWidth="1"/>
    <col min="2" max="2" width="12.7109375" style="7" customWidth="1"/>
    <col min="3" max="3" width="45" style="7" customWidth="1"/>
    <col min="4" max="4" width="25.28515625" style="7" customWidth="1"/>
    <col min="5" max="16384" width="9.28515625" style="10"/>
  </cols>
  <sheetData>
    <row r="2" spans="1:16" ht="15">
      <c r="A2" s="112" t="s">
        <v>25</v>
      </c>
      <c r="B2" s="112"/>
      <c r="C2" s="112"/>
      <c r="D2" s="112"/>
    </row>
    <row r="3" spans="1:16" ht="15">
      <c r="A3" s="113" t="s">
        <v>26</v>
      </c>
      <c r="B3" s="113"/>
      <c r="C3" s="113"/>
      <c r="D3" s="113"/>
    </row>
    <row r="4" spans="1:16">
      <c r="A4" s="114" t="s">
        <v>27</v>
      </c>
      <c r="B4" s="114"/>
      <c r="C4" s="114"/>
      <c r="D4" s="114"/>
    </row>
    <row r="5" spans="1:16">
      <c r="A5" s="5"/>
      <c r="B5" s="5"/>
      <c r="C5" s="5"/>
      <c r="D5" s="6" t="s">
        <v>28</v>
      </c>
    </row>
    <row r="6" spans="1:16" ht="14.25">
      <c r="B6" s="115" t="s">
        <v>29</v>
      </c>
      <c r="C6" s="115"/>
      <c r="D6" s="115"/>
    </row>
    <row r="7" spans="1:16" s="11" customFormat="1" ht="18">
      <c r="A7" s="7"/>
      <c r="B7" s="8"/>
      <c r="C7" s="8"/>
      <c r="D7" s="8"/>
    </row>
    <row r="8" spans="1:16" ht="20.25">
      <c r="A8" s="111" t="s">
        <v>30</v>
      </c>
      <c r="B8" s="111"/>
      <c r="C8" s="111"/>
      <c r="D8" s="111"/>
    </row>
    <row r="9" spans="1:16" ht="15">
      <c r="A9" s="9"/>
      <c r="B9" s="9"/>
      <c r="C9" s="9"/>
      <c r="D9" s="9"/>
    </row>
    <row r="10" spans="1:16" s="12" customFormat="1" ht="42" customHeight="1">
      <c r="A10" s="102" t="str">
        <f>PS_kopt!A12</f>
        <v>Objekta nosaukums: Kāpņu telpas atjaunošana un zvanu centra izveide Jēkabpils reģionālās slimnīcas Ambulatorās daļas ēkā, Stadiona ielā 1, Jēkabpilī.</v>
      </c>
      <c r="B10" s="102"/>
      <c r="C10" s="102"/>
      <c r="D10" s="102"/>
      <c r="E10" s="13"/>
      <c r="F10" s="13"/>
      <c r="G10" s="13"/>
      <c r="H10" s="13"/>
      <c r="I10" s="13"/>
      <c r="J10" s="13"/>
      <c r="K10" s="13"/>
      <c r="L10" s="13"/>
      <c r="M10" s="13"/>
      <c r="N10" s="13"/>
      <c r="O10" s="13"/>
      <c r="P10" s="13"/>
    </row>
    <row r="11" spans="1:16" s="12" customFormat="1" ht="21.75" customHeight="1">
      <c r="A11" s="102" t="str">
        <f>PS_kopt!A13</f>
        <v>Būves nosaukums: Ambulatorās daļas ēka.</v>
      </c>
      <c r="B11" s="102"/>
      <c r="C11" s="102"/>
      <c r="D11" s="102"/>
      <c r="E11" s="102"/>
      <c r="F11" s="102"/>
      <c r="G11" s="102"/>
      <c r="H11" s="102"/>
      <c r="I11" s="102"/>
      <c r="J11" s="102"/>
      <c r="K11" s="102"/>
      <c r="L11" s="4"/>
      <c r="M11" s="4"/>
      <c r="N11" s="4"/>
      <c r="O11" s="4"/>
      <c r="P11" s="4"/>
    </row>
    <row r="12" spans="1:16" s="12" customFormat="1" ht="24.75" customHeight="1">
      <c r="A12" s="102" t="str">
        <f>PS_kopt!A14</f>
        <v>Objekta adrese: Stadiona iela 1, Jēkabpils</v>
      </c>
      <c r="B12" s="102"/>
      <c r="C12" s="102"/>
      <c r="D12" s="102"/>
      <c r="E12" s="102"/>
      <c r="F12" s="102"/>
      <c r="G12" s="102"/>
      <c r="H12" s="102"/>
      <c r="I12" s="102"/>
      <c r="J12" s="102"/>
      <c r="K12" s="102"/>
      <c r="L12" s="102"/>
      <c r="M12" s="102"/>
      <c r="N12" s="102"/>
      <c r="O12" s="102"/>
      <c r="P12" s="102"/>
    </row>
    <row r="13" spans="1:16" s="12" customFormat="1" ht="15.75" customHeight="1">
      <c r="A13" s="102" t="str">
        <f>PS_kopt!A15</f>
        <v>Pasūtījums Nr.:</v>
      </c>
      <c r="B13" s="102"/>
      <c r="C13" s="102"/>
      <c r="D13" s="102"/>
      <c r="E13" s="102"/>
      <c r="F13" s="102"/>
      <c r="G13" s="102"/>
      <c r="H13" s="102"/>
      <c r="I13" s="102"/>
      <c r="J13" s="102"/>
      <c r="K13" s="102"/>
      <c r="L13" s="102"/>
      <c r="M13" s="102"/>
      <c r="N13" s="102"/>
      <c r="O13" s="102"/>
      <c r="P13" s="102"/>
    </row>
    <row r="14" spans="1:16" ht="16.5" customHeight="1">
      <c r="A14" s="103">
        <f>PS_kopt!A16</f>
        <v>0</v>
      </c>
      <c r="B14" s="103"/>
      <c r="C14" s="103"/>
      <c r="D14" s="103"/>
    </row>
    <row r="15" spans="1:16" ht="16.5" customHeight="1">
      <c r="A15" s="77"/>
      <c r="B15" s="77"/>
      <c r="C15" s="77"/>
      <c r="D15" s="77"/>
    </row>
    <row r="16" spans="1:16">
      <c r="A16" s="15" t="s">
        <v>31</v>
      </c>
      <c r="B16" s="121" t="s">
        <v>33</v>
      </c>
      <c r="C16" s="122"/>
      <c r="D16" s="15" t="s">
        <v>24</v>
      </c>
    </row>
    <row r="17" spans="1:4" ht="57.6" customHeight="1">
      <c r="A17" s="16" t="s">
        <v>54</v>
      </c>
      <c r="B17" s="123" t="str">
        <f>PS_kopt!B19</f>
        <v>Kāpņu telpas atjaunošana un zvanu centra izveide Jēkabpils reģionālās slimnīcas Ambulatorās daļas ēkā, Stadiona ielā 1, Jēkabpilī.</v>
      </c>
      <c r="C17" s="106"/>
      <c r="D17" s="83" t="e">
        <f>kopsav!D24</f>
        <v>#VALUE!</v>
      </c>
    </row>
    <row r="18" spans="1:4" ht="15.75" customHeight="1">
      <c r="A18" s="17"/>
      <c r="B18" s="116" t="s">
        <v>32</v>
      </c>
      <c r="C18" s="117"/>
      <c r="D18" s="84" t="e">
        <f>SUM(D17:D17)</f>
        <v>#VALUE!</v>
      </c>
    </row>
    <row r="19" spans="1:4">
      <c r="A19" s="118" t="s">
        <v>17</v>
      </c>
      <c r="B19" s="119"/>
      <c r="C19" s="120"/>
      <c r="D19" s="85" t="e">
        <f>ROUND(D18*0.21,2)</f>
        <v>#VALUE!</v>
      </c>
    </row>
    <row r="20" spans="1:4">
      <c r="A20" s="18"/>
      <c r="B20" s="18"/>
      <c r="C20" s="18"/>
      <c r="D20" s="90"/>
    </row>
    <row r="21" spans="1:4">
      <c r="A21" s="14"/>
      <c r="B21" s="14"/>
      <c r="C21" s="14"/>
      <c r="D21" s="91"/>
    </row>
    <row r="22" spans="1:4">
      <c r="A22" s="14"/>
      <c r="B22" s="14"/>
      <c r="C22" s="14"/>
      <c r="D22" s="91"/>
    </row>
    <row r="23" spans="1:4">
      <c r="A23" s="14"/>
      <c r="B23" s="14"/>
      <c r="C23" s="14"/>
      <c r="D23" s="14"/>
    </row>
    <row r="24" spans="1:4">
      <c r="B24" s="7" t="s">
        <v>68</v>
      </c>
      <c r="C24" s="34"/>
      <c r="D24" s="3"/>
    </row>
    <row r="25" spans="1:4">
      <c r="C25" s="2" t="s">
        <v>69</v>
      </c>
      <c r="D25" s="35"/>
    </row>
    <row r="26" spans="1:4">
      <c r="B26" s="24" t="s">
        <v>70</v>
      </c>
      <c r="C26" s="34"/>
      <c r="D26" s="3"/>
    </row>
    <row r="28" spans="1:4" hidden="1">
      <c r="B28" s="7" t="s">
        <v>71</v>
      </c>
      <c r="C28" s="34"/>
      <c r="D28" s="3"/>
    </row>
    <row r="29" spans="1:4" hidden="1">
      <c r="C29" s="2" t="s">
        <v>69</v>
      </c>
      <c r="D29" s="2"/>
    </row>
    <row r="30" spans="1:4" hidden="1"/>
    <row r="31" spans="1:4" hidden="1">
      <c r="B31" s="24" t="s">
        <v>70</v>
      </c>
      <c r="C31" s="34"/>
      <c r="D31" s="3"/>
    </row>
    <row r="32" spans="1:4" hidden="1"/>
    <row r="33" spans="1:4">
      <c r="A33" s="101" t="s">
        <v>72</v>
      </c>
      <c r="B33" s="101"/>
      <c r="C33" s="34"/>
      <c r="D33" s="21"/>
    </row>
    <row r="34" spans="1:4">
      <c r="A34" s="36" t="s">
        <v>73</v>
      </c>
      <c r="B34" s="37"/>
      <c r="C34" s="2" t="s">
        <v>69</v>
      </c>
      <c r="D34" s="21"/>
    </row>
    <row r="36" spans="1:4">
      <c r="B36" s="24" t="s">
        <v>70</v>
      </c>
      <c r="C36" s="34"/>
      <c r="D36" s="3"/>
    </row>
  </sheetData>
  <mergeCells count="15">
    <mergeCell ref="A33:B33"/>
    <mergeCell ref="A19:C19"/>
    <mergeCell ref="A13:P13"/>
    <mergeCell ref="A14:D14"/>
    <mergeCell ref="A8:D8"/>
    <mergeCell ref="A11:K11"/>
    <mergeCell ref="A12:P12"/>
    <mergeCell ref="B16:C16"/>
    <mergeCell ref="B17:C17"/>
    <mergeCell ref="A10:D10"/>
    <mergeCell ref="A2:D2"/>
    <mergeCell ref="A3:D3"/>
    <mergeCell ref="A4:D4"/>
    <mergeCell ref="B6:D6"/>
    <mergeCell ref="B18:C18"/>
  </mergeCells>
  <phoneticPr fontId="2" type="noConversion"/>
  <pageMargins left="0.74803149606299213" right="0" top="0.98425196850393704" bottom="0.98425196850393704" header="0.51181102362204722" footer="0.51181102362204722"/>
  <pageSetup paperSize="9" fitToHeight="0" orientation="portrait" r:id="rId1"/>
  <headerFooter alignWithMargins="0">
    <oddFooter>&amp;C&amp;P. Lappuse no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BF632-6FD9-4E9D-9AE2-79C608909BF9}">
  <sheetPr>
    <tabColor rgb="FF00B050"/>
    <pageSetUpPr fitToPage="1"/>
  </sheetPr>
  <dimension ref="A1:P39"/>
  <sheetViews>
    <sheetView view="pageBreakPreview" zoomScale="115" zoomScaleNormal="100" zoomScaleSheetLayoutView="115" workbookViewId="0">
      <selection activeCell="E26" sqref="E26"/>
    </sheetView>
  </sheetViews>
  <sheetFormatPr defaultColWidth="9.140625" defaultRowHeight="12.75"/>
  <cols>
    <col min="1" max="2" width="6.7109375" style="19" customWidth="1"/>
    <col min="3" max="3" width="29.5703125" style="19" customWidth="1"/>
    <col min="4" max="4" width="12.28515625" style="19" customWidth="1"/>
    <col min="5" max="5" width="11.7109375" style="19" bestFit="1" customWidth="1"/>
    <col min="6" max="7" width="10.7109375" style="19" customWidth="1"/>
    <col min="8" max="8" width="10.140625" style="19" customWidth="1"/>
    <col min="9" max="16384" width="9.140625" style="19"/>
  </cols>
  <sheetData>
    <row r="1" spans="1:16" ht="21.75" customHeight="1">
      <c r="A1" s="125" t="s">
        <v>1</v>
      </c>
      <c r="B1" s="125"/>
      <c r="C1" s="125"/>
      <c r="D1" s="125"/>
      <c r="E1" s="125"/>
      <c r="F1" s="125"/>
      <c r="G1" s="125"/>
      <c r="H1" s="125"/>
    </row>
    <row r="2" spans="1:16" ht="21.75" customHeight="1">
      <c r="A2" s="78"/>
      <c r="B2" s="78"/>
      <c r="C2" s="78"/>
      <c r="D2" s="78"/>
      <c r="E2" s="78"/>
      <c r="F2" s="78"/>
      <c r="G2" s="78"/>
      <c r="H2" s="78"/>
    </row>
    <row r="3" spans="1:16" ht="57" customHeight="1">
      <c r="A3" s="126" t="str">
        <f>PS_kopt!B19</f>
        <v>Kāpņu telpas atjaunošana un zvanu centra izveide Jēkabpils reģionālās slimnīcas Ambulatorās daļas ēkā, Stadiona ielā 1, Jēkabpilī.</v>
      </c>
      <c r="B3" s="127"/>
      <c r="C3" s="127"/>
      <c r="D3" s="127"/>
      <c r="E3" s="127"/>
      <c r="F3" s="127"/>
      <c r="G3" s="127"/>
      <c r="H3" s="127"/>
    </row>
    <row r="4" spans="1:16" ht="15.75" customHeight="1">
      <c r="A4" s="128" t="s">
        <v>2</v>
      </c>
      <c r="B4" s="128"/>
      <c r="C4" s="128"/>
      <c r="D4" s="128"/>
      <c r="E4" s="128"/>
      <c r="F4" s="128"/>
      <c r="G4" s="128"/>
      <c r="H4" s="128"/>
    </row>
    <row r="5" spans="1:16" ht="13.5" customHeight="1"/>
    <row r="6" spans="1:16" s="12" customFormat="1" ht="38.25" customHeight="1">
      <c r="A6" s="102" t="str">
        <f>PS_kopt!A12</f>
        <v>Objekta nosaukums: Kāpņu telpas atjaunošana un zvanu centra izveide Jēkabpils reģionālās slimnīcas Ambulatorās daļas ēkā, Stadiona ielā 1, Jēkabpilī.</v>
      </c>
      <c r="B6" s="102"/>
      <c r="C6" s="102"/>
      <c r="D6" s="102"/>
      <c r="E6" s="102"/>
      <c r="F6" s="102"/>
      <c r="G6" s="102"/>
      <c r="H6" s="102"/>
      <c r="I6" s="13"/>
      <c r="J6" s="13"/>
      <c r="K6" s="13"/>
      <c r="L6" s="13"/>
      <c r="M6" s="13"/>
      <c r="N6" s="13"/>
      <c r="O6" s="13"/>
      <c r="P6" s="13"/>
    </row>
    <row r="7" spans="1:16" s="12" customFormat="1" ht="16.5" customHeight="1">
      <c r="A7" s="102" t="str">
        <f>PS_kopt!A13</f>
        <v>Būves nosaukums: Ambulatorās daļas ēka.</v>
      </c>
      <c r="B7" s="102"/>
      <c r="C7" s="102"/>
      <c r="D7" s="102"/>
      <c r="E7" s="102"/>
      <c r="F7" s="102"/>
      <c r="G7" s="102"/>
      <c r="H7" s="102"/>
      <c r="I7" s="102"/>
      <c r="J7" s="102"/>
      <c r="K7" s="102"/>
      <c r="L7" s="4"/>
      <c r="M7" s="4"/>
      <c r="N7" s="4"/>
      <c r="O7" s="4"/>
      <c r="P7" s="4"/>
    </row>
    <row r="8" spans="1:16" s="12" customFormat="1" ht="24.75" customHeight="1">
      <c r="A8" s="102" t="str">
        <f>PS_kopt!A14</f>
        <v>Objekta adrese: Stadiona iela 1, Jēkabpils</v>
      </c>
      <c r="B8" s="102"/>
      <c r="C8" s="102"/>
      <c r="D8" s="102"/>
      <c r="E8" s="102"/>
      <c r="F8" s="102"/>
      <c r="G8" s="102"/>
      <c r="H8" s="102"/>
      <c r="I8" s="13"/>
      <c r="J8" s="13"/>
      <c r="K8" s="13"/>
      <c r="L8" s="13"/>
      <c r="M8" s="13"/>
      <c r="N8" s="13"/>
      <c r="O8" s="13"/>
      <c r="P8" s="13"/>
    </row>
    <row r="9" spans="1:16" s="12" customFormat="1" ht="15.75" customHeight="1">
      <c r="A9" s="102" t="str">
        <f>PS_kopt!A15</f>
        <v>Pasūtījums Nr.:</v>
      </c>
      <c r="B9" s="102"/>
      <c r="C9" s="102"/>
      <c r="D9" s="102"/>
      <c r="E9" s="102"/>
      <c r="F9" s="102"/>
      <c r="G9" s="102"/>
      <c r="H9" s="102"/>
      <c r="I9" s="102"/>
      <c r="J9" s="102"/>
      <c r="K9" s="102"/>
      <c r="L9" s="102"/>
      <c r="M9" s="102"/>
      <c r="N9" s="102"/>
      <c r="O9" s="102"/>
      <c r="P9" s="102"/>
    </row>
    <row r="10" spans="1:16" ht="18" customHeight="1">
      <c r="A10" s="130" t="s">
        <v>3</v>
      </c>
      <c r="B10" s="130"/>
      <c r="C10" s="130"/>
      <c r="D10" s="42" t="e">
        <f>D24</f>
        <v>#VALUE!</v>
      </c>
    </row>
    <row r="11" spans="1:16" ht="18" customHeight="1">
      <c r="A11" s="130" t="s">
        <v>4</v>
      </c>
      <c r="B11" s="130"/>
      <c r="C11" s="130"/>
      <c r="D11" s="43">
        <f>H20</f>
        <v>0</v>
      </c>
    </row>
    <row r="12" spans="1:16" ht="20.25" customHeight="1">
      <c r="A12" s="44"/>
      <c r="B12" s="44"/>
      <c r="C12" s="44"/>
      <c r="D12" s="44"/>
      <c r="E12" s="131"/>
      <c r="F12" s="131"/>
      <c r="G12" s="131"/>
      <c r="H12" s="131"/>
    </row>
    <row r="13" spans="1:16" ht="18.75" customHeight="1">
      <c r="A13" s="124" t="s">
        <v>35</v>
      </c>
      <c r="B13" s="124" t="s">
        <v>5</v>
      </c>
      <c r="C13" s="124" t="s">
        <v>6</v>
      </c>
      <c r="D13" s="124" t="s">
        <v>7</v>
      </c>
      <c r="E13" s="124" t="s">
        <v>8</v>
      </c>
      <c r="F13" s="124"/>
      <c r="G13" s="124"/>
      <c r="H13" s="124" t="s">
        <v>9</v>
      </c>
    </row>
    <row r="14" spans="1:16" ht="46.5" customHeight="1">
      <c r="A14" s="124"/>
      <c r="B14" s="124"/>
      <c r="C14" s="124"/>
      <c r="D14" s="124"/>
      <c r="E14" s="45" t="s">
        <v>20</v>
      </c>
      <c r="F14" s="45" t="s">
        <v>10</v>
      </c>
      <c r="G14" s="45" t="s">
        <v>21</v>
      </c>
      <c r="H14" s="124"/>
      <c r="M14" s="19" t="s">
        <v>78</v>
      </c>
    </row>
    <row r="15" spans="1:16" ht="14.25" customHeight="1">
      <c r="A15" s="82" t="s">
        <v>54</v>
      </c>
      <c r="B15" s="82" t="s">
        <v>54</v>
      </c>
      <c r="C15" s="80" t="s">
        <v>126</v>
      </c>
      <c r="D15" s="92">
        <f>ROUND((E15+F15+G15),2)</f>
        <v>0</v>
      </c>
      <c r="E15" s="92">
        <f>'1_ZvanuC'!M32</f>
        <v>0</v>
      </c>
      <c r="F15" s="92">
        <f>'1_ZvanuC'!N32</f>
        <v>0</v>
      </c>
      <c r="G15" s="92">
        <f>'1_ZvanuC'!O32</f>
        <v>0</v>
      </c>
      <c r="H15" s="92">
        <f>'1_ZvanuC'!L32</f>
        <v>0</v>
      </c>
      <c r="K15" s="81"/>
      <c r="L15" s="81"/>
    </row>
    <row r="16" spans="1:16" ht="14.25" customHeight="1">
      <c r="A16" s="82" t="s">
        <v>59</v>
      </c>
      <c r="B16" s="82" t="s">
        <v>59</v>
      </c>
      <c r="C16" s="80" t="s">
        <v>128</v>
      </c>
      <c r="D16" s="92">
        <f>ROUND((E16+F16+G16),2)</f>
        <v>0</v>
      </c>
      <c r="E16" s="92">
        <f>'2_KāpņuT'!M39</f>
        <v>0</v>
      </c>
      <c r="F16" s="92">
        <f>'2_KāpņuT'!N39</f>
        <v>0</v>
      </c>
      <c r="G16" s="92">
        <f>'2_KāpņuT'!O39</f>
        <v>0</v>
      </c>
      <c r="H16" s="92">
        <f>'2_KāpņuT'!L39</f>
        <v>0</v>
      </c>
      <c r="K16" s="81"/>
      <c r="L16" s="81"/>
    </row>
    <row r="17" spans="1:12" ht="14.25" customHeight="1">
      <c r="A17" s="82" t="s">
        <v>60</v>
      </c>
      <c r="B17" s="82" t="s">
        <v>60</v>
      </c>
      <c r="C17" s="80" t="s">
        <v>124</v>
      </c>
      <c r="D17" s="92">
        <f>ROUND((E17+F17+G17),2)</f>
        <v>0</v>
      </c>
      <c r="E17" s="92">
        <f>'3_Panduss'!M32</f>
        <v>0</v>
      </c>
      <c r="F17" s="92">
        <f>'3_Panduss'!N32</f>
        <v>0</v>
      </c>
      <c r="G17" s="92">
        <f>'3_Panduss'!O32</f>
        <v>0</v>
      </c>
      <c r="H17" s="92">
        <f>'3_Panduss'!L32</f>
        <v>0</v>
      </c>
      <c r="K17" s="81"/>
      <c r="L17" s="81"/>
    </row>
    <row r="18" spans="1:12" ht="14.25" customHeight="1">
      <c r="A18" s="82" t="s">
        <v>61</v>
      </c>
      <c r="B18" s="82" t="s">
        <v>61</v>
      </c>
      <c r="C18" s="80" t="s">
        <v>85</v>
      </c>
      <c r="D18" s="92">
        <f>ROUND((E18+F18+G18),2)</f>
        <v>0</v>
      </c>
      <c r="E18" s="92">
        <f>'4_AVK-A'!M28</f>
        <v>0</v>
      </c>
      <c r="F18" s="92">
        <f>'4_AVK-A'!N28</f>
        <v>0</v>
      </c>
      <c r="G18" s="92">
        <f>'4_AVK-A'!O28</f>
        <v>0</v>
      </c>
      <c r="H18" s="92">
        <f>'4_AVK-A'!L28</f>
        <v>0</v>
      </c>
      <c r="K18" s="81"/>
      <c r="L18" s="81"/>
    </row>
    <row r="19" spans="1:12" ht="14.25" customHeight="1">
      <c r="A19" s="82" t="s">
        <v>58</v>
      </c>
      <c r="B19" s="82" t="s">
        <v>58</v>
      </c>
      <c r="C19" s="80" t="s">
        <v>102</v>
      </c>
      <c r="D19" s="92">
        <f>ROUND((E19+F19+G19),2)</f>
        <v>0</v>
      </c>
      <c r="E19" s="92">
        <f>'5_EL'!M30</f>
        <v>0</v>
      </c>
      <c r="F19" s="92">
        <f>'5_EL'!N30</f>
        <v>0</v>
      </c>
      <c r="G19" s="92">
        <f>'5_EL'!O30</f>
        <v>0</v>
      </c>
      <c r="H19" s="92">
        <f>'5_EL'!L30</f>
        <v>0</v>
      </c>
      <c r="K19" s="81"/>
      <c r="L19" s="81"/>
    </row>
    <row r="20" spans="1:12" ht="17.25" customHeight="1">
      <c r="A20" s="132" t="s">
        <v>11</v>
      </c>
      <c r="B20" s="132"/>
      <c r="C20" s="132"/>
      <c r="D20" s="93">
        <f>ROUND(SUM(D15:D19),2)</f>
        <v>0</v>
      </c>
      <c r="E20" s="93">
        <f>ROUND(SUM(E15:E19),2)</f>
        <v>0</v>
      </c>
      <c r="F20" s="93">
        <f>ROUND(SUM(F15:F19),2)</f>
        <v>0</v>
      </c>
      <c r="G20" s="93">
        <f>ROUND(SUM(G15:G19),2)</f>
        <v>0</v>
      </c>
      <c r="H20" s="93">
        <f>ROUND(SUM(H15:H19),2)</f>
        <v>0</v>
      </c>
    </row>
    <row r="21" spans="1:12" s="20" customFormat="1" ht="27.6" customHeight="1">
      <c r="A21" s="134" t="s">
        <v>201</v>
      </c>
      <c r="B21" s="134"/>
      <c r="C21" s="134"/>
      <c r="D21" s="94" t="s">
        <v>203</v>
      </c>
      <c r="E21" s="95"/>
      <c r="F21" s="95"/>
      <c r="G21" s="95"/>
      <c r="H21" s="95"/>
    </row>
    <row r="22" spans="1:12" s="20" customFormat="1" ht="25.5">
      <c r="A22" s="135" t="s">
        <v>12</v>
      </c>
      <c r="B22" s="136"/>
      <c r="C22" s="137"/>
      <c r="D22" s="94" t="s">
        <v>203</v>
      </c>
      <c r="E22" s="95"/>
      <c r="F22" s="95"/>
      <c r="G22" s="95"/>
      <c r="H22" s="95"/>
    </row>
    <row r="23" spans="1:12" s="20" customFormat="1" ht="25.5">
      <c r="A23" s="133" t="s">
        <v>202</v>
      </c>
      <c r="B23" s="133"/>
      <c r="C23" s="133"/>
      <c r="D23" s="94" t="s">
        <v>203</v>
      </c>
      <c r="E23" s="95"/>
      <c r="F23" s="95"/>
      <c r="G23" s="95"/>
      <c r="H23" s="95"/>
    </row>
    <row r="24" spans="1:12" s="20" customFormat="1" ht="18" customHeight="1">
      <c r="A24" s="129" t="s">
        <v>13</v>
      </c>
      <c r="B24" s="129"/>
      <c r="C24" s="129"/>
      <c r="D24" s="96" t="e">
        <f>ROUND(SUM(D20+D21+D23),2)</f>
        <v>#VALUE!</v>
      </c>
      <c r="E24" s="97"/>
      <c r="F24" s="98"/>
      <c r="G24" s="95"/>
      <c r="H24" s="95"/>
    </row>
    <row r="25" spans="1:12" ht="13.5" customHeight="1">
      <c r="A25" s="44"/>
      <c r="B25" s="44"/>
      <c r="D25" s="99"/>
      <c r="E25" s="100"/>
      <c r="F25" s="100"/>
      <c r="G25" s="100"/>
      <c r="H25" s="100"/>
    </row>
    <row r="26" spans="1:12" s="10" customFormat="1" ht="14.45" customHeight="1">
      <c r="A26" s="101" t="s">
        <v>68</v>
      </c>
      <c r="B26" s="101"/>
      <c r="C26" s="34"/>
      <c r="D26" s="3"/>
    </row>
    <row r="27" spans="1:12" s="10" customFormat="1">
      <c r="A27" s="7"/>
      <c r="B27" s="7"/>
      <c r="C27" s="2" t="s">
        <v>69</v>
      </c>
      <c r="D27" s="35"/>
    </row>
    <row r="28" spans="1:12" s="10" customFormat="1">
      <c r="A28" s="7"/>
      <c r="B28" s="24" t="s">
        <v>70</v>
      </c>
      <c r="C28" s="34"/>
      <c r="D28" s="3"/>
    </row>
    <row r="29" spans="1:12" s="10" customFormat="1">
      <c r="A29" s="7"/>
      <c r="B29" s="7"/>
      <c r="C29" s="7"/>
      <c r="D29" s="7"/>
    </row>
    <row r="30" spans="1:12" s="10" customFormat="1" hidden="1">
      <c r="A30" s="7"/>
      <c r="B30" s="7" t="s">
        <v>71</v>
      </c>
      <c r="C30" s="34"/>
      <c r="D30" s="3"/>
    </row>
    <row r="31" spans="1:12" s="10" customFormat="1" hidden="1">
      <c r="A31" s="7"/>
      <c r="B31" s="7"/>
      <c r="C31" s="2" t="s">
        <v>69</v>
      </c>
      <c r="D31" s="2"/>
    </row>
    <row r="32" spans="1:12" s="10" customFormat="1" hidden="1">
      <c r="A32" s="7"/>
      <c r="B32" s="7"/>
      <c r="C32" s="7"/>
      <c r="D32" s="7"/>
    </row>
    <row r="33" spans="1:4" s="10" customFormat="1" hidden="1">
      <c r="A33" s="7"/>
      <c r="B33" s="24" t="s">
        <v>70</v>
      </c>
      <c r="C33" s="34"/>
      <c r="D33" s="3"/>
    </row>
    <row r="34" spans="1:4" s="10" customFormat="1" hidden="1">
      <c r="A34" s="7"/>
      <c r="B34" s="7"/>
      <c r="C34" s="7"/>
      <c r="D34" s="7"/>
    </row>
    <row r="35" spans="1:4" s="10" customFormat="1">
      <c r="A35" s="101" t="s">
        <v>72</v>
      </c>
      <c r="B35" s="101"/>
      <c r="C35" s="34"/>
      <c r="D35" s="21"/>
    </row>
    <row r="36" spans="1:4" s="10" customFormat="1">
      <c r="A36" s="36" t="s">
        <v>73</v>
      </c>
      <c r="B36" s="37"/>
      <c r="C36" s="2" t="s">
        <v>69</v>
      </c>
      <c r="D36" s="21"/>
    </row>
    <row r="37" spans="1:4" s="10" customFormat="1">
      <c r="A37" s="7"/>
      <c r="B37" s="7"/>
      <c r="C37" s="7"/>
      <c r="D37" s="7"/>
    </row>
    <row r="38" spans="1:4" s="10" customFormat="1">
      <c r="A38" s="7"/>
      <c r="B38" s="24" t="s">
        <v>70</v>
      </c>
      <c r="C38" s="34"/>
      <c r="D38" s="3"/>
    </row>
    <row r="39" spans="1:4" s="10" customFormat="1">
      <c r="A39" s="7"/>
      <c r="B39" s="7"/>
      <c r="C39" s="7"/>
      <c r="D39" s="7"/>
    </row>
  </sheetData>
  <mergeCells count="23">
    <mergeCell ref="A26:B26"/>
    <mergeCell ref="A8:H8"/>
    <mergeCell ref="A35:B35"/>
    <mergeCell ref="A24:C24"/>
    <mergeCell ref="A11:C11"/>
    <mergeCell ref="E12:H12"/>
    <mergeCell ref="A20:C20"/>
    <mergeCell ref="C13:C14"/>
    <mergeCell ref="A10:C10"/>
    <mergeCell ref="A9:P9"/>
    <mergeCell ref="A23:C23"/>
    <mergeCell ref="H13:H14"/>
    <mergeCell ref="A21:C21"/>
    <mergeCell ref="A22:C22"/>
    <mergeCell ref="E13:G13"/>
    <mergeCell ref="B13:B14"/>
    <mergeCell ref="D13:D14"/>
    <mergeCell ref="A13:A14"/>
    <mergeCell ref="A1:H1"/>
    <mergeCell ref="A3:H3"/>
    <mergeCell ref="A4:H4"/>
    <mergeCell ref="A7:K7"/>
    <mergeCell ref="A6:H6"/>
  </mergeCells>
  <phoneticPr fontId="2" type="noConversion"/>
  <pageMargins left="0.98425196850393704" right="0.31496062992125984" top="0.98425196850393704" bottom="0.98425196850393704" header="0.51181102362204722" footer="0.51181102362204722"/>
  <pageSetup paperSize="9" scale="90" fitToHeight="0" orientation="portrait" r:id="rId1"/>
  <headerFooter alignWithMargins="0">
    <oddFooter>&amp;C&amp;P. Lappuse no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6F764C-EA17-45EE-9D67-1F687E54959E}">
  <sheetPr>
    <tabColor rgb="FF92D050"/>
    <pageSetUpPr fitToPage="1"/>
  </sheetPr>
  <dimension ref="A1:R38"/>
  <sheetViews>
    <sheetView view="pageBreakPreview" zoomScale="115" zoomScaleNormal="85" zoomScaleSheetLayoutView="115" workbookViewId="0">
      <selection activeCell="F15" sqref="F15"/>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38" t="s">
        <v>125</v>
      </c>
      <c r="B1" s="138"/>
      <c r="C1" s="138"/>
      <c r="D1" s="138"/>
      <c r="E1" s="138"/>
      <c r="F1" s="138"/>
      <c r="G1" s="138"/>
      <c r="H1" s="138"/>
      <c r="I1" s="138"/>
      <c r="J1" s="138"/>
      <c r="K1" s="138"/>
      <c r="L1" s="138"/>
      <c r="M1" s="138"/>
      <c r="N1" s="138"/>
      <c r="O1" s="138"/>
      <c r="P1" s="138"/>
    </row>
    <row r="2" spans="1:16" ht="15.75" customHeight="1">
      <c r="A2" s="139" t="s">
        <v>126</v>
      </c>
      <c r="B2" s="140"/>
      <c r="C2" s="140"/>
      <c r="D2" s="140"/>
      <c r="E2" s="140"/>
      <c r="F2" s="140"/>
      <c r="G2" s="140"/>
      <c r="H2" s="140"/>
      <c r="I2" s="140"/>
      <c r="J2" s="140"/>
      <c r="K2" s="140"/>
      <c r="L2" s="140"/>
      <c r="M2" s="140"/>
      <c r="N2" s="140"/>
      <c r="O2" s="140"/>
      <c r="P2" s="140"/>
    </row>
    <row r="3" spans="1:16">
      <c r="A3" s="141" t="s">
        <v>57</v>
      </c>
      <c r="B3" s="141"/>
      <c r="C3" s="141"/>
      <c r="D3" s="141"/>
      <c r="E3" s="141"/>
      <c r="F3" s="141"/>
      <c r="G3" s="141"/>
      <c r="H3" s="141"/>
      <c r="I3" s="141"/>
      <c r="J3" s="141"/>
      <c r="K3" s="141"/>
      <c r="L3" s="141"/>
      <c r="M3" s="141"/>
      <c r="N3" s="141"/>
      <c r="O3" s="141"/>
      <c r="P3" s="141"/>
    </row>
    <row r="4" spans="1:16" ht="34.9" customHeight="1">
      <c r="A4" s="102" t="str">
        <f>PS_kopt!A12</f>
        <v>Objekta nosaukums: Kāpņu telpas atjaunošana un zvanu centra izveide Jēkabpils reģionālās slimnīcas Ambulatorās daļas ēkā, Stadiona ielā 1, Jēkabpilī.</v>
      </c>
      <c r="B4" s="102"/>
      <c r="C4" s="102"/>
      <c r="D4" s="102"/>
      <c r="E4" s="102"/>
      <c r="F4" s="102"/>
      <c r="G4" s="102"/>
      <c r="H4" s="102"/>
      <c r="I4" s="102"/>
      <c r="J4" s="102"/>
      <c r="K4" s="102"/>
      <c r="L4" s="102"/>
      <c r="M4" s="102"/>
      <c r="N4" s="102"/>
      <c r="O4" s="102"/>
      <c r="P4" s="102"/>
    </row>
    <row r="5" spans="1:16" ht="16.5" customHeight="1">
      <c r="A5" s="102" t="str">
        <f>PS_kopt!A13</f>
        <v>Būves nosaukums: Ambulatorās daļas ēka.</v>
      </c>
      <c r="B5" s="102"/>
      <c r="C5" s="102"/>
      <c r="D5" s="102"/>
      <c r="E5" s="102"/>
      <c r="F5" s="102"/>
      <c r="G5" s="102"/>
      <c r="H5" s="102"/>
      <c r="I5" s="102"/>
      <c r="J5" s="102"/>
      <c r="K5" s="102"/>
      <c r="L5" s="4"/>
      <c r="M5" s="4"/>
      <c r="N5" s="4"/>
      <c r="O5" s="4"/>
      <c r="P5" s="4"/>
    </row>
    <row r="6" spans="1:16" ht="18" customHeight="1">
      <c r="A6" s="102" t="str">
        <f>PS_kopt!A14</f>
        <v>Objekta adrese: Stadiona iela 1, Jēkabpils</v>
      </c>
      <c r="B6" s="102"/>
      <c r="C6" s="102"/>
      <c r="D6" s="102"/>
      <c r="E6" s="102"/>
      <c r="F6" s="102"/>
      <c r="G6" s="102"/>
      <c r="H6" s="102"/>
      <c r="I6" s="102"/>
      <c r="J6" s="102"/>
      <c r="K6" s="102"/>
      <c r="L6" s="102"/>
      <c r="M6" s="102"/>
      <c r="N6" s="102"/>
      <c r="O6" s="102"/>
      <c r="P6" s="102"/>
    </row>
    <row r="7" spans="1:16" ht="12" customHeight="1">
      <c r="A7" s="102" t="str">
        <f>PS_kopt!A15</f>
        <v>Pasūtījums Nr.:</v>
      </c>
      <c r="B7" s="102"/>
      <c r="C7" s="102"/>
      <c r="D7" s="102"/>
      <c r="E7" s="102"/>
      <c r="F7" s="102"/>
      <c r="G7" s="102"/>
      <c r="H7" s="102"/>
      <c r="I7" s="102"/>
      <c r="J7" s="102"/>
      <c r="K7" s="102"/>
      <c r="L7" s="102"/>
      <c r="M7" s="102"/>
      <c r="N7" s="102"/>
      <c r="O7" s="102"/>
      <c r="P7" s="102"/>
    </row>
    <row r="8" spans="1:16">
      <c r="A8" s="49"/>
      <c r="B8" s="49"/>
      <c r="C8" s="49"/>
      <c r="D8" s="49"/>
      <c r="E8" s="49"/>
      <c r="F8" s="49"/>
      <c r="G8" s="49"/>
      <c r="H8" s="49"/>
      <c r="I8" s="49"/>
      <c r="J8" s="49"/>
      <c r="K8" s="49"/>
      <c r="L8" s="49"/>
      <c r="M8" s="49"/>
      <c r="N8" s="49"/>
      <c r="O8" s="49"/>
      <c r="P8" s="49"/>
    </row>
    <row r="9" spans="1:16" ht="15.75" customHeight="1">
      <c r="A9" s="102"/>
      <c r="B9" s="102"/>
      <c r="C9" s="102"/>
      <c r="D9" s="102"/>
      <c r="E9" s="102"/>
      <c r="F9" s="102"/>
      <c r="G9" s="102"/>
      <c r="H9" s="102"/>
      <c r="I9" s="13"/>
      <c r="J9" s="13"/>
      <c r="K9" s="147" t="s">
        <v>34</v>
      </c>
      <c r="L9" s="147"/>
      <c r="M9" s="147"/>
      <c r="N9" s="148">
        <f>P32</f>
        <v>0</v>
      </c>
      <c r="O9" s="148"/>
      <c r="P9" s="13" t="s">
        <v>18</v>
      </c>
    </row>
    <row r="10" spans="1:16" ht="15.75" customHeight="1">
      <c r="D10" s="71"/>
      <c r="I10" s="149">
        <f>PS_kopt!A16</f>
        <v>0</v>
      </c>
      <c r="J10" s="149"/>
      <c r="K10" s="149"/>
      <c r="L10" s="149"/>
      <c r="M10" s="149"/>
      <c r="N10" s="149"/>
      <c r="O10" s="149"/>
      <c r="P10" s="149"/>
    </row>
    <row r="11" spans="1:16" ht="15.75" customHeight="1">
      <c r="A11" s="146" t="s">
        <v>35</v>
      </c>
      <c r="B11" s="146" t="s">
        <v>36</v>
      </c>
      <c r="C11" s="143" t="s">
        <v>55</v>
      </c>
      <c r="D11" s="146" t="s">
        <v>37</v>
      </c>
      <c r="E11" s="146" t="s">
        <v>38</v>
      </c>
      <c r="F11" s="143" t="s">
        <v>39</v>
      </c>
      <c r="G11" s="143"/>
      <c r="H11" s="143"/>
      <c r="I11" s="143"/>
      <c r="J11" s="143"/>
      <c r="K11" s="143"/>
      <c r="L11" s="143" t="s">
        <v>40</v>
      </c>
      <c r="M11" s="143"/>
      <c r="N11" s="143"/>
      <c r="O11" s="143"/>
      <c r="P11" s="143"/>
    </row>
    <row r="12" spans="1:16" ht="71.25" customHeight="1">
      <c r="A12" s="146"/>
      <c r="B12" s="146"/>
      <c r="C12" s="143"/>
      <c r="D12" s="146"/>
      <c r="E12" s="146"/>
      <c r="F12" s="50" t="s">
        <v>52</v>
      </c>
      <c r="G12" s="50" t="s">
        <v>19</v>
      </c>
      <c r="H12" s="50" t="s">
        <v>20</v>
      </c>
      <c r="I12" s="50" t="s">
        <v>56</v>
      </c>
      <c r="J12" s="50" t="s">
        <v>21</v>
      </c>
      <c r="K12" s="50" t="s">
        <v>22</v>
      </c>
      <c r="L12" s="50" t="s">
        <v>53</v>
      </c>
      <c r="M12" s="50" t="s">
        <v>20</v>
      </c>
      <c r="N12" s="50" t="s">
        <v>56</v>
      </c>
      <c r="O12" s="50" t="s">
        <v>21</v>
      </c>
      <c r="P12" s="50" t="s">
        <v>23</v>
      </c>
    </row>
    <row r="13" spans="1:16">
      <c r="A13" s="51">
        <v>1</v>
      </c>
      <c r="B13" s="51">
        <v>2</v>
      </c>
      <c r="C13" s="51">
        <v>3</v>
      </c>
      <c r="D13" s="51">
        <v>4</v>
      </c>
      <c r="E13" s="51">
        <v>5</v>
      </c>
      <c r="F13" s="51">
        <v>6</v>
      </c>
      <c r="G13" s="51">
        <v>7</v>
      </c>
      <c r="H13" s="51">
        <v>8</v>
      </c>
      <c r="I13" s="51">
        <v>9</v>
      </c>
      <c r="J13" s="51">
        <v>10</v>
      </c>
      <c r="K13" s="51">
        <v>11</v>
      </c>
      <c r="L13" s="51">
        <v>12</v>
      </c>
      <c r="M13" s="51">
        <v>13</v>
      </c>
      <c r="N13" s="51">
        <v>14</v>
      </c>
      <c r="O13" s="51">
        <v>15</v>
      </c>
      <c r="P13" s="51">
        <v>16</v>
      </c>
    </row>
    <row r="14" spans="1:16">
      <c r="A14" s="52" t="s">
        <v>54</v>
      </c>
      <c r="B14" s="46"/>
      <c r="C14" s="72" t="s">
        <v>129</v>
      </c>
      <c r="D14" s="73"/>
      <c r="E14" s="73"/>
      <c r="F14" s="53"/>
      <c r="G14" s="54"/>
      <c r="H14" s="54"/>
      <c r="I14" s="53"/>
      <c r="J14" s="54"/>
      <c r="K14" s="55"/>
      <c r="L14" s="55"/>
      <c r="M14" s="55"/>
      <c r="N14" s="55"/>
      <c r="O14" s="55"/>
      <c r="P14" s="55"/>
    </row>
    <row r="15" spans="1:16" ht="63.75">
      <c r="A15" s="56" t="s">
        <v>46</v>
      </c>
      <c r="B15" s="57" t="s">
        <v>77</v>
      </c>
      <c r="C15" s="59" t="s">
        <v>130</v>
      </c>
      <c r="D15" s="58" t="s">
        <v>91</v>
      </c>
      <c r="E15" s="53">
        <v>2</v>
      </c>
      <c r="F15" s="53"/>
      <c r="G15" s="53"/>
      <c r="H15" s="54"/>
      <c r="I15" s="54"/>
      <c r="J15" s="53"/>
      <c r="K15" s="55"/>
      <c r="L15" s="55"/>
      <c r="M15" s="55"/>
      <c r="N15" s="55"/>
      <c r="O15" s="55"/>
      <c r="P15" s="55"/>
    </row>
    <row r="16" spans="1:16" ht="51">
      <c r="A16" s="56" t="s">
        <v>47</v>
      </c>
      <c r="B16" s="57" t="s">
        <v>77</v>
      </c>
      <c r="C16" s="59" t="s">
        <v>131</v>
      </c>
      <c r="D16" s="58" t="s">
        <v>91</v>
      </c>
      <c r="E16" s="54">
        <v>2</v>
      </c>
      <c r="F16" s="54"/>
      <c r="G16" s="53"/>
      <c r="H16" s="54"/>
      <c r="I16" s="54"/>
      <c r="J16" s="54"/>
      <c r="K16" s="55"/>
      <c r="L16" s="55"/>
      <c r="M16" s="55"/>
      <c r="N16" s="55"/>
      <c r="O16" s="55"/>
      <c r="P16" s="55"/>
    </row>
    <row r="17" spans="1:16" ht="63.75">
      <c r="A17" s="56" t="s">
        <v>48</v>
      </c>
      <c r="B17" s="57" t="s">
        <v>77</v>
      </c>
      <c r="C17" s="59" t="s">
        <v>132</v>
      </c>
      <c r="D17" s="58" t="s">
        <v>91</v>
      </c>
      <c r="E17" s="54">
        <v>2</v>
      </c>
      <c r="F17" s="54"/>
      <c r="G17" s="53"/>
      <c r="H17" s="54"/>
      <c r="I17" s="54"/>
      <c r="J17" s="54"/>
      <c r="K17" s="55"/>
      <c r="L17" s="55"/>
      <c r="M17" s="55"/>
      <c r="N17" s="55"/>
      <c r="O17" s="55"/>
      <c r="P17" s="55"/>
    </row>
    <row r="18" spans="1:16" ht="63.75">
      <c r="A18" s="56" t="s">
        <v>49</v>
      </c>
      <c r="B18" s="57" t="s">
        <v>77</v>
      </c>
      <c r="C18" s="59" t="s">
        <v>133</v>
      </c>
      <c r="D18" s="58" t="s">
        <v>91</v>
      </c>
      <c r="E18" s="54">
        <v>4</v>
      </c>
      <c r="F18" s="54"/>
      <c r="G18" s="53"/>
      <c r="H18" s="54"/>
      <c r="I18" s="54"/>
      <c r="J18" s="54"/>
      <c r="K18" s="55"/>
      <c r="L18" s="55"/>
      <c r="M18" s="55"/>
      <c r="N18" s="55"/>
      <c r="O18" s="55"/>
      <c r="P18" s="55"/>
    </row>
    <row r="19" spans="1:16" ht="25.5">
      <c r="A19" s="52" t="s">
        <v>59</v>
      </c>
      <c r="B19" s="46"/>
      <c r="C19" s="72" t="s">
        <v>135</v>
      </c>
      <c r="D19" s="73"/>
      <c r="E19" s="73"/>
      <c r="F19" s="53"/>
      <c r="G19" s="54"/>
      <c r="H19" s="54"/>
      <c r="I19" s="53"/>
      <c r="J19" s="54"/>
      <c r="K19" s="55"/>
      <c r="L19" s="55"/>
      <c r="M19" s="55"/>
      <c r="N19" s="55"/>
      <c r="O19" s="55"/>
      <c r="P19" s="55"/>
    </row>
    <row r="20" spans="1:16" ht="76.5">
      <c r="A20" s="56" t="s">
        <v>62</v>
      </c>
      <c r="B20" s="57" t="s">
        <v>77</v>
      </c>
      <c r="C20" s="74" t="s">
        <v>136</v>
      </c>
      <c r="D20" s="58" t="s">
        <v>91</v>
      </c>
      <c r="E20" s="53">
        <v>1</v>
      </c>
      <c r="F20" s="53"/>
      <c r="G20" s="53"/>
      <c r="H20" s="54"/>
      <c r="I20" s="54"/>
      <c r="J20" s="53"/>
      <c r="K20" s="55"/>
      <c r="L20" s="55"/>
      <c r="M20" s="55"/>
      <c r="N20" s="55"/>
      <c r="O20" s="55"/>
      <c r="P20" s="55"/>
    </row>
    <row r="21" spans="1:16" ht="63.75">
      <c r="A21" s="56" t="s">
        <v>63</v>
      </c>
      <c r="B21" s="57" t="s">
        <v>77</v>
      </c>
      <c r="C21" s="74" t="s">
        <v>138</v>
      </c>
      <c r="D21" s="58" t="s">
        <v>137</v>
      </c>
      <c r="E21" s="54">
        <v>7.7</v>
      </c>
      <c r="F21" s="53"/>
      <c r="G21" s="53"/>
      <c r="H21" s="54"/>
      <c r="I21" s="53"/>
      <c r="J21" s="54"/>
      <c r="K21" s="55"/>
      <c r="L21" s="55"/>
      <c r="M21" s="55"/>
      <c r="N21" s="55"/>
      <c r="O21" s="55"/>
      <c r="P21" s="55"/>
    </row>
    <row r="22" spans="1:16" ht="63.75">
      <c r="A22" s="56" t="s">
        <v>64</v>
      </c>
      <c r="B22" s="57" t="s">
        <v>77</v>
      </c>
      <c r="C22" s="74" t="s">
        <v>139</v>
      </c>
      <c r="D22" s="58" t="s">
        <v>137</v>
      </c>
      <c r="E22" s="53">
        <v>6.72</v>
      </c>
      <c r="F22" s="53"/>
      <c r="G22" s="53"/>
      <c r="H22" s="54"/>
      <c r="I22" s="53"/>
      <c r="J22" s="53"/>
      <c r="K22" s="55"/>
      <c r="L22" s="55"/>
      <c r="M22" s="55"/>
      <c r="N22" s="55"/>
      <c r="O22" s="55"/>
      <c r="P22" s="55"/>
    </row>
    <row r="23" spans="1:16" ht="63.75">
      <c r="A23" s="56" t="s">
        <v>134</v>
      </c>
      <c r="B23" s="57" t="s">
        <v>77</v>
      </c>
      <c r="C23" s="74" t="s">
        <v>140</v>
      </c>
      <c r="D23" s="58" t="s">
        <v>137</v>
      </c>
      <c r="E23" s="53">
        <v>4.05</v>
      </c>
      <c r="F23" s="53"/>
      <c r="G23" s="53"/>
      <c r="H23" s="54"/>
      <c r="I23" s="53"/>
      <c r="J23" s="53"/>
      <c r="K23" s="55"/>
      <c r="L23" s="55"/>
      <c r="M23" s="55"/>
      <c r="N23" s="55"/>
      <c r="O23" s="55"/>
      <c r="P23" s="55"/>
    </row>
    <row r="24" spans="1:16" ht="38.25">
      <c r="A24" s="56" t="s">
        <v>190</v>
      </c>
      <c r="B24" s="57" t="s">
        <v>77</v>
      </c>
      <c r="C24" s="74" t="s">
        <v>189</v>
      </c>
      <c r="D24" s="58" t="s">
        <v>89</v>
      </c>
      <c r="E24" s="54">
        <v>8.6</v>
      </c>
      <c r="F24" s="53"/>
      <c r="G24" s="53"/>
      <c r="H24" s="54"/>
      <c r="I24" s="53"/>
      <c r="J24" s="54"/>
      <c r="K24" s="55"/>
      <c r="L24" s="55"/>
      <c r="M24" s="55"/>
      <c r="N24" s="55"/>
      <c r="O24" s="55"/>
      <c r="P24" s="55"/>
    </row>
    <row r="25" spans="1:16">
      <c r="A25" s="52" t="s">
        <v>60</v>
      </c>
      <c r="B25" s="46"/>
      <c r="C25" s="72" t="s">
        <v>187</v>
      </c>
      <c r="D25" s="73"/>
      <c r="E25" s="73"/>
      <c r="F25" s="53"/>
      <c r="G25" s="54"/>
      <c r="H25" s="54"/>
      <c r="I25" s="53"/>
      <c r="J25" s="54"/>
      <c r="K25" s="55"/>
      <c r="L25" s="55"/>
      <c r="M25" s="55"/>
      <c r="N25" s="55"/>
      <c r="O25" s="55"/>
      <c r="P25" s="55"/>
    </row>
    <row r="26" spans="1:16" ht="63.75">
      <c r="A26" s="56" t="s">
        <v>65</v>
      </c>
      <c r="B26" s="57" t="s">
        <v>77</v>
      </c>
      <c r="C26" s="74" t="s">
        <v>188</v>
      </c>
      <c r="D26" s="58" t="s">
        <v>91</v>
      </c>
      <c r="E26" s="53">
        <v>1</v>
      </c>
      <c r="F26" s="53"/>
      <c r="G26" s="53"/>
      <c r="H26" s="54"/>
      <c r="I26" s="54"/>
      <c r="J26" s="53"/>
      <c r="K26" s="55"/>
      <c r="L26" s="55"/>
      <c r="M26" s="55"/>
      <c r="N26" s="55"/>
      <c r="O26" s="55"/>
      <c r="P26" s="55"/>
    </row>
    <row r="27" spans="1:16">
      <c r="A27" s="52" t="s">
        <v>61</v>
      </c>
      <c r="B27" s="46"/>
      <c r="C27" s="72" t="s">
        <v>159</v>
      </c>
      <c r="D27" s="73"/>
      <c r="E27" s="73"/>
      <c r="F27" s="53"/>
      <c r="G27" s="54"/>
      <c r="H27" s="54"/>
      <c r="I27" s="53"/>
      <c r="J27" s="54"/>
      <c r="K27" s="55"/>
      <c r="L27" s="55"/>
      <c r="M27" s="55"/>
      <c r="N27" s="55"/>
      <c r="O27" s="55"/>
      <c r="P27" s="55"/>
    </row>
    <row r="28" spans="1:16" ht="38.25">
      <c r="A28" s="56" t="s">
        <v>15</v>
      </c>
      <c r="B28" s="57" t="s">
        <v>77</v>
      </c>
      <c r="C28" s="74" t="s">
        <v>162</v>
      </c>
      <c r="D28" s="58" t="s">
        <v>91</v>
      </c>
      <c r="E28" s="53">
        <v>2</v>
      </c>
      <c r="F28" s="53"/>
      <c r="G28" s="53"/>
      <c r="H28" s="54"/>
      <c r="I28" s="54"/>
      <c r="J28" s="53"/>
      <c r="K28" s="55"/>
      <c r="L28" s="55"/>
      <c r="M28" s="55"/>
      <c r="N28" s="55"/>
      <c r="O28" s="55"/>
      <c r="P28" s="55"/>
    </row>
    <row r="29" spans="1:16" ht="25.5">
      <c r="A29" s="56" t="s">
        <v>14</v>
      </c>
      <c r="B29" s="57" t="s">
        <v>77</v>
      </c>
      <c r="C29" s="74" t="s">
        <v>161</v>
      </c>
      <c r="D29" s="58" t="s">
        <v>89</v>
      </c>
      <c r="E29" s="54">
        <v>8</v>
      </c>
      <c r="F29" s="53"/>
      <c r="G29" s="53"/>
      <c r="H29" s="54"/>
      <c r="I29" s="53"/>
      <c r="J29" s="54"/>
      <c r="K29" s="55"/>
      <c r="L29" s="55"/>
      <c r="M29" s="55"/>
      <c r="N29" s="55"/>
      <c r="O29" s="55"/>
      <c r="P29" s="55"/>
    </row>
    <row r="30" spans="1:16" ht="22.5">
      <c r="A30" s="56" t="s">
        <v>16</v>
      </c>
      <c r="B30" s="57" t="s">
        <v>77</v>
      </c>
      <c r="C30" s="74" t="s">
        <v>160</v>
      </c>
      <c r="D30" s="58" t="s">
        <v>91</v>
      </c>
      <c r="E30" s="54">
        <v>2</v>
      </c>
      <c r="F30" s="53"/>
      <c r="G30" s="53"/>
      <c r="H30" s="54"/>
      <c r="I30" s="53"/>
      <c r="J30" s="54"/>
      <c r="K30" s="55"/>
      <c r="L30" s="55"/>
      <c r="M30" s="55"/>
      <c r="N30" s="55"/>
      <c r="O30" s="55"/>
      <c r="P30" s="55"/>
    </row>
    <row r="31" spans="1:16" ht="38.25">
      <c r="A31" s="56" t="s">
        <v>75</v>
      </c>
      <c r="B31" s="57" t="s">
        <v>77</v>
      </c>
      <c r="C31" s="74" t="s">
        <v>163</v>
      </c>
      <c r="D31" s="58" t="s">
        <v>90</v>
      </c>
      <c r="E31" s="53">
        <v>1</v>
      </c>
      <c r="F31" s="53"/>
      <c r="G31" s="53"/>
      <c r="H31" s="54"/>
      <c r="I31" s="54"/>
      <c r="J31" s="53"/>
      <c r="K31" s="55"/>
      <c r="L31" s="55"/>
      <c r="M31" s="55"/>
      <c r="N31" s="55"/>
      <c r="O31" s="55"/>
      <c r="P31" s="55"/>
    </row>
    <row r="32" spans="1:16" ht="25.5">
      <c r="A32" s="60"/>
      <c r="B32" s="60"/>
      <c r="C32" s="61" t="s">
        <v>74</v>
      </c>
      <c r="D32" s="62" t="s">
        <v>18</v>
      </c>
      <c r="E32" s="63"/>
      <c r="F32" s="63"/>
      <c r="G32" s="63"/>
      <c r="H32" s="63"/>
      <c r="I32" s="63"/>
      <c r="J32" s="63" t="s">
        <v>78</v>
      </c>
      <c r="K32" s="63"/>
      <c r="L32" s="64">
        <f>ROUND(SUM(L14:L31),2)</f>
        <v>0</v>
      </c>
      <c r="M32" s="64">
        <f>ROUND(SUM(M14:M31),2)</f>
        <v>0</v>
      </c>
      <c r="N32" s="64">
        <f>ROUND(SUM(N14:N31),2)</f>
        <v>0</v>
      </c>
      <c r="O32" s="64">
        <f>ROUND(SUM(O14:O31),2)</f>
        <v>0</v>
      </c>
      <c r="P32" s="64">
        <f>ROUND(SUM(M32:O32),2)</f>
        <v>0</v>
      </c>
    </row>
    <row r="33" spans="1:18">
      <c r="A33" s="65"/>
      <c r="B33" s="66"/>
      <c r="C33" s="67"/>
      <c r="D33" s="68"/>
      <c r="E33" s="68"/>
      <c r="F33" s="68"/>
      <c r="G33" s="68"/>
      <c r="H33" s="68"/>
      <c r="I33" s="68"/>
      <c r="J33" s="68"/>
      <c r="K33" s="68"/>
      <c r="L33" s="68"/>
      <c r="M33" s="66"/>
      <c r="N33" s="66"/>
      <c r="O33" s="66"/>
      <c r="P33" s="66"/>
      <c r="R33" s="12" t="s">
        <v>78</v>
      </c>
    </row>
    <row r="35" spans="1:18">
      <c r="A35" s="69" t="s">
        <v>197</v>
      </c>
      <c r="D35" s="69"/>
      <c r="E35" s="69"/>
      <c r="F35" s="69"/>
      <c r="G35" s="69"/>
      <c r="H35" s="69"/>
      <c r="I35" s="10"/>
      <c r="J35" s="144" t="s">
        <v>198</v>
      </c>
      <c r="K35" s="144"/>
      <c r="L35" s="144"/>
      <c r="M35" s="144"/>
      <c r="N35" s="144"/>
      <c r="O35" s="144"/>
      <c r="P35" s="144"/>
    </row>
    <row r="36" spans="1:18">
      <c r="A36" s="69" t="s">
        <v>45</v>
      </c>
      <c r="B36" s="69"/>
      <c r="C36" s="69"/>
      <c r="D36" s="69"/>
      <c r="E36" s="69"/>
      <c r="I36" s="76"/>
      <c r="J36" s="145" t="s">
        <v>199</v>
      </c>
      <c r="K36" s="145"/>
      <c r="L36" s="145"/>
      <c r="M36" s="145"/>
      <c r="N36" s="145"/>
      <c r="O36" s="145"/>
      <c r="P36" s="145"/>
    </row>
    <row r="37" spans="1:18" ht="12.75" customHeight="1">
      <c r="A37" s="70"/>
      <c r="F37" s="4"/>
      <c r="G37" s="4"/>
      <c r="H37" s="4"/>
      <c r="I37" s="4"/>
    </row>
    <row r="38" spans="1:18" s="48" customFormat="1" ht="15" customHeight="1">
      <c r="A38" s="142">
        <f>PS_kopt!A16</f>
        <v>0</v>
      </c>
      <c r="B38" s="142"/>
      <c r="C38" s="142"/>
      <c r="D38" s="13"/>
      <c r="E38" s="13"/>
      <c r="F38" s="13"/>
      <c r="G38" s="13"/>
      <c r="H38" s="13"/>
    </row>
  </sheetData>
  <mergeCells count="21">
    <mergeCell ref="A6:P6"/>
    <mergeCell ref="A11:A12"/>
    <mergeCell ref="B11:B12"/>
    <mergeCell ref="C11:C12"/>
    <mergeCell ref="D11:D12"/>
    <mergeCell ref="E11:E12"/>
    <mergeCell ref="A7:P7"/>
    <mergeCell ref="A9:H9"/>
    <mergeCell ref="K9:M9"/>
    <mergeCell ref="N9:O9"/>
    <mergeCell ref="I10:P10"/>
    <mergeCell ref="A38:C38"/>
    <mergeCell ref="F11:K11"/>
    <mergeCell ref="L11:P11"/>
    <mergeCell ref="J35:P35"/>
    <mergeCell ref="J36:P36"/>
    <mergeCell ref="A1:P1"/>
    <mergeCell ref="A2:P2"/>
    <mergeCell ref="A3:P3"/>
    <mergeCell ref="A4:P4"/>
    <mergeCell ref="A5:K5"/>
  </mergeCells>
  <phoneticPr fontId="51" type="noConversion"/>
  <pageMargins left="0.23622047244094491" right="0.23622047244094491" top="0.94488188976377963" bottom="0.74803149606299213" header="0.31496062992125984" footer="0.31496062992125984"/>
  <pageSetup paperSize="9" scale="85" fitToHeight="0" orientation="landscape" r:id="rId1"/>
  <headerFooter alignWithMargins="0">
    <oddFooter>&amp;C&amp;P. Lappuse no &amp;N.</oddFooter>
  </headerFooter>
  <rowBreaks count="2" manualBreakCount="2">
    <brk id="18" max="15" man="1"/>
    <brk id="30" max="15"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9997C6-7AA4-49E0-B078-4B25AF1DB5DB}">
  <sheetPr>
    <tabColor rgb="FF92D050"/>
    <pageSetUpPr fitToPage="1"/>
  </sheetPr>
  <dimension ref="A1:P45"/>
  <sheetViews>
    <sheetView view="pageBreakPreview" zoomScale="115" zoomScaleNormal="85" zoomScaleSheetLayoutView="115" workbookViewId="0">
      <selection activeCell="A7" sqref="A7:P7"/>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38" t="s">
        <v>127</v>
      </c>
      <c r="B1" s="138"/>
      <c r="C1" s="138"/>
      <c r="D1" s="138"/>
      <c r="E1" s="138"/>
      <c r="F1" s="138"/>
      <c r="G1" s="138"/>
      <c r="H1" s="138"/>
      <c r="I1" s="138"/>
      <c r="J1" s="138"/>
      <c r="K1" s="138"/>
      <c r="L1" s="138"/>
      <c r="M1" s="138"/>
      <c r="N1" s="138"/>
      <c r="O1" s="138"/>
      <c r="P1" s="138"/>
    </row>
    <row r="2" spans="1:16" ht="15.75" customHeight="1">
      <c r="A2" s="139" t="s">
        <v>128</v>
      </c>
      <c r="B2" s="140"/>
      <c r="C2" s="140"/>
      <c r="D2" s="140"/>
      <c r="E2" s="140"/>
      <c r="F2" s="140"/>
      <c r="G2" s="140"/>
      <c r="H2" s="140"/>
      <c r="I2" s="140"/>
      <c r="J2" s="140"/>
      <c r="K2" s="140"/>
      <c r="L2" s="140"/>
      <c r="M2" s="140"/>
      <c r="N2" s="140"/>
      <c r="O2" s="140"/>
      <c r="P2" s="140"/>
    </row>
    <row r="3" spans="1:16">
      <c r="A3" s="141" t="s">
        <v>57</v>
      </c>
      <c r="B3" s="141"/>
      <c r="C3" s="141"/>
      <c r="D3" s="141"/>
      <c r="E3" s="141"/>
      <c r="F3" s="141"/>
      <c r="G3" s="141"/>
      <c r="H3" s="141"/>
      <c r="I3" s="141"/>
      <c r="J3" s="141"/>
      <c r="K3" s="141"/>
      <c r="L3" s="141"/>
      <c r="M3" s="141"/>
      <c r="N3" s="141"/>
      <c r="O3" s="141"/>
      <c r="P3" s="141"/>
    </row>
    <row r="4" spans="1:16" ht="34.9" customHeight="1">
      <c r="A4" s="102" t="str">
        <f>PS_kopt!A12</f>
        <v>Objekta nosaukums: Kāpņu telpas atjaunošana un zvanu centra izveide Jēkabpils reģionālās slimnīcas Ambulatorās daļas ēkā, Stadiona ielā 1, Jēkabpilī.</v>
      </c>
      <c r="B4" s="102"/>
      <c r="C4" s="102"/>
      <c r="D4" s="102"/>
      <c r="E4" s="102"/>
      <c r="F4" s="102"/>
      <c r="G4" s="102"/>
      <c r="H4" s="102"/>
      <c r="I4" s="102"/>
      <c r="J4" s="102"/>
      <c r="K4" s="102"/>
      <c r="L4" s="102"/>
      <c r="M4" s="102"/>
      <c r="N4" s="102"/>
      <c r="O4" s="102"/>
      <c r="P4" s="102"/>
    </row>
    <row r="5" spans="1:16" ht="16.5" customHeight="1">
      <c r="A5" s="102" t="str">
        <f>PS_kopt!A13</f>
        <v>Būves nosaukums: Ambulatorās daļas ēka.</v>
      </c>
      <c r="B5" s="102"/>
      <c r="C5" s="102"/>
      <c r="D5" s="102"/>
      <c r="E5" s="102"/>
      <c r="F5" s="102"/>
      <c r="G5" s="102"/>
      <c r="H5" s="102"/>
      <c r="I5" s="102"/>
      <c r="J5" s="102"/>
      <c r="K5" s="102"/>
      <c r="L5" s="4"/>
      <c r="M5" s="4"/>
      <c r="N5" s="4"/>
      <c r="O5" s="4"/>
      <c r="P5" s="4"/>
    </row>
    <row r="6" spans="1:16" ht="18" customHeight="1">
      <c r="A6" s="102" t="str">
        <f>PS_kopt!A14</f>
        <v>Objekta adrese: Stadiona iela 1, Jēkabpils</v>
      </c>
      <c r="B6" s="102"/>
      <c r="C6" s="102"/>
      <c r="D6" s="102"/>
      <c r="E6" s="102"/>
      <c r="F6" s="102"/>
      <c r="G6" s="102"/>
      <c r="H6" s="102"/>
      <c r="I6" s="102"/>
      <c r="J6" s="102"/>
      <c r="K6" s="102"/>
      <c r="L6" s="102"/>
      <c r="M6" s="102"/>
      <c r="N6" s="102"/>
      <c r="O6" s="102"/>
      <c r="P6" s="102"/>
    </row>
    <row r="7" spans="1:16" ht="12" customHeight="1">
      <c r="A7" s="102" t="str">
        <f>PS_kopt!A15</f>
        <v>Pasūtījums Nr.:</v>
      </c>
      <c r="B7" s="102"/>
      <c r="C7" s="102"/>
      <c r="D7" s="102"/>
      <c r="E7" s="102"/>
      <c r="F7" s="102"/>
      <c r="G7" s="102"/>
      <c r="H7" s="102"/>
      <c r="I7" s="102"/>
      <c r="J7" s="102"/>
      <c r="K7" s="102"/>
      <c r="L7" s="102"/>
      <c r="M7" s="102"/>
      <c r="N7" s="102"/>
      <c r="O7" s="102"/>
      <c r="P7" s="102"/>
    </row>
    <row r="8" spans="1:16">
      <c r="A8" s="49"/>
      <c r="B8" s="49"/>
      <c r="C8" s="49"/>
      <c r="D8" s="49"/>
      <c r="E8" s="49"/>
      <c r="F8" s="49"/>
      <c r="G8" s="49"/>
      <c r="H8" s="49"/>
      <c r="I8" s="49"/>
      <c r="J8" s="49"/>
      <c r="K8" s="49"/>
      <c r="L8" s="49"/>
      <c r="M8" s="49"/>
      <c r="N8" s="49"/>
      <c r="O8" s="49"/>
      <c r="P8" s="49"/>
    </row>
    <row r="9" spans="1:16" ht="15.75" customHeight="1">
      <c r="A9" s="102"/>
      <c r="B9" s="102"/>
      <c r="C9" s="102"/>
      <c r="D9" s="102"/>
      <c r="E9" s="102"/>
      <c r="F9" s="102"/>
      <c r="G9" s="102"/>
      <c r="H9" s="102"/>
      <c r="I9" s="13"/>
      <c r="J9" s="13"/>
      <c r="K9" s="147" t="s">
        <v>34</v>
      </c>
      <c r="L9" s="147"/>
      <c r="M9" s="147"/>
      <c r="N9" s="148">
        <f>P39</f>
        <v>0</v>
      </c>
      <c r="O9" s="148"/>
      <c r="P9" s="13" t="s">
        <v>18</v>
      </c>
    </row>
    <row r="10" spans="1:16" ht="15.75" customHeight="1">
      <c r="D10" s="71"/>
      <c r="I10" s="149">
        <f>PS_kopt!A16</f>
        <v>0</v>
      </c>
      <c r="J10" s="149"/>
      <c r="K10" s="149"/>
      <c r="L10" s="149"/>
      <c r="M10" s="149"/>
      <c r="N10" s="149"/>
      <c r="O10" s="149"/>
      <c r="P10" s="149"/>
    </row>
    <row r="11" spans="1:16" ht="15.75" customHeight="1">
      <c r="A11" s="146" t="s">
        <v>35</v>
      </c>
      <c r="B11" s="146" t="s">
        <v>36</v>
      </c>
      <c r="C11" s="143" t="s">
        <v>55</v>
      </c>
      <c r="D11" s="146" t="s">
        <v>37</v>
      </c>
      <c r="E11" s="146" t="s">
        <v>38</v>
      </c>
      <c r="F11" s="143" t="s">
        <v>39</v>
      </c>
      <c r="G11" s="143"/>
      <c r="H11" s="143"/>
      <c r="I11" s="143"/>
      <c r="J11" s="143"/>
      <c r="K11" s="143"/>
      <c r="L11" s="143" t="s">
        <v>40</v>
      </c>
      <c r="M11" s="143"/>
      <c r="N11" s="143"/>
      <c r="O11" s="143"/>
      <c r="P11" s="143"/>
    </row>
    <row r="12" spans="1:16" ht="71.25" customHeight="1">
      <c r="A12" s="146"/>
      <c r="B12" s="146"/>
      <c r="C12" s="143"/>
      <c r="D12" s="146"/>
      <c r="E12" s="146"/>
      <c r="F12" s="50" t="s">
        <v>52</v>
      </c>
      <c r="G12" s="50" t="s">
        <v>19</v>
      </c>
      <c r="H12" s="50" t="s">
        <v>20</v>
      </c>
      <c r="I12" s="50" t="s">
        <v>56</v>
      </c>
      <c r="J12" s="50" t="s">
        <v>21</v>
      </c>
      <c r="K12" s="50" t="s">
        <v>22</v>
      </c>
      <c r="L12" s="50" t="s">
        <v>53</v>
      </c>
      <c r="M12" s="50" t="s">
        <v>20</v>
      </c>
      <c r="N12" s="50" t="s">
        <v>56</v>
      </c>
      <c r="O12" s="50" t="s">
        <v>21</v>
      </c>
      <c r="P12" s="50" t="s">
        <v>23</v>
      </c>
    </row>
    <row r="13" spans="1:16">
      <c r="A13" s="51">
        <v>1</v>
      </c>
      <c r="B13" s="51">
        <v>2</v>
      </c>
      <c r="C13" s="51">
        <v>3</v>
      </c>
      <c r="D13" s="51">
        <v>4</v>
      </c>
      <c r="E13" s="51">
        <v>5</v>
      </c>
      <c r="F13" s="51">
        <v>6</v>
      </c>
      <c r="G13" s="51">
        <v>7</v>
      </c>
      <c r="H13" s="51">
        <v>8</v>
      </c>
      <c r="I13" s="51">
        <v>9</v>
      </c>
      <c r="J13" s="51">
        <v>10</v>
      </c>
      <c r="K13" s="51">
        <v>11</v>
      </c>
      <c r="L13" s="51">
        <v>12</v>
      </c>
      <c r="M13" s="51">
        <v>13</v>
      </c>
      <c r="N13" s="51">
        <v>14</v>
      </c>
      <c r="O13" s="51">
        <v>15</v>
      </c>
      <c r="P13" s="51">
        <v>16</v>
      </c>
    </row>
    <row r="14" spans="1:16">
      <c r="A14" s="52" t="s">
        <v>54</v>
      </c>
      <c r="B14" s="46"/>
      <c r="C14" s="72" t="s">
        <v>142</v>
      </c>
      <c r="D14" s="73"/>
      <c r="E14" s="73"/>
      <c r="F14" s="53"/>
      <c r="G14" s="54"/>
      <c r="H14" s="54"/>
      <c r="I14" s="53"/>
      <c r="J14" s="54"/>
      <c r="K14" s="55"/>
      <c r="L14" s="55"/>
      <c r="M14" s="55"/>
      <c r="N14" s="55"/>
      <c r="O14" s="55"/>
      <c r="P14" s="55"/>
    </row>
    <row r="15" spans="1:16" ht="63.75">
      <c r="A15" s="56" t="s">
        <v>46</v>
      </c>
      <c r="B15" s="57" t="s">
        <v>77</v>
      </c>
      <c r="C15" s="59" t="s">
        <v>143</v>
      </c>
      <c r="D15" s="58" t="s">
        <v>137</v>
      </c>
      <c r="E15" s="53">
        <v>118.7</v>
      </c>
      <c r="F15" s="53"/>
      <c r="G15" s="53"/>
      <c r="H15" s="54"/>
      <c r="I15" s="54"/>
      <c r="J15" s="53"/>
      <c r="K15" s="55"/>
      <c r="L15" s="55"/>
      <c r="M15" s="55"/>
      <c r="N15" s="55"/>
      <c r="O15" s="55"/>
      <c r="P15" s="55"/>
    </row>
    <row r="16" spans="1:16" ht="38.25">
      <c r="A16" s="56" t="s">
        <v>47</v>
      </c>
      <c r="B16" s="57" t="s">
        <v>77</v>
      </c>
      <c r="C16" s="59" t="s">
        <v>193</v>
      </c>
      <c r="D16" s="58" t="s">
        <v>137</v>
      </c>
      <c r="E16" s="53">
        <v>10.3</v>
      </c>
      <c r="F16" s="53"/>
      <c r="G16" s="53"/>
      <c r="H16" s="54"/>
      <c r="I16" s="54"/>
      <c r="J16" s="53"/>
      <c r="K16" s="55"/>
      <c r="L16" s="55"/>
      <c r="M16" s="55"/>
      <c r="N16" s="55"/>
      <c r="O16" s="55"/>
      <c r="P16" s="55"/>
    </row>
    <row r="17" spans="1:16" ht="89.25">
      <c r="A17" s="56" t="s">
        <v>48</v>
      </c>
      <c r="B17" s="57" t="s">
        <v>77</v>
      </c>
      <c r="C17" s="59" t="s">
        <v>185</v>
      </c>
      <c r="D17" s="58" t="s">
        <v>137</v>
      </c>
      <c r="E17" s="53">
        <v>112.2</v>
      </c>
      <c r="F17" s="53"/>
      <c r="G17" s="53"/>
      <c r="H17" s="54"/>
      <c r="I17" s="54"/>
      <c r="J17" s="53"/>
      <c r="K17" s="55"/>
      <c r="L17" s="55"/>
      <c r="M17" s="55"/>
      <c r="N17" s="55"/>
      <c r="O17" s="55"/>
      <c r="P17" s="55"/>
    </row>
    <row r="18" spans="1:16" ht="89.25">
      <c r="A18" s="56" t="s">
        <v>49</v>
      </c>
      <c r="B18" s="57" t="s">
        <v>77</v>
      </c>
      <c r="C18" s="59" t="s">
        <v>186</v>
      </c>
      <c r="D18" s="58" t="s">
        <v>137</v>
      </c>
      <c r="E18" s="54">
        <v>6.5</v>
      </c>
      <c r="F18" s="54"/>
      <c r="G18" s="53"/>
      <c r="H18" s="54"/>
      <c r="I18" s="54"/>
      <c r="J18" s="54"/>
      <c r="K18" s="55"/>
      <c r="L18" s="55"/>
      <c r="M18" s="55"/>
      <c r="N18" s="55"/>
      <c r="O18" s="55"/>
      <c r="P18" s="55"/>
    </row>
    <row r="19" spans="1:16" ht="63.75">
      <c r="A19" s="56" t="s">
        <v>50</v>
      </c>
      <c r="B19" s="57" t="s">
        <v>77</v>
      </c>
      <c r="C19" s="47" t="s">
        <v>146</v>
      </c>
      <c r="D19" s="58" t="s">
        <v>137</v>
      </c>
      <c r="E19" s="40">
        <v>7.8</v>
      </c>
      <c r="F19" s="54"/>
      <c r="G19" s="53"/>
      <c r="H19" s="54"/>
      <c r="I19" s="54"/>
      <c r="J19" s="54"/>
      <c r="K19" s="55"/>
      <c r="L19" s="55"/>
      <c r="M19" s="55"/>
      <c r="N19" s="55"/>
      <c r="O19" s="55"/>
      <c r="P19" s="55"/>
    </row>
    <row r="20" spans="1:16" ht="51">
      <c r="A20" s="56" t="s">
        <v>51</v>
      </c>
      <c r="B20" s="57" t="s">
        <v>77</v>
      </c>
      <c r="C20" s="59" t="s">
        <v>144</v>
      </c>
      <c r="D20" s="58" t="s">
        <v>137</v>
      </c>
      <c r="E20" s="54">
        <v>359</v>
      </c>
      <c r="F20" s="54"/>
      <c r="G20" s="53"/>
      <c r="H20" s="54"/>
      <c r="I20" s="54"/>
      <c r="J20" s="54"/>
      <c r="K20" s="55"/>
      <c r="L20" s="55"/>
      <c r="M20" s="55"/>
      <c r="N20" s="55"/>
      <c r="O20" s="55"/>
      <c r="P20" s="55"/>
    </row>
    <row r="21" spans="1:16" ht="38.25">
      <c r="A21" s="56" t="s">
        <v>41</v>
      </c>
      <c r="B21" s="57" t="s">
        <v>77</v>
      </c>
      <c r="C21" s="47" t="s">
        <v>145</v>
      </c>
      <c r="D21" s="58" t="s">
        <v>137</v>
      </c>
      <c r="E21" s="54">
        <v>359</v>
      </c>
      <c r="F21" s="54"/>
      <c r="G21" s="53"/>
      <c r="H21" s="54"/>
      <c r="I21" s="54"/>
      <c r="J21" s="54"/>
      <c r="K21" s="55"/>
      <c r="L21" s="55"/>
      <c r="M21" s="55"/>
      <c r="N21" s="55"/>
      <c r="O21" s="55"/>
      <c r="P21" s="55"/>
    </row>
    <row r="22" spans="1:16" ht="25.5">
      <c r="A22" s="56" t="s">
        <v>42</v>
      </c>
      <c r="B22" s="57" t="s">
        <v>77</v>
      </c>
      <c r="C22" s="59" t="s">
        <v>181</v>
      </c>
      <c r="D22" s="58" t="s">
        <v>91</v>
      </c>
      <c r="E22" s="54">
        <v>5</v>
      </c>
      <c r="F22" s="54"/>
      <c r="G22" s="53"/>
      <c r="H22" s="54"/>
      <c r="I22" s="54"/>
      <c r="J22" s="54"/>
      <c r="K22" s="55"/>
      <c r="L22" s="55"/>
      <c r="M22" s="55"/>
      <c r="N22" s="55"/>
      <c r="O22" s="55"/>
      <c r="P22" s="55"/>
    </row>
    <row r="23" spans="1:16" ht="76.5">
      <c r="A23" s="56" t="s">
        <v>43</v>
      </c>
      <c r="B23" s="57" t="s">
        <v>77</v>
      </c>
      <c r="C23" s="59" t="s">
        <v>174</v>
      </c>
      <c r="D23" s="58" t="s">
        <v>175</v>
      </c>
      <c r="E23" s="54">
        <v>1</v>
      </c>
      <c r="F23" s="54"/>
      <c r="G23" s="53"/>
      <c r="H23" s="54"/>
      <c r="I23" s="54"/>
      <c r="J23" s="54"/>
      <c r="K23" s="55"/>
      <c r="L23" s="55"/>
      <c r="M23" s="55"/>
      <c r="N23" s="55"/>
      <c r="O23" s="55"/>
      <c r="P23" s="55"/>
    </row>
    <row r="24" spans="1:16">
      <c r="A24" s="52" t="s">
        <v>59</v>
      </c>
      <c r="B24" s="46"/>
      <c r="C24" s="72" t="s">
        <v>154</v>
      </c>
      <c r="D24" s="73"/>
      <c r="E24" s="73"/>
      <c r="F24" s="53"/>
      <c r="G24" s="54"/>
      <c r="H24" s="54"/>
      <c r="I24" s="53"/>
      <c r="J24" s="54"/>
      <c r="K24" s="55"/>
      <c r="L24" s="55"/>
      <c r="M24" s="55"/>
      <c r="N24" s="55"/>
      <c r="O24" s="55"/>
      <c r="P24" s="55"/>
    </row>
    <row r="25" spans="1:16" ht="25.5">
      <c r="A25" s="56" t="s">
        <v>62</v>
      </c>
      <c r="B25" s="57" t="s">
        <v>77</v>
      </c>
      <c r="C25" s="74" t="s">
        <v>141</v>
      </c>
      <c r="D25" s="58" t="s">
        <v>89</v>
      </c>
      <c r="E25" s="54">
        <v>34.5</v>
      </c>
      <c r="F25" s="53"/>
      <c r="G25" s="53"/>
      <c r="H25" s="54"/>
      <c r="I25" s="53"/>
      <c r="J25" s="54"/>
      <c r="K25" s="55"/>
      <c r="L25" s="55"/>
      <c r="M25" s="55"/>
      <c r="N25" s="55"/>
      <c r="O25" s="55"/>
      <c r="P25" s="55"/>
    </row>
    <row r="26" spans="1:16" ht="102">
      <c r="A26" s="56" t="s">
        <v>63</v>
      </c>
      <c r="B26" s="57" t="s">
        <v>77</v>
      </c>
      <c r="C26" s="74" t="s">
        <v>194</v>
      </c>
      <c r="D26" s="58" t="s">
        <v>89</v>
      </c>
      <c r="E26" s="54">
        <v>34.5</v>
      </c>
      <c r="F26" s="53"/>
      <c r="G26" s="53"/>
      <c r="H26" s="54"/>
      <c r="I26" s="53"/>
      <c r="J26" s="54"/>
      <c r="K26" s="55"/>
      <c r="L26" s="55"/>
      <c r="M26" s="55"/>
      <c r="N26" s="55"/>
      <c r="O26" s="55"/>
      <c r="P26" s="55"/>
    </row>
    <row r="27" spans="1:16" ht="102">
      <c r="A27" s="56" t="s">
        <v>64</v>
      </c>
      <c r="B27" s="57" t="s">
        <v>77</v>
      </c>
      <c r="C27" s="59" t="s">
        <v>195</v>
      </c>
      <c r="D27" s="58" t="s">
        <v>89</v>
      </c>
      <c r="E27" s="53">
        <v>5.4</v>
      </c>
      <c r="F27" s="53"/>
      <c r="G27" s="53"/>
      <c r="H27" s="54"/>
      <c r="I27" s="54"/>
      <c r="J27" s="53"/>
      <c r="K27" s="55"/>
      <c r="L27" s="55"/>
      <c r="M27" s="55"/>
      <c r="N27" s="55"/>
      <c r="O27" s="55"/>
      <c r="P27" s="55"/>
    </row>
    <row r="28" spans="1:16" ht="51">
      <c r="A28" s="56" t="s">
        <v>134</v>
      </c>
      <c r="B28" s="57" t="s">
        <v>77</v>
      </c>
      <c r="C28" s="74" t="s">
        <v>155</v>
      </c>
      <c r="D28" s="58" t="s">
        <v>91</v>
      </c>
      <c r="E28" s="54">
        <v>8</v>
      </c>
      <c r="F28" s="53"/>
      <c r="G28" s="53"/>
      <c r="H28" s="54"/>
      <c r="I28" s="53"/>
      <c r="J28" s="54"/>
      <c r="K28" s="55"/>
      <c r="L28" s="55"/>
      <c r="M28" s="55"/>
      <c r="N28" s="55"/>
      <c r="O28" s="55"/>
      <c r="P28" s="55"/>
    </row>
    <row r="29" spans="1:16">
      <c r="A29" s="52" t="s">
        <v>60</v>
      </c>
      <c r="B29" s="46"/>
      <c r="C29" s="72" t="s">
        <v>156</v>
      </c>
      <c r="D29" s="73"/>
      <c r="E29" s="73"/>
      <c r="F29" s="53"/>
      <c r="G29" s="54"/>
      <c r="H29" s="54"/>
      <c r="I29" s="53"/>
      <c r="J29" s="54"/>
      <c r="K29" s="55"/>
      <c r="L29" s="55"/>
      <c r="M29" s="55"/>
      <c r="N29" s="55"/>
      <c r="O29" s="55"/>
      <c r="P29" s="55"/>
    </row>
    <row r="30" spans="1:16" ht="25.5">
      <c r="A30" s="56" t="s">
        <v>65</v>
      </c>
      <c r="B30" s="57" t="s">
        <v>77</v>
      </c>
      <c r="C30" s="59" t="s">
        <v>147</v>
      </c>
      <c r="D30" s="58" t="s">
        <v>91</v>
      </c>
      <c r="E30" s="53">
        <v>1</v>
      </c>
      <c r="F30" s="53"/>
      <c r="G30" s="53"/>
      <c r="H30" s="54"/>
      <c r="I30" s="54"/>
      <c r="J30" s="53"/>
      <c r="K30" s="55"/>
      <c r="L30" s="55"/>
      <c r="M30" s="55"/>
      <c r="N30" s="55"/>
      <c r="O30" s="55"/>
      <c r="P30" s="55"/>
    </row>
    <row r="31" spans="1:16" ht="38.25">
      <c r="A31" s="56" t="s">
        <v>0</v>
      </c>
      <c r="B31" s="57" t="s">
        <v>77</v>
      </c>
      <c r="C31" s="59" t="s">
        <v>171</v>
      </c>
      <c r="D31" s="58" t="s">
        <v>172</v>
      </c>
      <c r="E31" s="54">
        <v>1</v>
      </c>
      <c r="F31" s="54"/>
      <c r="G31" s="53"/>
      <c r="H31" s="54"/>
      <c r="I31" s="54"/>
      <c r="J31" s="54"/>
      <c r="K31" s="55"/>
      <c r="L31" s="55"/>
      <c r="M31" s="55"/>
      <c r="N31" s="55"/>
      <c r="O31" s="55"/>
      <c r="P31" s="55"/>
    </row>
    <row r="32" spans="1:16" ht="25.5">
      <c r="A32" s="56" t="s">
        <v>149</v>
      </c>
      <c r="B32" s="57" t="s">
        <v>77</v>
      </c>
      <c r="C32" s="59" t="s">
        <v>176</v>
      </c>
      <c r="D32" s="58" t="s">
        <v>137</v>
      </c>
      <c r="E32" s="54">
        <v>0.7</v>
      </c>
      <c r="F32" s="54"/>
      <c r="G32" s="53"/>
      <c r="H32" s="54"/>
      <c r="I32" s="54"/>
      <c r="J32" s="54"/>
      <c r="K32" s="55"/>
      <c r="L32" s="55"/>
      <c r="M32" s="55"/>
      <c r="N32" s="55"/>
      <c r="O32" s="55"/>
      <c r="P32" s="55"/>
    </row>
    <row r="33" spans="1:16" ht="76.5">
      <c r="A33" s="56" t="s">
        <v>150</v>
      </c>
      <c r="B33" s="57" t="s">
        <v>77</v>
      </c>
      <c r="C33" s="47" t="s">
        <v>173</v>
      </c>
      <c r="D33" s="58" t="s">
        <v>91</v>
      </c>
      <c r="E33" s="40">
        <v>1</v>
      </c>
      <c r="F33" s="54"/>
      <c r="G33" s="53"/>
      <c r="H33" s="54"/>
      <c r="I33" s="54"/>
      <c r="J33" s="54"/>
      <c r="K33" s="55"/>
      <c r="L33" s="55"/>
      <c r="M33" s="55"/>
      <c r="N33" s="55"/>
      <c r="O33" s="55"/>
      <c r="P33" s="55"/>
    </row>
    <row r="34" spans="1:16" ht="63.75">
      <c r="A34" s="56" t="s">
        <v>151</v>
      </c>
      <c r="B34" s="57" t="s">
        <v>77</v>
      </c>
      <c r="C34" s="74" t="s">
        <v>158</v>
      </c>
      <c r="D34" s="58" t="s">
        <v>91</v>
      </c>
      <c r="E34" s="54">
        <v>1</v>
      </c>
      <c r="F34" s="53"/>
      <c r="G34" s="53"/>
      <c r="H34" s="54"/>
      <c r="I34" s="53"/>
      <c r="J34" s="54"/>
      <c r="K34" s="55"/>
      <c r="L34" s="55"/>
      <c r="M34" s="55"/>
      <c r="N34" s="55"/>
      <c r="O34" s="55"/>
      <c r="P34" s="55"/>
    </row>
    <row r="35" spans="1:16" ht="38.25">
      <c r="A35" s="56" t="s">
        <v>152</v>
      </c>
      <c r="B35" s="57" t="s">
        <v>77</v>
      </c>
      <c r="C35" s="74" t="s">
        <v>180</v>
      </c>
      <c r="D35" s="58" t="s">
        <v>90</v>
      </c>
      <c r="E35" s="54">
        <v>5</v>
      </c>
      <c r="F35" s="53"/>
      <c r="G35" s="53"/>
      <c r="H35" s="54"/>
      <c r="I35" s="53"/>
      <c r="J35" s="54"/>
      <c r="K35" s="55"/>
      <c r="L35" s="55"/>
      <c r="M35" s="55"/>
      <c r="N35" s="55"/>
      <c r="O35" s="55"/>
      <c r="P35" s="55"/>
    </row>
    <row r="36" spans="1:16" ht="38.25">
      <c r="A36" s="56" t="s">
        <v>153</v>
      </c>
      <c r="B36" s="57" t="s">
        <v>77</v>
      </c>
      <c r="C36" s="59" t="s">
        <v>157</v>
      </c>
      <c r="D36" s="58" t="s">
        <v>91</v>
      </c>
      <c r="E36" s="53">
        <v>1</v>
      </c>
      <c r="F36" s="53"/>
      <c r="G36" s="53"/>
      <c r="H36" s="54"/>
      <c r="I36" s="54"/>
      <c r="J36" s="53"/>
      <c r="K36" s="55"/>
      <c r="L36" s="55"/>
      <c r="M36" s="55"/>
      <c r="N36" s="55"/>
      <c r="O36" s="55"/>
      <c r="P36" s="55"/>
    </row>
    <row r="37" spans="1:16">
      <c r="A37" s="52" t="s">
        <v>61</v>
      </c>
      <c r="B37" s="46"/>
      <c r="C37" s="72" t="s">
        <v>187</v>
      </c>
      <c r="D37" s="73"/>
      <c r="E37" s="73"/>
      <c r="F37" s="53"/>
      <c r="G37" s="54"/>
      <c r="H37" s="54"/>
      <c r="I37" s="53"/>
      <c r="J37" s="54"/>
      <c r="K37" s="55"/>
      <c r="L37" s="55"/>
      <c r="M37" s="55"/>
      <c r="N37" s="55"/>
      <c r="O37" s="55"/>
      <c r="P37" s="55"/>
    </row>
    <row r="38" spans="1:16" ht="63.75">
      <c r="A38" s="56" t="s">
        <v>15</v>
      </c>
      <c r="B38" s="57" t="s">
        <v>77</v>
      </c>
      <c r="C38" s="74" t="s">
        <v>188</v>
      </c>
      <c r="D38" s="58" t="s">
        <v>91</v>
      </c>
      <c r="E38" s="53">
        <v>1</v>
      </c>
      <c r="F38" s="53"/>
      <c r="G38" s="53"/>
      <c r="H38" s="54"/>
      <c r="I38" s="54"/>
      <c r="J38" s="53"/>
      <c r="K38" s="55"/>
      <c r="L38" s="55"/>
      <c r="M38" s="55"/>
      <c r="N38" s="55"/>
      <c r="O38" s="55"/>
      <c r="P38" s="55"/>
    </row>
    <row r="39" spans="1:16" ht="25.5">
      <c r="A39" s="60"/>
      <c r="B39" s="60"/>
      <c r="C39" s="61" t="s">
        <v>74</v>
      </c>
      <c r="D39" s="62" t="s">
        <v>18</v>
      </c>
      <c r="E39" s="63"/>
      <c r="F39" s="63"/>
      <c r="G39" s="63"/>
      <c r="H39" s="63"/>
      <c r="I39" s="63"/>
      <c r="J39" s="63"/>
      <c r="K39" s="63"/>
      <c r="L39" s="64">
        <f>ROUND(SUM(L14:L38),2)</f>
        <v>0</v>
      </c>
      <c r="M39" s="64">
        <f>ROUND(SUM(M14:M38),2)</f>
        <v>0</v>
      </c>
      <c r="N39" s="64">
        <f>ROUND(SUM(N14:N38),2)</f>
        <v>0</v>
      </c>
      <c r="O39" s="64">
        <f>ROUND(SUM(O14:O38),2)</f>
        <v>0</v>
      </c>
      <c r="P39" s="64">
        <f>ROUND(SUM(M39:O39),2)</f>
        <v>0</v>
      </c>
    </row>
    <row r="40" spans="1:16">
      <c r="A40" s="65"/>
      <c r="B40" s="66"/>
      <c r="C40" s="67"/>
      <c r="D40" s="68"/>
      <c r="E40" s="68"/>
      <c r="F40" s="68"/>
      <c r="G40" s="68"/>
      <c r="H40" s="68"/>
      <c r="I40" s="68"/>
      <c r="J40" s="68"/>
      <c r="K40" s="68"/>
      <c r="L40" s="68"/>
      <c r="M40" s="66"/>
      <c r="N40" s="66"/>
      <c r="O40" s="66"/>
      <c r="P40" s="66"/>
    </row>
    <row r="42" spans="1:16">
      <c r="A42" s="69" t="s">
        <v>197</v>
      </c>
      <c r="D42" s="69"/>
      <c r="E42" s="69"/>
      <c r="F42" s="69"/>
      <c r="G42" s="69"/>
      <c r="H42" s="69"/>
      <c r="I42" s="10"/>
      <c r="J42" s="144" t="s">
        <v>198</v>
      </c>
      <c r="K42" s="144"/>
      <c r="L42" s="144"/>
      <c r="M42" s="144"/>
      <c r="N42" s="144"/>
      <c r="O42" s="144"/>
      <c r="P42" s="144"/>
    </row>
    <row r="43" spans="1:16">
      <c r="A43" s="69" t="s">
        <v>45</v>
      </c>
      <c r="B43" s="69"/>
      <c r="C43" s="69"/>
      <c r="D43" s="69"/>
      <c r="E43" s="69"/>
      <c r="I43" s="76"/>
      <c r="J43" s="145" t="s">
        <v>199</v>
      </c>
      <c r="K43" s="145"/>
      <c r="L43" s="145"/>
      <c r="M43" s="145"/>
      <c r="N43" s="145"/>
      <c r="O43" s="145"/>
      <c r="P43" s="145"/>
    </row>
    <row r="44" spans="1:16" ht="12.75" customHeight="1">
      <c r="A44" s="70"/>
      <c r="F44" s="4"/>
      <c r="G44" s="4"/>
      <c r="H44" s="4"/>
      <c r="I44" s="4"/>
    </row>
    <row r="45" spans="1:16" s="48" customFormat="1" ht="15" customHeight="1">
      <c r="A45" s="142">
        <f>PS_kopt!A16</f>
        <v>0</v>
      </c>
      <c r="B45" s="142"/>
      <c r="C45" s="142"/>
      <c r="D45" s="13"/>
      <c r="E45" s="13"/>
      <c r="F45" s="13"/>
      <c r="G45" s="13"/>
      <c r="H45" s="13"/>
    </row>
  </sheetData>
  <mergeCells count="21">
    <mergeCell ref="F11:K11"/>
    <mergeCell ref="L11:P11"/>
    <mergeCell ref="J42:P42"/>
    <mergeCell ref="J43:P43"/>
    <mergeCell ref="A45:C45"/>
    <mergeCell ref="A11:A12"/>
    <mergeCell ref="B11:B12"/>
    <mergeCell ref="C11:C12"/>
    <mergeCell ref="D11:D12"/>
    <mergeCell ref="E11:E12"/>
    <mergeCell ref="A7:P7"/>
    <mergeCell ref="A9:H9"/>
    <mergeCell ref="K9:M9"/>
    <mergeCell ref="N9:O9"/>
    <mergeCell ref="I10:P10"/>
    <mergeCell ref="A6:P6"/>
    <mergeCell ref="A1:P1"/>
    <mergeCell ref="A2:P2"/>
    <mergeCell ref="A3:P3"/>
    <mergeCell ref="A4:P4"/>
    <mergeCell ref="A5:K5"/>
  </mergeCells>
  <phoneticPr fontId="51"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rowBreaks count="1" manualBreakCount="1">
    <brk id="28" max="15"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22FC50-65C3-44CB-8078-37E58FA828DD}">
  <sheetPr>
    <tabColor rgb="FF92D050"/>
    <pageSetUpPr fitToPage="1"/>
  </sheetPr>
  <dimension ref="A1:P37"/>
  <sheetViews>
    <sheetView view="pageBreakPreview" zoomScaleNormal="85" zoomScaleSheetLayoutView="100" workbookViewId="0">
      <selection activeCell="A7" sqref="A7:P7"/>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38" t="s">
        <v>79</v>
      </c>
      <c r="B1" s="138"/>
      <c r="C1" s="138"/>
      <c r="D1" s="138"/>
      <c r="E1" s="138"/>
      <c r="F1" s="138"/>
      <c r="G1" s="138"/>
      <c r="H1" s="138"/>
      <c r="I1" s="138"/>
      <c r="J1" s="138"/>
      <c r="K1" s="138"/>
      <c r="L1" s="138"/>
      <c r="M1" s="138"/>
      <c r="N1" s="138"/>
      <c r="O1" s="138"/>
      <c r="P1" s="138"/>
    </row>
    <row r="2" spans="1:16" ht="15.75" customHeight="1">
      <c r="A2" s="139" t="s">
        <v>124</v>
      </c>
      <c r="B2" s="140"/>
      <c r="C2" s="140"/>
      <c r="D2" s="140"/>
      <c r="E2" s="140"/>
      <c r="F2" s="140"/>
      <c r="G2" s="140"/>
      <c r="H2" s="140"/>
      <c r="I2" s="140"/>
      <c r="J2" s="140"/>
      <c r="K2" s="140"/>
      <c r="L2" s="140"/>
      <c r="M2" s="140"/>
      <c r="N2" s="140"/>
      <c r="O2" s="140"/>
      <c r="P2" s="140"/>
    </row>
    <row r="3" spans="1:16">
      <c r="A3" s="141" t="s">
        <v>57</v>
      </c>
      <c r="B3" s="141"/>
      <c r="C3" s="141"/>
      <c r="D3" s="141"/>
      <c r="E3" s="141"/>
      <c r="F3" s="141"/>
      <c r="G3" s="141"/>
      <c r="H3" s="141"/>
      <c r="I3" s="141"/>
      <c r="J3" s="141"/>
      <c r="K3" s="141"/>
      <c r="L3" s="141"/>
      <c r="M3" s="141"/>
      <c r="N3" s="141"/>
      <c r="O3" s="141"/>
      <c r="P3" s="141"/>
    </row>
    <row r="4" spans="1:16" ht="34.9" customHeight="1">
      <c r="A4" s="102" t="str">
        <f>PS_kopt!A12</f>
        <v>Objekta nosaukums: Kāpņu telpas atjaunošana un zvanu centra izveide Jēkabpils reģionālās slimnīcas Ambulatorās daļas ēkā, Stadiona ielā 1, Jēkabpilī.</v>
      </c>
      <c r="B4" s="102"/>
      <c r="C4" s="102"/>
      <c r="D4" s="102"/>
      <c r="E4" s="102"/>
      <c r="F4" s="102"/>
      <c r="G4" s="102"/>
      <c r="H4" s="102"/>
      <c r="I4" s="102"/>
      <c r="J4" s="102"/>
      <c r="K4" s="102"/>
      <c r="L4" s="102"/>
      <c r="M4" s="102"/>
      <c r="N4" s="102"/>
      <c r="O4" s="102"/>
      <c r="P4" s="102"/>
    </row>
    <row r="5" spans="1:16" ht="16.5" customHeight="1">
      <c r="A5" s="102" t="str">
        <f>PS_kopt!A13</f>
        <v>Būves nosaukums: Ambulatorās daļas ēka.</v>
      </c>
      <c r="B5" s="102"/>
      <c r="C5" s="102"/>
      <c r="D5" s="102"/>
      <c r="E5" s="102"/>
      <c r="F5" s="102"/>
      <c r="G5" s="102"/>
      <c r="H5" s="102"/>
      <c r="I5" s="102"/>
      <c r="J5" s="102"/>
      <c r="K5" s="102"/>
      <c r="L5" s="4"/>
      <c r="M5" s="4"/>
      <c r="N5" s="4"/>
      <c r="O5" s="4"/>
      <c r="P5" s="4"/>
    </row>
    <row r="6" spans="1:16" ht="18" customHeight="1">
      <c r="A6" s="102" t="str">
        <f>PS_kopt!A14</f>
        <v>Objekta adrese: Stadiona iela 1, Jēkabpils</v>
      </c>
      <c r="B6" s="102"/>
      <c r="C6" s="102"/>
      <c r="D6" s="102"/>
      <c r="E6" s="102"/>
      <c r="F6" s="102"/>
      <c r="G6" s="102"/>
      <c r="H6" s="102"/>
      <c r="I6" s="102"/>
      <c r="J6" s="102"/>
      <c r="K6" s="102"/>
      <c r="L6" s="102"/>
      <c r="M6" s="102"/>
      <c r="N6" s="102"/>
      <c r="O6" s="102"/>
      <c r="P6" s="102"/>
    </row>
    <row r="7" spans="1:16" ht="12" customHeight="1">
      <c r="A7" s="102" t="str">
        <f>PS_kopt!A15</f>
        <v>Pasūtījums Nr.:</v>
      </c>
      <c r="B7" s="102"/>
      <c r="C7" s="102"/>
      <c r="D7" s="102"/>
      <c r="E7" s="102"/>
      <c r="F7" s="102"/>
      <c r="G7" s="102"/>
      <c r="H7" s="102"/>
      <c r="I7" s="102"/>
      <c r="J7" s="102"/>
      <c r="K7" s="102"/>
      <c r="L7" s="102"/>
      <c r="M7" s="102"/>
      <c r="N7" s="102"/>
      <c r="O7" s="102"/>
      <c r="P7" s="102"/>
    </row>
    <row r="8" spans="1:16">
      <c r="A8" s="49"/>
      <c r="B8" s="49"/>
      <c r="C8" s="49"/>
      <c r="D8" s="49"/>
      <c r="E8" s="49"/>
      <c r="F8" s="49"/>
      <c r="G8" s="49"/>
      <c r="H8" s="49"/>
      <c r="I8" s="49"/>
      <c r="J8" s="49"/>
      <c r="K8" s="49"/>
      <c r="L8" s="49"/>
      <c r="M8" s="49"/>
      <c r="N8" s="49"/>
      <c r="O8" s="49"/>
      <c r="P8" s="49"/>
    </row>
    <row r="9" spans="1:16" ht="15.75" customHeight="1">
      <c r="A9" s="102"/>
      <c r="B9" s="102"/>
      <c r="C9" s="102"/>
      <c r="D9" s="102"/>
      <c r="E9" s="102"/>
      <c r="F9" s="102"/>
      <c r="G9" s="102"/>
      <c r="H9" s="102"/>
      <c r="I9" s="13"/>
      <c r="J9" s="13"/>
      <c r="K9" s="147" t="s">
        <v>34</v>
      </c>
      <c r="L9" s="147"/>
      <c r="M9" s="147"/>
      <c r="N9" s="148">
        <f>P32</f>
        <v>0</v>
      </c>
      <c r="O9" s="148"/>
      <c r="P9" s="13" t="s">
        <v>18</v>
      </c>
    </row>
    <row r="10" spans="1:16" ht="15.75" customHeight="1">
      <c r="D10" s="71"/>
      <c r="I10" s="149">
        <f>PS_kopt!A16</f>
        <v>0</v>
      </c>
      <c r="J10" s="149"/>
      <c r="K10" s="149"/>
      <c r="L10" s="149"/>
      <c r="M10" s="149"/>
      <c r="N10" s="149"/>
      <c r="O10" s="149"/>
      <c r="P10" s="149"/>
    </row>
    <row r="11" spans="1:16" ht="15.75" customHeight="1">
      <c r="A11" s="146" t="s">
        <v>35</v>
      </c>
      <c r="B11" s="146" t="s">
        <v>36</v>
      </c>
      <c r="C11" s="143" t="s">
        <v>55</v>
      </c>
      <c r="D11" s="146" t="s">
        <v>37</v>
      </c>
      <c r="E11" s="146" t="s">
        <v>38</v>
      </c>
      <c r="F11" s="143" t="s">
        <v>39</v>
      </c>
      <c r="G11" s="143"/>
      <c r="H11" s="143"/>
      <c r="I11" s="143"/>
      <c r="J11" s="143"/>
      <c r="K11" s="143"/>
      <c r="L11" s="143" t="s">
        <v>40</v>
      </c>
      <c r="M11" s="143"/>
      <c r="N11" s="143"/>
      <c r="O11" s="143"/>
      <c r="P11" s="143"/>
    </row>
    <row r="12" spans="1:16" ht="71.25" customHeight="1">
      <c r="A12" s="146"/>
      <c r="B12" s="146"/>
      <c r="C12" s="143"/>
      <c r="D12" s="146"/>
      <c r="E12" s="146"/>
      <c r="F12" s="50" t="s">
        <v>52</v>
      </c>
      <c r="G12" s="50" t="s">
        <v>19</v>
      </c>
      <c r="H12" s="50" t="s">
        <v>20</v>
      </c>
      <c r="I12" s="50" t="s">
        <v>56</v>
      </c>
      <c r="J12" s="50" t="s">
        <v>21</v>
      </c>
      <c r="K12" s="50" t="s">
        <v>22</v>
      </c>
      <c r="L12" s="50" t="s">
        <v>53</v>
      </c>
      <c r="M12" s="50" t="s">
        <v>20</v>
      </c>
      <c r="N12" s="50" t="s">
        <v>56</v>
      </c>
      <c r="O12" s="50" t="s">
        <v>21</v>
      </c>
      <c r="P12" s="50" t="s">
        <v>23</v>
      </c>
    </row>
    <row r="13" spans="1:16">
      <c r="A13" s="51">
        <v>1</v>
      </c>
      <c r="B13" s="51">
        <v>2</v>
      </c>
      <c r="C13" s="51">
        <v>3</v>
      </c>
      <c r="D13" s="51">
        <v>4</v>
      </c>
      <c r="E13" s="51">
        <v>5</v>
      </c>
      <c r="F13" s="51">
        <v>6</v>
      </c>
      <c r="G13" s="51">
        <v>7</v>
      </c>
      <c r="H13" s="51">
        <v>8</v>
      </c>
      <c r="I13" s="51">
        <v>9</v>
      </c>
      <c r="J13" s="51">
        <v>10</v>
      </c>
      <c r="K13" s="51">
        <v>11</v>
      </c>
      <c r="L13" s="51">
        <v>12</v>
      </c>
      <c r="M13" s="51">
        <v>13</v>
      </c>
      <c r="N13" s="51">
        <v>14</v>
      </c>
      <c r="O13" s="51">
        <v>15</v>
      </c>
      <c r="P13" s="51">
        <v>16</v>
      </c>
    </row>
    <row r="14" spans="1:16">
      <c r="A14" s="52" t="s">
        <v>54</v>
      </c>
      <c r="B14" s="46"/>
      <c r="C14" s="72" t="s">
        <v>120</v>
      </c>
      <c r="D14" s="73"/>
      <c r="E14" s="73"/>
      <c r="F14" s="53"/>
      <c r="G14" s="54"/>
      <c r="H14" s="54"/>
      <c r="I14" s="53"/>
      <c r="J14" s="54"/>
      <c r="K14" s="55"/>
      <c r="L14" s="55"/>
      <c r="M14" s="55"/>
      <c r="N14" s="55"/>
      <c r="O14" s="55"/>
      <c r="P14" s="55"/>
    </row>
    <row r="15" spans="1:16" ht="38.25">
      <c r="A15" s="56" t="s">
        <v>46</v>
      </c>
      <c r="B15" s="57" t="s">
        <v>77</v>
      </c>
      <c r="C15" s="74" t="s">
        <v>170</v>
      </c>
      <c r="D15" s="58" t="s">
        <v>137</v>
      </c>
      <c r="E15" s="54">
        <v>10.1</v>
      </c>
      <c r="F15" s="53"/>
      <c r="G15" s="53"/>
      <c r="H15" s="54"/>
      <c r="I15" s="53"/>
      <c r="J15" s="54"/>
      <c r="K15" s="55"/>
      <c r="L15" s="55"/>
      <c r="M15" s="55"/>
      <c r="N15" s="55"/>
      <c r="O15" s="55"/>
      <c r="P15" s="55"/>
    </row>
    <row r="16" spans="1:16" ht="22.5">
      <c r="A16" s="56" t="s">
        <v>47</v>
      </c>
      <c r="B16" s="57" t="s">
        <v>77</v>
      </c>
      <c r="C16" s="59" t="s">
        <v>121</v>
      </c>
      <c r="D16" s="58" t="s">
        <v>89</v>
      </c>
      <c r="E16" s="53">
        <v>10.3</v>
      </c>
      <c r="F16" s="53"/>
      <c r="G16" s="53"/>
      <c r="H16" s="54"/>
      <c r="I16" s="53"/>
      <c r="J16" s="54"/>
      <c r="K16" s="55"/>
      <c r="L16" s="55"/>
      <c r="M16" s="55"/>
      <c r="N16" s="55"/>
      <c r="O16" s="55"/>
      <c r="P16" s="55"/>
    </row>
    <row r="17" spans="1:16" ht="25.5">
      <c r="A17" s="56" t="s">
        <v>48</v>
      </c>
      <c r="B17" s="57" t="s">
        <v>77</v>
      </c>
      <c r="C17" s="74" t="s">
        <v>166</v>
      </c>
      <c r="D17" s="58" t="s">
        <v>91</v>
      </c>
      <c r="E17" s="54">
        <v>1</v>
      </c>
      <c r="F17" s="53"/>
      <c r="G17" s="53"/>
      <c r="H17" s="54"/>
      <c r="I17" s="53"/>
      <c r="J17" s="54"/>
      <c r="K17" s="55"/>
      <c r="L17" s="55"/>
      <c r="M17" s="55"/>
      <c r="N17" s="55"/>
      <c r="O17" s="55"/>
      <c r="P17" s="55"/>
    </row>
    <row r="18" spans="1:16" ht="38.25">
      <c r="A18" s="56" t="s">
        <v>49</v>
      </c>
      <c r="B18" s="57" t="s">
        <v>77</v>
      </c>
      <c r="C18" s="59" t="s">
        <v>165</v>
      </c>
      <c r="D18" s="58" t="s">
        <v>164</v>
      </c>
      <c r="E18" s="53">
        <v>1.5</v>
      </c>
      <c r="F18" s="53"/>
      <c r="G18" s="53"/>
      <c r="H18" s="54"/>
      <c r="I18" s="53"/>
      <c r="J18" s="54"/>
      <c r="K18" s="55"/>
      <c r="L18" s="55"/>
      <c r="M18" s="55"/>
      <c r="N18" s="55"/>
      <c r="O18" s="55"/>
      <c r="P18" s="55"/>
    </row>
    <row r="19" spans="1:16" ht="38.25">
      <c r="A19" s="56" t="s">
        <v>50</v>
      </c>
      <c r="B19" s="57" t="s">
        <v>77</v>
      </c>
      <c r="C19" s="59" t="s">
        <v>167</v>
      </c>
      <c r="D19" s="58" t="s">
        <v>164</v>
      </c>
      <c r="E19" s="53">
        <v>15.73</v>
      </c>
      <c r="F19" s="53"/>
      <c r="G19" s="53"/>
      <c r="H19" s="54"/>
      <c r="I19" s="53"/>
      <c r="J19" s="54"/>
      <c r="K19" s="55"/>
      <c r="L19" s="55"/>
      <c r="M19" s="55"/>
      <c r="N19" s="55"/>
      <c r="O19" s="55"/>
      <c r="P19" s="55"/>
    </row>
    <row r="20" spans="1:16" ht="25.5">
      <c r="A20" s="56" t="s">
        <v>51</v>
      </c>
      <c r="B20" s="57" t="s">
        <v>77</v>
      </c>
      <c r="C20" s="59" t="s">
        <v>168</v>
      </c>
      <c r="D20" s="58" t="s">
        <v>164</v>
      </c>
      <c r="E20" s="53">
        <v>3.16</v>
      </c>
      <c r="F20" s="53"/>
      <c r="G20" s="53"/>
      <c r="H20" s="54"/>
      <c r="I20" s="53"/>
      <c r="J20" s="54"/>
      <c r="K20" s="55"/>
      <c r="L20" s="55"/>
      <c r="M20" s="55"/>
      <c r="N20" s="55"/>
      <c r="O20" s="55"/>
      <c r="P20" s="55"/>
    </row>
    <row r="21" spans="1:16" ht="25.5">
      <c r="A21" s="52" t="s">
        <v>59</v>
      </c>
      <c r="B21" s="46"/>
      <c r="C21" s="72" t="s">
        <v>169</v>
      </c>
      <c r="D21" s="73"/>
      <c r="E21" s="73"/>
      <c r="F21" s="53"/>
      <c r="G21" s="54"/>
      <c r="H21" s="54"/>
      <c r="I21" s="53"/>
      <c r="J21" s="54"/>
      <c r="K21" s="55"/>
      <c r="L21" s="55"/>
      <c r="M21" s="55"/>
      <c r="N21" s="55"/>
      <c r="O21" s="55"/>
      <c r="P21" s="55"/>
    </row>
    <row r="22" spans="1:16" ht="38.25">
      <c r="A22" s="56" t="s">
        <v>62</v>
      </c>
      <c r="B22" s="57" t="s">
        <v>77</v>
      </c>
      <c r="C22" s="59" t="s">
        <v>177</v>
      </c>
      <c r="D22" s="58" t="s">
        <v>164</v>
      </c>
      <c r="E22" s="53">
        <v>0.69</v>
      </c>
      <c r="F22" s="53"/>
      <c r="G22" s="53"/>
      <c r="H22" s="54"/>
      <c r="I22" s="53"/>
      <c r="J22" s="54"/>
      <c r="K22" s="55"/>
      <c r="L22" s="55"/>
      <c r="M22" s="55"/>
      <c r="N22" s="55"/>
      <c r="O22" s="55"/>
      <c r="P22" s="55"/>
    </row>
    <row r="23" spans="1:16" ht="38.25">
      <c r="A23" s="56" t="s">
        <v>63</v>
      </c>
      <c r="B23" s="57" t="s">
        <v>77</v>
      </c>
      <c r="C23" s="74" t="s">
        <v>123</v>
      </c>
      <c r="D23" s="58" t="s">
        <v>89</v>
      </c>
      <c r="E23" s="54">
        <v>3.9</v>
      </c>
      <c r="F23" s="53"/>
      <c r="G23" s="53"/>
      <c r="H23" s="54"/>
      <c r="I23" s="53"/>
      <c r="J23" s="54"/>
      <c r="K23" s="55"/>
      <c r="L23" s="55"/>
      <c r="M23" s="55"/>
      <c r="N23" s="55"/>
      <c r="O23" s="55"/>
      <c r="P23" s="55"/>
    </row>
    <row r="24" spans="1:16" ht="51">
      <c r="A24" s="56" t="s">
        <v>64</v>
      </c>
      <c r="B24" s="57" t="s">
        <v>77</v>
      </c>
      <c r="C24" s="59" t="s">
        <v>178</v>
      </c>
      <c r="D24" s="58" t="s">
        <v>137</v>
      </c>
      <c r="E24" s="53">
        <v>1.8</v>
      </c>
      <c r="F24" s="53"/>
      <c r="G24" s="53"/>
      <c r="H24" s="54"/>
      <c r="I24" s="53"/>
      <c r="J24" s="54"/>
      <c r="K24" s="55"/>
      <c r="L24" s="55"/>
      <c r="M24" s="55"/>
      <c r="N24" s="55"/>
      <c r="O24" s="55"/>
      <c r="P24" s="55"/>
    </row>
    <row r="25" spans="1:16" ht="25.5">
      <c r="A25" s="56" t="s">
        <v>134</v>
      </c>
      <c r="B25" s="57" t="s">
        <v>77</v>
      </c>
      <c r="C25" s="59" t="s">
        <v>196</v>
      </c>
      <c r="D25" s="58" t="s">
        <v>90</v>
      </c>
      <c r="E25" s="53">
        <v>4</v>
      </c>
      <c r="F25" s="53"/>
      <c r="G25" s="53"/>
      <c r="H25" s="54"/>
      <c r="I25" s="53"/>
      <c r="J25" s="54"/>
      <c r="K25" s="55"/>
      <c r="L25" s="55"/>
      <c r="M25" s="55"/>
      <c r="N25" s="55"/>
      <c r="O25" s="55"/>
      <c r="P25" s="55"/>
    </row>
    <row r="26" spans="1:16" ht="25.5">
      <c r="A26" s="52" t="s">
        <v>60</v>
      </c>
      <c r="B26" s="46"/>
      <c r="C26" s="72" t="s">
        <v>179</v>
      </c>
      <c r="D26" s="73"/>
      <c r="E26" s="73"/>
      <c r="F26" s="53"/>
      <c r="G26" s="54"/>
      <c r="H26" s="54"/>
      <c r="I26" s="53"/>
      <c r="J26" s="54"/>
      <c r="K26" s="55"/>
      <c r="L26" s="55"/>
      <c r="M26" s="55"/>
      <c r="N26" s="55"/>
      <c r="O26" s="55"/>
      <c r="P26" s="55"/>
    </row>
    <row r="27" spans="1:16" ht="25.5">
      <c r="A27" s="56" t="s">
        <v>65</v>
      </c>
      <c r="B27" s="57" t="s">
        <v>77</v>
      </c>
      <c r="C27" s="59" t="s">
        <v>183</v>
      </c>
      <c r="D27" s="58" t="s">
        <v>91</v>
      </c>
      <c r="E27" s="54">
        <v>24</v>
      </c>
      <c r="F27" s="54"/>
      <c r="G27" s="53"/>
      <c r="H27" s="54"/>
      <c r="I27" s="53"/>
      <c r="J27" s="54"/>
      <c r="K27" s="55"/>
      <c r="L27" s="55"/>
      <c r="M27" s="55"/>
      <c r="N27" s="55"/>
      <c r="O27" s="55"/>
      <c r="P27" s="55"/>
    </row>
    <row r="28" spans="1:16" ht="143.25">
      <c r="A28" s="56" t="s">
        <v>0</v>
      </c>
      <c r="B28" s="57" t="s">
        <v>77</v>
      </c>
      <c r="C28" s="59" t="s">
        <v>182</v>
      </c>
      <c r="D28" s="58" t="s">
        <v>122</v>
      </c>
      <c r="E28" s="54">
        <v>1.08</v>
      </c>
      <c r="F28" s="54"/>
      <c r="G28" s="53"/>
      <c r="H28" s="54"/>
      <c r="I28" s="53"/>
      <c r="J28" s="54"/>
      <c r="K28" s="55"/>
      <c r="L28" s="55"/>
      <c r="M28" s="55"/>
      <c r="N28" s="55"/>
      <c r="O28" s="55"/>
      <c r="P28" s="55"/>
    </row>
    <row r="29" spans="1:16" ht="38.25">
      <c r="A29" s="56" t="s">
        <v>149</v>
      </c>
      <c r="B29" s="57" t="s">
        <v>77</v>
      </c>
      <c r="C29" s="47" t="s">
        <v>184</v>
      </c>
      <c r="D29" s="58" t="s">
        <v>137</v>
      </c>
      <c r="E29" s="40">
        <v>14</v>
      </c>
      <c r="F29" s="54"/>
      <c r="G29" s="53"/>
      <c r="H29" s="54"/>
      <c r="I29" s="53"/>
      <c r="J29" s="54"/>
      <c r="K29" s="55"/>
      <c r="L29" s="55"/>
      <c r="M29" s="55"/>
      <c r="N29" s="55"/>
      <c r="O29" s="55"/>
      <c r="P29" s="55"/>
    </row>
    <row r="30" spans="1:16" ht="63.75">
      <c r="A30" s="56" t="s">
        <v>150</v>
      </c>
      <c r="B30" s="57" t="s">
        <v>77</v>
      </c>
      <c r="C30" s="59" t="s">
        <v>191</v>
      </c>
      <c r="D30" s="58" t="s">
        <v>89</v>
      </c>
      <c r="E30" s="53">
        <v>44</v>
      </c>
      <c r="F30" s="53"/>
      <c r="G30" s="53"/>
      <c r="H30" s="54"/>
      <c r="I30" s="53"/>
      <c r="J30" s="54"/>
      <c r="K30" s="55"/>
      <c r="L30" s="55"/>
      <c r="M30" s="55"/>
      <c r="N30" s="55"/>
      <c r="O30" s="55"/>
      <c r="P30" s="55"/>
    </row>
    <row r="31" spans="1:16" ht="76.5">
      <c r="A31" s="56" t="s">
        <v>151</v>
      </c>
      <c r="B31" s="57" t="s">
        <v>77</v>
      </c>
      <c r="C31" s="59" t="s">
        <v>192</v>
      </c>
      <c r="D31" s="58" t="s">
        <v>89</v>
      </c>
      <c r="E31" s="53">
        <v>2.7</v>
      </c>
      <c r="F31" s="53"/>
      <c r="G31" s="53"/>
      <c r="H31" s="54"/>
      <c r="I31" s="53"/>
      <c r="J31" s="54"/>
      <c r="K31" s="55"/>
      <c r="L31" s="55"/>
      <c r="M31" s="55"/>
      <c r="N31" s="55"/>
      <c r="O31" s="55"/>
      <c r="P31" s="55"/>
    </row>
    <row r="32" spans="1:16" ht="25.5">
      <c r="A32" s="60"/>
      <c r="B32" s="60"/>
      <c r="C32" s="61" t="s">
        <v>74</v>
      </c>
      <c r="D32" s="62" t="s">
        <v>18</v>
      </c>
      <c r="E32" s="63"/>
      <c r="F32" s="63"/>
      <c r="G32" s="63"/>
      <c r="H32" s="63"/>
      <c r="I32" s="63"/>
      <c r="J32" s="63" t="s">
        <v>78</v>
      </c>
      <c r="K32" s="63"/>
      <c r="L32" s="64">
        <f>ROUND(SUM(L15:L31),2)</f>
        <v>0</v>
      </c>
      <c r="M32" s="64">
        <f>ROUND(SUM(M15:M31),2)</f>
        <v>0</v>
      </c>
      <c r="N32" s="64">
        <f>ROUND(SUM(N15:N31),2)</f>
        <v>0</v>
      </c>
      <c r="O32" s="64">
        <f>ROUND(SUM(O15:O31),2)</f>
        <v>0</v>
      </c>
      <c r="P32" s="64">
        <f>ROUND(SUM(M32:O32),2)</f>
        <v>0</v>
      </c>
    </row>
    <row r="33" spans="1:16">
      <c r="A33" s="65"/>
      <c r="B33" s="66"/>
      <c r="C33" s="67"/>
      <c r="D33" s="68"/>
      <c r="E33" s="68"/>
      <c r="F33" s="68"/>
      <c r="G33" s="68"/>
      <c r="H33" s="68"/>
      <c r="I33" s="68"/>
      <c r="J33" s="68"/>
      <c r="K33" s="68"/>
      <c r="L33" s="68"/>
      <c r="M33" s="66"/>
      <c r="N33" s="66"/>
      <c r="O33" s="66"/>
      <c r="P33" s="66"/>
    </row>
    <row r="34" spans="1:16">
      <c r="A34" s="69" t="s">
        <v>197</v>
      </c>
      <c r="D34" s="69"/>
      <c r="E34" s="69"/>
      <c r="F34" s="69"/>
      <c r="G34" s="69"/>
      <c r="H34" s="69"/>
      <c r="I34" s="10"/>
      <c r="J34" s="144" t="s">
        <v>198</v>
      </c>
      <c r="K34" s="144"/>
      <c r="L34" s="144"/>
      <c r="M34" s="144"/>
      <c r="N34" s="144"/>
      <c r="O34" s="144"/>
      <c r="P34" s="144"/>
    </row>
    <row r="35" spans="1:16">
      <c r="A35" s="69" t="s">
        <v>45</v>
      </c>
      <c r="B35" s="69"/>
      <c r="C35" s="69"/>
      <c r="D35" s="69"/>
      <c r="E35" s="69"/>
      <c r="I35" s="76"/>
      <c r="J35" s="145" t="s">
        <v>199</v>
      </c>
      <c r="K35" s="145"/>
      <c r="L35" s="145"/>
      <c r="M35" s="145"/>
      <c r="N35" s="145"/>
      <c r="O35" s="145"/>
      <c r="P35" s="145"/>
    </row>
    <row r="36" spans="1:16" ht="12.75" customHeight="1">
      <c r="A36" s="70"/>
      <c r="F36" s="4"/>
      <c r="G36" s="4"/>
      <c r="H36" s="4"/>
      <c r="I36" s="4"/>
    </row>
    <row r="37" spans="1:16" s="48" customFormat="1" ht="15" customHeight="1">
      <c r="A37" s="142">
        <f>PS_kopt!A16</f>
        <v>0</v>
      </c>
      <c r="B37" s="142"/>
      <c r="C37" s="142"/>
      <c r="D37" s="13"/>
      <c r="E37" s="13"/>
      <c r="F37" s="13"/>
      <c r="G37" s="13"/>
      <c r="H37" s="13"/>
    </row>
  </sheetData>
  <mergeCells count="21">
    <mergeCell ref="F11:K11"/>
    <mergeCell ref="L11:P11"/>
    <mergeCell ref="J34:P34"/>
    <mergeCell ref="J35:P35"/>
    <mergeCell ref="A37:C37"/>
    <mergeCell ref="A11:A12"/>
    <mergeCell ref="B11:B12"/>
    <mergeCell ref="C11:C12"/>
    <mergeCell ref="D11:D12"/>
    <mergeCell ref="E11:E12"/>
    <mergeCell ref="A7:P7"/>
    <mergeCell ref="A9:H9"/>
    <mergeCell ref="K9:M9"/>
    <mergeCell ref="N9:O9"/>
    <mergeCell ref="I10:P10"/>
    <mergeCell ref="A6:P6"/>
    <mergeCell ref="A1:P1"/>
    <mergeCell ref="A2:P2"/>
    <mergeCell ref="A3:P3"/>
    <mergeCell ref="A4:P4"/>
    <mergeCell ref="A5:K5"/>
  </mergeCells>
  <phoneticPr fontId="51" type="noConversion"/>
  <pageMargins left="0.23622047244094491" right="0.23622047244094491" top="0.74803149606299213" bottom="0.74803149606299213" header="0.31496062992125984" footer="0.31496062992125984"/>
  <pageSetup paperSize="9" scale="85" fitToHeight="0" orientation="landscape" r:id="rId1"/>
  <headerFooter alignWithMargins="0">
    <oddFooter>&amp;C&amp;P. Lappuse no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AEBBB2-659C-4273-B2EE-0512DAA41B4B}">
  <sheetPr>
    <tabColor rgb="FF92D050"/>
    <pageSetUpPr fitToPage="1"/>
  </sheetPr>
  <dimension ref="A1:P34"/>
  <sheetViews>
    <sheetView view="pageBreakPreview" zoomScaleNormal="85" zoomScaleSheetLayoutView="100" workbookViewId="0">
      <selection activeCell="I9" sqref="I9"/>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38" t="s">
        <v>84</v>
      </c>
      <c r="B1" s="138"/>
      <c r="C1" s="138"/>
      <c r="D1" s="138"/>
      <c r="E1" s="138"/>
      <c r="F1" s="138"/>
      <c r="G1" s="138"/>
      <c r="H1" s="138"/>
      <c r="I1" s="138"/>
      <c r="J1" s="138"/>
      <c r="K1" s="138"/>
      <c r="L1" s="138"/>
      <c r="M1" s="138"/>
      <c r="N1" s="138"/>
      <c r="O1" s="138"/>
      <c r="P1" s="138"/>
    </row>
    <row r="2" spans="1:16" ht="15.75" customHeight="1">
      <c r="A2" s="139" t="s">
        <v>85</v>
      </c>
      <c r="B2" s="140"/>
      <c r="C2" s="140"/>
      <c r="D2" s="140"/>
      <c r="E2" s="140"/>
      <c r="F2" s="140"/>
      <c r="G2" s="140"/>
      <c r="H2" s="140"/>
      <c r="I2" s="140"/>
      <c r="J2" s="140"/>
      <c r="K2" s="140"/>
      <c r="L2" s="140"/>
      <c r="M2" s="140"/>
      <c r="N2" s="140"/>
      <c r="O2" s="140"/>
      <c r="P2" s="140"/>
    </row>
    <row r="3" spans="1:16">
      <c r="A3" s="141" t="s">
        <v>57</v>
      </c>
      <c r="B3" s="141"/>
      <c r="C3" s="141"/>
      <c r="D3" s="141"/>
      <c r="E3" s="141"/>
      <c r="F3" s="141"/>
      <c r="G3" s="141"/>
      <c r="H3" s="141"/>
      <c r="I3" s="141"/>
      <c r="J3" s="141"/>
      <c r="K3" s="141"/>
      <c r="L3" s="141"/>
      <c r="M3" s="141"/>
      <c r="N3" s="141"/>
      <c r="O3" s="141"/>
      <c r="P3" s="141"/>
    </row>
    <row r="4" spans="1:16" ht="34.9" customHeight="1">
      <c r="A4" s="102" t="str">
        <f>PS_kopt!A12</f>
        <v>Objekta nosaukums: Kāpņu telpas atjaunošana un zvanu centra izveide Jēkabpils reģionālās slimnīcas Ambulatorās daļas ēkā, Stadiona ielā 1, Jēkabpilī.</v>
      </c>
      <c r="B4" s="102"/>
      <c r="C4" s="102"/>
      <c r="D4" s="102"/>
      <c r="E4" s="102"/>
      <c r="F4" s="102"/>
      <c r="G4" s="102"/>
      <c r="H4" s="102"/>
      <c r="I4" s="102"/>
      <c r="J4" s="102"/>
      <c r="K4" s="102"/>
      <c r="L4" s="102"/>
      <c r="M4" s="102"/>
      <c r="N4" s="102"/>
      <c r="O4" s="102"/>
      <c r="P4" s="102"/>
    </row>
    <row r="5" spans="1:16" ht="16.5" customHeight="1">
      <c r="A5" s="102" t="str">
        <f>PS_kopt!A13</f>
        <v>Būves nosaukums: Ambulatorās daļas ēka.</v>
      </c>
      <c r="B5" s="102"/>
      <c r="C5" s="102"/>
      <c r="D5" s="102"/>
      <c r="E5" s="102"/>
      <c r="F5" s="102"/>
      <c r="G5" s="102"/>
      <c r="H5" s="102"/>
      <c r="I5" s="102"/>
      <c r="J5" s="102"/>
      <c r="K5" s="102"/>
      <c r="L5" s="4"/>
      <c r="M5" s="4"/>
      <c r="N5" s="4"/>
      <c r="O5" s="4"/>
      <c r="P5" s="4"/>
    </row>
    <row r="6" spans="1:16" ht="18" customHeight="1">
      <c r="A6" s="102" t="str">
        <f>PS_kopt!A14</f>
        <v>Objekta adrese: Stadiona iela 1, Jēkabpils</v>
      </c>
      <c r="B6" s="102"/>
      <c r="C6" s="102"/>
      <c r="D6" s="102"/>
      <c r="E6" s="102"/>
      <c r="F6" s="102"/>
      <c r="G6" s="102"/>
      <c r="H6" s="102"/>
      <c r="I6" s="102"/>
      <c r="J6" s="102"/>
      <c r="K6" s="102"/>
      <c r="L6" s="102"/>
      <c r="M6" s="102"/>
      <c r="N6" s="102"/>
      <c r="O6" s="102"/>
      <c r="P6" s="102"/>
    </row>
    <row r="7" spans="1:16" ht="12" customHeight="1">
      <c r="A7" s="102" t="str">
        <f>PS_kopt!A15</f>
        <v>Pasūtījums Nr.:</v>
      </c>
      <c r="B7" s="102"/>
      <c r="C7" s="102"/>
      <c r="D7" s="102"/>
      <c r="E7" s="102"/>
      <c r="F7" s="102"/>
      <c r="G7" s="102"/>
      <c r="H7" s="102"/>
      <c r="I7" s="102"/>
      <c r="J7" s="102"/>
      <c r="K7" s="102"/>
      <c r="L7" s="102"/>
      <c r="M7" s="102"/>
      <c r="N7" s="102"/>
      <c r="O7" s="102"/>
      <c r="P7" s="102"/>
    </row>
    <row r="8" spans="1:16">
      <c r="A8" s="49"/>
      <c r="B8" s="49"/>
      <c r="C8" s="49"/>
      <c r="D8" s="49"/>
      <c r="E8" s="49"/>
      <c r="F8" s="49"/>
      <c r="G8" s="49"/>
      <c r="H8" s="49"/>
      <c r="I8" s="49"/>
      <c r="J8" s="49"/>
      <c r="K8" s="49"/>
      <c r="L8" s="49"/>
      <c r="M8" s="49"/>
      <c r="N8" s="49"/>
      <c r="O8" s="49"/>
      <c r="P8" s="49"/>
    </row>
    <row r="9" spans="1:16" ht="15.75" customHeight="1">
      <c r="A9" s="102"/>
      <c r="B9" s="102"/>
      <c r="C9" s="102"/>
      <c r="D9" s="102"/>
      <c r="E9" s="102"/>
      <c r="F9" s="102"/>
      <c r="G9" s="102"/>
      <c r="H9" s="102"/>
      <c r="I9" s="13"/>
      <c r="J9" s="13"/>
      <c r="K9" s="147" t="s">
        <v>34</v>
      </c>
      <c r="L9" s="147"/>
      <c r="M9" s="147"/>
      <c r="N9" s="148">
        <f>P28</f>
        <v>0</v>
      </c>
      <c r="O9" s="148"/>
      <c r="P9" s="13" t="s">
        <v>18</v>
      </c>
    </row>
    <row r="10" spans="1:16" ht="15.75" customHeight="1">
      <c r="D10" s="71"/>
      <c r="I10" s="149">
        <f>PS_kopt!A16</f>
        <v>0</v>
      </c>
      <c r="J10" s="149"/>
      <c r="K10" s="149"/>
      <c r="L10" s="149"/>
      <c r="M10" s="149"/>
      <c r="N10" s="149"/>
      <c r="O10" s="149"/>
      <c r="P10" s="149"/>
    </row>
    <row r="11" spans="1:16" ht="15.75" customHeight="1">
      <c r="A11" s="146" t="s">
        <v>35</v>
      </c>
      <c r="B11" s="146" t="s">
        <v>36</v>
      </c>
      <c r="C11" s="143" t="s">
        <v>55</v>
      </c>
      <c r="D11" s="146" t="s">
        <v>37</v>
      </c>
      <c r="E11" s="146" t="s">
        <v>38</v>
      </c>
      <c r="F11" s="143" t="s">
        <v>39</v>
      </c>
      <c r="G11" s="143"/>
      <c r="H11" s="143"/>
      <c r="I11" s="143"/>
      <c r="J11" s="143"/>
      <c r="K11" s="143"/>
      <c r="L11" s="143" t="s">
        <v>40</v>
      </c>
      <c r="M11" s="143"/>
      <c r="N11" s="143"/>
      <c r="O11" s="143"/>
      <c r="P11" s="143"/>
    </row>
    <row r="12" spans="1:16" ht="71.25" customHeight="1">
      <c r="A12" s="146"/>
      <c r="B12" s="146"/>
      <c r="C12" s="143"/>
      <c r="D12" s="146"/>
      <c r="E12" s="146"/>
      <c r="F12" s="50" t="s">
        <v>52</v>
      </c>
      <c r="G12" s="50" t="s">
        <v>19</v>
      </c>
      <c r="H12" s="50" t="s">
        <v>20</v>
      </c>
      <c r="I12" s="50" t="s">
        <v>56</v>
      </c>
      <c r="J12" s="50" t="s">
        <v>21</v>
      </c>
      <c r="K12" s="50" t="s">
        <v>22</v>
      </c>
      <c r="L12" s="50" t="s">
        <v>53</v>
      </c>
      <c r="M12" s="50" t="s">
        <v>20</v>
      </c>
      <c r="N12" s="50" t="s">
        <v>56</v>
      </c>
      <c r="O12" s="50" t="s">
        <v>21</v>
      </c>
      <c r="P12" s="50" t="s">
        <v>23</v>
      </c>
    </row>
    <row r="13" spans="1:16">
      <c r="A13" s="51">
        <v>1</v>
      </c>
      <c r="B13" s="51">
        <v>2</v>
      </c>
      <c r="C13" s="51">
        <v>3</v>
      </c>
      <c r="D13" s="51">
        <v>4</v>
      </c>
      <c r="E13" s="51">
        <v>5</v>
      </c>
      <c r="F13" s="51">
        <v>6</v>
      </c>
      <c r="G13" s="51">
        <v>7</v>
      </c>
      <c r="H13" s="51">
        <v>8</v>
      </c>
      <c r="I13" s="51">
        <v>9</v>
      </c>
      <c r="J13" s="51">
        <v>10</v>
      </c>
      <c r="K13" s="51">
        <v>11</v>
      </c>
      <c r="L13" s="51">
        <v>12</v>
      </c>
      <c r="M13" s="51">
        <v>13</v>
      </c>
      <c r="N13" s="51">
        <v>14</v>
      </c>
      <c r="O13" s="51">
        <v>15</v>
      </c>
      <c r="P13" s="51">
        <v>16</v>
      </c>
    </row>
    <row r="14" spans="1:16">
      <c r="A14" s="52" t="s">
        <v>54</v>
      </c>
      <c r="B14" s="46"/>
      <c r="C14" s="72" t="s">
        <v>86</v>
      </c>
      <c r="D14" s="73"/>
      <c r="E14" s="73"/>
      <c r="F14" s="53"/>
      <c r="G14" s="54"/>
      <c r="H14" s="54"/>
      <c r="I14" s="53"/>
      <c r="J14" s="54"/>
      <c r="K14" s="55"/>
      <c r="L14" s="55"/>
      <c r="M14" s="55"/>
      <c r="N14" s="55"/>
      <c r="O14" s="55"/>
      <c r="P14" s="55"/>
    </row>
    <row r="15" spans="1:16" ht="63.75">
      <c r="A15" s="56" t="s">
        <v>46</v>
      </c>
      <c r="B15" s="57" t="s">
        <v>77</v>
      </c>
      <c r="C15" s="74" t="s">
        <v>92</v>
      </c>
      <c r="D15" s="58" t="s">
        <v>91</v>
      </c>
      <c r="E15" s="54">
        <v>1</v>
      </c>
      <c r="F15" s="53"/>
      <c r="G15" s="53"/>
      <c r="H15" s="54"/>
      <c r="I15" s="53"/>
      <c r="J15" s="54"/>
      <c r="K15" s="55"/>
      <c r="L15" s="55"/>
      <c r="M15" s="55"/>
      <c r="N15" s="55"/>
      <c r="O15" s="55"/>
      <c r="P15" s="55"/>
    </row>
    <row r="16" spans="1:16" ht="25.5">
      <c r="A16" s="56" t="s">
        <v>47</v>
      </c>
      <c r="B16" s="57" t="s">
        <v>77</v>
      </c>
      <c r="C16" s="59" t="s">
        <v>93</v>
      </c>
      <c r="D16" s="58" t="s">
        <v>91</v>
      </c>
      <c r="E16" s="53">
        <v>1</v>
      </c>
      <c r="F16" s="53"/>
      <c r="G16" s="53"/>
      <c r="H16" s="54"/>
      <c r="I16" s="54"/>
      <c r="J16" s="53"/>
      <c r="K16" s="55"/>
      <c r="L16" s="55"/>
      <c r="M16" s="55"/>
      <c r="N16" s="55"/>
      <c r="O16" s="55"/>
      <c r="P16" s="55"/>
    </row>
    <row r="17" spans="1:16" ht="38.25">
      <c r="A17" s="56" t="s">
        <v>48</v>
      </c>
      <c r="B17" s="57" t="s">
        <v>77</v>
      </c>
      <c r="C17" s="74" t="s">
        <v>96</v>
      </c>
      <c r="D17" s="58" t="s">
        <v>91</v>
      </c>
      <c r="E17" s="54">
        <v>1</v>
      </c>
      <c r="F17" s="53"/>
      <c r="G17" s="53"/>
      <c r="H17" s="54"/>
      <c r="I17" s="53"/>
      <c r="J17" s="54"/>
      <c r="K17" s="55"/>
      <c r="L17" s="55"/>
      <c r="M17" s="55"/>
      <c r="N17" s="55"/>
      <c r="O17" s="55"/>
      <c r="P17" s="55"/>
    </row>
    <row r="18" spans="1:16" ht="39.75">
      <c r="A18" s="56" t="s">
        <v>49</v>
      </c>
      <c r="B18" s="57" t="s">
        <v>77</v>
      </c>
      <c r="C18" s="59" t="s">
        <v>95</v>
      </c>
      <c r="D18" s="58" t="s">
        <v>91</v>
      </c>
      <c r="E18" s="53">
        <v>1</v>
      </c>
      <c r="F18" s="53"/>
      <c r="G18" s="53"/>
      <c r="H18" s="54"/>
      <c r="I18" s="54"/>
      <c r="J18" s="53"/>
      <c r="K18" s="55"/>
      <c r="L18" s="55"/>
      <c r="M18" s="55"/>
      <c r="N18" s="55"/>
      <c r="O18" s="55"/>
      <c r="P18" s="55"/>
    </row>
    <row r="19" spans="1:16" ht="25.5">
      <c r="A19" s="56" t="s">
        <v>50</v>
      </c>
      <c r="B19" s="57" t="s">
        <v>77</v>
      </c>
      <c r="C19" s="59" t="s">
        <v>94</v>
      </c>
      <c r="D19" s="58" t="s">
        <v>91</v>
      </c>
      <c r="E19" s="53">
        <v>1</v>
      </c>
      <c r="F19" s="53"/>
      <c r="G19" s="53"/>
      <c r="H19" s="54"/>
      <c r="I19" s="54"/>
      <c r="J19" s="53"/>
      <c r="K19" s="55"/>
      <c r="L19" s="55"/>
      <c r="M19" s="55"/>
      <c r="N19" s="55"/>
      <c r="O19" s="55"/>
      <c r="P19" s="55"/>
    </row>
    <row r="20" spans="1:16" ht="38.25">
      <c r="A20" s="56" t="s">
        <v>51</v>
      </c>
      <c r="B20" s="57" t="s">
        <v>77</v>
      </c>
      <c r="C20" s="59" t="s">
        <v>97</v>
      </c>
      <c r="D20" s="58" t="s">
        <v>89</v>
      </c>
      <c r="E20" s="53">
        <v>15</v>
      </c>
      <c r="F20" s="53"/>
      <c r="G20" s="53"/>
      <c r="H20" s="54"/>
      <c r="I20" s="54"/>
      <c r="J20" s="53"/>
      <c r="K20" s="55"/>
      <c r="L20" s="55"/>
      <c r="M20" s="55"/>
      <c r="N20" s="55"/>
      <c r="O20" s="55"/>
      <c r="P20" s="55"/>
    </row>
    <row r="21" spans="1:16" ht="25.5">
      <c r="A21" s="56" t="s">
        <v>41</v>
      </c>
      <c r="B21" s="57" t="s">
        <v>77</v>
      </c>
      <c r="C21" s="59" t="s">
        <v>98</v>
      </c>
      <c r="D21" s="58" t="s">
        <v>90</v>
      </c>
      <c r="E21" s="53">
        <v>1</v>
      </c>
      <c r="F21" s="53"/>
      <c r="G21" s="53"/>
      <c r="H21" s="54"/>
      <c r="I21" s="54"/>
      <c r="J21" s="53"/>
      <c r="K21" s="55"/>
      <c r="L21" s="55"/>
      <c r="M21" s="55"/>
      <c r="N21" s="55"/>
      <c r="O21" s="55"/>
      <c r="P21" s="55"/>
    </row>
    <row r="22" spans="1:16" ht="25.5">
      <c r="A22" s="56" t="s">
        <v>42</v>
      </c>
      <c r="B22" s="57" t="s">
        <v>77</v>
      </c>
      <c r="C22" s="59" t="s">
        <v>99</v>
      </c>
      <c r="D22" s="58" t="s">
        <v>90</v>
      </c>
      <c r="E22" s="53">
        <v>1</v>
      </c>
      <c r="F22" s="53"/>
      <c r="G22" s="53"/>
      <c r="H22" s="54"/>
      <c r="I22" s="54"/>
      <c r="J22" s="53"/>
      <c r="K22" s="55"/>
      <c r="L22" s="55"/>
      <c r="M22" s="55"/>
      <c r="N22" s="55"/>
      <c r="O22" s="55"/>
      <c r="P22" s="55"/>
    </row>
    <row r="23" spans="1:16" ht="22.5">
      <c r="A23" s="56" t="s">
        <v>43</v>
      </c>
      <c r="B23" s="57" t="s">
        <v>77</v>
      </c>
      <c r="C23" s="74" t="s">
        <v>87</v>
      </c>
      <c r="D23" s="58" t="s">
        <v>90</v>
      </c>
      <c r="E23" s="54">
        <v>1</v>
      </c>
      <c r="F23" s="53"/>
      <c r="G23" s="53"/>
      <c r="H23" s="54"/>
      <c r="I23" s="53"/>
      <c r="J23" s="54"/>
      <c r="K23" s="55"/>
      <c r="L23" s="55"/>
      <c r="M23" s="55"/>
      <c r="N23" s="55"/>
      <c r="O23" s="55"/>
      <c r="P23" s="55"/>
    </row>
    <row r="24" spans="1:16" ht="22.5">
      <c r="A24" s="56" t="s">
        <v>44</v>
      </c>
      <c r="B24" s="57" t="s">
        <v>77</v>
      </c>
      <c r="C24" s="59" t="s">
        <v>88</v>
      </c>
      <c r="D24" s="58" t="s">
        <v>90</v>
      </c>
      <c r="E24" s="54">
        <v>1</v>
      </c>
      <c r="F24" s="54"/>
      <c r="G24" s="53"/>
      <c r="H24" s="54"/>
      <c r="I24" s="54"/>
      <c r="J24" s="54"/>
      <c r="K24" s="55"/>
      <c r="L24" s="55"/>
      <c r="M24" s="55"/>
      <c r="N24" s="55"/>
      <c r="O24" s="55"/>
      <c r="P24" s="55"/>
    </row>
    <row r="25" spans="1:16">
      <c r="A25" s="52" t="s">
        <v>59</v>
      </c>
      <c r="B25" s="46"/>
      <c r="C25" s="72" t="s">
        <v>80</v>
      </c>
      <c r="D25" s="73"/>
      <c r="E25" s="73"/>
      <c r="F25" s="53"/>
      <c r="G25" s="54"/>
      <c r="H25" s="54"/>
      <c r="I25" s="53"/>
      <c r="J25" s="54"/>
      <c r="K25" s="55"/>
      <c r="L25" s="55"/>
      <c r="M25" s="55"/>
      <c r="N25" s="55"/>
      <c r="O25" s="55"/>
      <c r="P25" s="55"/>
    </row>
    <row r="26" spans="1:16" ht="25.5">
      <c r="A26" s="56" t="s">
        <v>62</v>
      </c>
      <c r="B26" s="57" t="s">
        <v>77</v>
      </c>
      <c r="C26" s="59" t="s">
        <v>100</v>
      </c>
      <c r="D26" s="58" t="s">
        <v>90</v>
      </c>
      <c r="E26" s="54">
        <v>3</v>
      </c>
      <c r="F26" s="54"/>
      <c r="G26" s="53"/>
      <c r="H26" s="54"/>
      <c r="I26" s="54"/>
      <c r="J26" s="54"/>
      <c r="K26" s="55"/>
      <c r="L26" s="55"/>
      <c r="M26" s="55"/>
      <c r="N26" s="55"/>
      <c r="O26" s="55"/>
      <c r="P26" s="55"/>
    </row>
    <row r="27" spans="1:16" ht="25.5">
      <c r="A27" s="56" t="s">
        <v>63</v>
      </c>
      <c r="B27" s="57" t="s">
        <v>77</v>
      </c>
      <c r="C27" s="47" t="s">
        <v>101</v>
      </c>
      <c r="D27" s="58" t="s">
        <v>90</v>
      </c>
      <c r="E27" s="40">
        <v>1</v>
      </c>
      <c r="F27" s="54"/>
      <c r="G27" s="53"/>
      <c r="H27" s="54"/>
      <c r="I27" s="54"/>
      <c r="J27" s="54"/>
      <c r="K27" s="55"/>
      <c r="L27" s="55"/>
      <c r="M27" s="55"/>
      <c r="N27" s="55"/>
      <c r="O27" s="55"/>
      <c r="P27" s="55"/>
    </row>
    <row r="28" spans="1:16" ht="25.5">
      <c r="A28" s="60"/>
      <c r="B28" s="60"/>
      <c r="C28" s="61" t="s">
        <v>74</v>
      </c>
      <c r="D28" s="62" t="s">
        <v>18</v>
      </c>
      <c r="E28" s="63"/>
      <c r="F28" s="63"/>
      <c r="G28" s="63"/>
      <c r="H28" s="63"/>
      <c r="I28" s="63"/>
      <c r="J28" s="63"/>
      <c r="K28" s="63"/>
      <c r="L28" s="64">
        <f>ROUND(SUM(L15:L27),2)</f>
        <v>0</v>
      </c>
      <c r="M28" s="64">
        <f>ROUND(SUM(M15:M27),2)</f>
        <v>0</v>
      </c>
      <c r="N28" s="64">
        <f>ROUND(SUM(N15:N27),2)</f>
        <v>0</v>
      </c>
      <c r="O28" s="64">
        <f>ROUND(SUM(O15:O27),2)</f>
        <v>0</v>
      </c>
      <c r="P28" s="64">
        <f>ROUND(SUM(M28:O28),2)</f>
        <v>0</v>
      </c>
    </row>
    <row r="29" spans="1:16">
      <c r="A29" s="65"/>
      <c r="B29" s="66"/>
      <c r="C29" s="67"/>
      <c r="D29" s="68"/>
      <c r="E29" s="68"/>
      <c r="F29" s="68"/>
      <c r="G29" s="68"/>
      <c r="H29" s="68"/>
      <c r="I29" s="68"/>
      <c r="J29" s="68"/>
      <c r="K29" s="68"/>
      <c r="L29" s="68"/>
      <c r="M29" s="66"/>
      <c r="N29" s="66"/>
      <c r="O29" s="66"/>
      <c r="P29" s="66"/>
    </row>
    <row r="31" spans="1:16">
      <c r="A31" s="69" t="s">
        <v>197</v>
      </c>
      <c r="D31" s="69"/>
      <c r="E31" s="69"/>
      <c r="F31" s="69"/>
      <c r="G31" s="69"/>
      <c r="H31" s="69"/>
      <c r="I31" s="10"/>
      <c r="J31" s="144" t="s">
        <v>198</v>
      </c>
      <c r="K31" s="144"/>
      <c r="L31" s="144"/>
      <c r="M31" s="144"/>
      <c r="N31" s="144"/>
      <c r="O31" s="144"/>
      <c r="P31" s="144"/>
    </row>
    <row r="32" spans="1:16">
      <c r="A32" s="69" t="s">
        <v>45</v>
      </c>
      <c r="B32" s="69"/>
      <c r="C32" s="69"/>
      <c r="D32" s="69"/>
      <c r="E32" s="69"/>
      <c r="I32" s="76"/>
      <c r="J32" s="145" t="s">
        <v>199</v>
      </c>
      <c r="K32" s="145"/>
      <c r="L32" s="145"/>
      <c r="M32" s="145"/>
      <c r="N32" s="145"/>
      <c r="O32" s="145"/>
      <c r="P32" s="145"/>
    </row>
    <row r="33" spans="1:9" ht="12.75" customHeight="1">
      <c r="A33" s="70"/>
      <c r="F33" s="4"/>
      <c r="G33" s="4"/>
      <c r="H33" s="4"/>
      <c r="I33" s="4"/>
    </row>
    <row r="34" spans="1:9" s="48" customFormat="1" ht="15" customHeight="1">
      <c r="A34" s="142">
        <f>PS_kopt!A16</f>
        <v>0</v>
      </c>
      <c r="B34" s="142"/>
      <c r="C34" s="142"/>
      <c r="D34" s="13"/>
      <c r="E34" s="13"/>
      <c r="F34" s="13"/>
      <c r="G34" s="13"/>
      <c r="H34" s="13"/>
    </row>
  </sheetData>
  <mergeCells count="21">
    <mergeCell ref="F11:K11"/>
    <mergeCell ref="L11:P11"/>
    <mergeCell ref="J31:P31"/>
    <mergeCell ref="J32:P32"/>
    <mergeCell ref="A34:C34"/>
    <mergeCell ref="A11:A12"/>
    <mergeCell ref="B11:B12"/>
    <mergeCell ref="C11:C12"/>
    <mergeCell ref="D11:D12"/>
    <mergeCell ref="E11:E12"/>
    <mergeCell ref="A7:P7"/>
    <mergeCell ref="A9:H9"/>
    <mergeCell ref="K9:M9"/>
    <mergeCell ref="N9:O9"/>
    <mergeCell ref="I10:P10"/>
    <mergeCell ref="A6:P6"/>
    <mergeCell ref="A1:P1"/>
    <mergeCell ref="A2:P2"/>
    <mergeCell ref="A3:P3"/>
    <mergeCell ref="A4:P4"/>
    <mergeCell ref="A5:K5"/>
  </mergeCells>
  <phoneticPr fontId="80" type="noConversion"/>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EEABAC-4381-41E1-9A4A-783CC80122F0}">
  <sheetPr>
    <tabColor rgb="FF92D050"/>
    <pageSetUpPr fitToPage="1"/>
  </sheetPr>
  <dimension ref="A1:P36"/>
  <sheetViews>
    <sheetView view="pageBreakPreview" zoomScale="85" zoomScaleNormal="85" zoomScaleSheetLayoutView="85" workbookViewId="0">
      <selection activeCell="A10" sqref="A10:B10"/>
    </sheetView>
  </sheetViews>
  <sheetFormatPr defaultColWidth="11.42578125" defaultRowHeight="12.75"/>
  <cols>
    <col min="1" max="1" width="6.28515625" style="12" customWidth="1"/>
    <col min="2" max="2" width="5.5703125" style="12" customWidth="1"/>
    <col min="3" max="3" width="40.5703125" style="12" customWidth="1"/>
    <col min="4" max="4" width="7.28515625" style="12" customWidth="1"/>
    <col min="5" max="5" width="8.42578125" style="12" customWidth="1"/>
    <col min="6" max="6" width="7.7109375" style="12" customWidth="1"/>
    <col min="7" max="7" width="6.7109375" style="12" customWidth="1"/>
    <col min="8" max="8" width="8.42578125" style="12" customWidth="1"/>
    <col min="9" max="9" width="8.5703125" style="12" customWidth="1"/>
    <col min="10" max="10" width="7.140625" style="12" customWidth="1"/>
    <col min="11" max="11" width="9.7109375" style="12" bestFit="1" customWidth="1"/>
    <col min="12" max="12" width="9.28515625" style="12" bestFit="1" customWidth="1"/>
    <col min="13" max="13" width="10.7109375" style="12" bestFit="1" customWidth="1"/>
    <col min="14" max="14" width="10.42578125" style="12" bestFit="1" customWidth="1"/>
    <col min="15" max="15" width="9.5703125" style="12" bestFit="1" customWidth="1"/>
    <col min="16" max="16" width="11.5703125" style="12" bestFit="1" customWidth="1"/>
    <col min="17" max="16384" width="11.42578125" style="12"/>
  </cols>
  <sheetData>
    <row r="1" spans="1:16" ht="18">
      <c r="A1" s="138" t="s">
        <v>103</v>
      </c>
      <c r="B1" s="138"/>
      <c r="C1" s="138"/>
      <c r="D1" s="138"/>
      <c r="E1" s="138"/>
      <c r="F1" s="138"/>
      <c r="G1" s="138"/>
      <c r="H1" s="138"/>
      <c r="I1" s="138"/>
      <c r="J1" s="138"/>
      <c r="K1" s="138"/>
      <c r="L1" s="138"/>
      <c r="M1" s="138"/>
      <c r="N1" s="138"/>
      <c r="O1" s="138"/>
      <c r="P1" s="138"/>
    </row>
    <row r="2" spans="1:16" ht="15.75" customHeight="1">
      <c r="A2" s="139" t="s">
        <v>102</v>
      </c>
      <c r="B2" s="140"/>
      <c r="C2" s="140"/>
      <c r="D2" s="140"/>
      <c r="E2" s="140"/>
      <c r="F2" s="140"/>
      <c r="G2" s="140"/>
      <c r="H2" s="140"/>
      <c r="I2" s="140"/>
      <c r="J2" s="140"/>
      <c r="K2" s="140"/>
      <c r="L2" s="140"/>
      <c r="M2" s="140"/>
      <c r="N2" s="140"/>
      <c r="O2" s="140"/>
      <c r="P2" s="140"/>
    </row>
    <row r="3" spans="1:16">
      <c r="A3" s="141" t="s">
        <v>57</v>
      </c>
      <c r="B3" s="141"/>
      <c r="C3" s="141"/>
      <c r="D3" s="141"/>
      <c r="E3" s="141"/>
      <c r="F3" s="141"/>
      <c r="G3" s="141"/>
      <c r="H3" s="141"/>
      <c r="I3" s="141"/>
      <c r="J3" s="141"/>
      <c r="K3" s="141"/>
      <c r="L3" s="141"/>
      <c r="M3" s="141"/>
      <c r="N3" s="141"/>
      <c r="O3" s="141"/>
      <c r="P3" s="141"/>
    </row>
    <row r="4" spans="1:16" ht="34.9" customHeight="1">
      <c r="A4" s="102" t="str">
        <f>PS_kopt!A12</f>
        <v>Objekta nosaukums: Kāpņu telpas atjaunošana un zvanu centra izveide Jēkabpils reģionālās slimnīcas Ambulatorās daļas ēkā, Stadiona ielā 1, Jēkabpilī.</v>
      </c>
      <c r="B4" s="102"/>
      <c r="C4" s="102"/>
      <c r="D4" s="102"/>
      <c r="E4" s="102"/>
      <c r="F4" s="102"/>
      <c r="G4" s="102"/>
      <c r="H4" s="102"/>
      <c r="I4" s="102"/>
      <c r="J4" s="102"/>
      <c r="K4" s="102"/>
      <c r="L4" s="102"/>
      <c r="M4" s="102"/>
      <c r="N4" s="102"/>
      <c r="O4" s="102"/>
      <c r="P4" s="102"/>
    </row>
    <row r="5" spans="1:16" ht="16.5" customHeight="1">
      <c r="A5" s="102" t="str">
        <f>PS_kopt!A13</f>
        <v>Būves nosaukums: Ambulatorās daļas ēka.</v>
      </c>
      <c r="B5" s="102"/>
      <c r="C5" s="102"/>
      <c r="D5" s="102"/>
      <c r="E5" s="102"/>
      <c r="F5" s="102"/>
      <c r="G5" s="102"/>
      <c r="H5" s="102"/>
      <c r="I5" s="102"/>
      <c r="J5" s="102"/>
      <c r="K5" s="102"/>
      <c r="L5" s="4"/>
      <c r="M5" s="4"/>
      <c r="N5" s="4"/>
      <c r="O5" s="4"/>
      <c r="P5" s="4"/>
    </row>
    <row r="6" spans="1:16" ht="18" customHeight="1">
      <c r="A6" s="102" t="str">
        <f>PS_kopt!A14</f>
        <v>Objekta adrese: Stadiona iela 1, Jēkabpils</v>
      </c>
      <c r="B6" s="102"/>
      <c r="C6" s="102"/>
      <c r="D6" s="102"/>
      <c r="E6" s="102"/>
      <c r="F6" s="102"/>
      <c r="G6" s="102"/>
      <c r="H6" s="102"/>
      <c r="I6" s="102"/>
      <c r="J6" s="102"/>
      <c r="K6" s="102"/>
      <c r="L6" s="102"/>
      <c r="M6" s="102"/>
      <c r="N6" s="102"/>
      <c r="O6" s="102"/>
      <c r="P6" s="102"/>
    </row>
    <row r="7" spans="1:16" ht="12" customHeight="1">
      <c r="A7" s="102" t="str">
        <f>PS_kopt!A15</f>
        <v>Pasūtījums Nr.:</v>
      </c>
      <c r="B7" s="102"/>
      <c r="C7" s="102"/>
      <c r="D7" s="102"/>
      <c r="E7" s="102"/>
      <c r="F7" s="102"/>
      <c r="G7" s="102"/>
      <c r="H7" s="102"/>
      <c r="I7" s="102"/>
      <c r="J7" s="102"/>
      <c r="K7" s="102"/>
      <c r="L7" s="102"/>
      <c r="M7" s="102"/>
      <c r="N7" s="102"/>
      <c r="O7" s="102"/>
      <c r="P7" s="102"/>
    </row>
    <row r="8" spans="1:16">
      <c r="A8" s="49"/>
      <c r="B8" s="49"/>
      <c r="C8" s="49"/>
      <c r="D8" s="49"/>
      <c r="E8" s="49"/>
      <c r="F8" s="49"/>
      <c r="G8" s="49"/>
      <c r="H8" s="49"/>
      <c r="I8" s="49"/>
      <c r="J8" s="49"/>
      <c r="K8" s="49"/>
      <c r="L8" s="49"/>
      <c r="M8" s="49"/>
      <c r="N8" s="49"/>
      <c r="O8" s="49"/>
      <c r="P8" s="49"/>
    </row>
    <row r="9" spans="1:16" ht="15.75" customHeight="1">
      <c r="A9" s="102"/>
      <c r="B9" s="102"/>
      <c r="C9" s="102"/>
      <c r="D9" s="102"/>
      <c r="E9" s="102"/>
      <c r="F9" s="102"/>
      <c r="G9" s="102"/>
      <c r="H9" s="102"/>
      <c r="I9" s="13"/>
      <c r="J9" s="13"/>
      <c r="K9" s="147" t="s">
        <v>34</v>
      </c>
      <c r="L9" s="147"/>
      <c r="M9" s="147"/>
      <c r="N9" s="148">
        <f>P30</f>
        <v>0</v>
      </c>
      <c r="O9" s="148"/>
      <c r="P9" s="13" t="s">
        <v>18</v>
      </c>
    </row>
    <row r="10" spans="1:16" ht="15.75" customHeight="1">
      <c r="D10" s="71"/>
      <c r="I10" s="149">
        <f>PS_kopt!A16</f>
        <v>0</v>
      </c>
      <c r="J10" s="149"/>
      <c r="K10" s="149"/>
      <c r="L10" s="149"/>
      <c r="M10" s="149"/>
      <c r="N10" s="149"/>
      <c r="O10" s="149"/>
      <c r="P10" s="149"/>
    </row>
    <row r="11" spans="1:16" ht="15.75" customHeight="1">
      <c r="A11" s="146" t="s">
        <v>35</v>
      </c>
      <c r="B11" s="146" t="s">
        <v>36</v>
      </c>
      <c r="C11" s="143" t="s">
        <v>55</v>
      </c>
      <c r="D11" s="146" t="s">
        <v>37</v>
      </c>
      <c r="E11" s="146" t="s">
        <v>38</v>
      </c>
      <c r="F11" s="143" t="s">
        <v>39</v>
      </c>
      <c r="G11" s="143"/>
      <c r="H11" s="143"/>
      <c r="I11" s="143"/>
      <c r="J11" s="143"/>
      <c r="K11" s="143"/>
      <c r="L11" s="143" t="s">
        <v>40</v>
      </c>
      <c r="M11" s="143"/>
      <c r="N11" s="143"/>
      <c r="O11" s="143"/>
      <c r="P11" s="143"/>
    </row>
    <row r="12" spans="1:16" ht="71.25" customHeight="1">
      <c r="A12" s="146"/>
      <c r="B12" s="146"/>
      <c r="C12" s="143"/>
      <c r="D12" s="146"/>
      <c r="E12" s="146"/>
      <c r="F12" s="50" t="s">
        <v>52</v>
      </c>
      <c r="G12" s="50" t="s">
        <v>19</v>
      </c>
      <c r="H12" s="50" t="s">
        <v>20</v>
      </c>
      <c r="I12" s="50" t="s">
        <v>56</v>
      </c>
      <c r="J12" s="50" t="s">
        <v>21</v>
      </c>
      <c r="K12" s="50" t="s">
        <v>22</v>
      </c>
      <c r="L12" s="50" t="s">
        <v>53</v>
      </c>
      <c r="M12" s="50" t="s">
        <v>20</v>
      </c>
      <c r="N12" s="50" t="s">
        <v>56</v>
      </c>
      <c r="O12" s="50" t="s">
        <v>21</v>
      </c>
      <c r="P12" s="50" t="s">
        <v>23</v>
      </c>
    </row>
    <row r="13" spans="1:16">
      <c r="A13" s="51">
        <v>1</v>
      </c>
      <c r="B13" s="51">
        <v>2</v>
      </c>
      <c r="C13" s="51">
        <v>3</v>
      </c>
      <c r="D13" s="51">
        <v>4</v>
      </c>
      <c r="E13" s="51">
        <v>5</v>
      </c>
      <c r="F13" s="51">
        <v>6</v>
      </c>
      <c r="G13" s="51">
        <v>7</v>
      </c>
      <c r="H13" s="51">
        <v>8</v>
      </c>
      <c r="I13" s="51">
        <v>9</v>
      </c>
      <c r="J13" s="51">
        <v>10</v>
      </c>
      <c r="K13" s="51">
        <v>11</v>
      </c>
      <c r="L13" s="51">
        <v>12</v>
      </c>
      <c r="M13" s="51">
        <v>13</v>
      </c>
      <c r="N13" s="51">
        <v>14</v>
      </c>
      <c r="O13" s="51">
        <v>15</v>
      </c>
      <c r="P13" s="51">
        <v>16</v>
      </c>
    </row>
    <row r="14" spans="1:16">
      <c r="A14" s="52" t="s">
        <v>54</v>
      </c>
      <c r="B14" s="46"/>
      <c r="C14" s="72" t="s">
        <v>104</v>
      </c>
      <c r="D14" s="73"/>
      <c r="E14" s="73"/>
      <c r="F14" s="53"/>
      <c r="G14" s="54"/>
      <c r="H14" s="54"/>
      <c r="I14" s="53"/>
      <c r="J14" s="54"/>
      <c r="K14" s="55"/>
      <c r="L14" s="55"/>
      <c r="M14" s="55"/>
      <c r="N14" s="55"/>
      <c r="O14" s="55"/>
      <c r="P14" s="55"/>
    </row>
    <row r="15" spans="1:16" ht="25.5">
      <c r="A15" s="56" t="s">
        <v>46</v>
      </c>
      <c r="B15" s="57" t="s">
        <v>77</v>
      </c>
      <c r="C15" s="74" t="s">
        <v>105</v>
      </c>
      <c r="D15" s="58" t="s">
        <v>91</v>
      </c>
      <c r="E15" s="54">
        <v>16</v>
      </c>
      <c r="F15" s="53"/>
      <c r="G15" s="53"/>
      <c r="H15" s="54"/>
      <c r="I15" s="53"/>
      <c r="J15" s="54"/>
      <c r="K15" s="55"/>
      <c r="L15" s="55"/>
      <c r="M15" s="55"/>
      <c r="N15" s="55"/>
      <c r="O15" s="55"/>
      <c r="P15" s="55"/>
    </row>
    <row r="16" spans="1:16" ht="38.25">
      <c r="A16" s="56" t="s">
        <v>47</v>
      </c>
      <c r="B16" s="57" t="s">
        <v>77</v>
      </c>
      <c r="C16" s="59" t="s">
        <v>117</v>
      </c>
      <c r="D16" s="58" t="s">
        <v>91</v>
      </c>
      <c r="E16" s="53">
        <v>8</v>
      </c>
      <c r="F16" s="53"/>
      <c r="G16" s="53"/>
      <c r="H16" s="54"/>
      <c r="I16" s="54"/>
      <c r="J16" s="53"/>
      <c r="K16" s="55"/>
      <c r="L16" s="55"/>
      <c r="M16" s="55"/>
      <c r="N16" s="55"/>
      <c r="O16" s="55"/>
      <c r="P16" s="55"/>
    </row>
    <row r="17" spans="1:16" ht="38.25">
      <c r="A17" s="56" t="s">
        <v>48</v>
      </c>
      <c r="B17" s="57" t="s">
        <v>77</v>
      </c>
      <c r="C17" s="74" t="s">
        <v>118</v>
      </c>
      <c r="D17" s="58" t="s">
        <v>91</v>
      </c>
      <c r="E17" s="54">
        <v>12</v>
      </c>
      <c r="F17" s="53"/>
      <c r="G17" s="53"/>
      <c r="H17" s="54"/>
      <c r="I17" s="53"/>
      <c r="J17" s="54"/>
      <c r="K17" s="55"/>
      <c r="L17" s="55"/>
      <c r="M17" s="55"/>
      <c r="N17" s="55"/>
      <c r="O17" s="55"/>
      <c r="P17" s="55"/>
    </row>
    <row r="18" spans="1:16">
      <c r="A18" s="52" t="s">
        <v>59</v>
      </c>
      <c r="B18" s="46"/>
      <c r="C18" s="72" t="s">
        <v>106</v>
      </c>
      <c r="D18" s="73"/>
      <c r="E18" s="73"/>
      <c r="F18" s="53"/>
      <c r="G18" s="54"/>
      <c r="H18" s="54"/>
      <c r="I18" s="53"/>
      <c r="J18" s="54"/>
      <c r="K18" s="55"/>
      <c r="L18" s="55"/>
      <c r="M18" s="55"/>
      <c r="N18" s="55"/>
      <c r="O18" s="55"/>
      <c r="P18" s="55"/>
    </row>
    <row r="19" spans="1:16" ht="38.25">
      <c r="A19" s="56" t="s">
        <v>62</v>
      </c>
      <c r="B19" s="57" t="s">
        <v>77</v>
      </c>
      <c r="C19" s="59" t="s">
        <v>107</v>
      </c>
      <c r="D19" s="58" t="s">
        <v>91</v>
      </c>
      <c r="E19" s="53">
        <v>8</v>
      </c>
      <c r="F19" s="53"/>
      <c r="G19" s="53"/>
      <c r="H19" s="54"/>
      <c r="I19" s="54"/>
      <c r="J19" s="53"/>
      <c r="K19" s="55"/>
      <c r="L19" s="55"/>
      <c r="M19" s="55"/>
      <c r="N19" s="55"/>
      <c r="O19" s="55"/>
      <c r="P19" s="55"/>
    </row>
    <row r="20" spans="1:16" ht="22.5">
      <c r="A20" s="56" t="s">
        <v>63</v>
      </c>
      <c r="B20" s="57" t="s">
        <v>77</v>
      </c>
      <c r="C20" s="59" t="s">
        <v>108</v>
      </c>
      <c r="D20" s="58" t="s">
        <v>109</v>
      </c>
      <c r="E20" s="53">
        <v>1</v>
      </c>
      <c r="F20" s="53"/>
      <c r="G20" s="53"/>
      <c r="H20" s="54"/>
      <c r="I20" s="54"/>
      <c r="J20" s="53"/>
      <c r="K20" s="55"/>
      <c r="L20" s="55"/>
      <c r="M20" s="55"/>
      <c r="N20" s="55"/>
      <c r="O20" s="55"/>
      <c r="P20" s="55"/>
    </row>
    <row r="21" spans="1:16">
      <c r="A21" s="52" t="s">
        <v>60</v>
      </c>
      <c r="B21" s="46"/>
      <c r="C21" s="72" t="s">
        <v>111</v>
      </c>
      <c r="D21" s="73"/>
      <c r="E21" s="73"/>
      <c r="F21" s="53"/>
      <c r="G21" s="54"/>
      <c r="H21" s="54"/>
      <c r="I21" s="53"/>
      <c r="J21" s="54"/>
      <c r="K21" s="55"/>
      <c r="L21" s="55"/>
      <c r="M21" s="55"/>
      <c r="N21" s="55"/>
      <c r="O21" s="55"/>
      <c r="P21" s="55"/>
    </row>
    <row r="22" spans="1:16" ht="38.25">
      <c r="A22" s="56" t="s">
        <v>65</v>
      </c>
      <c r="B22" s="57" t="s">
        <v>77</v>
      </c>
      <c r="C22" s="74" t="s">
        <v>110</v>
      </c>
      <c r="D22" s="58" t="s">
        <v>89</v>
      </c>
      <c r="E22" s="54">
        <v>770</v>
      </c>
      <c r="F22" s="53"/>
      <c r="G22" s="53"/>
      <c r="H22" s="54"/>
      <c r="I22" s="53"/>
      <c r="J22" s="54"/>
      <c r="K22" s="55"/>
      <c r="L22" s="55"/>
      <c r="M22" s="55"/>
      <c r="N22" s="55"/>
      <c r="O22" s="55"/>
      <c r="P22" s="55"/>
    </row>
    <row r="23" spans="1:16" ht="38.25">
      <c r="A23" s="56" t="s">
        <v>0</v>
      </c>
      <c r="B23" s="57" t="s">
        <v>77</v>
      </c>
      <c r="C23" s="59" t="s">
        <v>112</v>
      </c>
      <c r="D23" s="58" t="s">
        <v>89</v>
      </c>
      <c r="E23" s="54">
        <v>750</v>
      </c>
      <c r="F23" s="54"/>
      <c r="G23" s="53"/>
      <c r="H23" s="54"/>
      <c r="I23" s="54"/>
      <c r="J23" s="54"/>
      <c r="K23" s="55"/>
      <c r="L23" s="55"/>
      <c r="M23" s="55"/>
      <c r="N23" s="55"/>
      <c r="O23" s="55"/>
      <c r="P23" s="55"/>
    </row>
    <row r="24" spans="1:16">
      <c r="A24" s="52" t="s">
        <v>61</v>
      </c>
      <c r="B24" s="46"/>
      <c r="C24" s="72" t="s">
        <v>113</v>
      </c>
      <c r="D24" s="73"/>
      <c r="E24" s="73"/>
      <c r="F24" s="53"/>
      <c r="G24" s="54"/>
      <c r="H24" s="54"/>
      <c r="I24" s="53"/>
      <c r="J24" s="54"/>
      <c r="K24" s="55"/>
      <c r="L24" s="55"/>
      <c r="M24" s="55"/>
      <c r="N24" s="55"/>
      <c r="O24" s="55"/>
      <c r="P24" s="55"/>
    </row>
    <row r="25" spans="1:16" ht="22.5">
      <c r="A25" s="39" t="s">
        <v>15</v>
      </c>
      <c r="B25" s="57" t="s">
        <v>77</v>
      </c>
      <c r="C25" s="75" t="s">
        <v>88</v>
      </c>
      <c r="D25" s="58" t="s">
        <v>109</v>
      </c>
      <c r="E25" s="40">
        <v>1</v>
      </c>
      <c r="F25" s="53"/>
      <c r="G25" s="53"/>
      <c r="H25" s="54"/>
      <c r="I25" s="53"/>
      <c r="J25" s="54"/>
      <c r="K25" s="55"/>
      <c r="L25" s="55"/>
      <c r="M25" s="55"/>
      <c r="N25" s="55"/>
      <c r="O25" s="55"/>
      <c r="P25" s="55"/>
    </row>
    <row r="26" spans="1:16" ht="89.25">
      <c r="A26" s="39" t="s">
        <v>14</v>
      </c>
      <c r="B26" s="57" t="s">
        <v>77</v>
      </c>
      <c r="C26" s="47" t="s">
        <v>114</v>
      </c>
      <c r="D26" s="58" t="s">
        <v>109</v>
      </c>
      <c r="E26" s="40">
        <v>1</v>
      </c>
      <c r="F26" s="54"/>
      <c r="G26" s="53"/>
      <c r="H26" s="54"/>
      <c r="I26" s="54"/>
      <c r="J26" s="54"/>
      <c r="K26" s="55"/>
      <c r="L26" s="55"/>
      <c r="M26" s="55"/>
      <c r="N26" s="55"/>
      <c r="O26" s="55"/>
      <c r="P26" s="55"/>
    </row>
    <row r="27" spans="1:16" ht="25.5">
      <c r="A27" s="39" t="s">
        <v>16</v>
      </c>
      <c r="B27" s="57" t="s">
        <v>77</v>
      </c>
      <c r="C27" s="47" t="s">
        <v>115</v>
      </c>
      <c r="D27" s="58" t="s">
        <v>109</v>
      </c>
      <c r="E27" s="38">
        <v>1</v>
      </c>
      <c r="F27" s="53"/>
      <c r="G27" s="53"/>
      <c r="H27" s="54"/>
      <c r="I27" s="54"/>
      <c r="J27" s="53"/>
      <c r="K27" s="55"/>
      <c r="L27" s="55"/>
      <c r="M27" s="55"/>
      <c r="N27" s="55"/>
      <c r="O27" s="55"/>
      <c r="P27" s="55"/>
    </row>
    <row r="28" spans="1:16" ht="25.5">
      <c r="A28" s="39" t="s">
        <v>75</v>
      </c>
      <c r="B28" s="57" t="s">
        <v>77</v>
      </c>
      <c r="C28" s="47" t="s">
        <v>119</v>
      </c>
      <c r="D28" s="58" t="s">
        <v>89</v>
      </c>
      <c r="E28" s="38">
        <v>100</v>
      </c>
      <c r="F28" s="53"/>
      <c r="G28" s="53"/>
      <c r="H28" s="54"/>
      <c r="I28" s="54"/>
      <c r="J28" s="53"/>
      <c r="K28" s="55"/>
      <c r="L28" s="55"/>
      <c r="M28" s="55"/>
      <c r="N28" s="55"/>
      <c r="O28" s="55"/>
      <c r="P28" s="55"/>
    </row>
    <row r="29" spans="1:16" ht="22.5">
      <c r="A29" s="39" t="s">
        <v>76</v>
      </c>
      <c r="B29" s="57" t="s">
        <v>77</v>
      </c>
      <c r="C29" s="75" t="s">
        <v>116</v>
      </c>
      <c r="D29" s="58" t="s">
        <v>109</v>
      </c>
      <c r="E29" s="40">
        <v>1</v>
      </c>
      <c r="F29" s="53"/>
      <c r="G29" s="53"/>
      <c r="H29" s="54"/>
      <c r="I29" s="53"/>
      <c r="J29" s="54"/>
      <c r="K29" s="55"/>
      <c r="L29" s="55"/>
      <c r="M29" s="55"/>
      <c r="N29" s="55"/>
      <c r="O29" s="55"/>
      <c r="P29" s="55"/>
    </row>
    <row r="30" spans="1:16" ht="25.5">
      <c r="A30" s="60"/>
      <c r="B30" s="60"/>
      <c r="C30" s="61" t="s">
        <v>74</v>
      </c>
      <c r="D30" s="62" t="s">
        <v>18</v>
      </c>
      <c r="E30" s="63"/>
      <c r="F30" s="63"/>
      <c r="G30" s="63"/>
      <c r="H30" s="63"/>
      <c r="I30" s="63"/>
      <c r="J30" s="63"/>
      <c r="K30" s="63"/>
      <c r="L30" s="64">
        <f>ROUND(SUM(L15:L29),2)</f>
        <v>0</v>
      </c>
      <c r="M30" s="64">
        <f>ROUND(SUM(M15:M29),2)</f>
        <v>0</v>
      </c>
      <c r="N30" s="64">
        <f>ROUND(SUM(N15:N29),2)</f>
        <v>0</v>
      </c>
      <c r="O30" s="64">
        <f>ROUND(SUM(O15:O29),2)</f>
        <v>0</v>
      </c>
      <c r="P30" s="64">
        <f>ROUND(SUM(M30:O30),2)</f>
        <v>0</v>
      </c>
    </row>
    <row r="31" spans="1:16">
      <c r="A31" s="65"/>
      <c r="B31" s="66"/>
      <c r="C31" s="67"/>
      <c r="D31" s="68"/>
      <c r="E31" s="68"/>
      <c r="F31" s="68"/>
      <c r="G31" s="68"/>
      <c r="H31" s="68"/>
      <c r="I31" s="68"/>
      <c r="J31" s="68"/>
      <c r="K31" s="68"/>
      <c r="L31" s="68"/>
      <c r="M31" s="66"/>
      <c r="N31" s="66"/>
      <c r="O31" s="66"/>
      <c r="P31" s="66"/>
    </row>
    <row r="33" spans="1:16">
      <c r="A33" s="69" t="s">
        <v>197</v>
      </c>
      <c r="D33" s="69"/>
      <c r="E33" s="69"/>
      <c r="F33" s="69"/>
      <c r="G33" s="69"/>
      <c r="H33" s="69"/>
      <c r="I33" s="10"/>
      <c r="J33" s="144" t="s">
        <v>198</v>
      </c>
      <c r="K33" s="144"/>
      <c r="L33" s="144"/>
      <c r="M33" s="144"/>
      <c r="N33" s="144"/>
      <c r="O33" s="144"/>
      <c r="P33" s="144"/>
    </row>
    <row r="34" spans="1:16">
      <c r="A34" s="69" t="s">
        <v>45</v>
      </c>
      <c r="B34" s="69"/>
      <c r="C34" s="69"/>
      <c r="D34" s="69"/>
      <c r="E34" s="69"/>
      <c r="I34" s="76"/>
      <c r="J34" s="145" t="s">
        <v>199</v>
      </c>
      <c r="K34" s="145"/>
      <c r="L34" s="145"/>
      <c r="M34" s="145"/>
      <c r="N34" s="145"/>
      <c r="O34" s="145"/>
      <c r="P34" s="145"/>
    </row>
    <row r="35" spans="1:16" ht="12.75" customHeight="1">
      <c r="A35" s="70"/>
      <c r="F35" s="4"/>
      <c r="G35" s="4"/>
      <c r="H35" s="4"/>
      <c r="I35" s="4"/>
    </row>
    <row r="36" spans="1:16" s="48" customFormat="1" ht="15" customHeight="1">
      <c r="A36" s="142">
        <f>PS_kopt!A16</f>
        <v>0</v>
      </c>
      <c r="B36" s="142"/>
      <c r="C36" s="142"/>
      <c r="D36" s="13"/>
      <c r="E36" s="13"/>
      <c r="F36" s="13"/>
      <c r="G36" s="13"/>
      <c r="H36" s="13"/>
    </row>
  </sheetData>
  <mergeCells count="21">
    <mergeCell ref="A6:P6"/>
    <mergeCell ref="A1:P1"/>
    <mergeCell ref="A2:P2"/>
    <mergeCell ref="A3:P3"/>
    <mergeCell ref="A4:P4"/>
    <mergeCell ref="A5:K5"/>
    <mergeCell ref="A7:P7"/>
    <mergeCell ref="A9:H9"/>
    <mergeCell ref="K9:M9"/>
    <mergeCell ref="N9:O9"/>
    <mergeCell ref="I10:P10"/>
    <mergeCell ref="F11:K11"/>
    <mergeCell ref="L11:P11"/>
    <mergeCell ref="J33:P33"/>
    <mergeCell ref="J34:P34"/>
    <mergeCell ref="A36:C36"/>
    <mergeCell ref="A11:A12"/>
    <mergeCell ref="B11:B12"/>
    <mergeCell ref="C11:C12"/>
    <mergeCell ref="D11:D12"/>
    <mergeCell ref="E11:E12"/>
  </mergeCells>
  <pageMargins left="0.23622047244094491" right="0.23622047244094491" top="0.94488188976377963" bottom="0.55118110236220474" header="0.31496062992125984" footer="0.31496062992125984"/>
  <pageSetup paperSize="9" scale="85" fitToHeight="0" orientation="landscape" r:id="rId1"/>
  <headerFooter alignWithMargins="0">
    <oddFooter>&amp;C&amp;P. Lappuse no &amp;N.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PS_kopt</vt:lpstr>
      <vt:lpstr>Koptame </vt:lpstr>
      <vt:lpstr>kopsav</vt:lpstr>
      <vt:lpstr>1_ZvanuC</vt:lpstr>
      <vt:lpstr>2_KāpņuT</vt:lpstr>
      <vt:lpstr>3_Panduss</vt:lpstr>
      <vt:lpstr>4_AVK-A</vt:lpstr>
      <vt:lpstr>5_EL</vt:lpstr>
      <vt:lpstr>'1_ZvanuC'!Print_Area</vt:lpstr>
      <vt:lpstr>'2_KāpņuT'!Print_Area</vt:lpstr>
      <vt:lpstr>'3_Panduss'!Print_Area</vt:lpstr>
      <vt:lpstr>'4_AVK-A'!Print_Area</vt:lpstr>
      <vt:lpstr>'5_EL'!Print_Area</vt:lpstr>
      <vt:lpstr>kopsav!Print_Area</vt:lpstr>
      <vt:lpstr>'Koptame '!Print_Area</vt:lpstr>
      <vt:lpstr>PS_kopt!Print_Area</vt:lpstr>
    </vt:vector>
  </TitlesOfParts>
  <Company>none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Iepirkumu Jurists</cp:lastModifiedBy>
  <cp:lastPrinted>2026-04-20T12:36:53Z</cp:lastPrinted>
  <dcterms:created xsi:type="dcterms:W3CDTF">2012-05-22T12:04:26Z</dcterms:created>
  <dcterms:modified xsi:type="dcterms:W3CDTF">2026-07-03T12:03:51Z</dcterms:modified>
</cp:coreProperties>
</file>