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prkmjrsts\Desktop\Vineta\NOLIKUMI\JRS 2026-29\Iepirkuma 3. daļas dokumentācija\"/>
    </mc:Choice>
  </mc:AlternateContent>
  <xr:revisionPtr revIDLastSave="0" documentId="13_ncr:1_{31CD0782-8507-4B2F-BF82-6D1EBF02A2BF}" xr6:coauthVersionLast="47" xr6:coauthVersionMax="47" xr10:uidLastSave="{00000000-0000-0000-0000-000000000000}"/>
  <bookViews>
    <workbookView xWindow="-120" yWindow="-120" windowWidth="29040" windowHeight="15720" tabRatio="665" xr2:uid="{9D37EFD5-0A37-42D5-ACD6-A5C628495A58}"/>
  </bookViews>
  <sheets>
    <sheet name="PS_kopt" sheetId="153" r:id="rId1"/>
    <sheet name="Koptame " sheetId="93" r:id="rId2"/>
    <sheet name="kopsav" sheetId="131" r:id="rId3"/>
    <sheet name="1_AR, BK" sheetId="180" r:id="rId4"/>
    <sheet name="2_Iekārtas" sheetId="179" r:id="rId5"/>
    <sheet name="3_UK" sheetId="182" r:id="rId6"/>
    <sheet name="4_EL" sheetId="181" r:id="rId7"/>
    <sheet name="5_AVK-A" sheetId="184" r:id="rId8"/>
    <sheet name="6_AVK-V" sheetId="185" r:id="rId9"/>
    <sheet name="7_AVK-K" sheetId="186" r:id="rId10"/>
    <sheet name="8_UATS" sheetId="188" r:id="rId11"/>
    <sheet name="9_ESS-PK" sheetId="187" r:id="rId12"/>
    <sheet name="10_ESS-TK" sheetId="183" r:id="rId13"/>
  </sheets>
  <definedNames>
    <definedName name="_xlnm.Print_Area" localSheetId="3">'1_AR, BK'!$A$1:$P$60</definedName>
    <definedName name="_xlnm.Print_Area" localSheetId="12">'10_ESS-TK'!$A$1:$P$47</definedName>
    <definedName name="_xlnm.Print_Area" localSheetId="4">'2_Iekārtas'!$A$1:$P$23</definedName>
    <definedName name="_xlnm.Print_Area" localSheetId="5">'3_UK'!$A$1:$P$129</definedName>
    <definedName name="_xlnm.Print_Area" localSheetId="6">'4_EL'!$A$1:$P$70</definedName>
    <definedName name="_xlnm.Print_Area" localSheetId="7">'5_AVK-A'!$A$1:$P$40</definedName>
    <definedName name="_xlnm.Print_Area" localSheetId="8">'6_AVK-V'!$A$1:$P$26</definedName>
    <definedName name="_xlnm.Print_Area" localSheetId="9">'7_AVK-K'!$A$1:$P$29</definedName>
    <definedName name="_xlnm.Print_Area" localSheetId="10">'8_UATS'!$A$1:$P$35</definedName>
    <definedName name="_xlnm.Print_Area" localSheetId="11">'9_ESS-PK'!$A$1:$P$35</definedName>
    <definedName name="_xlnm.Print_Area" localSheetId="2">kopsav!$A$1:$H$43</definedName>
    <definedName name="_xlnm.Print_Area" localSheetId="1">'Koptame '!$A$1:$D$39</definedName>
    <definedName name="_xlnm.Print_Area" localSheetId="0">PS_kopt!$A$1:$D$47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1" i="180" l="1"/>
  <c r="E50" i="180"/>
  <c r="A35" i="188" l="1"/>
  <c r="I10" i="188"/>
  <c r="A7" i="188"/>
  <c r="A6" i="188"/>
  <c r="A5" i="188"/>
  <c r="A4" i="188"/>
  <c r="A35" i="187"/>
  <c r="I10" i="187"/>
  <c r="A7" i="187"/>
  <c r="A6" i="187"/>
  <c r="A5" i="187"/>
  <c r="A4" i="187"/>
  <c r="A29" i="186"/>
  <c r="I10" i="186"/>
  <c r="A7" i="186"/>
  <c r="A6" i="186"/>
  <c r="A5" i="186"/>
  <c r="A4" i="186"/>
  <c r="A26" i="185"/>
  <c r="I10" i="185"/>
  <c r="A7" i="185"/>
  <c r="A6" i="185"/>
  <c r="A5" i="185"/>
  <c r="A4" i="185"/>
  <c r="O29" i="188" l="1"/>
  <c r="G22" i="131" s="1"/>
  <c r="N29" i="188"/>
  <c r="F22" i="131" s="1"/>
  <c r="L29" i="188"/>
  <c r="H22" i="131" s="1"/>
  <c r="L29" i="187"/>
  <c r="H23" i="131" s="1"/>
  <c r="N29" i="187"/>
  <c r="F23" i="131" s="1"/>
  <c r="O29" i="187"/>
  <c r="G23" i="131" s="1"/>
  <c r="L23" i="186"/>
  <c r="H21" i="131" s="1"/>
  <c r="N23" i="186"/>
  <c r="F21" i="131" s="1"/>
  <c r="O23" i="186"/>
  <c r="G21" i="131" s="1"/>
  <c r="L20" i="185"/>
  <c r="H20" i="131" s="1"/>
  <c r="O20" i="185"/>
  <c r="G20" i="131" s="1"/>
  <c r="N20" i="185"/>
  <c r="F20" i="131" s="1"/>
  <c r="M29" i="188" l="1"/>
  <c r="M29" i="187"/>
  <c r="M23" i="186"/>
  <c r="M20" i="185"/>
  <c r="P29" i="187" l="1"/>
  <c r="N9" i="187" s="1"/>
  <c r="E23" i="131"/>
  <c r="D23" i="131" s="1"/>
  <c r="P29" i="188"/>
  <c r="N9" i="188" s="1"/>
  <c r="E22" i="131"/>
  <c r="D22" i="131" s="1"/>
  <c r="P23" i="186"/>
  <c r="N9" i="186" s="1"/>
  <c r="E21" i="131"/>
  <c r="P20" i="185"/>
  <c r="N9" i="185" s="1"/>
  <c r="E20" i="131"/>
  <c r="A40" i="184" l="1"/>
  <c r="I10" i="184"/>
  <c r="A7" i="184"/>
  <c r="A6" i="184"/>
  <c r="A5" i="184"/>
  <c r="A4" i="184"/>
  <c r="L34" i="184" l="1"/>
  <c r="H19" i="131" s="1"/>
  <c r="N34" i="184"/>
  <c r="F19" i="131" s="1"/>
  <c r="O34" i="184"/>
  <c r="G19" i="131" s="1"/>
  <c r="A47" i="183"/>
  <c r="I10" i="183"/>
  <c r="A7" i="183"/>
  <c r="A6" i="183"/>
  <c r="A5" i="183"/>
  <c r="A4" i="183"/>
  <c r="D20" i="131"/>
  <c r="D21" i="131"/>
  <c r="O41" i="183" l="1"/>
  <c r="G24" i="131" s="1"/>
  <c r="N41" i="183"/>
  <c r="F24" i="131" s="1"/>
  <c r="M34" i="184"/>
  <c r="L41" i="183"/>
  <c r="H24" i="131" s="1"/>
  <c r="P34" i="184" l="1"/>
  <c r="N9" i="184" s="1"/>
  <c r="E19" i="131"/>
  <c r="D19" i="131" s="1"/>
  <c r="M41" i="183"/>
  <c r="P41" i="183" l="1"/>
  <c r="N9" i="183" s="1"/>
  <c r="E24" i="131"/>
  <c r="D24" i="131" s="1"/>
  <c r="A129" i="182" l="1"/>
  <c r="I10" i="182"/>
  <c r="A7" i="182"/>
  <c r="A6" i="182"/>
  <c r="A5" i="182"/>
  <c r="A4" i="182"/>
  <c r="A10" i="93"/>
  <c r="A70" i="181"/>
  <c r="I10" i="181"/>
  <c r="A7" i="181"/>
  <c r="A6" i="181"/>
  <c r="A5" i="181"/>
  <c r="A4" i="181"/>
  <c r="N123" i="182" l="1"/>
  <c r="N64" i="181"/>
  <c r="F18" i="131" s="1"/>
  <c r="L64" i="181"/>
  <c r="H18" i="131" s="1"/>
  <c r="O64" i="181"/>
  <c r="G18" i="131" s="1"/>
  <c r="L123" i="182"/>
  <c r="H17" i="131" s="1"/>
  <c r="O123" i="182"/>
  <c r="G17" i="131" s="1"/>
  <c r="F17" i="131"/>
  <c r="M123" i="182" l="1"/>
  <c r="M64" i="181"/>
  <c r="P64" i="181" l="1"/>
  <c r="N9" i="181" s="1"/>
  <c r="E18" i="131"/>
  <c r="D18" i="131" s="1"/>
  <c r="P123" i="182"/>
  <c r="N9" i="182" s="1"/>
  <c r="E17" i="131"/>
  <c r="D17" i="131" s="1"/>
  <c r="A4" i="180"/>
  <c r="A5" i="180"/>
  <c r="A6" i="180"/>
  <c r="A7" i="180"/>
  <c r="I10" i="180"/>
  <c r="A60" i="180"/>
  <c r="A4" i="179"/>
  <c r="A5" i="179"/>
  <c r="A6" i="179"/>
  <c r="A7" i="179"/>
  <c r="I10" i="179"/>
  <c r="A23" i="179"/>
  <c r="A3" i="131"/>
  <c r="A6" i="131"/>
  <c r="A7" i="131"/>
  <c r="A8" i="131"/>
  <c r="A9" i="131"/>
  <c r="A11" i="93"/>
  <c r="A12" i="93"/>
  <c r="A13" i="93"/>
  <c r="A14" i="93"/>
  <c r="B17" i="93"/>
  <c r="O54" i="180" l="1"/>
  <c r="G15" i="131" s="1"/>
  <c r="N54" i="180"/>
  <c r="F15" i="131" s="1"/>
  <c r="L17" i="179"/>
  <c r="H16" i="131" s="1"/>
  <c r="N17" i="179"/>
  <c r="F16" i="131" s="1"/>
  <c r="O17" i="179"/>
  <c r="G16" i="131" s="1"/>
  <c r="L54" i="180"/>
  <c r="H15" i="131" s="1"/>
  <c r="M17" i="179" l="1"/>
  <c r="E16" i="131" s="1"/>
  <c r="D16" i="131" s="1"/>
  <c r="G25" i="131"/>
  <c r="H25" i="131"/>
  <c r="D11" i="131" s="1"/>
  <c r="F25" i="131"/>
  <c r="M54" i="180"/>
  <c r="E15" i="131" s="1"/>
  <c r="P54" i="180" l="1"/>
  <c r="N9" i="180" s="1"/>
  <c r="P17" i="179"/>
  <c r="N9" i="179" s="1"/>
  <c r="D15" i="131"/>
  <c r="D25" i="131" l="1"/>
  <c r="E25" i="131"/>
  <c r="D29" i="131" l="1"/>
  <c r="D10" i="131" s="1"/>
  <c r="D17" i="93" l="1"/>
  <c r="D18" i="93" s="1"/>
  <c r="D19" i="93" s="1"/>
  <c r="D19" i="153" l="1"/>
  <c r="D21" i="153" s="1"/>
  <c r="D22" i="153" s="1"/>
  <c r="D23" i="153" s="1"/>
</calcChain>
</file>

<file path=xl/sharedStrings.xml><?xml version="1.0" encoding="utf-8"?>
<sst xmlns="http://schemas.openxmlformats.org/spreadsheetml/2006/main" count="1425" uniqueCount="471">
  <si>
    <t>6</t>
  </si>
  <si>
    <t>7</t>
  </si>
  <si>
    <t>3.2</t>
  </si>
  <si>
    <t>Kopsavilkuma aprēķini pa darbu vai konstruktīvo elementu veidiem</t>
  </si>
  <si>
    <t>(Būvdarbu veids  vai konstruktīva elementa nosaukums)</t>
  </si>
  <si>
    <t xml:space="preserve">                                       Par kopējo summu, euro</t>
  </si>
  <si>
    <t xml:space="preserve">                         Kopējā darbietilpība, c/h </t>
  </si>
  <si>
    <t>Kods, tāmes Nr.</t>
  </si>
  <si>
    <t>Būvdarbu veids vai konstruktīvā elementa nosaukums</t>
  </si>
  <si>
    <t>Tāmes izmaksas (euro)</t>
  </si>
  <si>
    <t>Tai skaita</t>
  </si>
  <si>
    <t>Darb- ietilpība (c/st)</t>
  </si>
  <si>
    <t>būvizstrādājumi  (euro)</t>
  </si>
  <si>
    <t>Kopā:</t>
  </si>
  <si>
    <t>t.sk.darba aizsardzība</t>
  </si>
  <si>
    <t>Pavisam kopā:</t>
  </si>
  <si>
    <t>4.2</t>
  </si>
  <si>
    <t>4.1</t>
  </si>
  <si>
    <t>4.3</t>
  </si>
  <si>
    <t>5.1</t>
  </si>
  <si>
    <t>PVN 21%:</t>
  </si>
  <si>
    <t>euro</t>
  </si>
  <si>
    <t>darba samaksas likme (euro/h)</t>
  </si>
  <si>
    <t>darba alga (euro)</t>
  </si>
  <si>
    <t>mehānismi (euro)</t>
  </si>
  <si>
    <t>Kopā                    (euro)</t>
  </si>
  <si>
    <t>Summa (euro)</t>
  </si>
  <si>
    <t>Objekta izmaksas (euro)</t>
  </si>
  <si>
    <t xml:space="preserve">                                                                                                                          APSTIPRINU</t>
  </si>
  <si>
    <t xml:space="preserve">                                                                                        ______________________________________</t>
  </si>
  <si>
    <t xml:space="preserve">                                                                                                            (pasūtītāja paraksts un ta atšifrējums)</t>
  </si>
  <si>
    <t>Z.v.</t>
  </si>
  <si>
    <t xml:space="preserve">                                           ______.gada______._______________</t>
  </si>
  <si>
    <t>Būvniecības koptāme</t>
  </si>
  <si>
    <t>Nr.p.k.</t>
  </si>
  <si>
    <t>KOPĀ:</t>
  </si>
  <si>
    <t>Objekta  nosaukums</t>
  </si>
  <si>
    <t xml:space="preserve">Tāmes izmaksas </t>
  </si>
  <si>
    <t>Nr. p.k.</t>
  </si>
  <si>
    <t>Kods</t>
  </si>
  <si>
    <t>Mērvienība</t>
  </si>
  <si>
    <t>Daudzums</t>
  </si>
  <si>
    <t>Vienības izmaksas</t>
  </si>
  <si>
    <t>Kopā uz visu apjomu</t>
  </si>
  <si>
    <t>1.7</t>
  </si>
  <si>
    <t>1.8</t>
  </si>
  <si>
    <t>1.9</t>
  </si>
  <si>
    <t>1.10</t>
  </si>
  <si>
    <t>1.11</t>
  </si>
  <si>
    <t>1.12</t>
  </si>
  <si>
    <t>1.13</t>
  </si>
  <si>
    <t>1.14</t>
  </si>
  <si>
    <t xml:space="preserve">      Sertifkāta Nr.</t>
  </si>
  <si>
    <t>1.1</t>
  </si>
  <si>
    <t>1.2</t>
  </si>
  <si>
    <t>1.3</t>
  </si>
  <si>
    <t>1.4</t>
  </si>
  <si>
    <t>1.5</t>
  </si>
  <si>
    <t>1.6</t>
  </si>
  <si>
    <t>laika norma (c/h).</t>
  </si>
  <si>
    <t>darbietilpība (c/h)</t>
  </si>
  <si>
    <t>1</t>
  </si>
  <si>
    <t>Būvdarbu nosaukums</t>
  </si>
  <si>
    <t>būvizstrādājumi          (euro)</t>
  </si>
  <si>
    <t>(Būvdarbu veids vai konstruktīva elementa nosaukums)</t>
  </si>
  <si>
    <t>5</t>
  </si>
  <si>
    <t>2</t>
  </si>
  <si>
    <t>3</t>
  </si>
  <si>
    <t>4</t>
  </si>
  <si>
    <t>2.1</t>
  </si>
  <si>
    <t>2.2</t>
  </si>
  <si>
    <t>2.3</t>
  </si>
  <si>
    <t>3.1</t>
  </si>
  <si>
    <t>6.1</t>
  </si>
  <si>
    <t>Paredzamās līgumcenas koptāme</t>
  </si>
  <si>
    <t> PAVISAM BŪVNIECĪBAS IZMAKSAS:</t>
  </si>
  <si>
    <t>Sastādīja :</t>
  </si>
  <si>
    <t>(paraksts un tā atšifrējums, datums)</t>
  </si>
  <si>
    <t>Sertifikāta Nr.</t>
  </si>
  <si>
    <t>Pārbaudīja :</t>
  </si>
  <si>
    <t>Pārbaudīja</t>
  </si>
  <si>
    <t>  </t>
  </si>
  <si>
    <t xml:space="preserve">Tiešās izmaksas kopā, t.sk. darba devēja sociālais nodoklis 23,59%: </t>
  </si>
  <si>
    <t>7.1</t>
  </si>
  <si>
    <t>7.2</t>
  </si>
  <si>
    <t>7.3</t>
  </si>
  <si>
    <t>8</t>
  </si>
  <si>
    <t>8.1</t>
  </si>
  <si>
    <t>8.2</t>
  </si>
  <si>
    <t>8.3</t>
  </si>
  <si>
    <t>8.4</t>
  </si>
  <si>
    <t>4.4</t>
  </si>
  <si>
    <t>4.5</t>
  </si>
  <si>
    <t>1.15</t>
  </si>
  <si>
    <t>1.16</t>
  </si>
  <si>
    <t>līgum cenas</t>
  </si>
  <si>
    <t>4.6</t>
  </si>
  <si>
    <t>5.2</t>
  </si>
  <si>
    <t>5.3</t>
  </si>
  <si>
    <t>6.2</t>
  </si>
  <si>
    <t>6.3</t>
  </si>
  <si>
    <t>6.4</t>
  </si>
  <si>
    <t>6.5</t>
  </si>
  <si>
    <t>7.4</t>
  </si>
  <si>
    <t>7.5</t>
  </si>
  <si>
    <t>4.7</t>
  </si>
  <si>
    <t xml:space="preserve"> </t>
  </si>
  <si>
    <t>Lokālā tāme Nr. 3.</t>
  </si>
  <si>
    <t>Vispārējie celtniecības darbi</t>
  </si>
  <si>
    <t>1.17</t>
  </si>
  <si>
    <t>1.18</t>
  </si>
  <si>
    <t>1.19</t>
  </si>
  <si>
    <t>1.20</t>
  </si>
  <si>
    <t>Būves nosaukums: Slimnīcas ēka</t>
  </si>
  <si>
    <t>Objekta nosaukums: Morga telpas izbūve SIA "Jēkabpils reģionālās slimnīcas" ēkā ar Kadastra Nr.
56010021214001, Andreja Pormaļa iela 125, Jēkabpils, Jēkabpils nov., LV-5201</t>
  </si>
  <si>
    <t>Morga telpas izbūve SIA "Jēkabpils reģionālās slimnīcas" ēkā ar Kadastra Nr. 56010021214001, Andreja Pormaļa iela 125, Jēkabpils, Jēkabpils nov., LV-5201</t>
  </si>
  <si>
    <t>Objekta adrese: Andreja Pormaļa iela 125, Jēkabpils, Jēkabpils nov., LV-5201</t>
  </si>
  <si>
    <t>Lokālā tāme Nr. 2.</t>
  </si>
  <si>
    <t>Ūdensapgāde un kanalizācija (iekšējā)</t>
  </si>
  <si>
    <t>IEKŠĒJAIS AUKSTĀ ŪDENS ŪDENSVADS U1</t>
  </si>
  <si>
    <t>Aukstā ūdens cauruļvadu pieslēguma vieta pie esošiem iekšējiem  tīkliem</t>
  </si>
  <si>
    <t>kpl.</t>
  </si>
  <si>
    <t>CAURUĻVADI</t>
  </si>
  <si>
    <t>Daudzslāņu cauruļvadi</t>
  </si>
  <si>
    <t>Ūdensvada caurule, daudzslāņu Pex-Alu-Pex, D20x2,25mm,  montāža pie starpstāvu pārseguma, sienām vai sienas ar montāžas skavām</t>
  </si>
  <si>
    <t>m</t>
  </si>
  <si>
    <t>Ūdensvada caurule, daudzslāņu Pex-Alu-Pex, D32x3,0mm, montāža pie starpstāvu pārseguma, sienām vai sienas ar montāžas skavām</t>
  </si>
  <si>
    <t>Ūdensvada caurule, daudzslāņu Pex-Alu-Pex, D20x2,25mm, montāža pie starpstāvu pārseguma, sienām vai sienas ar montāžas skavām</t>
  </si>
  <si>
    <t>Aukstā ūdens cauruļvadu pretkondensāta izolācija</t>
  </si>
  <si>
    <t>Pretkondensāta izolācija δ=13mm D32x3,0 caurulei ar montāžu</t>
  </si>
  <si>
    <t>Pretkondensāta izolācija δ=13mm D20x2,25 caurulei ar montāžu</t>
  </si>
  <si>
    <t>Pieslēgums aukstā ūdens esoš. sistēmai, tajā skaitā: -uzmavu pāreja no tērauda uz PE  Dn15x(D20x2,25) - 1.gb.</t>
  </si>
  <si>
    <t>Pieslēgums aukstā ūdens esoš. sistēmai, tajā skaitā: -uzmavu pāreja no tērauda uz PE  Dn25x(D32x3,0) - 1.gb.</t>
  </si>
  <si>
    <t>VEIDGABALI</t>
  </si>
  <si>
    <t>Pex-Alu-Pex veidgabali</t>
  </si>
  <si>
    <t>Trejgabals</t>
  </si>
  <si>
    <t>D32, PN10 ar montāžu</t>
  </si>
  <si>
    <t>gb.</t>
  </si>
  <si>
    <t>Trejgabals ar pāreju</t>
  </si>
  <si>
    <t>D32x20x32, PN10 ar montāžu</t>
  </si>
  <si>
    <t>Līkums 90 º</t>
  </si>
  <si>
    <t>D20, PN10 ar montāžu</t>
  </si>
  <si>
    <t>Pārejas savienojums</t>
  </si>
  <si>
    <t>D32x20, PN10 ar montāžu</t>
  </si>
  <si>
    <t>Savienojums ar vītni</t>
  </si>
  <si>
    <t>D32x1", PN10 ar montāžu</t>
  </si>
  <si>
    <t>D20x3/4", PN10 ar montāžu</t>
  </si>
  <si>
    <t>Tehniskās ierīces</t>
  </si>
  <si>
    <t>ARMATŪRA</t>
  </si>
  <si>
    <t>Lodveida ventilis, misiņa, PN16, Dn25mm, ar montāžu</t>
  </si>
  <si>
    <t>Lodveida ventilis, misiņa, PN16, Dn15mm, ar montāžu</t>
  </si>
  <si>
    <t>Lodveida ventilis, misiņa, PN16, 1/2", ar montāžu virs sienas santehnisko iekārtu pieslēgšanai</t>
  </si>
  <si>
    <t>Izlietņu jaucējkrānu pieslēgums ar lokano savienojumu 1/2", PN16, /L precizējams uz vietas/</t>
  </si>
  <si>
    <t>Palīgmateriāli U1 sistēmas montāžai - skrūves, blīves, stiprinājumi utt.</t>
  </si>
  <si>
    <t>Sistēmas hidrauliskā pārbaude un dezinfekcija</t>
  </si>
  <si>
    <t>Esoša aukstā ūdensvada caurules demontāža, ūdensvada caurule d65-d15mm  komplekta ar veigabaliem un lodveida ventiliem</t>
  </si>
  <si>
    <t>2.4</t>
  </si>
  <si>
    <t>2.5</t>
  </si>
  <si>
    <t>2.6</t>
  </si>
  <si>
    <t>2.7</t>
  </si>
  <si>
    <t>2.8</t>
  </si>
  <si>
    <t>2.9</t>
  </si>
  <si>
    <t>2.10</t>
  </si>
  <si>
    <t>2.11</t>
  </si>
  <si>
    <t>Karstā ūdens cauruļvadu pieslēguma vieta pie esošiem iekšējiem  tīkliem</t>
  </si>
  <si>
    <t>IEKŠĒJAIS KARSTĀ ŪDENS ŪDENSVADS T3</t>
  </si>
  <si>
    <t>Pieslēgums karstā ūdens esoš. sistēmai, tajā skaitā: -uzmavu pāreja no tērauda uz PE  Dn25x(D32x3,0) - 1.gb.</t>
  </si>
  <si>
    <t>Pieslēgums karstā ūdens esoš. sistēmai, tajā skaitā: -uzmavu pāreja no tērauda uz PE  Dn15x(D20x2,25) - 1.gb.</t>
  </si>
  <si>
    <t xml:space="preserve">Karstā ūdens cirkulācijas cauruļvadu akmens vates cauruļvadu siltumizolācijas, λD [W/mK]≤0.037 (50°C) </t>
  </si>
  <si>
    <t>Siltumizolācija caurulei δ=20mm D32x3,0 ar iebūvi</t>
  </si>
  <si>
    <t>Siltumizolācija caurulei δ=20mm D20x2,25 ar iebūvi</t>
  </si>
  <si>
    <t>2.12</t>
  </si>
  <si>
    <t>2.13</t>
  </si>
  <si>
    <t>2.14</t>
  </si>
  <si>
    <t>2.15</t>
  </si>
  <si>
    <t>2.16</t>
  </si>
  <si>
    <t>2.17</t>
  </si>
  <si>
    <t>2.18</t>
  </si>
  <si>
    <t>2.19</t>
  </si>
  <si>
    <t>2.20</t>
  </si>
  <si>
    <t>Palīgmateriāli T3 sistēmas montāžai - skrūves, blīves, stiprinājumi utt.</t>
  </si>
  <si>
    <t xml:space="preserve">Esoša karstā ūdensvada caurules demontāža, ūdensvada caurule d65-d15mm  komplekta ar veigabaliem un lodveida ventiliem </t>
  </si>
  <si>
    <t>IEKŠĒJA KANALIZĀCIJAS SISTĒMA K1</t>
  </si>
  <si>
    <t>Kanalizācijas cauruļvadu pieslēguma vieta pie iekšējiem esošiem tīkliem</t>
  </si>
  <si>
    <t>3.3</t>
  </si>
  <si>
    <t>3.4</t>
  </si>
  <si>
    <t>3.5</t>
  </si>
  <si>
    <t>3.6</t>
  </si>
  <si>
    <t>3.7</t>
  </si>
  <si>
    <t>3.8</t>
  </si>
  <si>
    <t>3.9</t>
  </si>
  <si>
    <t>3.10</t>
  </si>
  <si>
    <t>3.11</t>
  </si>
  <si>
    <t>3.12</t>
  </si>
  <si>
    <t>3.13</t>
  </si>
  <si>
    <t>3.14</t>
  </si>
  <si>
    <t>3.15</t>
  </si>
  <si>
    <t>3.16</t>
  </si>
  <si>
    <t>3.17</t>
  </si>
  <si>
    <t>3.18</t>
  </si>
  <si>
    <t>3.19</t>
  </si>
  <si>
    <t>Pieslēgums kanalizācijas cauruļvadu esoš. sistēmai d100, tajā skaitā: - savienojoša uzmava d100xDn100 - 1.gb.</t>
  </si>
  <si>
    <t>Pieslēgums kanalizācijas cauruļvadu esoš. sistēmai d50, tajā skaitā: - savienojoša uzmava d50xDn50 - 1.gb.</t>
  </si>
  <si>
    <t>Kanalizācijas PVC caurule</t>
  </si>
  <si>
    <t>Kanalizācijas caurule PVC iekšējiem tīkliem, Dn100mm , uzmavu ar iebūvi  stiprinot pie sienas ar stiprinājuma kronšteiniem, apšujot ar ģipškartona aizsargkārbām</t>
  </si>
  <si>
    <t>Kanalizācijas caurule PVC iekšējiem tīkliem  Dn100mm, uzmavu ar iebūvi grīdā</t>
  </si>
  <si>
    <t>Kanalizācijas caurule PVC iekšējiem tīkliem, Dn50mm , uzmavu ar iebūvi stiprinot pie sienas ar stiprinājuma kronšteiniem</t>
  </si>
  <si>
    <t>Revīzija PVC 90°, Dn100/100 uzmavu tipa, slēdzama, ar iebūvi</t>
  </si>
  <si>
    <t>Servisa lūka 200x200mm, metāla, slēdzama, iebūvējama sienā vai aizsargkārbā revīziju apkopei</t>
  </si>
  <si>
    <t>PVC korķis Dn100 ar montāžu</t>
  </si>
  <si>
    <t>Kanalizācijas PVC fasona daļas</t>
  </si>
  <si>
    <t>Krustgabals 45°, Dn100/100/100 ar montāžu</t>
  </si>
  <si>
    <t>Trejgabals 45°, Dn100/100/100 ar montāžu</t>
  </si>
  <si>
    <t>Līkums 45°, Dn100 ar montāžu</t>
  </si>
  <si>
    <t>Līkums 45°, Dn50 ar montāžu</t>
  </si>
  <si>
    <t>Pāreja</t>
  </si>
  <si>
    <t>Dn100x50 montāža</t>
  </si>
  <si>
    <t>Dn50x40 montāža</t>
  </si>
  <si>
    <t>Traps Dn100, ar mehānisku pretsmakas noslēgu, regulējams, apakšējais pieslēgums D100, ar nerūsējošā tērauda resti, ar iebūvi grīdas līmenī (ierīces tipu precizēt pie pasūtītāja)</t>
  </si>
  <si>
    <t>Palīgmateriāli K1 sistēmas montāžai</t>
  </si>
  <si>
    <t>Sistēmas skalošana</t>
  </si>
  <si>
    <t>Esoša kanalizācijas caurules demontāža, kanalizācijas caurule d100-d50mm  komplektā ar veidgabaliem</t>
  </si>
  <si>
    <t>Pieslēgums kanalizācijas cauruļvadu esoš. sistēmai d40, tajā skaitā: - savienojoša uzmava d40xDn40 - 1.gb.</t>
  </si>
  <si>
    <t>Trejgabals 45°, Dn100/50/100 ar montāžu</t>
  </si>
  <si>
    <t>Trejgabals 45°, Dn50/50/50 ar montāžu</t>
  </si>
  <si>
    <t>3.20</t>
  </si>
  <si>
    <t>3.21</t>
  </si>
  <si>
    <t>3.22</t>
  </si>
  <si>
    <t>Pretvārsts, ar mehānisku pretsmakas noslēgu Dn50 HL-4 vai ekvivalenta (ierīces tipu precizēt pie pasūtītāja) montāža</t>
  </si>
  <si>
    <t>IEKŠĒJA KANALIZĀCIJAS SISTĒMA K4 (no kondicionieriem)</t>
  </si>
  <si>
    <t>Kanalizācijas cauruļvadu pieslēguma vieta pie iekšējiem projekt. Tīkliem</t>
  </si>
  <si>
    <t>Pieslēgums kanalizācijas cauruļvadu projekt. kondicionieriem Dn20</t>
  </si>
  <si>
    <t>vieta</t>
  </si>
  <si>
    <t>Kanalizācijas caurule PVC  iekšējiem tīkliem (beztrokšņa sadzīves notekūdeņu sistēma), Dn20mm , uzmavu ar iebūvi  stiprinot pie sienas ar stiprinājuma kronšteiniem, apšujot ar gipškartona aizsargkārbām</t>
  </si>
  <si>
    <t>Līkums 45°, Dn32 ar montāžu</t>
  </si>
  <si>
    <t>Dn32x20 montāža</t>
  </si>
  <si>
    <t>4.8</t>
  </si>
  <si>
    <t>4.9</t>
  </si>
  <si>
    <t>4.10</t>
  </si>
  <si>
    <t>Kondensāta sifona ar mehānisku pretsmakas noslēgu (ekvivalents HL 136.3) montāža</t>
  </si>
  <si>
    <t>Palīgmateriāli K4 sistēmas montāžai</t>
  </si>
  <si>
    <t>Elektroapgāde, iekšējā</t>
  </si>
  <si>
    <t>Lokālā tāme Nr. 4.</t>
  </si>
  <si>
    <t>SADALNES</t>
  </si>
  <si>
    <t>Sadalnes ASS-0.1 montāža – individuāli izgatavojama, metāla, zemapmetuma izpildījumā, aizsardzības pakāpe IP30. Sadalne komplektējama ar visiem nepieciešamajiem komutācijas un aizsardzības aparātiem un pārsprieguma aizsardzību, ne mazāk kā 54 moduļiem. Durvis aprīkot ar slēdzeni. Kabeļu ievadi/izvadi paredzēt no augšas un apakšas. (skatīt EL-8)</t>
  </si>
  <si>
    <t>Esošās MGS sadalnes papildinājums veidojot jaunu grupu un uzstādot 3C25A automātslēdzi, iekļaujot papildus materiālus jaunas grupas izveidei kopņu spailes vai savienojuma vadus</t>
  </si>
  <si>
    <t>Esošās sadalnes demontāža</t>
  </si>
  <si>
    <t>KONTAKTLIGZDAS</t>
  </si>
  <si>
    <t>Vienvietīga elektriskā sienas kontakta (230V, 16A, IP20, Z/A) ar bērnu drošību un zemējumu montāža</t>
  </si>
  <si>
    <t>Divvietīga elektriskā sienas kontakta (230V, 16A, IP20, Z/A) ar bērnu drošību un zemējumu montāža</t>
  </si>
  <si>
    <t>Četrvietīga elektriskā sienas kontakta (230V, 16A, IP20, Z/A) ar bērnu drošību un zemējumu montāža</t>
  </si>
  <si>
    <t>Divvietīga elektriskā sienas kontakta (230V, 16A, IP44, Z/A) ar bērnu drošību un zemējumu montāža</t>
  </si>
  <si>
    <t>Uguns noturīgā (vismaz 30-60min), halogēnu nesaturoša zemapmetuma montāžas kārba, IP30, 1-V ar montāžu</t>
  </si>
  <si>
    <t>Montāžas dekoratīvais nosegrāmītis 1-V ar montāžu, Tips: Schneider Electric, sērija Sedna Design, korpusa krāsa Balta vai ekvivalnets</t>
  </si>
  <si>
    <t>Uguns noturīgā (vismaz 30-60min), halogēnu nesaturoša zemapmetuma montāžas kārba, IP30, 2-V ar montāžu</t>
  </si>
  <si>
    <t>Montāžas dekoratīvais nosegrāmītis 2-V ar montāžu, Tips: Schneider Electric, sērija Sedna Design, korpusa krāsa Balta vai ekvivalnets</t>
  </si>
  <si>
    <t>Uguns noturīgā (vismaz 30-60min), halogēnu nesaturoša zemapmetuma montāžas kārba, IP30, 4-V ar montāžu</t>
  </si>
  <si>
    <t>Montāžas dekoratīvais nosegrāmītis 4-V ar montāžu, Tips: Schneider Electric, sērija Sedna Design, korpusa krāsa Balta vai ekvivalnets</t>
  </si>
  <si>
    <t>SLĒDŽI</t>
  </si>
  <si>
    <t>Montāžas dekoratīvais nosegrāmītis 2-V ar montāžu</t>
  </si>
  <si>
    <t>ĒKAS IEKŠTELPU ZEMĒJUMS</t>
  </si>
  <si>
    <t>Zemējuma vads H07Z1-K-1x6mm² ar montāžu</t>
  </si>
  <si>
    <t>Zemējuma vads H07Z1-K-1x10mm² ar montāžu</t>
  </si>
  <si>
    <t>Zemējuma vads H07Z1-K-1x16mm² ar montāžu</t>
  </si>
  <si>
    <t>Potenciālu izlīdzinošā kopne</t>
  </si>
  <si>
    <t>GAISMEKĻI</t>
  </si>
  <si>
    <t>Evakuācijas ceļa norādes gaismeklis LED ar  "Ceļa norāde/Izeja", EXIT S 1W LED 175 lm IP65  ar iebūvētu akumulatoru bateriju 60min  darbībai montāža (EXv1 vai ekvivalnets)</t>
  </si>
  <si>
    <t>Griestu gaismeklis, balta korpusa krāsa, montējam pie piekārtajiem griestiem LEDVANCE PL COMP 600 V 30W ML 93040 U19, 4200lm, 140lm/W, 4000K, 4099854734601 (G1 vai ekvivalnets veicot jaunu apgaismes aprēķinu)</t>
  </si>
  <si>
    <t>Telpu avārijas gaismeklis, EATON  RoundTech MR SEO-RT2RSEO200STF1HIP 200Lm 1.1W IP65 IEKŠTIPA IZPILDĪJUMĀ ar akumualtoru vismaz 60min darbībai montējams iestrādājot griestu segumā (A1 vai ekvivalnets)</t>
  </si>
  <si>
    <t>KABEĻI UN CAURULES</t>
  </si>
  <si>
    <t>Kabelis ar vara dzīslām šķērsgr. 5x4mm² (ar ugunsrekacijas klasi ne zemāku par Tips Cca-s1, d1, a2 (halogēnu nesaturoš.)) montāža</t>
  </si>
  <si>
    <t>6.6</t>
  </si>
  <si>
    <t>Kabelis ar vara dzīslām šķērsgr. 5x2.5mm² (ar ugunsrekacijas klasi ne zemāku par Tips Cca-s1, d1, a2 (halogēnu nesaturoš.)) montāža</t>
  </si>
  <si>
    <t>Kabelis ar vara dzīslām šķērsgr. 3x2.5mm² (ar ugunsrekacijas klasi ne zemāku par Tips Cca-s1, d1, a2 (halogēnu nesaturoš.)) montāža</t>
  </si>
  <si>
    <t>Kabelis ar vara dzīslām šķērsgr. 3x1.5mm² (ar ugunsrekacijas klasi ne zemāku par Tips Cca-s1, d1, a2 (halogēnu nesaturoš.)) montāža</t>
  </si>
  <si>
    <t>Kabelis N(HXH)-J FE180-3x1.5 kompletkā ar metāla skavu stiprinājumiem ar montāžu</t>
  </si>
  <si>
    <t>PĀRĒJIE MATERIĀLI</t>
  </si>
  <si>
    <t>Plastmasa uhalogēnu nesaturoša nozarkārba IP54-65 komplketā ar spailēm, montāža</t>
  </si>
  <si>
    <t>Plastmasa ugunsnoturīga vismaz E30 nozarkārba IP54-65 komplketā ar spailēm, montāža</t>
  </si>
  <si>
    <t>Ugunsdrošais blīvējums atvērumu vietās EI30-60</t>
  </si>
  <si>
    <t>obj.</t>
  </si>
  <si>
    <r>
      <t>Gala apdare (g/a) līdz 1kV, trīs-piecudzīslu kabelim 1.5-6 mm</t>
    </r>
    <r>
      <rPr>
        <vertAlign val="superscript"/>
        <sz val="10"/>
        <rFont val="Arial"/>
        <family val="2"/>
      </rPr>
      <t>2</t>
    </r>
  </si>
  <si>
    <t>8.5</t>
  </si>
  <si>
    <t>8.6</t>
  </si>
  <si>
    <t>8.7</t>
  </si>
  <si>
    <t>8.8</t>
  </si>
  <si>
    <t>Palīgmateriāli</t>
  </si>
  <si>
    <t>Kabeļu cauruļu iestrāde zem apmetuma mūra segums - FRĒZĒŠANAS DARBI un aizdare</t>
  </si>
  <si>
    <t>Izbūvēto elektrotīklu izpilddokumentācijas/shēmu sastādīšana</t>
  </si>
  <si>
    <t>Esošo tranzītā ejošo EL tīklu caur pārbūves apjoma pārslēgšana/saglabāšana/ - PIRMS DARBU SĀKŠANAS ESOŠO TĪKLU PRECIZĒŠANA, KURI DEMONTĀJI/KURI DARBĀ UZ CITĀM ZONĀM (iekļaujot materiālus)</t>
  </si>
  <si>
    <t>Izbūvēto elektrotīklu marķēšana</t>
  </si>
  <si>
    <t>Sadalnes izpildshēmas sastādīšana/ielaminēšana/ UZMANĪBU Izpilsdhēmas sastādīt pēc fakstiksi izbūvētā slēguma, kā arī pie izpildshēmām sadalnē pievienotas sadalnes apkalpojamās telpu zonas ar telpu numurācijā - lai ēkas personālam ērti/operatīvi iespējams nolasīt  EL tīkla izpidlījumu</t>
  </si>
  <si>
    <t>Esošo EL tīklu/iekārtu demontāža un utilizācija</t>
  </si>
  <si>
    <t>Izbūvēto elektrotīklu darba spējas pārbaude: 
Elektroinstalacijas kontaktsavienojumu pārbaude;
Termomērījumi EL iekārtām izmantojot termokameru;
Zemējuma pretestības pārbaude;
Izolācijas pretestības pārbaude;</t>
  </si>
  <si>
    <t>Vienvietīga elektriskā sienas kontakta (230V, 16A, IP20, Z/A) ar bērnu drošību un zemējumu montāža, Tips: Schneider Electric, sērija Sedna Design, korpusa krāsa Balta vai ekvivalnets</t>
  </si>
  <si>
    <t>Plastmasa kabeļu kanāla 25-45x35-45mm, komplektā ar pagriezieniem un savienojumiem montāža</t>
  </si>
  <si>
    <t>Lokālā tāme Nr. 1.</t>
  </si>
  <si>
    <t>Iekārtas</t>
  </si>
  <si>
    <t>Lokālā tāme Nr. 5.</t>
  </si>
  <si>
    <t>Apkure</t>
  </si>
  <si>
    <t>Lokālā tāme Nr. 6.</t>
  </si>
  <si>
    <t>Ventilācija</t>
  </si>
  <si>
    <t>Lokālā tāme Nr. 7.</t>
  </si>
  <si>
    <t>Klimata kontroles sistēma</t>
  </si>
  <si>
    <t>Radiatori un to apsaiste</t>
  </si>
  <si>
    <t>Higiēniskais tērauda paneļtipa radiatora ar glūdu priekšējo virsmu, sānu pieslēgumu, ar sienas stiprinājuma kronšteiniem, noslēgkorķi un atgaisotāju komplektā montāža. Tips: 30, 500x1000; Q=850 W, 70/50/20 °С, "Purmo FH30-500-1000", Kermi vai ekvivalents</t>
  </si>
  <si>
    <t>Radiatora termostatiskā vārsta (M30 x 1,5) montāža, DN15 1/2", ekvivalents: "RA-N"</t>
  </si>
  <si>
    <t>Termostatiskās galvas (M30 x 1,5) montāža, 7°C - 28°C, ekvivalents: "Danfoss AERO"</t>
  </si>
  <si>
    <t>Radiatoru atgaitas regulēšanas- noslēgšanas vārsta montāža, DN15 1/2", ekvivalents:
"Danfoss RLV-S"</t>
  </si>
  <si>
    <t>Lodējamā kapara caurules d18x1.0 montāža, radiatoru pieslēgšanai</t>
  </si>
  <si>
    <t xml:space="preserve">Veidgabali </t>
  </si>
  <si>
    <t>Cauruļvadu stiprinājumi</t>
  </si>
  <si>
    <t xml:space="preserve">Pārējais </t>
  </si>
  <si>
    <t>Demontāža un celtniecības darbi</t>
  </si>
  <si>
    <t>Apkures sistēmās hidrauliska ieregulēšana</t>
  </si>
  <si>
    <t>Apkures sistēmas aizpildīšana</t>
  </si>
  <si>
    <t>Apkures sistēmas hidrauliskā pārbaude</t>
  </si>
  <si>
    <t>Palīgdarbi</t>
  </si>
  <si>
    <t>Būvgrūžu utilizācija</t>
  </si>
  <si>
    <t>Esošo paneļtipa radiatoru (Tips: 33, 500x1600) demontāža</t>
  </si>
  <si>
    <t>Lodējamās kapara caurules (d18x1.0) demontāža</t>
  </si>
  <si>
    <t xml:space="preserve">Radiatora termostatiskais vārsta (Dn15) demontāža </t>
  </si>
  <si>
    <t xml:space="preserve">Radiatora noslēgvārsta (Dn15), ar pašblīvējošu savienojumu demontāža </t>
  </si>
  <si>
    <t>P1</t>
  </si>
  <si>
    <r>
      <t>Gaisa apstrādes agregāta P montāža: Rekuperators Prana 200G Premium; L=5-85 m</t>
    </r>
    <r>
      <rPr>
        <vertAlign val="superscript"/>
        <sz val="10"/>
        <rFont val="Arial"/>
        <family val="2"/>
      </rPr>
      <t>3</t>
    </r>
    <r>
      <rPr>
        <sz val="10"/>
        <rFont val="Arial"/>
        <family val="2"/>
        <charset val="204"/>
      </rPr>
      <t>/st; atz .+2,2 vai ekvivalents</t>
    </r>
  </si>
  <si>
    <t>Cokola deflektora montāža, Vilpe Ross125(RAL Izvads krāsots, tonī saskaņot) vai ekvivalents</t>
  </si>
  <si>
    <t>Elektroapgādes materiālu montāžu</t>
  </si>
  <si>
    <t>Montāžas un palīgmateriāli, stiprinājumi, marķēšanas,  ugunsdrošības u.c.nepieciešamie materiāli</t>
  </si>
  <si>
    <t>Izvadi caur sienu izbūve</t>
  </si>
  <si>
    <t>Aukstumapgāde</t>
  </si>
  <si>
    <t xml:space="preserve">Kondicionētāja montāža. Ārējais un iekšējais bloks split tipa: ekvivalents: LG gaisa kondicionieri split tipa –INVERTER;  S24ET.UL2/S24ET.NSK Dzesēšana jauda: 6,0kW; ar pulti </t>
  </si>
  <si>
    <t>Vara caurules 1/4" ar pretkondensāta izolāciju montāža</t>
  </si>
  <si>
    <t>Vara caurules 5/8" ar pretkondensāta izolāciju montāža</t>
  </si>
  <si>
    <t>Balstu(Ārējie) montāža, ar vibrācijas slāpētājiem</t>
  </si>
  <si>
    <t>Montāžas un palīgmateriāli, stiprinājumi, marķēšanas, ugunsdrošības u.c.nepieciešamie materiāli</t>
  </si>
  <si>
    <t>Elektroapgādes materiālu montāža</t>
  </si>
  <si>
    <r>
      <t>Akmensvates blīvuma 150kg/m</t>
    </r>
    <r>
      <rPr>
        <vertAlign val="superscript"/>
        <sz val="10"/>
        <rFont val="Arial"/>
        <family val="2"/>
      </rPr>
      <t>3</t>
    </r>
    <r>
      <rPr>
        <sz val="10"/>
        <rFont val="Arial"/>
        <family val="2"/>
        <charset val="204"/>
      </rPr>
      <t xml:space="preserve"> b=50mm montāža</t>
    </r>
  </si>
  <si>
    <t>Lokālā tāme Nr. 8.</t>
  </si>
  <si>
    <t>Ugunsgrēka atklāšanas un trauksmes signalizācijas sistēma</t>
  </si>
  <si>
    <t>9</t>
  </si>
  <si>
    <t>10</t>
  </si>
  <si>
    <t>Piekļuves kontrole</t>
  </si>
  <si>
    <t>Lokālā tāme Nr. 9.</t>
  </si>
  <si>
    <t>Lokālā tāme Nr. 10.</t>
  </si>
  <si>
    <t>Elektronisko sakaru inženiertīkli</t>
  </si>
  <si>
    <t>11</t>
  </si>
  <si>
    <t>12</t>
  </si>
  <si>
    <t>13</t>
  </si>
  <si>
    <t>14</t>
  </si>
  <si>
    <t>15</t>
  </si>
  <si>
    <t>16</t>
  </si>
  <si>
    <t>17</t>
  </si>
  <si>
    <t>Programmatora Teletek SensoIRIS montāža- Programmēšanas ierīce priekš adrešu piešķiršanas SensoIRIS ierīcēm, marka: SensoIRIS Progr / 31020032 vai ekvivalents</t>
  </si>
  <si>
    <t>Adrešu dūmu detektora montāža, marka: SensoIRIS S130 / 31060049 vai ekvivalents</t>
  </si>
  <si>
    <t>Adrešu detektoru bāzes montāža, marka: SensoIRIS B124 / 31060047 vai ekvivalents</t>
  </si>
  <si>
    <t>Adrešu sienas montējamas sirēnas montāža, marka: SensoIRIS WSOU-R / 32020017 vai ekvivalents</t>
  </si>
  <si>
    <t>Adrešu manuālās tālvadības iedarbināšanas ierīces montāža, marka: SensoIRIS MCP 150 / 31060045 vai ekvivalents</t>
  </si>
  <si>
    <t xml:space="preserve">Caurspīdīgs aizsargvāks manuālās tālvadības iedarbināšanas ierīcei ar montāžu </t>
  </si>
  <si>
    <t>Manuālās tālvadības iedarbināšanas ierīces luminiscējošas norādes montāža</t>
  </si>
  <si>
    <t>Adrešu moduļa ar 230V releju montāža, marka: MOUT 240 / 31020035 vai ekvivalents</t>
  </si>
  <si>
    <t>Ugunsdrošu kabeļu stiprinājumu montāža</t>
  </si>
  <si>
    <t>Instalācijas materiāli</t>
  </si>
  <si>
    <t>Sistēmas programmēšana</t>
  </si>
  <si>
    <t>Izpilddokumentācija</t>
  </si>
  <si>
    <t>18</t>
  </si>
  <si>
    <t>19</t>
  </si>
  <si>
    <t>20</t>
  </si>
  <si>
    <t>21</t>
  </si>
  <si>
    <t>22</t>
  </si>
  <si>
    <t>23</t>
  </si>
  <si>
    <t>24</t>
  </si>
  <si>
    <t>25</t>
  </si>
  <si>
    <t>26</t>
  </si>
  <si>
    <t>19'' Rozešu bloka ar 8 ligzdām montāža</t>
  </si>
  <si>
    <t xml:space="preserve">19'' DIN Montāžas sliede 1m ar montāžu </t>
  </si>
  <si>
    <t>Automātiskā slēdža 1P C16A montāža</t>
  </si>
  <si>
    <t>DIN Rozetes 16A 250V montāža</t>
  </si>
  <si>
    <t>Optiskās šķiedras pigtail 2m SM montāža</t>
  </si>
  <si>
    <t>Adapteru duplex montāža</t>
  </si>
  <si>
    <t>SFP Modulis 10Gbit ar montāžu</t>
  </si>
  <si>
    <t>Datu rozetes montāža ar vienu pieslēgvietu RJ45, balta, antibakteriāla</t>
  </si>
  <si>
    <t>Datu rozetes montāža ar divām pieslēgvietām RJ45, balta, antibakteriāla</t>
  </si>
  <si>
    <t>Halogēnbrīva caurule D=20mm 320N 3m LSZH, gaiši pelēka, ar montāžu</t>
  </si>
  <si>
    <t>Skava caurulēm D=20mm gaiši pelēka (iepakojumā 100gb) ar montāžu</t>
  </si>
  <si>
    <t>Zemējuma spailes ar DIN stiprinājumiem montāža</t>
  </si>
  <si>
    <t>Programmnodrošinājums piekļuves kontroles durvīm</t>
  </si>
  <si>
    <t>PALĪGMATERIĀLI</t>
  </si>
  <si>
    <t>Demontāža</t>
  </si>
  <si>
    <r>
      <t>m</t>
    </r>
    <r>
      <rPr>
        <vertAlign val="superscript"/>
        <sz val="10"/>
        <rFont val="Arial"/>
        <family val="2"/>
      </rPr>
      <t>3</t>
    </r>
  </si>
  <si>
    <r>
      <t>m</t>
    </r>
    <r>
      <rPr>
        <vertAlign val="superscript"/>
        <sz val="10"/>
        <rFont val="Arial"/>
        <family val="2"/>
      </rPr>
      <t>2</t>
    </r>
  </si>
  <si>
    <t>Sienas</t>
  </si>
  <si>
    <r>
      <t>m</t>
    </r>
    <r>
      <rPr>
        <vertAlign val="superscript"/>
        <sz val="10"/>
        <rFont val="Arial"/>
        <family val="2"/>
      </rPr>
      <t>2</t>
    </r>
    <r>
      <rPr>
        <sz val="11"/>
        <color theme="1"/>
        <rFont val="Calibri"/>
        <family val="2"/>
        <charset val="186"/>
        <scheme val="minor"/>
      </rPr>
      <t/>
    </r>
  </si>
  <si>
    <t>Metāla karkasa reģipša sienas uzstādīšana, pielietojot UW,CW metāla profilus, solis 400mm,  masīvās ģipškartona plātnes apšuvums 2 kārtās, papildus OSB 10mm plāksne no vienas puses.</t>
  </si>
  <si>
    <t>Grīdas</t>
  </si>
  <si>
    <t>Grunts pamatnes līdzināšana un blietēšana (min. grunts pamatnes nestspēja 45MPa)</t>
  </si>
  <si>
    <t>Hidroizolācijas plēves ieklāšana (min. 200 mkr.) (uz smilts sagataves)</t>
  </si>
  <si>
    <t>Grīdas betonēšnana ar Estrich C20, b=100mm, iesk. virsmas slīpēšanu, palīgmateriālus un mehānismus</t>
  </si>
  <si>
    <t>Flīžu grīdlīste, h=10cm, tonis - analogs grīdas segumam, iesk. darbu veikšanai nepieciešamos materiālus, palīgmateriālus un mehānismus</t>
  </si>
  <si>
    <t>Griesti</t>
  </si>
  <si>
    <t>Riģeļu sagatavošana, virsmas špaktelēšana, slīpēšana, gruntēšana ar ūdens dispersijas grunti-koncentrātu (akrila kopolimēra dispersija), krāsošana ar ūdens bāzes, matēta, speciāla apdares krāsu sienām un griestiem iekštelpās, kas satur sudraba fosfāta stiklu.Tonis- balts.</t>
  </si>
  <si>
    <t>5.4</t>
  </si>
  <si>
    <t>5.5</t>
  </si>
  <si>
    <t>Durvis</t>
  </si>
  <si>
    <t>Durvju ailas paplašināšana sienā, konstrukcijas izbūve (L profils 65x65x4mm, l=1700mm, 2 gb.; metinātas tērauda paplāksnes 50x200x4mm, 4 gb.), iesk. stiprinājumus u.c. darbu veikšanai nepieciešamos materiālus, palīgmateriālus un mehānismus.</t>
  </si>
  <si>
    <t>Ailas konstrukcijas apmešana ar cementa javu M100</t>
  </si>
  <si>
    <t>Durvju ailas apdares atjaunošana gaiteņa pusē, 20cm platā joslā ap durvju ailu. Virsmas sagatavošana, virsmas špaktelēšana, slīpēšana, gruntēšana ar ūdens dispersijas grunti-koncentrātu (akrila kopolimēra dispersija), krāsošana ar ūdens bāzes, matēta, speciāla apdares krāsu sienām un griestiem iekštelpās, kas satur sudraba fosfāta stiklu.Tonis- saskaņojot ar Pasūtītāju.</t>
  </si>
  <si>
    <t>Jaunu iekšdurvju uzstādīšana - PVC konstrukcija, vienviru, labās vērtnes. Skaņas izolācija ≥ 33dB, mehāniski atveramas, aprīkotas ar automātisko krītošo slieksni bez grīdas profila līstes SCHALL-EX Ultra WS vai ekvivalents. Tonis - balts. Matēts nerūsējošā tērauda rokturis ar noapaļotu formu, gals vērsts pret durvju vērtni. Paredzēt nolaižamu durvju fiksatoru. Durvju brīvais platums ne mazāks par 1100mm, brīvais augstums min 2100mm. nodrošināt durvju atvēršanu vismaz 90 grādu leņķī,  iesk. durvju furnitūru, apmales, stiprinājumus u.c. montāžas materiālus.</t>
  </si>
  <si>
    <t>Durvju norādes uzstadīšana, h=1.4m no grīdas līmeņa</t>
  </si>
  <si>
    <t>Demontējamā starpsiena un starpsienu posmi, iesk. apdares demontāžu, būvgružu utilizāciju</t>
  </si>
  <si>
    <t>Iekšdurvju bloku demontāža,  iesk. būvgružu utilizāciju</t>
  </si>
  <si>
    <t>Demontējama betona klona grīdas konstrukcija līdz augstuma atzīmei -0.310, iesk. būvgružu utilizāciju</t>
  </si>
  <si>
    <t>Sienu apdares (krāsojums) virsmas demontāža, iesk. kolonnas, logu un durvju ailsānus apdares demontāža, būvgružu savākšanu un utilizāciju</t>
  </si>
  <si>
    <t>Griestu apdares (krāsojums) virsmas demontāža, iesk. riģeļus, sijas, u.c. apdares demontāžu, būvgružu savākšanu un utilizēšanu</t>
  </si>
  <si>
    <t>Esošo iekšējo tīklu demontāža, iesk. būvgružu utilizāciju</t>
  </si>
  <si>
    <t>Esošu sienu virsmas apmetuma remonts, plaisu aizdare ar remontjavu, līdzināšana (30% no kopējās esošo sienu platības)</t>
  </si>
  <si>
    <r>
      <t>Esošu sienu virsmas apstrādāšana ar antibakteriālu pretpelējuma fungicīdu sastāvu (3-5 l/m</t>
    </r>
    <r>
      <rPr>
        <vertAlign val="superscript"/>
        <sz val="10"/>
        <rFont val="Arial"/>
        <family val="2"/>
      </rPr>
      <t>2</t>
    </r>
    <r>
      <rPr>
        <sz val="10"/>
        <rFont val="Arial"/>
        <family val="2"/>
      </rPr>
      <t>)</t>
    </r>
  </si>
  <si>
    <r>
      <t>Esošu griestu un riģeļu virsmas apstrādāšana ar antibakteriālu pretpelējuma fungicīdu sastāvu (3-5 l/m</t>
    </r>
    <r>
      <rPr>
        <vertAlign val="superscript"/>
        <sz val="10"/>
        <rFont val="Arial"/>
        <family val="2"/>
      </rPr>
      <t>2</t>
    </r>
    <r>
      <rPr>
        <sz val="10"/>
        <rFont val="Arial"/>
        <family val="2"/>
      </rPr>
      <t>)</t>
    </r>
  </si>
  <si>
    <t>Piekārtie moduļtipa minerālplākšņu griestu montāža, 600x600x20mm (Rockfon Medicare Standart vai ekvivalents), tonis NCS S 0500-N, ugunsdrošība A1, gaismas atstarošana 86%, mikrobioloģiskā klase M1, atbilst 4.zonas prasībām, mitruma noturība 100% relatīvais gaisa mitrums, mala A24</t>
  </si>
  <si>
    <r>
      <rPr>
        <sz val="10"/>
        <rFont val="Arial"/>
        <family val="2"/>
      </rPr>
      <t>2</t>
    </r>
    <r>
      <rPr>
        <sz val="10"/>
        <rFont val="Arial"/>
        <family val="2"/>
        <charset val="204"/>
      </rPr>
      <t>.1</t>
    </r>
  </si>
  <si>
    <t>Ekstrudētu siltumizolācijas plākšņu uzstādīšana λ≤0.036 W/(mk),≥ 300 kPa, 2x50 mm</t>
  </si>
  <si>
    <t>Betona malu lentas montāža, pa telpu perimetru</t>
  </si>
  <si>
    <t>Sienas virsmu (iesk. logu un durvju ailsānus) sagatavošana, virsmas špaktelēšana, slīpēšana, gruntēšana ar ūdens dispersijas grunti-koncentrātu (akrila kopolimēra dispersija)</t>
  </si>
  <si>
    <t>Riģeļu krāsošana ar ūdens bāzes, matēta, speciāla apdares krāsu sienām un griestiem iekštelpās, kas satur sudraba fosfāta stiklu.Tonis- balts.</t>
  </si>
  <si>
    <t>Smilts kārtas izbūve, k/F=1, b=100 mm, iesk. blietēšanu</t>
  </si>
  <si>
    <t>Armatūras sieta uzstādīšana, d=8mm, acs 150x150mm, iesk. distancerus u.c. montāžas materiālus</t>
  </si>
  <si>
    <t>Pagaidu balstu konstrukcijas uzstādīšana ailai, konstrukcijas balstīšanai ailas paplašināšanas laikā</t>
  </si>
  <si>
    <t>5.6</t>
  </si>
  <si>
    <t>5.7</t>
  </si>
  <si>
    <t>Durvju ailas paplašināšana, sienas demontāža un būvgruižu utilizācija</t>
  </si>
  <si>
    <t>Sienas virsmu krāsošana ar ūdens bāzes, matētu, speciālu apdares krāsu sienām un griestiem iekštelpās, kas satur sudraba fosfāta stiklu.Tonis- Pro Grey 1943 vai ekvivalents.</t>
  </si>
  <si>
    <t>Pašlīmējošas aizsargjoslas uzstādīšana sienām Gerflor Contact 350, tonis - Alum vai ekvivalents.</t>
  </si>
  <si>
    <t>Pašlīmējošu stūru aizsargprofilu uzstādīšana Gerflor Protecta 2, tonis Alum vai ekvivalents.</t>
  </si>
  <si>
    <t>Sienu apdare ar keramikas flīzēm 15x15cm, tonis - balts, glancēta virsma (Rako Color vai ekvivalents), iesk. virsmas sagatavošanu un darbu veikšanai nepieciešamos materiālus, palīgmateriālus un mehānismus</t>
  </si>
  <si>
    <t>Flīžu seguma ieklāšana, 60x60cm, R10, gaiši pelēks (Rako Taurus Color - Light Grey vai ekvivalents), šuvojums - gaiši pelēks, iesk. virsmas sagatavošanu un darbu veikšanai nepieciešamos materiālus, palīgmateriālus un mehānismus</t>
  </si>
  <si>
    <t>Riģeļu virsmas apmetuma remonts, plaisu aizdare ar remontjavu, līdzināšana (30% no kopējās riģeļu virsmu platības)</t>
  </si>
  <si>
    <r>
      <t>Morga ledusskapis 12 vietām, iesk. piegādi un montāžu. Funeralia vai ekvivalents.
Raksturojums:
- Ledusskapji 12 mirušo uzglabāšana;
- Kameras ir autonomas un nepieciešamības gadījumā tās var pārvietot;
- Kameras izolācija poliuretāns;
- Katram nodalījumam durvis ar magnētiskām blīvēm un atslēgām un iebūvētu durvju atvēršanas avārijas mehānismu;
- Apgaismojums kameras iekšpusē;
- Digitāls iekšējās temperatūras indikators ar trauksmes signālu par temperatūras izmaiņām;
- Aprīkots ar spiedienu izlīdzinošu ventili;
- Iekšējās un ārējās virsmas izgatavotas no metāla;
- Viegli izvelkama ķermeņa uzglabāšanas paplātes, katrā pusē nerūsējošā tērauda rokturi. Materiāls – nerūsējošais tērauds;
- Ķermeņa uzglabāšanas paplāšu statīvs(U-tipa) ar pielāgojamu augstumu no 0 līdz 40mm;
- Aukstuma agregāts, savienots ar ledusskapi. Elektroniska, pastāvīga iekšējās temperatūras uzturēšana. Aukstuma agregāts atrodas abos sānos ledusskapim - 2gb.;
-Darba temperatūras robežas: no +2</t>
    </r>
    <r>
      <rPr>
        <vertAlign val="superscript"/>
        <sz val="10"/>
        <rFont val="Arial"/>
        <family val="2"/>
      </rPr>
      <t>o</t>
    </r>
    <r>
      <rPr>
        <sz val="10"/>
        <rFont val="Arial"/>
        <family val="2"/>
        <charset val="204"/>
      </rPr>
      <t>C līdz +4</t>
    </r>
    <r>
      <rPr>
        <vertAlign val="superscript"/>
        <sz val="10"/>
        <rFont val="Arial"/>
        <family val="2"/>
      </rPr>
      <t>o</t>
    </r>
    <r>
      <rPr>
        <sz val="10"/>
        <rFont val="Arial"/>
        <family val="2"/>
        <charset val="204"/>
      </rPr>
      <t>C;
- Telpas temperatūra: min +10</t>
    </r>
    <r>
      <rPr>
        <vertAlign val="superscript"/>
        <sz val="10"/>
        <rFont val="Arial"/>
        <family val="2"/>
      </rPr>
      <t>o</t>
    </r>
    <r>
      <rPr>
        <sz val="10"/>
        <rFont val="Arial"/>
        <family val="2"/>
        <charset val="204"/>
      </rPr>
      <t>C, max +32</t>
    </r>
    <r>
      <rPr>
        <vertAlign val="superscript"/>
        <sz val="10"/>
        <rFont val="Arial"/>
        <family val="2"/>
      </rPr>
      <t>o</t>
    </r>
    <r>
      <rPr>
        <sz val="10"/>
        <rFont val="Arial"/>
        <family val="2"/>
        <charset val="204"/>
      </rPr>
      <t>C;
- Durvja izmēri vismaz 800 x 1800mm, četras durvis;
- Ledusskapja ārējie izmēri: 12 ķermeņiem vismaz 4200 x 2310 x 2260 mm.</t>
    </r>
  </si>
  <si>
    <t xml:space="preserve">Ķermeņu pārvietošanas un pacelšanas rati, iesk. piegādi. Funeralia vai ekvivalents.
Raksturojums:
- Paredzēti ķermeņa transportēšanai un pacelšanai ar ķermeņa paplātes vai zārka paliktņa palīdzību;
- Virsma balstās uz hidraulisku celšanas sistēmu, kura ļauj pacelt un nolaist virsmu robežās no 305mm līdz 740mm;
- 4 gumijoti riteņi diametrā vismaz 125mm, 2 riteņi
ar bremzēm;
- Uz virsmas paredzēta fiksācijas ierīce ķermeņa paplātes;
- Ērts plats rokturis ratu stumšanai, augstumā 900mm;
- Maksimālā svara kapacitāte 250 kg;
- Izgatavot no nerūsējošā tērauda;
- Izmēri: 2440 x 660mm.
</t>
  </si>
  <si>
    <t>Plastmasa halogēnbrīva aizsargcaurule Ø20-32mm ar stiprinājuma materiāliem un līkumiem ar montāžu (EVOEL FL-0H-SMART vai ekvivalents)</t>
  </si>
  <si>
    <t>Ugunsdrošā kabeļa montāža | JE-H(St)H…Bd | FE180/PH120 E30 | 1x2x0.8+0.8 mm vai ekvivalents</t>
  </si>
  <si>
    <t>Instalācijas caurule Ø20-25 mm LSZH (EVOEL SM-0H vai ekvivalents) montāža</t>
  </si>
  <si>
    <t>Integriti vidējais korpuss ar 3A PSU montāža, marka INTG-995201PEEU3 vai ekvivalents</t>
  </si>
  <si>
    <t>ILAM durvju kontrolieris 2 durvīm, ar montāžu, marka INTG-996018PCB &amp; K vai ekvivalents</t>
  </si>
  <si>
    <t>Akumulators 12V 7.2Ah, 5 Gadi, Operative temperature range -20 °C to 50 °C, ar montāžu.  Marka: FG20721 vai ekvivalents</t>
  </si>
  <si>
    <t>Bezkontakta nolasītāja Rosslare montāža, marka: AY-K6255 vai ekvivalents</t>
  </si>
  <si>
    <t>Paliknis priekš AY-K12C AY-K6255, ar montāžu. Marka: MP-K01 vai ekvivalents</t>
  </si>
  <si>
    <t>Magnētiskais kontaktu slēdzis (iebūvējams), 2m komutāciju kabelis, Alarmtech, ar montāžu. Marka: MC 250 vai ekvivalents</t>
  </si>
  <si>
    <t>Elektromehāniskais sprūds, Profix 2, fail unlocked darbības princips, 12 VDC, Eff Eff , ar montāžu (Pirms pasūtīšanas saskaņot ar Pasūtītāju un durvju ražotāju). Marka: 138.13---------E91 vai ekvivalents</t>
  </si>
  <si>
    <t>Cat 5e F/UTP kabelis CCA LSZH, folijas ekrāns SecurityNET ar montāžu, marka: SEC5EFTPLSZH-CCA vai ekvivalents</t>
  </si>
  <si>
    <t>Instalācijas kabeļa H03VVH2-F 2x0.75mm² montāža, marka: FABER / 030011 vai ekvivalents</t>
  </si>
  <si>
    <t>Apsardzes kabelis 4x0.22mm ekranēts halogēnbrīvs Cca ar montāžu, marka: ELAN / 240041 vai ekvivalents</t>
  </si>
  <si>
    <t>19" Komutācijas skapis 6U 600×450mm ar montāžu, marka 6U-60/45C vai ekvivalents</t>
  </si>
  <si>
    <t>19" Optiskais panelis 1U / 12 duplex/ ar montāžu, izvelkams ar kaseti, marka 12ODF/1U/DSC vai ekvivalents</t>
  </si>
  <si>
    <t>19" 24 portu patch panelis ar plauktu Cat 6, UTP montāža, marka 100-304 vai ekvivalents</t>
  </si>
  <si>
    <t>19'' Kabeļu horizontālā organizatora ar vāku montāža, marka CMB-08 vai ekvivalents</t>
  </si>
  <si>
    <t>FO savienojošais kabelis (patchcord) Simplex SM OS2 SC-LC vai ekvivalents, ar montāžu</t>
  </si>
  <si>
    <t>19'' Tīkla komutātors ar PoE,  24 ports x 1 Gbps, PoE 24 x 802.11af/at, SFP 4 x 10 Gbps, RAM 512 MB, 1U, 44W montāža, marka CRS328-24P-4S+RM vai ekvivalents</t>
  </si>
  <si>
    <t>Savienojošais kabelis RJ45-RJ45 Cat.6 UTP (patch cord) 1m vai ekvivalents, ar montāžu</t>
  </si>
  <si>
    <t>IR WizSense tīkla videokamera, IPC-HDBW3241R-ZAS-27135, 2Mpix vai ekvivalents, ar montāžu</t>
  </si>
  <si>
    <t>Cat 6 U/UTP kabelis, Excel Networking, LSZH B2CA kategorija, ar montāžu. Marka: 190-071-500 vai ekvivalents</t>
  </si>
  <si>
    <t>12 šķiedru optiskais kabelis RAXELINK SM OS2 G.657A1, B2CA vai ekvivalents, ar montāžu</t>
  </si>
  <si>
    <t>Zemējuma vada H07V-K 4mm² vai ekvivalenta montāža</t>
  </si>
  <si>
    <t xml:space="preserve">      Sastādīja : __________________</t>
  </si>
  <si>
    <t xml:space="preserve">   Pārbaudīja : __________________</t>
  </si>
  <si>
    <t>Sertifkāta Nr.</t>
  </si>
  <si>
    <t xml:space="preserve">      Sastādīja : ___________________</t>
  </si>
  <si>
    <t xml:space="preserve">Pasūtījums Nr.: </t>
  </si>
  <si>
    <t xml:space="preserve"> Virsizdevumi</t>
  </si>
  <si>
    <t xml:space="preserve"> Peļņa </t>
  </si>
  <si>
    <t>Aizpilda pretendents</t>
  </si>
  <si>
    <t xml:space="preserve">Nolikuma 5. pielikums </t>
  </si>
  <si>
    <t>ID Nr. JRS 2026/29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</si>
</sst>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00_-;\-* #,##0.00_-;_-* \-??_-;_-@_-"/>
    <numFmt numFmtId="166" formatCode="_(* #,##0.00_);_(* \(#,##0.00\);_(* \-??_);_(@_)"/>
    <numFmt numFmtId="167" formatCode="_-&quot;Ls &quot;* #,##0.00_-;&quot;-Ls &quot;* #,##0.00_-;_-&quot;Ls &quot;* \-??_-;_-@_-"/>
    <numFmt numFmtId="168" formatCode="_-* #,##0.00\ _L_s_-;\-* #,##0.00\ _L_s_-;_-* &quot;-&quot;??\ _L_s_-;_-@_-"/>
    <numFmt numFmtId="169" formatCode="[$-426]General"/>
  </numFmts>
  <fonts count="87">
    <font>
      <sz val="11"/>
      <color theme="1"/>
      <name val="Calibri"/>
      <family val="2"/>
      <scheme val="minor"/>
    </font>
    <font>
      <sz val="11"/>
      <color theme="1"/>
      <name val="Calibri"/>
      <family val="2"/>
      <charset val="186"/>
      <scheme val="minor"/>
    </font>
    <font>
      <sz val="11"/>
      <color indexed="8"/>
      <name val="Calibri"/>
      <family val="2"/>
    </font>
    <font>
      <sz val="8"/>
      <name val="Calibri"/>
      <family val="2"/>
    </font>
    <font>
      <sz val="12"/>
      <name val="Arial"/>
      <family val="2"/>
      <charset val="186"/>
    </font>
    <font>
      <sz val="10"/>
      <name val="Arial Cyr"/>
      <family val="2"/>
      <charset val="204"/>
    </font>
    <font>
      <sz val="10"/>
      <name val="Arial"/>
      <family val="2"/>
      <charset val="204"/>
    </font>
    <font>
      <sz val="8"/>
      <name val="Arial"/>
      <family val="2"/>
      <charset val="186"/>
    </font>
    <font>
      <sz val="10"/>
      <name val="Arial"/>
      <family val="2"/>
      <charset val="186"/>
    </font>
    <font>
      <sz val="11"/>
      <name val="Arial"/>
      <family val="2"/>
      <charset val="186"/>
    </font>
    <font>
      <sz val="14"/>
      <name val="Arial"/>
      <family val="2"/>
      <charset val="186"/>
    </font>
    <font>
      <b/>
      <sz val="16"/>
      <name val="Arial"/>
      <family val="2"/>
      <charset val="186"/>
    </font>
    <font>
      <b/>
      <sz val="11"/>
      <name val="Arial"/>
      <family val="2"/>
      <charset val="186"/>
    </font>
    <font>
      <sz val="10"/>
      <name val="Helv"/>
    </font>
    <font>
      <b/>
      <sz val="10"/>
      <name val="Arial"/>
      <family val="2"/>
      <charset val="204"/>
    </font>
    <font>
      <sz val="10"/>
      <name val="Arial"/>
      <family val="2"/>
      <charset val="186"/>
    </font>
    <font>
      <b/>
      <sz val="10"/>
      <name val="Arial"/>
      <family val="2"/>
      <charset val="186"/>
    </font>
    <font>
      <sz val="11"/>
      <name val="Calibri"/>
      <family val="2"/>
    </font>
    <font>
      <sz val="10"/>
      <name val="Arial"/>
      <family val="2"/>
    </font>
    <font>
      <sz val="11"/>
      <color indexed="8"/>
      <name val="Calibri"/>
      <family val="2"/>
      <charset val="186"/>
    </font>
    <font>
      <sz val="10"/>
      <name val="Tahoma"/>
      <family val="2"/>
      <charset val="186"/>
    </font>
    <font>
      <sz val="12"/>
      <name val="Courier New"/>
      <family val="3"/>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60"/>
      <name val="Calibri"/>
      <family val="2"/>
      <charset val="186"/>
    </font>
    <font>
      <sz val="10"/>
      <name val="MS Sans Serif"/>
      <family val="2"/>
      <charset val="204"/>
    </font>
    <font>
      <sz val="10"/>
      <color indexed="64"/>
      <name val="Arial"/>
      <family val="2"/>
      <charset val="186"/>
    </font>
    <font>
      <b/>
      <sz val="18"/>
      <color indexed="56"/>
      <name val="Cambria"/>
      <family val="2"/>
      <charset val="186"/>
    </font>
    <font>
      <sz val="11"/>
      <color indexed="52"/>
      <name val="Calibri"/>
      <family val="2"/>
      <charset val="186"/>
    </font>
    <font>
      <sz val="10"/>
      <name val="Times New Roman"/>
      <family val="1"/>
      <charset val="204"/>
    </font>
    <font>
      <sz val="10"/>
      <name val="Arial Narrow"/>
      <family val="2"/>
      <charset val="186"/>
    </font>
    <font>
      <u/>
      <sz val="10"/>
      <color indexed="12"/>
      <name val="Arial"/>
      <family val="2"/>
    </font>
    <font>
      <sz val="11"/>
      <color indexed="8"/>
      <name val="Arial"/>
      <family val="2"/>
      <charset val="204"/>
    </font>
    <font>
      <sz val="10"/>
      <color indexed="8"/>
      <name val="Arial"/>
      <family val="2"/>
      <charset val="186"/>
    </font>
    <font>
      <u/>
      <sz val="10"/>
      <name val="Arial"/>
      <family val="2"/>
      <charset val="204"/>
    </font>
    <font>
      <b/>
      <i/>
      <u/>
      <sz val="12"/>
      <name val="Arial"/>
      <family val="2"/>
      <charset val="204"/>
    </font>
    <font>
      <sz val="10"/>
      <name val="Arial"/>
      <family val="2"/>
      <charset val="1"/>
    </font>
    <font>
      <b/>
      <u/>
      <sz val="10"/>
      <name val="Arial"/>
      <family val="2"/>
      <charset val="1"/>
    </font>
    <font>
      <b/>
      <sz val="10"/>
      <name val="Arial"/>
      <family val="2"/>
      <charset val="1"/>
    </font>
    <font>
      <b/>
      <sz val="12"/>
      <name val="Arial"/>
      <family val="2"/>
      <charset val="1"/>
    </font>
    <font>
      <b/>
      <sz val="14"/>
      <name val="Arial"/>
      <family val="2"/>
      <charset val="204"/>
    </font>
    <font>
      <sz val="8"/>
      <name val="Arial"/>
      <family val="2"/>
      <charset val="204"/>
    </font>
    <font>
      <sz val="10"/>
      <color indexed="8"/>
      <name val="Calibri"/>
      <family val="2"/>
    </font>
    <font>
      <u/>
      <sz val="10"/>
      <name val="Arial"/>
      <family val="2"/>
      <charset val="186"/>
    </font>
    <font>
      <b/>
      <sz val="10"/>
      <color indexed="8"/>
      <name val="Arial"/>
      <family val="2"/>
      <charset val="186"/>
    </font>
    <font>
      <b/>
      <sz val="10"/>
      <name val="Arial"/>
      <family val="2"/>
    </font>
    <font>
      <sz val="8"/>
      <name val="Arial"/>
      <family val="2"/>
    </font>
    <font>
      <sz val="8"/>
      <name val="Calibri"/>
      <family val="2"/>
    </font>
    <font>
      <sz val="10"/>
      <name val="MS Sans Serif"/>
      <family val="2"/>
      <charset val="186"/>
    </font>
    <font>
      <sz val="10"/>
      <name val="Arial Cyr"/>
      <charset val="204"/>
    </font>
    <font>
      <sz val="11"/>
      <color indexed="8"/>
      <name val="Arial"/>
      <family val="2"/>
      <charset val="186"/>
    </font>
    <font>
      <sz val="11"/>
      <color indexed="9"/>
      <name val="Calibri"/>
      <family val="2"/>
      <charset val="204"/>
    </font>
    <font>
      <u/>
      <sz val="10"/>
      <color indexed="12"/>
      <name val="Arial"/>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name val="Arial"/>
      <family val="2"/>
    </font>
    <font>
      <b/>
      <i/>
      <sz val="10"/>
      <name val="Arial"/>
      <family val="2"/>
      <charset val="204"/>
    </font>
    <font>
      <sz val="8"/>
      <name val="Arial"/>
      <family val="2"/>
      <charset val="1"/>
    </font>
    <font>
      <sz val="11"/>
      <color theme="1"/>
      <name val="Calibri"/>
      <family val="2"/>
      <scheme val="minor"/>
    </font>
    <font>
      <sz val="11"/>
      <color rgb="FF000000"/>
      <name val="Calibri"/>
      <family val="2"/>
      <charset val="186"/>
    </font>
    <font>
      <sz val="11"/>
      <color theme="1"/>
      <name val="Calibri"/>
      <family val="2"/>
      <charset val="204"/>
      <scheme val="minor"/>
    </font>
    <font>
      <sz val="11"/>
      <color theme="1"/>
      <name val="Calibri"/>
      <family val="2"/>
      <charset val="186"/>
      <scheme val="minor"/>
    </font>
    <font>
      <sz val="10"/>
      <color theme="1"/>
      <name val="Times New Roman"/>
      <family val="2"/>
      <charset val="186"/>
    </font>
    <font>
      <i/>
      <sz val="8"/>
      <name val="Arial"/>
      <family val="2"/>
    </font>
    <font>
      <i/>
      <sz val="10"/>
      <name val="Arial"/>
      <family val="2"/>
    </font>
    <font>
      <sz val="8"/>
      <name val="Calibri"/>
      <family val="2"/>
      <scheme val="minor"/>
    </font>
    <font>
      <b/>
      <i/>
      <sz val="10"/>
      <name val="Arial"/>
      <family val="2"/>
    </font>
    <font>
      <vertAlign val="superscript"/>
      <sz val="10"/>
      <name val="Arial"/>
      <family val="2"/>
    </font>
    <font>
      <i/>
      <sz val="10.5"/>
      <name val="Times New Roman"/>
      <family val="1"/>
      <charset val="186"/>
    </font>
  </fonts>
  <fills count="26">
    <fill>
      <patternFill patternType="none"/>
    </fill>
    <fill>
      <patternFill patternType="gray125"/>
    </fill>
    <fill>
      <patternFill patternType="solid">
        <fgColor indexed="62"/>
      </patternFill>
    </fill>
    <fill>
      <patternFill patternType="solid">
        <fgColor indexed="10"/>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57"/>
      </patternFill>
    </fill>
    <fill>
      <patternFill patternType="solid">
        <fgColor indexed="3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55"/>
      </patternFill>
    </fill>
    <fill>
      <patternFill patternType="solid">
        <fgColor indexed="65"/>
        <bgColor indexed="64"/>
      </patternFill>
    </fill>
    <fill>
      <patternFill patternType="solid">
        <fgColor rgb="FFFFEB9C"/>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64"/>
      </bottom>
      <diagonal/>
    </border>
  </borders>
  <cellStyleXfs count="215">
    <xf numFmtId="0" fontId="0" fillId="0" borderId="0"/>
    <xf numFmtId="0" fontId="23" fillId="2" borderId="0" applyNumberFormat="0" applyBorder="0" applyAlignment="0" applyProtection="0"/>
    <xf numFmtId="0" fontId="23" fillId="3"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4"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6" borderId="0" applyNumberFormat="0" applyBorder="0" applyAlignment="0" applyProtection="0"/>
    <xf numFmtId="0" fontId="22" fillId="4"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6" borderId="0" applyNumberFormat="0" applyBorder="0" applyAlignment="0" applyProtection="0"/>
    <xf numFmtId="0" fontId="19" fillId="4"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19" fillId="16"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0" borderId="0" applyNumberFormat="0" applyBorder="0" applyAlignment="0" applyProtection="0"/>
    <xf numFmtId="0" fontId="19" fillId="16" borderId="0" applyNumberFormat="0" applyBorder="0" applyAlignment="0" applyProtection="0"/>
    <xf numFmtId="0" fontId="19" fillId="18" borderId="0" applyNumberFormat="0" applyBorder="0" applyAlignment="0" applyProtection="0"/>
    <xf numFmtId="0" fontId="22" fillId="16"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0" borderId="0" applyNumberFormat="0" applyBorder="0" applyAlignment="0" applyProtection="0"/>
    <xf numFmtId="0" fontId="22" fillId="16" borderId="0" applyNumberFormat="0" applyBorder="0" applyAlignment="0" applyProtection="0"/>
    <xf numFmtId="0" fontId="22" fillId="18" borderId="0" applyNumberFormat="0" applyBorder="0" applyAlignment="0" applyProtection="0"/>
    <xf numFmtId="0" fontId="19" fillId="16"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0" borderId="0" applyNumberFormat="0" applyBorder="0" applyAlignment="0" applyProtection="0"/>
    <xf numFmtId="0" fontId="19" fillId="16" borderId="0" applyNumberFormat="0" applyBorder="0" applyAlignment="0" applyProtection="0"/>
    <xf numFmtId="0" fontId="19"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2" borderId="0" applyNumberFormat="0" applyBorder="0" applyAlignment="0" applyProtection="0"/>
    <xf numFmtId="0" fontId="23" fillId="19" borderId="0" applyNumberFormat="0" applyBorder="0" applyAlignment="0" applyProtection="0"/>
    <xf numFmtId="0" fontId="23" fillId="22" borderId="0" applyNumberFormat="0" applyBorder="0" applyAlignment="0" applyProtection="0"/>
    <xf numFmtId="0" fontId="56" fillId="21" borderId="0" applyNumberFormat="0" applyBorder="0" applyAlignment="0" applyProtection="0"/>
    <xf numFmtId="0" fontId="56" fillId="14" borderId="0" applyNumberFormat="0" applyBorder="0" applyAlignment="0" applyProtection="0"/>
    <xf numFmtId="0" fontId="56" fillId="17" borderId="0" applyNumberFormat="0" applyBorder="0" applyAlignment="0" applyProtection="0"/>
    <xf numFmtId="0" fontId="56" fillId="12"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23" fillId="21"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2" borderId="0" applyNumberFormat="0" applyBorder="0" applyAlignment="0" applyProtection="0"/>
    <xf numFmtId="0" fontId="23" fillId="19" borderId="0" applyNumberFormat="0" applyBorder="0" applyAlignment="0" applyProtection="0"/>
    <xf numFmtId="0" fontId="23" fillId="22" borderId="0" applyNumberFormat="0" applyBorder="0" applyAlignment="0" applyProtection="0"/>
    <xf numFmtId="0" fontId="24" fillId="13" borderId="1" applyNumberFormat="0" applyAlignment="0" applyProtection="0"/>
    <xf numFmtId="0" fontId="25" fillId="0" borderId="0" applyNumberFormat="0" applyFill="0" applyBorder="0" applyAlignment="0" applyProtection="0"/>
    <xf numFmtId="165" fontId="8" fillId="0" borderId="0" applyFill="0" applyBorder="0" applyAlignment="0" applyProtection="0"/>
    <xf numFmtId="166" fontId="21" fillId="0" borderId="0" applyFill="0" applyBorder="0" applyAlignment="0" applyProtection="0"/>
    <xf numFmtId="168"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6" fillId="0" borderId="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5" fontId="8" fillId="0" borderId="0" applyFill="0" applyBorder="0" applyAlignment="0" applyProtection="0"/>
    <xf numFmtId="167" fontId="8" fillId="0" borderId="0" applyFill="0" applyBorder="0" applyAlignment="0" applyProtection="0"/>
    <xf numFmtId="0" fontId="6" fillId="0" borderId="0"/>
    <xf numFmtId="169" fontId="77" fillId="0" borderId="0"/>
    <xf numFmtId="0" fontId="22" fillId="0" borderId="0"/>
    <xf numFmtId="0" fontId="36"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26" fillId="4" borderId="1" applyNumberFormat="0" applyAlignment="0" applyProtection="0"/>
    <xf numFmtId="0" fontId="23" fillId="2" borderId="0" applyNumberFormat="0" applyBorder="0" applyAlignment="0" applyProtection="0"/>
    <xf numFmtId="0" fontId="23" fillId="3"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7" fillId="13" borderId="4" applyNumberFormat="0" applyAlignment="0" applyProtection="0"/>
    <xf numFmtId="0" fontId="28" fillId="0" borderId="5" applyNumberFormat="0" applyFill="0" applyAlignment="0" applyProtection="0"/>
    <xf numFmtId="0" fontId="29" fillId="15" borderId="0" applyNumberFormat="0" applyBorder="0" applyAlignment="0" applyProtection="0"/>
    <xf numFmtId="0" fontId="18" fillId="25" borderId="7" applyNumberFormat="0" applyAlignment="0" applyProtection="0"/>
    <xf numFmtId="0" fontId="30" fillId="0" borderId="0"/>
    <xf numFmtId="0" fontId="8" fillId="0" borderId="0"/>
    <xf numFmtId="0" fontId="8" fillId="0" borderId="0"/>
    <xf numFmtId="0" fontId="8" fillId="0" borderId="0">
      <alignment vertical="center" wrapText="1"/>
    </xf>
    <xf numFmtId="0" fontId="78" fillId="0" borderId="0"/>
    <xf numFmtId="0" fontId="76" fillId="0" borderId="0"/>
    <xf numFmtId="0" fontId="6" fillId="0" borderId="0"/>
    <xf numFmtId="0" fontId="2" fillId="0" borderId="0"/>
    <xf numFmtId="0" fontId="19" fillId="0" borderId="0"/>
    <xf numFmtId="0" fontId="79" fillId="0" borderId="0"/>
    <xf numFmtId="0" fontId="79" fillId="0" borderId="0"/>
    <xf numFmtId="0" fontId="31" fillId="0" borderId="0"/>
    <xf numFmtId="0" fontId="6" fillId="0" borderId="0"/>
    <xf numFmtId="0" fontId="19" fillId="0" borderId="0"/>
    <xf numFmtId="0" fontId="76" fillId="0" borderId="0"/>
    <xf numFmtId="0" fontId="15" fillId="0" borderId="0"/>
    <xf numFmtId="0" fontId="20" fillId="0" borderId="0"/>
    <xf numFmtId="0" fontId="8" fillId="0" borderId="0"/>
    <xf numFmtId="0" fontId="6" fillId="0" borderId="0"/>
    <xf numFmtId="0" fontId="19" fillId="0" borderId="0"/>
    <xf numFmtId="0" fontId="8" fillId="0" borderId="0"/>
    <xf numFmtId="0" fontId="6" fillId="0" borderId="0"/>
    <xf numFmtId="0" fontId="8" fillId="0" borderId="0">
      <alignment vertical="center" wrapText="1"/>
    </xf>
    <xf numFmtId="0" fontId="2" fillId="0" borderId="0"/>
    <xf numFmtId="0" fontId="6" fillId="0" borderId="0"/>
    <xf numFmtId="0" fontId="6" fillId="0" borderId="0"/>
    <xf numFmtId="0" fontId="8" fillId="0" borderId="0"/>
    <xf numFmtId="0" fontId="6" fillId="0" borderId="0"/>
    <xf numFmtId="0" fontId="19" fillId="0" borderId="0"/>
    <xf numFmtId="0" fontId="54" fillId="0" borderId="0"/>
    <xf numFmtId="0" fontId="8" fillId="0" borderId="0"/>
    <xf numFmtId="0" fontId="8" fillId="0" borderId="0"/>
    <xf numFmtId="0" fontId="8" fillId="0" borderId="0"/>
    <xf numFmtId="0" fontId="6" fillId="0" borderId="0"/>
    <xf numFmtId="0" fontId="8" fillId="0" borderId="0"/>
    <xf numFmtId="0" fontId="19" fillId="0" borderId="0"/>
    <xf numFmtId="0" fontId="31" fillId="0" borderId="0"/>
    <xf numFmtId="0" fontId="18" fillId="0" borderId="0">
      <alignment vertical="center"/>
    </xf>
    <xf numFmtId="0" fontId="18" fillId="0" borderId="0"/>
    <xf numFmtId="0" fontId="6" fillId="0" borderId="0"/>
    <xf numFmtId="0" fontId="8" fillId="0" borderId="0"/>
    <xf numFmtId="0" fontId="76" fillId="0" borderId="0"/>
    <xf numFmtId="0" fontId="37" fillId="0" borderId="0"/>
    <xf numFmtId="0" fontId="8" fillId="0" borderId="0"/>
    <xf numFmtId="0" fontId="8" fillId="0" borderId="0"/>
    <xf numFmtId="0" fontId="8" fillId="0" borderId="0"/>
    <xf numFmtId="0" fontId="8" fillId="0" borderId="0"/>
    <xf numFmtId="0" fontId="8" fillId="0" borderId="0"/>
    <xf numFmtId="0" fontId="8" fillId="24" borderId="0">
      <alignment vertical="center" wrapText="1"/>
    </xf>
    <xf numFmtId="0" fontId="53" fillId="0" borderId="0"/>
    <xf numFmtId="0" fontId="5" fillId="0" borderId="0"/>
    <xf numFmtId="0" fontId="32" fillId="0" borderId="0" applyNumberFormat="0" applyFill="0" applyBorder="0" applyAlignment="0" applyProtection="0"/>
    <xf numFmtId="0" fontId="6" fillId="5" borderId="8" applyNumberFormat="0" applyFont="0" applyAlignment="0" applyProtection="0"/>
    <xf numFmtId="0" fontId="8" fillId="0" borderId="0"/>
    <xf numFmtId="0" fontId="55" fillId="0" borderId="0"/>
    <xf numFmtId="0" fontId="6" fillId="0" borderId="0"/>
    <xf numFmtId="0" fontId="8" fillId="0" borderId="0"/>
    <xf numFmtId="0" fontId="8" fillId="0" borderId="0"/>
    <xf numFmtId="0" fontId="8" fillId="0" borderId="0"/>
    <xf numFmtId="0" fontId="8" fillId="0" borderId="0"/>
    <xf numFmtId="0" fontId="18" fillId="0" borderId="0"/>
    <xf numFmtId="0" fontId="8" fillId="0" borderId="0"/>
    <xf numFmtId="0" fontId="80" fillId="0" borderId="0"/>
    <xf numFmtId="0" fontId="5" fillId="0" borderId="0"/>
    <xf numFmtId="0" fontId="80" fillId="0" borderId="0"/>
    <xf numFmtId="0" fontId="18" fillId="0" borderId="0"/>
    <xf numFmtId="0" fontId="18" fillId="0" borderId="0"/>
    <xf numFmtId="0" fontId="35" fillId="0" borderId="0"/>
    <xf numFmtId="0" fontId="53" fillId="0" borderId="0"/>
    <xf numFmtId="0" fontId="8" fillId="0" borderId="0"/>
    <xf numFmtId="0" fontId="8" fillId="0" borderId="0"/>
    <xf numFmtId="0" fontId="6" fillId="0" borderId="0"/>
    <xf numFmtId="0" fontId="15" fillId="0" borderId="0"/>
    <xf numFmtId="0" fontId="8" fillId="0" borderId="0"/>
    <xf numFmtId="0" fontId="79" fillId="0" borderId="0"/>
    <xf numFmtId="0" fontId="79" fillId="0" borderId="0"/>
    <xf numFmtId="0" fontId="8" fillId="0" borderId="0"/>
    <xf numFmtId="9" fontId="6" fillId="0" borderId="0" applyFont="0" applyFill="0" applyBorder="0" applyAlignment="0" applyProtection="0"/>
    <xf numFmtId="9" fontId="6" fillId="0" borderId="0" applyFont="0" applyFill="0" applyBorder="0" applyAlignment="0" applyProtection="0"/>
    <xf numFmtId="0" fontId="33" fillId="0" borderId="6" applyNumberFormat="0" applyFill="0" applyAlignment="0" applyProtection="0"/>
    <xf numFmtId="0" fontId="13" fillId="0" borderId="0"/>
    <xf numFmtId="0" fontId="41" fillId="0" borderId="0"/>
    <xf numFmtId="0" fontId="6" fillId="0" borderId="0"/>
    <xf numFmtId="0" fontId="8" fillId="0" borderId="0"/>
    <xf numFmtId="0" fontId="13" fillId="0" borderId="0"/>
    <xf numFmtId="0" fontId="6" fillId="0" borderId="0"/>
    <xf numFmtId="0" fontId="13" fillId="0" borderId="0"/>
    <xf numFmtId="0" fontId="15" fillId="0" borderId="0"/>
    <xf numFmtId="0" fontId="6" fillId="0" borderId="0"/>
    <xf numFmtId="0" fontId="8" fillId="0" borderId="0"/>
    <xf numFmtId="0" fontId="56" fillId="2" borderId="0" applyNumberFormat="0" applyBorder="0" applyAlignment="0" applyProtection="0"/>
    <xf numFmtId="0" fontId="56" fillId="3"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8" fillId="4" borderId="1" applyNumberFormat="0" applyAlignment="0" applyProtection="0"/>
    <xf numFmtId="0" fontId="59" fillId="13" borderId="4" applyNumberFormat="0" applyAlignment="0" applyProtection="0"/>
    <xf numFmtId="0" fontId="60" fillId="13" borderId="1" applyNumberFormat="0" applyAlignment="0" applyProtection="0"/>
    <xf numFmtId="0" fontId="61" fillId="0" borderId="9" applyNumberFormat="0" applyFill="0" applyAlignment="0" applyProtection="0"/>
    <xf numFmtId="0" fontId="62" fillId="0" borderId="3" applyNumberFormat="0" applyFill="0" applyAlignment="0" applyProtection="0"/>
    <xf numFmtId="0" fontId="63" fillId="0" borderId="10" applyNumberFormat="0" applyFill="0" applyAlignment="0" applyProtection="0"/>
    <xf numFmtId="0" fontId="63" fillId="0" borderId="0" applyNumberFormat="0" applyFill="0" applyBorder="0" applyAlignment="0" applyProtection="0"/>
    <xf numFmtId="0" fontId="64" fillId="0" borderId="5" applyNumberFormat="0" applyFill="0" applyAlignment="0" applyProtection="0"/>
    <xf numFmtId="0" fontId="65" fillId="23" borderId="2" applyNumberFormat="0" applyAlignment="0" applyProtection="0"/>
    <xf numFmtId="0" fontId="66" fillId="0" borderId="0" applyNumberFormat="0" applyFill="0" applyBorder="0" applyAlignment="0" applyProtection="0"/>
    <xf numFmtId="0" fontId="67" fillId="15" borderId="0" applyNumberFormat="0" applyBorder="0" applyAlignment="0" applyProtection="0"/>
    <xf numFmtId="0" fontId="34" fillId="0" borderId="0"/>
    <xf numFmtId="0" fontId="19" fillId="0" borderId="0"/>
    <xf numFmtId="0" fontId="8" fillId="0" borderId="0"/>
    <xf numFmtId="0" fontId="78" fillId="0" borderId="0"/>
    <xf numFmtId="0" fontId="34" fillId="0" borderId="0"/>
    <xf numFmtId="0" fontId="6" fillId="0" borderId="0"/>
    <xf numFmtId="0" fontId="18" fillId="0" borderId="0"/>
    <xf numFmtId="0" fontId="6" fillId="0" borderId="0"/>
    <xf numFmtId="0" fontId="18" fillId="0" borderId="0"/>
    <xf numFmtId="0" fontId="6" fillId="0" borderId="0"/>
    <xf numFmtId="0" fontId="18" fillId="0" borderId="0"/>
    <xf numFmtId="0" fontId="8" fillId="0" borderId="0"/>
    <xf numFmtId="0" fontId="68" fillId="8" borderId="0" applyNumberFormat="0" applyBorder="0" applyAlignment="0" applyProtection="0"/>
    <xf numFmtId="0" fontId="69" fillId="0" borderId="0" applyNumberFormat="0" applyFill="0" applyBorder="0" applyAlignment="0" applyProtection="0"/>
    <xf numFmtId="0" fontId="6" fillId="5" borderId="8" applyNumberFormat="0" applyFont="0" applyAlignment="0" applyProtection="0"/>
    <xf numFmtId="0" fontId="70" fillId="0" borderId="6" applyNumberFormat="0" applyFill="0" applyAlignment="0" applyProtection="0"/>
    <xf numFmtId="0" fontId="13" fillId="0" borderId="0"/>
    <xf numFmtId="0" fontId="71" fillId="0" borderId="0" applyNumberFormat="0" applyFill="0" applyBorder="0" applyAlignment="0" applyProtection="0"/>
    <xf numFmtId="0" fontId="72" fillId="9" borderId="0" applyNumberFormat="0" applyBorder="0" applyAlignment="0" applyProtection="0"/>
  </cellStyleXfs>
  <cellXfs count="167">
    <xf numFmtId="0" fontId="0" fillId="0" borderId="0" xfId="0"/>
    <xf numFmtId="0" fontId="16" fillId="0" borderId="0" xfId="139" applyFont="1" applyAlignment="1">
      <alignment horizontal="center" vertical="center"/>
    </xf>
    <xf numFmtId="0" fontId="8" fillId="0" borderId="0" xfId="139" applyFont="1" applyAlignment="1">
      <alignment horizontal="center" vertical="top"/>
    </xf>
    <xf numFmtId="0" fontId="8" fillId="0" borderId="0" xfId="139" applyFont="1" applyAlignment="1">
      <alignment horizontal="center"/>
    </xf>
    <xf numFmtId="0" fontId="6" fillId="0" borderId="0" xfId="0" applyFont="1" applyAlignment="1">
      <alignment horizontal="left" vertical="center" wrapText="1"/>
    </xf>
    <xf numFmtId="0" fontId="7" fillId="0" borderId="0" xfId="139" applyFont="1" applyAlignment="1">
      <alignment horizontal="center" vertical="top"/>
    </xf>
    <xf numFmtId="0" fontId="7" fillId="0" borderId="0" xfId="139" applyFont="1" applyAlignment="1">
      <alignment horizontal="center"/>
    </xf>
    <xf numFmtId="0" fontId="8" fillId="0" borderId="0" xfId="139" applyFont="1"/>
    <xf numFmtId="0" fontId="10" fillId="0" borderId="0" xfId="139" applyFont="1" applyAlignment="1">
      <alignment horizontal="left"/>
    </xf>
    <xf numFmtId="0" fontId="12" fillId="0" borderId="0" xfId="139" applyFont="1" applyAlignment="1">
      <alignment horizontal="center" vertical="center"/>
    </xf>
    <xf numFmtId="0" fontId="6" fillId="0" borderId="0" xfId="73"/>
    <xf numFmtId="0" fontId="17" fillId="0" borderId="0" xfId="73" applyFont="1"/>
    <xf numFmtId="0" fontId="6" fillId="0" borderId="0" xfId="0" applyFont="1"/>
    <xf numFmtId="0" fontId="6" fillId="0" borderId="0" xfId="0" applyFont="1" applyAlignment="1">
      <alignment vertical="center" wrapText="1"/>
    </xf>
    <xf numFmtId="0" fontId="6" fillId="0" borderId="0" xfId="139" applyFont="1"/>
    <xf numFmtId="0" fontId="6" fillId="0" borderId="11" xfId="139" applyFont="1" applyBorder="1" applyAlignment="1">
      <alignment horizontal="center" vertical="top" wrapText="1"/>
    </xf>
    <xf numFmtId="49" fontId="6" fillId="0" borderId="11" xfId="139" applyNumberFormat="1" applyFont="1" applyBorder="1" applyAlignment="1">
      <alignment horizontal="center" vertical="center" wrapText="1"/>
    </xf>
    <xf numFmtId="0" fontId="14" fillId="0" borderId="11" xfId="139" applyFont="1" applyBorder="1" applyAlignment="1">
      <alignment vertical="center"/>
    </xf>
    <xf numFmtId="0" fontId="6" fillId="0" borderId="0" xfId="139" applyFont="1" applyAlignment="1">
      <alignment vertical="center"/>
    </xf>
    <xf numFmtId="0" fontId="41" fillId="0" borderId="0" xfId="73" applyFont="1"/>
    <xf numFmtId="0" fontId="41" fillId="0" borderId="0" xfId="73" applyFont="1" applyAlignment="1">
      <alignment vertical="center" wrapText="1"/>
    </xf>
    <xf numFmtId="0" fontId="8" fillId="0" borderId="0" xfId="0" applyFont="1"/>
    <xf numFmtId="0" fontId="8" fillId="0" borderId="0" xfId="139" applyFont="1" applyAlignment="1">
      <alignment horizontal="left"/>
    </xf>
    <xf numFmtId="0" fontId="47" fillId="0" borderId="0" xfId="73" applyFont="1"/>
    <xf numFmtId="0" fontId="8" fillId="0" borderId="0" xfId="139" applyFont="1" applyAlignment="1">
      <alignment horizontal="right"/>
    </xf>
    <xf numFmtId="0" fontId="8" fillId="0" borderId="11" xfId="139" applyFont="1" applyBorder="1" applyAlignment="1">
      <alignment vertical="top" wrapText="1"/>
    </xf>
    <xf numFmtId="2" fontId="6" fillId="0" borderId="0" xfId="73" applyNumberFormat="1"/>
    <xf numFmtId="0" fontId="8" fillId="0" borderId="11" xfId="139" applyFont="1" applyBorder="1" applyAlignment="1">
      <alignment horizontal="center" vertical="center"/>
    </xf>
    <xf numFmtId="49" fontId="8" fillId="0" borderId="11" xfId="139" applyNumberFormat="1" applyFont="1" applyBorder="1" applyAlignment="1">
      <alignment horizontal="center" vertical="center"/>
    </xf>
    <xf numFmtId="0" fontId="48" fillId="0" borderId="11" xfId="171" applyFont="1" applyBorder="1" applyAlignment="1">
      <alignment horizontal="left" vertical="center" wrapText="1"/>
    </xf>
    <xf numFmtId="0" fontId="16" fillId="0" borderId="11" xfId="139" applyFont="1" applyBorder="1" applyAlignment="1">
      <alignment vertical="center"/>
    </xf>
    <xf numFmtId="49" fontId="16" fillId="0" borderId="11" xfId="139" applyNumberFormat="1" applyFont="1" applyBorder="1" applyAlignment="1">
      <alignment horizontal="center" vertical="center"/>
    </xf>
    <xf numFmtId="0" fontId="49" fillId="0" borderId="11" xfId="171" applyFont="1" applyBorder="1" applyAlignment="1">
      <alignment horizontal="right" vertical="center"/>
    </xf>
    <xf numFmtId="0" fontId="8" fillId="0" borderId="12" xfId="139" applyFont="1" applyBorder="1" applyAlignment="1">
      <alignment horizontal="center"/>
    </xf>
    <xf numFmtId="4" fontId="8" fillId="0" borderId="0" xfId="139" applyNumberFormat="1" applyFont="1" applyAlignment="1">
      <alignment horizontal="center" vertical="top"/>
    </xf>
    <xf numFmtId="0" fontId="8" fillId="0" borderId="0" xfId="0" applyFont="1" applyAlignment="1">
      <alignment horizontal="right" vertical="top" wrapText="1"/>
    </xf>
    <xf numFmtId="0" fontId="8" fillId="0" borderId="0" xfId="0" applyFont="1" applyAlignment="1">
      <alignment horizontal="center" vertical="top" wrapText="1"/>
    </xf>
    <xf numFmtId="2" fontId="18" fillId="0" borderId="11" xfId="0" applyNumberFormat="1" applyFont="1" applyBorder="1" applyAlignment="1">
      <alignment horizontal="center" vertical="center" wrapText="1"/>
    </xf>
    <xf numFmtId="49" fontId="18" fillId="0" borderId="11" xfId="0" quotePrefix="1" applyNumberFormat="1" applyFont="1" applyBorder="1" applyAlignment="1">
      <alignment horizontal="center" vertical="center" wrapText="1" shrinkToFit="1"/>
    </xf>
    <xf numFmtId="2" fontId="18" fillId="0" borderId="11" xfId="0" applyNumberFormat="1" applyFont="1" applyBorder="1" applyAlignment="1">
      <alignment horizontal="center" vertical="center"/>
    </xf>
    <xf numFmtId="0" fontId="8" fillId="0" borderId="11" xfId="139" applyFont="1" applyBorder="1" applyAlignment="1">
      <alignment horizontal="center" vertical="top" wrapText="1"/>
    </xf>
    <xf numFmtId="4" fontId="42" fillId="0" borderId="0" xfId="73" applyNumberFormat="1" applyFont="1" applyAlignment="1">
      <alignment horizontal="center"/>
    </xf>
    <xf numFmtId="2" fontId="42" fillId="0" borderId="0" xfId="73" applyNumberFormat="1" applyFont="1" applyAlignment="1">
      <alignment horizontal="center"/>
    </xf>
    <xf numFmtId="0" fontId="41" fillId="0" borderId="0" xfId="73" applyFont="1" applyAlignment="1">
      <alignment horizontal="center"/>
    </xf>
    <xf numFmtId="0" fontId="43" fillId="0" borderId="11" xfId="73" applyFont="1" applyBorder="1" applyAlignment="1">
      <alignment horizontal="center" vertical="center" wrapText="1"/>
    </xf>
    <xf numFmtId="0" fontId="51" fillId="0" borderId="11" xfId="0" applyFont="1" applyBorder="1" applyAlignment="1">
      <alignment horizontal="center" vertical="center" wrapText="1"/>
    </xf>
    <xf numFmtId="0" fontId="18" fillId="0" borderId="11" xfId="0" applyFont="1" applyBorder="1" applyAlignment="1">
      <alignment vertical="center" wrapText="1"/>
    </xf>
    <xf numFmtId="0" fontId="6" fillId="0" borderId="0" xfId="73" applyAlignment="1">
      <alignment vertical="center"/>
    </xf>
    <xf numFmtId="0" fontId="6" fillId="0" borderId="0" xfId="0" applyFont="1" applyAlignment="1">
      <alignment horizontal="left" wrapText="1"/>
    </xf>
    <xf numFmtId="0" fontId="14" fillId="0" borderId="11" xfId="0" applyFont="1" applyBorder="1" applyAlignment="1">
      <alignment horizontal="center" vertical="center" textRotation="90" wrapText="1"/>
    </xf>
    <xf numFmtId="0" fontId="14" fillId="0" borderId="11" xfId="0" applyFont="1" applyBorder="1" applyAlignment="1">
      <alignment horizontal="center" vertical="center" wrapText="1"/>
    </xf>
    <xf numFmtId="49" fontId="50" fillId="0" borderId="11" xfId="0" quotePrefix="1" applyNumberFormat="1" applyFont="1" applyBorder="1" applyAlignment="1">
      <alignment horizontal="center" vertical="center" wrapText="1" shrinkToFit="1"/>
    </xf>
    <xf numFmtId="2" fontId="6" fillId="0" borderId="11" xfId="0" applyNumberFormat="1" applyFont="1" applyBorder="1" applyAlignment="1">
      <alignment horizontal="center" vertical="center" wrapText="1"/>
    </xf>
    <xf numFmtId="2" fontId="6" fillId="0" borderId="11" xfId="0" applyNumberFormat="1" applyFont="1" applyBorder="1" applyAlignment="1">
      <alignment horizontal="center" vertical="center"/>
    </xf>
    <xf numFmtId="4" fontId="6" fillId="0" borderId="11" xfId="0" applyNumberFormat="1" applyFont="1" applyBorder="1" applyAlignment="1">
      <alignment horizontal="center" vertical="center" wrapText="1"/>
    </xf>
    <xf numFmtId="49" fontId="6" fillId="0" borderId="11" xfId="0" quotePrefix="1" applyNumberFormat="1" applyFont="1" applyBorder="1" applyAlignment="1">
      <alignment horizontal="center" vertical="center" wrapText="1" shrinkToFit="1"/>
    </xf>
    <xf numFmtId="0" fontId="46"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Border="1" applyAlignment="1">
      <alignment vertical="center" wrapText="1"/>
    </xf>
    <xf numFmtId="49" fontId="14" fillId="0" borderId="11" xfId="0" applyNumberFormat="1" applyFont="1" applyBorder="1" applyAlignment="1">
      <alignment horizontal="center" vertical="center"/>
    </xf>
    <xf numFmtId="49" fontId="14" fillId="0" borderId="11" xfId="0" applyNumberFormat="1" applyFont="1" applyBorder="1" applyAlignment="1">
      <alignment horizontal="right" vertical="center" wrapText="1"/>
    </xf>
    <xf numFmtId="49" fontId="14" fillId="0" borderId="11"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2" fontId="14" fillId="0" borderId="11" xfId="0" applyNumberFormat="1" applyFont="1" applyBorder="1" applyAlignment="1">
      <alignment horizontal="center" vertical="center" wrapText="1"/>
    </xf>
    <xf numFmtId="49" fontId="6" fillId="0" borderId="13" xfId="0" applyNumberFormat="1" applyFont="1" applyBorder="1"/>
    <xf numFmtId="0" fontId="6" fillId="0" borderId="13" xfId="0" applyFont="1" applyBorder="1"/>
    <xf numFmtId="0" fontId="6" fillId="0" borderId="13" xfId="0" applyFont="1" applyBorder="1" applyAlignment="1">
      <alignment horizontal="right"/>
    </xf>
    <xf numFmtId="0" fontId="6" fillId="0" borderId="13" xfId="0" applyFont="1" applyBorder="1" applyAlignment="1">
      <alignment horizontal="center" vertical="center"/>
    </xf>
    <xf numFmtId="0" fontId="6" fillId="0" borderId="0" xfId="0" applyFont="1" applyAlignment="1">
      <alignment horizontal="left"/>
    </xf>
    <xf numFmtId="49" fontId="6" fillId="0" borderId="0" xfId="0" applyNumberFormat="1" applyFont="1"/>
    <xf numFmtId="2" fontId="6" fillId="0" borderId="0" xfId="171" applyNumberFormat="1" applyAlignment="1">
      <alignment horizontal="center"/>
    </xf>
    <xf numFmtId="0" fontId="74" fillId="0" borderId="11" xfId="103" applyFont="1" applyBorder="1" applyAlignment="1">
      <alignment horizontal="center" vertical="center" wrapText="1"/>
    </xf>
    <xf numFmtId="0" fontId="74" fillId="0" borderId="11" xfId="103" applyFont="1" applyBorder="1" applyAlignment="1">
      <alignment vertical="center" wrapText="1"/>
    </xf>
    <xf numFmtId="0" fontId="6" fillId="0" borderId="11" xfId="103" applyFont="1" applyBorder="1" applyAlignment="1">
      <alignment horizontal="left" vertical="center" wrapText="1"/>
    </xf>
    <xf numFmtId="0" fontId="18" fillId="0" borderId="11" xfId="103" applyFont="1" applyBorder="1" applyAlignment="1">
      <alignment horizontal="left" vertical="center" wrapText="1"/>
    </xf>
    <xf numFmtId="0" fontId="6" fillId="0" borderId="0" xfId="73" applyAlignment="1">
      <alignment horizontal="left" vertical="center"/>
    </xf>
    <xf numFmtId="0" fontId="6" fillId="0" borderId="0" xfId="139" applyFont="1" applyAlignment="1">
      <alignment horizontal="right" vertical="center"/>
    </xf>
    <xf numFmtId="0" fontId="44" fillId="0" borderId="0" xfId="73" applyFont="1" applyAlignment="1">
      <alignment horizontal="center"/>
    </xf>
    <xf numFmtId="0" fontId="8" fillId="0" borderId="11" xfId="139" applyFont="1" applyBorder="1" applyAlignment="1">
      <alignment horizontal="center" vertical="center" wrapText="1"/>
    </xf>
    <xf numFmtId="0" fontId="41" fillId="0" borderId="11" xfId="0" applyFont="1" applyBorder="1" applyAlignment="1">
      <alignment vertical="center" wrapText="1"/>
    </xf>
    <xf numFmtId="4" fontId="41" fillId="0" borderId="0" xfId="73" applyNumberFormat="1" applyFont="1"/>
    <xf numFmtId="2" fontId="6" fillId="0" borderId="11" xfId="171" applyNumberFormat="1" applyBorder="1" applyAlignment="1">
      <alignment horizontal="center" vertical="center" wrapText="1"/>
    </xf>
    <xf numFmtId="2" fontId="14" fillId="0" borderId="11" xfId="171" applyNumberFormat="1" applyFont="1" applyBorder="1" applyAlignment="1">
      <alignment horizontal="center" vertical="center" wrapText="1"/>
    </xf>
    <xf numFmtId="2" fontId="6" fillId="0" borderId="11" xfId="139" applyNumberFormat="1" applyFont="1" applyBorder="1" applyAlignment="1">
      <alignment horizontal="center" vertical="center"/>
    </xf>
    <xf numFmtId="2" fontId="8" fillId="0" borderId="11" xfId="171" applyNumberFormat="1" applyFont="1" applyBorder="1" applyAlignment="1">
      <alignment horizontal="center" vertical="center" wrapText="1"/>
    </xf>
    <xf numFmtId="2" fontId="16" fillId="0" borderId="11" xfId="171" applyNumberFormat="1" applyFont="1" applyBorder="1" applyAlignment="1">
      <alignment horizontal="center" vertical="center" wrapText="1"/>
    </xf>
    <xf numFmtId="2" fontId="8" fillId="0" borderId="11" xfId="139" applyNumberFormat="1" applyFont="1" applyBorder="1" applyAlignment="1">
      <alignment horizontal="center" vertical="center"/>
    </xf>
    <xf numFmtId="2" fontId="16" fillId="0" borderId="11" xfId="139" applyNumberFormat="1" applyFont="1" applyBorder="1" applyAlignment="1">
      <alignment horizontal="center" vertical="center"/>
    </xf>
    <xf numFmtId="2" fontId="6" fillId="0" borderId="0" xfId="139" applyNumberFormat="1" applyFont="1" applyAlignment="1">
      <alignment vertical="center"/>
    </xf>
    <xf numFmtId="2" fontId="6" fillId="0" borderId="0" xfId="139" applyNumberFormat="1" applyFont="1"/>
    <xf numFmtId="2" fontId="41" fillId="0" borderId="11" xfId="73" applyNumberFormat="1" applyFont="1" applyBorder="1" applyAlignment="1">
      <alignment horizontal="center" vertical="center" wrapText="1"/>
    </xf>
    <xf numFmtId="2" fontId="43" fillId="0" borderId="11" xfId="73" applyNumberFormat="1" applyFont="1" applyBorder="1" applyAlignment="1">
      <alignment horizontal="center" vertical="center"/>
    </xf>
    <xf numFmtId="2" fontId="41" fillId="0" borderId="15" xfId="73" applyNumberFormat="1" applyFont="1" applyBorder="1" applyAlignment="1">
      <alignment horizontal="center" vertical="center" wrapText="1"/>
    </xf>
    <xf numFmtId="2" fontId="41" fillId="0" borderId="0" xfId="73" applyNumberFormat="1" applyFont="1" applyAlignment="1">
      <alignment horizontal="center" vertical="center" wrapText="1"/>
    </xf>
    <xf numFmtId="2" fontId="14" fillId="0" borderId="16" xfId="73" applyNumberFormat="1" applyFont="1" applyBorder="1" applyAlignment="1">
      <alignment horizontal="center" vertical="center" wrapText="1"/>
    </xf>
    <xf numFmtId="2" fontId="43" fillId="0" borderId="0" xfId="73" applyNumberFormat="1" applyFont="1" applyAlignment="1">
      <alignment vertical="center" wrapText="1"/>
    </xf>
    <xf numFmtId="2" fontId="43" fillId="0" borderId="0" xfId="73" applyNumberFormat="1" applyFont="1" applyAlignment="1">
      <alignment horizontal="center" vertical="center" wrapText="1"/>
    </xf>
    <xf numFmtId="2" fontId="41" fillId="0" borderId="0" xfId="73" applyNumberFormat="1" applyFont="1"/>
    <xf numFmtId="2" fontId="41" fillId="0" borderId="0" xfId="73" applyNumberFormat="1" applyFont="1" applyAlignment="1">
      <alignment horizontal="center"/>
    </xf>
    <xf numFmtId="0" fontId="81" fillId="0" borderId="11" xfId="0" applyFont="1" applyBorder="1" applyAlignment="1">
      <alignment horizontal="center" vertical="center" wrapText="1"/>
    </xf>
    <xf numFmtId="0" fontId="82" fillId="0" borderId="11" xfId="103" applyFont="1" applyBorder="1" applyAlignment="1">
      <alignment horizontal="left" vertical="center" wrapText="1"/>
    </xf>
    <xf numFmtId="0" fontId="6" fillId="0" borderId="11" xfId="0" applyFont="1" applyBorder="1" applyAlignment="1">
      <alignment horizontal="center" vertical="center"/>
    </xf>
    <xf numFmtId="0" fontId="84" fillId="0" borderId="11" xfId="103" applyFont="1" applyBorder="1" applyAlignment="1">
      <alignment horizontal="center" vertical="center" wrapText="1"/>
    </xf>
    <xf numFmtId="49" fontId="82" fillId="0" borderId="11" xfId="0" quotePrefix="1" applyNumberFormat="1" applyFont="1" applyBorder="1" applyAlignment="1">
      <alignment horizontal="center" vertical="center" wrapText="1" shrinkToFit="1"/>
    </xf>
    <xf numFmtId="0" fontId="18" fillId="0" borderId="11"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wrapText="1"/>
    </xf>
    <xf numFmtId="0" fontId="18" fillId="0" borderId="0" xfId="0" applyFont="1"/>
    <xf numFmtId="0" fontId="50" fillId="0" borderId="11" xfId="0" applyFont="1" applyBorder="1" applyAlignment="1">
      <alignment horizontal="center" vertical="center" wrapText="1"/>
    </xf>
    <xf numFmtId="49" fontId="50" fillId="0" borderId="11" xfId="0" applyNumberFormat="1" applyFont="1" applyBorder="1" applyAlignment="1">
      <alignment horizontal="center" vertical="center"/>
    </xf>
    <xf numFmtId="49" fontId="18" fillId="0" borderId="13" xfId="0" applyNumberFormat="1" applyFont="1" applyBorder="1"/>
    <xf numFmtId="0" fontId="18" fillId="0" borderId="0" xfId="0" applyFont="1" applyAlignment="1">
      <alignment horizontal="left"/>
    </xf>
    <xf numFmtId="49" fontId="18" fillId="0" borderId="0" xfId="0" applyNumberFormat="1" applyFont="1"/>
    <xf numFmtId="2" fontId="74" fillId="0" borderId="11" xfId="103" applyNumberFormat="1" applyFont="1" applyBorder="1" applyAlignment="1">
      <alignment vertical="center" wrapText="1"/>
    </xf>
    <xf numFmtId="2" fontId="18" fillId="0" borderId="11" xfId="103" applyNumberFormat="1" applyFont="1" applyBorder="1" applyAlignment="1">
      <alignment horizontal="center" vertical="center" wrapText="1"/>
    </xf>
    <xf numFmtId="49" fontId="41" fillId="0" borderId="11" xfId="0" applyNumberFormat="1" applyFont="1" applyBorder="1" applyAlignment="1">
      <alignment horizontal="center" vertical="center"/>
    </xf>
    <xf numFmtId="0" fontId="8" fillId="0" borderId="0" xfId="139" applyFont="1" applyAlignment="1">
      <alignment horizontal="right"/>
    </xf>
    <xf numFmtId="0" fontId="8" fillId="0" borderId="0" xfId="139" applyFont="1" applyAlignment="1">
      <alignment horizontal="center"/>
    </xf>
    <xf numFmtId="0" fontId="8" fillId="0" borderId="0" xfId="139" applyFont="1" applyAlignment="1">
      <alignment horizontal="center" vertical="top"/>
    </xf>
    <xf numFmtId="0" fontId="11" fillId="0" borderId="0" xfId="139" applyFont="1" applyAlignment="1">
      <alignment horizontal="center" vertical="center"/>
    </xf>
    <xf numFmtId="0" fontId="6" fillId="0" borderId="0" xfId="0" applyFont="1" applyAlignment="1">
      <alignment horizontal="left" vertical="center" wrapText="1"/>
    </xf>
    <xf numFmtId="0" fontId="6" fillId="0" borderId="0" xfId="139" applyFont="1" applyAlignment="1">
      <alignment horizontal="right" vertical="center"/>
    </xf>
    <xf numFmtId="0" fontId="8" fillId="0" borderId="11" xfId="139" applyFont="1" applyBorder="1" applyAlignment="1">
      <alignment horizontal="center" vertical="top" wrapText="1"/>
    </xf>
    <xf numFmtId="0" fontId="73" fillId="0" borderId="14" xfId="171" applyFont="1" applyBorder="1" applyAlignment="1">
      <alignment horizontal="center" vertical="center" wrapText="1"/>
    </xf>
    <xf numFmtId="0" fontId="6" fillId="0" borderId="17" xfId="171" applyBorder="1" applyAlignment="1">
      <alignment horizontal="center" vertical="center" wrapText="1"/>
    </xf>
    <xf numFmtId="0" fontId="38" fillId="0" borderId="11" xfId="139" applyFont="1" applyBorder="1" applyAlignment="1">
      <alignment horizontal="left" vertical="center" wrapText="1"/>
    </xf>
    <xf numFmtId="0" fontId="49" fillId="0" borderId="11" xfId="139" applyFont="1" applyBorder="1" applyAlignment="1">
      <alignment horizontal="right" vertical="center"/>
    </xf>
    <xf numFmtId="0" fontId="6" fillId="0" borderId="14" xfId="139" applyFont="1" applyBorder="1" applyAlignment="1">
      <alignment horizontal="right" vertical="center" wrapText="1"/>
    </xf>
    <xf numFmtId="0" fontId="6" fillId="0" borderId="18" xfId="139" applyFont="1" applyBorder="1" applyAlignment="1">
      <alignment horizontal="right" vertical="center" wrapText="1"/>
    </xf>
    <xf numFmtId="0" fontId="6" fillId="0" borderId="17" xfId="139" applyFont="1" applyBorder="1" applyAlignment="1">
      <alignment horizontal="right" vertical="center" wrapText="1"/>
    </xf>
    <xf numFmtId="0" fontId="6" fillId="0" borderId="14" xfId="139" applyFont="1" applyBorder="1" applyAlignment="1">
      <alignment horizontal="center" vertical="top" wrapText="1"/>
    </xf>
    <xf numFmtId="0" fontId="6" fillId="0" borderId="17" xfId="139" applyFont="1" applyBorder="1" applyAlignment="1">
      <alignment horizontal="center" vertical="top" wrapText="1"/>
    </xf>
    <xf numFmtId="0" fontId="6" fillId="0" borderId="14" xfId="171" applyBorder="1" applyAlignment="1">
      <alignment horizontal="center" vertical="center" wrapText="1"/>
    </xf>
    <xf numFmtId="0" fontId="4" fillId="0" borderId="0" xfId="139" applyFont="1" applyAlignment="1">
      <alignment horizontal="right"/>
    </xf>
    <xf numFmtId="0" fontId="4" fillId="0" borderId="0" xfId="139" applyFont="1" applyAlignment="1">
      <alignment horizontal="center"/>
    </xf>
    <xf numFmtId="0" fontId="7" fillId="0" borderId="0" xfId="139" applyFont="1" applyAlignment="1">
      <alignment horizontal="center" vertical="top"/>
    </xf>
    <xf numFmtId="0" fontId="9" fillId="0" borderId="0" xfId="139" applyFont="1" applyAlignment="1">
      <alignment horizontal="right"/>
    </xf>
    <xf numFmtId="0" fontId="14" fillId="0" borderId="14" xfId="171" applyFont="1" applyBorder="1" applyAlignment="1">
      <alignment horizontal="right" vertical="center"/>
    </xf>
    <xf numFmtId="0" fontId="14" fillId="0" borderId="17" xfId="171" applyFont="1" applyBorder="1" applyAlignment="1">
      <alignment horizontal="right" vertical="center"/>
    </xf>
    <xf numFmtId="0" fontId="43" fillId="0" borderId="16" xfId="73" applyFont="1" applyBorder="1" applyAlignment="1">
      <alignment horizontal="right" vertical="center" wrapText="1"/>
    </xf>
    <xf numFmtId="0" fontId="41" fillId="0" borderId="0" xfId="73" applyFont="1" applyAlignment="1">
      <alignment horizontal="right"/>
    </xf>
    <xf numFmtId="0" fontId="41" fillId="0" borderId="22" xfId="73" applyFont="1" applyBorder="1" applyAlignment="1">
      <alignment horizontal="center"/>
    </xf>
    <xf numFmtId="0" fontId="43" fillId="0" borderId="11" xfId="73" applyFont="1" applyBorder="1" applyAlignment="1">
      <alignment horizontal="right" vertical="center"/>
    </xf>
    <xf numFmtId="0" fontId="43" fillId="0" borderId="11" xfId="73" applyFont="1" applyBorder="1" applyAlignment="1">
      <alignment horizontal="center" vertical="center" wrapText="1"/>
    </xf>
    <xf numFmtId="0" fontId="41" fillId="0" borderId="16" xfId="73" applyFont="1" applyBorder="1" applyAlignment="1">
      <alignment horizontal="right" vertical="center" wrapText="1"/>
    </xf>
    <xf numFmtId="0" fontId="41" fillId="0" borderId="15" xfId="73" applyFont="1" applyBorder="1" applyAlignment="1">
      <alignment horizontal="right" vertical="center" wrapText="1"/>
    </xf>
    <xf numFmtId="0" fontId="41" fillId="0" borderId="19" xfId="73" applyFont="1" applyBorder="1" applyAlignment="1">
      <alignment horizontal="right" vertical="center" wrapText="1"/>
    </xf>
    <xf numFmtId="0" fontId="41" fillId="0" borderId="20" xfId="73" applyFont="1" applyBorder="1" applyAlignment="1">
      <alignment horizontal="right" vertical="center" wrapText="1"/>
    </xf>
    <xf numFmtId="0" fontId="41" fillId="0" borderId="21" xfId="73" applyFont="1" applyBorder="1" applyAlignment="1">
      <alignment horizontal="right" vertical="center" wrapText="1"/>
    </xf>
    <xf numFmtId="0" fontId="44" fillId="0" borderId="0" xfId="73" applyFont="1" applyAlignment="1">
      <alignment horizontal="center"/>
    </xf>
    <xf numFmtId="0" fontId="40" fillId="0" borderId="0" xfId="73" applyFont="1" applyAlignment="1">
      <alignment horizontal="center" vertical="center" wrapText="1"/>
    </xf>
    <xf numFmtId="0" fontId="40" fillId="0" borderId="0" xfId="73" applyFont="1" applyAlignment="1">
      <alignment horizontal="center" vertical="center"/>
    </xf>
    <xf numFmtId="0" fontId="75" fillId="0" borderId="0" xfId="73" applyFont="1" applyAlignment="1">
      <alignment horizontal="center" vertical="top" wrapText="1"/>
    </xf>
    <xf numFmtId="0" fontId="14" fillId="0" borderId="11" xfId="0" applyFont="1" applyBorder="1" applyAlignment="1">
      <alignment horizontal="center" vertical="center" wrapText="1"/>
    </xf>
    <xf numFmtId="0" fontId="6" fillId="0" borderId="0" xfId="73" applyAlignment="1">
      <alignment horizontal="left"/>
    </xf>
    <xf numFmtId="0" fontId="6" fillId="0" borderId="0" xfId="73" applyAlignment="1">
      <alignment horizontal="left" vertical="center"/>
    </xf>
    <xf numFmtId="0" fontId="6" fillId="0" borderId="0" xfId="0" applyFont="1" applyAlignment="1">
      <alignment horizontal="center" vertical="center" wrapText="1"/>
    </xf>
    <xf numFmtId="0" fontId="14" fillId="0" borderId="11" xfId="0" applyFont="1" applyBorder="1" applyAlignment="1">
      <alignment horizontal="center" vertical="center" textRotation="90" wrapText="1"/>
    </xf>
    <xf numFmtId="0" fontId="6" fillId="0" borderId="0" xfId="0" applyFont="1" applyAlignment="1">
      <alignment horizontal="right" vertical="center" wrapText="1"/>
    </xf>
    <xf numFmtId="2" fontId="39" fillId="0" borderId="0" xfId="0" applyNumberFormat="1" applyFont="1" applyAlignment="1">
      <alignment horizontal="center" vertical="center" wrapText="1"/>
    </xf>
    <xf numFmtId="0" fontId="6" fillId="0" borderId="22" xfId="0" applyFont="1" applyBorder="1" applyAlignment="1">
      <alignment horizontal="right" vertical="center" wrapText="1"/>
    </xf>
    <xf numFmtId="0" fontId="45" fillId="0" borderId="0" xfId="0" applyFont="1" applyAlignment="1">
      <alignment horizontal="center" vertical="center" wrapText="1"/>
    </xf>
    <xf numFmtId="0" fontId="40" fillId="0" borderId="0" xfId="0" applyFont="1" applyAlignment="1">
      <alignment horizontal="center" vertical="center" wrapText="1"/>
    </xf>
    <xf numFmtId="0" fontId="40" fillId="0" borderId="0" xfId="0" applyFont="1" applyAlignment="1">
      <alignment horizontal="center" vertical="center"/>
    </xf>
    <xf numFmtId="0" fontId="46" fillId="0" borderId="0" xfId="0" applyFont="1" applyAlignment="1">
      <alignment horizontal="center" vertical="justify" wrapText="1"/>
    </xf>
    <xf numFmtId="0" fontId="50" fillId="0" borderId="11" xfId="0" applyFont="1" applyBorder="1" applyAlignment="1">
      <alignment horizontal="center" vertical="center" textRotation="90" wrapText="1"/>
    </xf>
    <xf numFmtId="0" fontId="86" fillId="0" borderId="0" xfId="139" applyFont="1" applyAlignment="1">
      <alignment horizontal="right"/>
    </xf>
  </cellXfs>
  <cellStyles count="215">
    <cellStyle name="1. izcēlums" xfId="1" xr:uid="{6DDAEB37-8D0F-4530-9728-1DF552B4A34B}"/>
    <cellStyle name="2. izcēlums" xfId="2" xr:uid="{320BBD59-5731-4396-A728-8104811E92D1}"/>
    <cellStyle name="20% - Izcēlums1" xfId="3" xr:uid="{C7AD2F5A-A952-4614-AFCD-AD9F1E6A4A39}"/>
    <cellStyle name="20% - Izcēlums2" xfId="4" xr:uid="{E5486CDB-56C6-4EF8-AADD-3975A2AB6C51}"/>
    <cellStyle name="20% - Izcēlums3" xfId="5" xr:uid="{73973B51-88C5-441A-B5AD-D756E8CEC4C0}"/>
    <cellStyle name="20% - Izcēlums4" xfId="6" xr:uid="{5731E1DE-DD6F-4E2D-9946-2672487F55A4}"/>
    <cellStyle name="20% - Izcēlums5" xfId="7" xr:uid="{3A7599B9-AE2C-4D7D-8151-9DEB170243FE}"/>
    <cellStyle name="20% - Izcēlums6" xfId="8" xr:uid="{076A845B-7074-46F4-AF75-AD2EAF162EC8}"/>
    <cellStyle name="20% - Акцент1" xfId="9" xr:uid="{A517EED3-FEFA-4B68-86F4-36209B0C364D}"/>
    <cellStyle name="20% - Акцент2" xfId="10" xr:uid="{A0D496C9-F771-4A2E-AD53-8C44F8CD98C6}"/>
    <cellStyle name="20% - Акцент3" xfId="11" xr:uid="{911EAF26-84DE-40C6-9963-4AE597F1E43E}"/>
    <cellStyle name="20% - Акцент4" xfId="12" xr:uid="{04DF2D3A-1FB3-4DAB-A800-D7DB9A08163A}"/>
    <cellStyle name="20% - Акцент5" xfId="13" xr:uid="{0E4AD4AE-B31D-468E-9D60-26F4E235019D}"/>
    <cellStyle name="20% - Акцент6" xfId="14" xr:uid="{67D91296-6745-4463-9E3C-0D2414AD7278}"/>
    <cellStyle name="20% no 1. izcēluma" xfId="15" xr:uid="{6A071A85-0375-4698-A1C2-BE42E24C2055}"/>
    <cellStyle name="20% no 2. izcēluma" xfId="16" xr:uid="{B7BB0430-46B2-464A-AB30-CDE1DF6DAFD3}"/>
    <cellStyle name="20% no 3. izcēluma" xfId="17" xr:uid="{F7A60573-2BCD-4803-8838-50E1680BC51E}"/>
    <cellStyle name="20% no 4. izcēluma" xfId="18" xr:uid="{B07544B7-DBA1-4261-A91F-A1CF926E357E}"/>
    <cellStyle name="20% no 5. izcēluma" xfId="19" xr:uid="{F015FABF-7041-4DBA-9917-1CD4CA8495E4}"/>
    <cellStyle name="20% no 6. izcēluma" xfId="20" xr:uid="{10FFA1FA-2220-45B9-9549-11E21B0B892B}"/>
    <cellStyle name="3. izcēlums " xfId="21" xr:uid="{3EAB1BEB-D140-4366-B014-AE81254648F7}"/>
    <cellStyle name="4. izcēlums" xfId="22" xr:uid="{74BE4A1C-D4E6-4EAB-A179-8E5C3082C8DD}"/>
    <cellStyle name="40% - Izcēlums1" xfId="23" xr:uid="{1B91C102-00C0-4F4C-A9AD-C73FBEFEA94A}"/>
    <cellStyle name="40% - Izcēlums2" xfId="24" xr:uid="{66EFEB02-8924-408F-B96C-5C62CB8AF938}"/>
    <cellStyle name="40% - Izcēlums3" xfId="25" xr:uid="{460136DA-95D1-4EB2-B621-EA172B79A64B}"/>
    <cellStyle name="40% - Izcēlums4" xfId="26" xr:uid="{E5B21D97-DADC-4E61-B0AE-6D80DDA0F7F5}"/>
    <cellStyle name="40% - Izcēlums5" xfId="27" xr:uid="{DB8EBAF7-B75F-41AC-B89D-3C25F9FD8824}"/>
    <cellStyle name="40% - Izcēlums6" xfId="28" xr:uid="{D1A24AD5-94D4-4C23-938A-718632CE7F80}"/>
    <cellStyle name="40% - Акцент1" xfId="29" xr:uid="{EBFCE780-2046-4055-8FF8-51CC44A53D6D}"/>
    <cellStyle name="40% - Акцент2" xfId="30" xr:uid="{3988BD96-1551-4840-8C75-122238DA5257}"/>
    <cellStyle name="40% - Акцент3" xfId="31" xr:uid="{00034E90-5D47-44D8-AAF0-F640F04B62C5}"/>
    <cellStyle name="40% - Акцент4" xfId="32" xr:uid="{4FA7F255-2E8A-467A-84BC-90DCCBADC239}"/>
    <cellStyle name="40% - Акцент5" xfId="33" xr:uid="{DC00A960-AE18-454E-B083-E245AEEA6E6F}"/>
    <cellStyle name="40% - Акцент6" xfId="34" xr:uid="{C3B17036-43BA-4420-9388-62418932076A}"/>
    <cellStyle name="40% no 1. izcēluma" xfId="35" xr:uid="{7CEC6D9E-10F4-4C35-9EF2-9457C7857555}"/>
    <cellStyle name="40% no 2. izcēluma" xfId="36" xr:uid="{2A5CDE82-D00B-4D3E-A24A-1F4DB56CBC4C}"/>
    <cellStyle name="40% no 3. izcēluma" xfId="37" xr:uid="{50A5FC8A-78C9-4895-B46C-61296469E107}"/>
    <cellStyle name="40% no 4. izcēluma" xfId="38" xr:uid="{F6A5C7BF-9701-4B74-924D-A02EB80057A3}"/>
    <cellStyle name="40% no 5. izcēluma" xfId="39" xr:uid="{A6DD211D-B993-44D1-8987-554B34279AC8}"/>
    <cellStyle name="40% no 6. izcēluma" xfId="40" xr:uid="{1C4C67D9-A68A-45ED-88C3-47E0A186563C}"/>
    <cellStyle name="5. izcēlums" xfId="41" xr:uid="{9BCB93E3-4C4F-43BD-9910-A6B7B9E11DE2}"/>
    <cellStyle name="6. izcēlums" xfId="42" xr:uid="{5719E0AD-83BA-47B1-8997-B49FFBD1A42F}"/>
    <cellStyle name="60% - Izcēlums1" xfId="43" xr:uid="{A38C2CDF-5BAE-4367-B880-5D671BDC8D6A}"/>
    <cellStyle name="60% - Izcēlums2" xfId="44" xr:uid="{88482D1D-C5F3-43E3-BED0-4866BB7A7B04}"/>
    <cellStyle name="60% - Izcēlums3" xfId="45" xr:uid="{0B4075C2-6187-42A9-8A92-22AD1557FEDF}"/>
    <cellStyle name="60% - Izcēlums4" xfId="46" xr:uid="{5FB39627-4494-4884-8379-B42E936E2145}"/>
    <cellStyle name="60% - Izcēlums5" xfId="47" xr:uid="{E7AEB01C-01B2-479D-9371-F5604BB48CC9}"/>
    <cellStyle name="60% - Izcēlums6" xfId="48" xr:uid="{11E9BFFF-A095-4E32-9D93-269A90C77228}"/>
    <cellStyle name="60% - Акцент1" xfId="49" xr:uid="{4399AB5C-33EF-4C34-8FC2-17DBC0842BE3}"/>
    <cellStyle name="60% - Акцент2" xfId="50" xr:uid="{DCDDDC40-7221-42D3-8542-6F8AD984AB78}"/>
    <cellStyle name="60% - Акцент3" xfId="51" xr:uid="{D539C55E-817C-4A3B-9400-D9E044B2E579}"/>
    <cellStyle name="60% - Акцент4" xfId="52" xr:uid="{B9D57F68-DA37-4D84-8A3F-F4A81B4932C4}"/>
    <cellStyle name="60% - Акцент5" xfId="53" xr:uid="{9CE17753-6D06-45D0-955E-26F5AF5A0967}"/>
    <cellStyle name="60% - Акцент6" xfId="54" xr:uid="{FABFE974-A816-4ED2-BC3D-2AC97F77C1A7}"/>
    <cellStyle name="60% no 1. izcēluma" xfId="55" xr:uid="{DD4709DB-ABDC-4DFA-A31B-236AC7113C5D}"/>
    <cellStyle name="60% no 2. izcēluma" xfId="56" xr:uid="{0B2808F6-004F-4A18-AD48-BA1278EF1D8F}"/>
    <cellStyle name="60% no 3. izcēluma" xfId="57" xr:uid="{067ABA97-24F3-48C1-A335-18A52ECF742B}"/>
    <cellStyle name="60% no 4. izcēluma" xfId="58" xr:uid="{D0A74E22-594E-4776-B7F7-CDD93EA81733}"/>
    <cellStyle name="60% no 5. izcēluma" xfId="59" xr:uid="{C62D48FC-93E8-47C8-B901-F8A64900A753}"/>
    <cellStyle name="60% no 6. izcēluma" xfId="60" xr:uid="{A68C12EA-1F8D-4499-92C3-E5C97CDFF7EF}"/>
    <cellStyle name="Aprēķināšana" xfId="61" xr:uid="{11BAF815-BEBB-4613-A64E-DA8DFE562242}"/>
    <cellStyle name="Brīdinājuma teksts" xfId="62" xr:uid="{4173A22F-CE59-485E-900F-361AE29841E9}"/>
    <cellStyle name="Comma 2" xfId="63" xr:uid="{2C3A127A-BEB3-4EC9-85B8-2F9665B66CCA}"/>
    <cellStyle name="Comma 2 2" xfId="64" xr:uid="{DDF74E7D-1036-425E-8A51-70FFDF77ABF4}"/>
    <cellStyle name="Comma 2 3" xfId="65" xr:uid="{1B846F36-8FF4-4175-9164-6795E5598B3F}"/>
    <cellStyle name="Comma 2 3 2" xfId="66" xr:uid="{8EE56594-4721-4A8F-8B37-2FFD3B4645B4}"/>
    <cellStyle name="Comma 2 3 2 2" xfId="67" xr:uid="{48219162-AFB0-4508-A1B6-3674E77F2265}"/>
    <cellStyle name="Comma 2_Base_jaun" xfId="68" xr:uid="{F8477433-E290-485F-8A78-F4606BB6A0C7}"/>
    <cellStyle name="Comma 3" xfId="69" xr:uid="{EBE8308E-34E1-4D4A-9C17-5D0A9C84D5E8}"/>
    <cellStyle name="Comma 3 2" xfId="70" xr:uid="{2301BA01-4290-44A3-BD4A-D76ABD7DF9AD}"/>
    <cellStyle name="Comma 6" xfId="71" xr:uid="{56D11E3D-DD35-456A-984A-43A89F1CF4BF}"/>
    <cellStyle name="Currency 2" xfId="72" xr:uid="{7072015F-C0EA-4AB9-BC8C-989D0C6FD9BE}"/>
    <cellStyle name="Excel Built-in Normal" xfId="73" xr:uid="{68F24D8B-C469-465F-8E29-0ACF10F732D0}"/>
    <cellStyle name="Excel Built-in Normal 2" xfId="74" xr:uid="{885900C2-0C84-46A2-B2D3-B78AC964C5D1}"/>
    <cellStyle name="Excel Built-in Normal 3" xfId="75" xr:uid="{79685E5E-1804-4789-8DAA-1F659E7EED07}"/>
    <cellStyle name="Hyperlink 2" xfId="76" xr:uid="{C4624087-A9BA-4C1B-9FCF-8373CD89EC4A}"/>
    <cellStyle name="Hyperlink 2 2" xfId="77" xr:uid="{B96C7176-4E07-4D84-A173-30BFA34ACF98}"/>
    <cellStyle name="Ievade" xfId="78" xr:uid="{C335A62A-FDE7-446D-87AA-BAB8D4D7FC60}"/>
    <cellStyle name="Izcēlums1" xfId="79" xr:uid="{1E45451E-C3B5-46E8-95D8-5FA392335FD7}"/>
    <cellStyle name="Izcēlums2" xfId="80" xr:uid="{77C4932E-A7D5-42C5-B6EE-9044835A5EF6}"/>
    <cellStyle name="Izcēlums3" xfId="81" xr:uid="{BE2BCB0F-A693-43D9-8F81-42E67CEBBB32}"/>
    <cellStyle name="Izcēlums4" xfId="82" xr:uid="{652AD3D7-CA64-48B6-8220-FFF2B0F65517}"/>
    <cellStyle name="Izcēlums5" xfId="83" xr:uid="{7615A4F9-5744-4C1B-AC85-D43DDF2E0E02}"/>
    <cellStyle name="Izcēlums6" xfId="84" xr:uid="{0DDD3A23-8362-4819-A286-AE678152D6DF}"/>
    <cellStyle name="Izvade" xfId="85" xr:uid="{5FE1832B-F9A4-4BDB-AF6A-EE9213DA57F5}"/>
    <cellStyle name="Kopsumma" xfId="86" xr:uid="{616C1D57-62A7-4D67-8220-AD00D8B46A4D}"/>
    <cellStyle name="Neitrāls" xfId="87" xr:uid="{7B99E24E-21AD-43D4-B808-67744E7B92BC}"/>
    <cellStyle name="Neitrāls 2" xfId="88" xr:uid="{E70F4C2C-6F9C-4B93-80CE-3B01DB68BC2A}"/>
    <cellStyle name="Norm੎੎" xfId="89" xr:uid="{76C153EE-A25A-47DF-B8C4-768CB8C3F8D4}"/>
    <cellStyle name="Normal" xfId="0" builtinId="0"/>
    <cellStyle name="Normal 10" xfId="90" xr:uid="{6087127E-71FE-43EF-BFC6-2B7B8674EAF0}"/>
    <cellStyle name="Normal 10 2" xfId="91" xr:uid="{CE6628F3-0B11-4DA7-8B7D-EA80EE02765E}"/>
    <cellStyle name="Normal 10 3" xfId="92" xr:uid="{1CD4D797-9048-452D-A2FF-82E24597D65E}"/>
    <cellStyle name="Normal 10 4" xfId="93" xr:uid="{273370BD-1706-4787-B7A2-21F1F5015FF7}"/>
    <cellStyle name="Normal 11" xfId="94" xr:uid="{1A10EE3A-C9A9-4D50-807D-CEB74692302D}"/>
    <cellStyle name="Normal 11 2" xfId="95" xr:uid="{F4DEAA58-422E-4304-AEF4-252D4A851272}"/>
    <cellStyle name="Normal 11 4" xfId="96" xr:uid="{2267DE8D-E682-4D6D-94F8-8A9836067DEB}"/>
    <cellStyle name="Normal 12" xfId="97" xr:uid="{2D724D97-6FA1-48CD-AD2B-BC996ADCA8B0}"/>
    <cellStyle name="Normal 12 2" xfId="98" xr:uid="{5EC0ADC6-D423-4938-9AA2-5F94255514C2}"/>
    <cellStyle name="Normal 12 2 2" xfId="99" xr:uid="{B1C7C5AE-82D3-4A40-B6F3-9E9F4FE079ED}"/>
    <cellStyle name="Normal 13" xfId="100" xr:uid="{B16A45A9-D6AA-4153-A1F5-D946B4FC1F0F}"/>
    <cellStyle name="Normal 14" xfId="101" xr:uid="{47D2755E-5F1A-40A3-9030-63BDB843733B}"/>
    <cellStyle name="Normal 18 3 7" xfId="102" xr:uid="{FB79A4EC-B704-4273-8EC0-CC66A67F8221}"/>
    <cellStyle name="Normal 181" xfId="103" xr:uid="{F1F4E892-D62D-4A3E-82E3-D415C82A3DE3}"/>
    <cellStyle name="Normal 2" xfId="104" xr:uid="{C9D3F289-E764-4AF4-BB3E-43565D8EDB22}"/>
    <cellStyle name="Normal 2 2" xfId="105" xr:uid="{40259D1C-A481-4C73-AA7C-FC8EE376F1F4}"/>
    <cellStyle name="Normal 2 2 2" xfId="106" xr:uid="{84E14897-44AD-4B50-ADD2-C08EC9618C27}"/>
    <cellStyle name="Normal 2 2 3" xfId="107" xr:uid="{44EE9030-AC39-4F35-B6B2-F90BB2B3032F}"/>
    <cellStyle name="Normal 2 2_celt_darbi" xfId="108" xr:uid="{B061E970-96CE-498B-A875-95EF38B06891}"/>
    <cellStyle name="Normal 2 4" xfId="109" xr:uid="{3807C618-33E3-41C3-8E04-7C014A991FFD}"/>
    <cellStyle name="Normal 2_ail" xfId="110" xr:uid="{75160F41-D8F5-486F-9067-DECC5A4BA015}"/>
    <cellStyle name="Normal 27" xfId="111" xr:uid="{1B23B022-BC5D-4848-A650-8F029C0658D6}"/>
    <cellStyle name="Normal 3" xfId="112" xr:uid="{E9DAB7B7-EEAF-4C29-A0F5-F08F0D5802AE}"/>
    <cellStyle name="Normal 3 2" xfId="113" xr:uid="{05EACD3A-53E6-44FF-837A-401364469310}"/>
    <cellStyle name="Normal 3 2 2 2" xfId="114" xr:uid="{8A08BB04-F1C8-494C-974E-8524DFB98DAC}"/>
    <cellStyle name="Normal 3 3" xfId="115" xr:uid="{F42A43DD-A968-47E8-AD36-D0276D330E92}"/>
    <cellStyle name="Normal 3_celt_darbi" xfId="116" xr:uid="{9A36E9C9-332E-490C-95BF-5AFB9F0E236C}"/>
    <cellStyle name="Normal 4" xfId="117" xr:uid="{F5C889AE-C4FC-4C21-8BD8-85CC15711551}"/>
    <cellStyle name="Normal 4 2" xfId="118" xr:uid="{78D5C73A-E3BC-4CBE-AEF6-B023089DED4B}"/>
    <cellStyle name="Normal 44" xfId="119" xr:uid="{4CAA6A14-3B9A-4793-9ED3-D2AC4231A35B}"/>
    <cellStyle name="Normal 45" xfId="120" xr:uid="{070A64F1-1C92-40A9-816B-6FA8216073B9}"/>
    <cellStyle name="Normal 46" xfId="121" xr:uid="{D9E32299-1E87-4FD5-A679-7867554EC1FA}"/>
    <cellStyle name="Normal 5" xfId="122" xr:uid="{85BBE822-B2B2-446A-9B18-E4B58D8C955C}"/>
    <cellStyle name="Normal 5 2" xfId="123" xr:uid="{7585E4D0-22B9-4856-AE32-D63391AEA083}"/>
    <cellStyle name="Normal 5 2 3" xfId="124" xr:uid="{B8E5F775-EA1E-44B8-9772-B3488C88C042}"/>
    <cellStyle name="Normal 5 4 2" xfId="125" xr:uid="{C4476C67-2606-4CE3-A180-257DEB797D95}"/>
    <cellStyle name="Normal 5_celt_darbi" xfId="126" xr:uid="{6DA23EF6-FF78-413F-951B-AA80B450B564}"/>
    <cellStyle name="Normal 6" xfId="127" xr:uid="{626B1465-3DD3-49C8-9356-D317AFA0FEC7}"/>
    <cellStyle name="Normal 6 2" xfId="128" xr:uid="{18FD451B-DF1F-4724-9621-5AD134423ED0}"/>
    <cellStyle name="Normal 68" xfId="129" xr:uid="{2B4E0C08-D541-4421-85B4-BCE347421D4A}"/>
    <cellStyle name="Normal 7" xfId="130" xr:uid="{621DD873-5592-4333-933C-E20E3734D14E}"/>
    <cellStyle name="Normal 7 2" xfId="131" xr:uid="{39831A5B-BFBB-477D-91E6-A0EA9FAEE79D}"/>
    <cellStyle name="Normal 70" xfId="132" xr:uid="{8D327B2C-78D6-4940-A1C0-4DEFB6F8D3FD}"/>
    <cellStyle name="Normal 72 10" xfId="133" xr:uid="{49D04421-4214-4B8B-ADF2-0ECC686F6D9B}"/>
    <cellStyle name="Normal 74 10" xfId="134" xr:uid="{3EC30F69-B665-41FC-8C6F-8057AF36D794}"/>
    <cellStyle name="Normal 78" xfId="135" xr:uid="{F472FF8B-D1D7-4861-A7A0-A20C2316FADE}"/>
    <cellStyle name="Normal 79" xfId="136" xr:uid="{0832D6D5-6EBE-4544-B491-4DFCB4AA6E59}"/>
    <cellStyle name="Normal 8" xfId="137" xr:uid="{7BBE7551-20E0-4F83-AC18-336FBBF03593}"/>
    <cellStyle name="Normal 9" xfId="138" xr:uid="{2B47DFE2-45BC-46A7-9917-594C4776D19E}"/>
    <cellStyle name="Normal_Polu_vidusskola_kopeja" xfId="139" xr:uid="{D7F0EC1E-FFC3-4A60-9D39-78EE40B93283}"/>
    <cellStyle name="Nosaukums" xfId="140" xr:uid="{B01A70A4-3095-42D1-9288-A53BEFC78336}"/>
    <cellStyle name="Note 2" xfId="141" xr:uid="{06611EAA-5E10-493F-A4F4-D68A0FCB2DD7}"/>
    <cellStyle name="Parastais 10" xfId="142" xr:uid="{AA3F7B2C-FE02-4B81-81DA-B43FAC9CE3B8}"/>
    <cellStyle name="Parastais 19" xfId="143" xr:uid="{216C01C1-B6C0-40EE-8181-33B900805F4A}"/>
    <cellStyle name="Parastais 2" xfId="144" xr:uid="{25EAF074-009A-4D84-8C1E-6803C84A25CA}"/>
    <cellStyle name="Parastais 2 2" xfId="145" xr:uid="{78ACCBAD-171A-4CCB-AD28-971A8DD5BBA9}"/>
    <cellStyle name="Parastais 2 2 3" xfId="146" xr:uid="{BD09C27A-6FAF-4FD0-82EA-DCFA88C8D6A5}"/>
    <cellStyle name="Parastais 2 3" xfId="147" xr:uid="{F8F48305-BCA9-479A-8EDA-E09666EB6853}"/>
    <cellStyle name="Parastais 2 3 2" xfId="148" xr:uid="{28306C7A-0A44-4E6D-B3FD-CDD4247EB7DC}"/>
    <cellStyle name="Parastais 2 4" xfId="149" xr:uid="{568E56F5-3DA5-45CA-BFB0-DB94202C51F4}"/>
    <cellStyle name="Parastais 2 5" xfId="150" xr:uid="{CF51024C-7B78-4178-AE48-7CD7F35D4EEB}"/>
    <cellStyle name="Parastais 3" xfId="151" xr:uid="{8580774A-CADD-4655-835C-8BAD48148F07}"/>
    <cellStyle name="Parastais 3 3" xfId="152" xr:uid="{A862D059-C816-4BB7-80FB-5EBDA1B923EE}"/>
    <cellStyle name="Parastais 3 4" xfId="153" xr:uid="{9D3A5D0F-1A2C-4E1B-AED0-9368D447E996}"/>
    <cellStyle name="Parastais 4" xfId="154" xr:uid="{163DFECD-D0F8-44D5-B0D3-78B9982AD660}"/>
    <cellStyle name="Parastais 4 2" xfId="155" xr:uid="{AA5C3807-F9F1-4599-9663-6F6DBD60F7A0}"/>
    <cellStyle name="Parastais 5" xfId="156" xr:uid="{A6EC1A16-6DC3-4740-BD45-3D07D9ADEB40}"/>
    <cellStyle name="Parastais 6" xfId="157" xr:uid="{D7F0B1D2-AA25-44E5-9EFF-000CCD63B9E3}"/>
    <cellStyle name="Parastais 7" xfId="158" xr:uid="{FB24581D-F279-46AD-BFFF-C03F3D97F6DF}"/>
    <cellStyle name="Parastais 8" xfId="159" xr:uid="{D5C5E7F0-76AD-4303-89DA-25437B6F4EEF}"/>
    <cellStyle name="Parastais_Izveerstaa_taame-forma" xfId="160" xr:uid="{A7AD97A2-9125-4547-8F26-16CEF377FE2D}"/>
    <cellStyle name="Parasts 2" xfId="161" xr:uid="{93C8870D-39F8-4025-A9F1-09D3B740A1D6}"/>
    <cellStyle name="Parasts 2 2" xfId="162" xr:uid="{E0136417-C9DE-466D-BA27-7A14B9710482}"/>
    <cellStyle name="Parasts 3" xfId="163" xr:uid="{CAE71051-FD5B-4D76-BE9A-EEB58A3E30A3}"/>
    <cellStyle name="Parasts 3 2" xfId="164" xr:uid="{50C3B463-6273-4364-A246-970CD40FC10A}"/>
    <cellStyle name="Parasts 4" xfId="165" xr:uid="{A99B8FFB-0E67-4467-A34F-2EDA2D6CF573}"/>
    <cellStyle name="Percent 2" xfId="166" xr:uid="{B1A23B66-1FF8-4340-8808-B42371AA6984}"/>
    <cellStyle name="Percent 3" xfId="167" xr:uid="{46001628-B30C-4C2F-9116-99B97A5DFBDC}"/>
    <cellStyle name="Saistītā šūna" xfId="168" xr:uid="{6FB73368-12D2-469D-880A-B7F19AD9ED46}"/>
    <cellStyle name="Stils 1" xfId="169" xr:uid="{4A545479-C91F-413E-8A75-6BF69A5DB4F0}"/>
    <cellStyle name="Stils 1 2" xfId="170" xr:uid="{2050BCC4-69F3-41CF-90F0-0A88807AA9AE}"/>
    <cellStyle name="Style 1" xfId="171" xr:uid="{0A5F50C7-4061-48A7-85E1-6AA52C15824A}"/>
    <cellStyle name="Style 1 2" xfId="172" xr:uid="{F4DFB034-A7D2-4A29-9A0D-F48E78088EE1}"/>
    <cellStyle name="Style 1 2 2" xfId="173" xr:uid="{4374D1DB-C972-44F0-8200-B5AA36AEB3FC}"/>
    <cellStyle name="Style 1 2 2 2" xfId="174" xr:uid="{607D1CFF-6DF2-4CA5-BACE-6C831BD2EBB3}"/>
    <cellStyle name="Style 1_celt_darbi" xfId="175" xr:uid="{02213C0D-3838-4D41-B97B-17AE51A36B0B}"/>
    <cellStyle name="Style 2" xfId="176" xr:uid="{6C1B6BDB-CC15-426B-B798-BFC7655B8576}"/>
    <cellStyle name="Style 2 2" xfId="177" xr:uid="{60DA3FBD-D791-4722-BDFB-0B64A274CD16}"/>
    <cellStyle name="Style 2 3" xfId="178" xr:uid="{3252C05D-8C3F-4F2E-A765-65A097F62E63}"/>
    <cellStyle name="Акцент1" xfId="179" xr:uid="{441164D6-3BAB-4A78-AB51-87A52F6E6E85}"/>
    <cellStyle name="Акцент2" xfId="180" xr:uid="{B1932F3F-CE7B-4D0D-85ED-C74214858886}"/>
    <cellStyle name="Акцент3" xfId="181" xr:uid="{0F0F2E52-BFFF-4DB2-A15E-8559E5E22B9B}"/>
    <cellStyle name="Акцент4" xfId="182" xr:uid="{09174AC2-B5B0-4046-B937-DBAA5104A9EE}"/>
    <cellStyle name="Акцент5" xfId="183" xr:uid="{472CAC8E-DD83-4189-89E5-A4757F38C5C9}"/>
    <cellStyle name="Акцент6" xfId="184" xr:uid="{06E318E4-2FE9-4B08-978A-ABD4748C2825}"/>
    <cellStyle name="Ввод " xfId="185" xr:uid="{EA5503A3-D392-42BB-BC98-4AD7376A80C3}"/>
    <cellStyle name="Вывод" xfId="186" xr:uid="{5DADD357-C5AC-4BAB-AE60-A9600C729CDC}"/>
    <cellStyle name="Вычисление" xfId="187" xr:uid="{04750C18-571E-4B66-9DE8-661EEE4ECEE2}"/>
    <cellStyle name="Заголовок 1" xfId="188" xr:uid="{A9C35523-DCB2-4EA3-BCDB-43DDC3D172BC}"/>
    <cellStyle name="Заголовок 2" xfId="189" xr:uid="{46E5F150-162D-4D2A-8689-DF06CEAF605A}"/>
    <cellStyle name="Заголовок 3" xfId="190" xr:uid="{F578E853-15D1-466E-A8A5-377B0C81751A}"/>
    <cellStyle name="Заголовок 4" xfId="191" xr:uid="{59188436-3738-488A-893B-FF9F48E52DBE}"/>
    <cellStyle name="Итог" xfId="192" xr:uid="{2D2B1F41-59F2-4DE8-B45E-9D6A76366F45}"/>
    <cellStyle name="Контрольная ячейка" xfId="193" xr:uid="{C2EF7852-83DA-40E2-ABC2-B1CDAA1AE0E9}"/>
    <cellStyle name="Название" xfId="194" xr:uid="{D4CDD4F7-E3D9-4446-9F56-BD6BCD4A6DA0}"/>
    <cellStyle name="Нейтральный" xfId="195" xr:uid="{BB9A8BDC-7F1C-42D9-A3B3-3DC3D9750F24}"/>
    <cellStyle name="Обычный 13" xfId="196" xr:uid="{3BBFBF35-2B39-46B5-9526-5228609F3721}"/>
    <cellStyle name="Обычный 2" xfId="197" xr:uid="{BB3189C8-FB68-4C97-97B3-E22A8036B9AB}"/>
    <cellStyle name="Обычный 2 2" xfId="198" xr:uid="{A3390C73-B6EF-4134-9C0E-909507764C08}"/>
    <cellStyle name="Обычный 2 3" xfId="199" xr:uid="{6C94626F-34E6-4384-A681-16499FBE23A4}"/>
    <cellStyle name="Обычный 3" xfId="200" xr:uid="{1BBDFA00-571A-4F7B-AEC6-FCC3E45B6C1F}"/>
    <cellStyle name="Обычный 5" xfId="201" xr:uid="{E0C9069B-09D6-4239-AAC5-E6A316FFB661}"/>
    <cellStyle name="Обычный 5 2" xfId="202" xr:uid="{3CA538F8-66F8-4D98-936D-85D301446186}"/>
    <cellStyle name="Обычный 6" xfId="203" xr:uid="{B70BF792-3C42-4DF2-9B9A-791A04E98F47}"/>
    <cellStyle name="Обычный 6 2" xfId="204" xr:uid="{E56B95C1-101A-4909-9DBA-7A97369ECAF4}"/>
    <cellStyle name="Обычный 7" xfId="205" xr:uid="{8AC5BEC7-3A93-401E-9C19-42F95DCCE60C}"/>
    <cellStyle name="Обычный 7 2" xfId="206" xr:uid="{752C3F35-58E9-414E-9D11-3348FD473F57}"/>
    <cellStyle name="Обычный_10-0.4kv rekonstr. grafiks pa dienam KTP uzstadisana, tp1112 demontaza Raudas iela" xfId="207" xr:uid="{28EC48A2-0E73-4BB3-8120-996400B627B8}"/>
    <cellStyle name="Плохой" xfId="208" xr:uid="{524EF10D-4851-41F7-8E41-ED2E2305F0AA}"/>
    <cellStyle name="Пояснение" xfId="209" xr:uid="{A90A068F-9132-4301-9B6B-E0C222090B60}"/>
    <cellStyle name="Примечание" xfId="210" xr:uid="{470C20B9-0EA6-4724-8B68-61C0164FAD83}"/>
    <cellStyle name="Связанная ячейка" xfId="211" xr:uid="{3AFB7B35-F183-427E-B326-CF67C859E31B}"/>
    <cellStyle name="Стиль 1" xfId="212" xr:uid="{91A5B5E3-6BDE-4318-9E76-E84022273D0F}"/>
    <cellStyle name="Текст предупреждения" xfId="213" xr:uid="{1D441D2D-E28B-4850-B64F-2404E5580DAF}"/>
    <cellStyle name="Хороший" xfId="214" xr:uid="{12CE599D-8C18-4385-8676-CD5A77B2204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47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4</xdr:col>
      <xdr:colOff>411480</xdr:colOff>
      <xdr:row>54</xdr:row>
      <xdr:rowOff>0</xdr:rowOff>
    </xdr:from>
    <xdr:to>
      <xdr:col>5</xdr:col>
      <xdr:colOff>323850</xdr:colOff>
      <xdr:row>54</xdr:row>
      <xdr:rowOff>38100</xdr:rowOff>
    </xdr:to>
    <xdr:sp macro="" textlink="">
      <xdr:nvSpPr>
        <xdr:cNvPr id="3253" name="TextBox 2">
          <a:extLst>
            <a:ext uri="{FF2B5EF4-FFF2-40B4-BE49-F238E27FC236}">
              <a16:creationId xmlns:a16="http://schemas.microsoft.com/office/drawing/2014/main" id="{3B249E65-64D4-E922-6C83-2A5073FDD2A5}"/>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4" name="TextBox 2">
          <a:extLst>
            <a:ext uri="{FF2B5EF4-FFF2-40B4-BE49-F238E27FC236}">
              <a16:creationId xmlns:a16="http://schemas.microsoft.com/office/drawing/2014/main" id="{BFD6D446-865D-13E5-EC64-A03228195E3F}"/>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5" name="TextBox 2">
          <a:extLst>
            <a:ext uri="{FF2B5EF4-FFF2-40B4-BE49-F238E27FC236}">
              <a16:creationId xmlns:a16="http://schemas.microsoft.com/office/drawing/2014/main" id="{C35BE627-8F6C-B876-CEB0-49385A8C255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6" name="TextBox 2">
          <a:extLst>
            <a:ext uri="{FF2B5EF4-FFF2-40B4-BE49-F238E27FC236}">
              <a16:creationId xmlns:a16="http://schemas.microsoft.com/office/drawing/2014/main" id="{0816815B-16EE-C2E9-80FE-6148E0872058}"/>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7" name="TextBox 2">
          <a:extLst>
            <a:ext uri="{FF2B5EF4-FFF2-40B4-BE49-F238E27FC236}">
              <a16:creationId xmlns:a16="http://schemas.microsoft.com/office/drawing/2014/main" id="{7409E4D9-2FCB-0926-C1BB-8A8059C071B2}"/>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8" name="TextBox 2">
          <a:extLst>
            <a:ext uri="{FF2B5EF4-FFF2-40B4-BE49-F238E27FC236}">
              <a16:creationId xmlns:a16="http://schemas.microsoft.com/office/drawing/2014/main" id="{F70CC07C-8454-37A3-0F73-2247FCA2ECD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59" name="TextBox 2">
          <a:extLst>
            <a:ext uri="{FF2B5EF4-FFF2-40B4-BE49-F238E27FC236}">
              <a16:creationId xmlns:a16="http://schemas.microsoft.com/office/drawing/2014/main" id="{7EDDD63D-7FEA-E8EF-C74E-CB3E4271203D}"/>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60" name="TextBox 2">
          <a:extLst>
            <a:ext uri="{FF2B5EF4-FFF2-40B4-BE49-F238E27FC236}">
              <a16:creationId xmlns:a16="http://schemas.microsoft.com/office/drawing/2014/main" id="{1DBA00BA-5AB8-A2B7-5099-9D1409154E9A}"/>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61" name="TextBox 2">
          <a:extLst>
            <a:ext uri="{FF2B5EF4-FFF2-40B4-BE49-F238E27FC236}">
              <a16:creationId xmlns:a16="http://schemas.microsoft.com/office/drawing/2014/main" id="{14F6A2FB-2803-09B9-8336-990C8D394B92}"/>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62" name="TextBox 2">
          <a:extLst>
            <a:ext uri="{FF2B5EF4-FFF2-40B4-BE49-F238E27FC236}">
              <a16:creationId xmlns:a16="http://schemas.microsoft.com/office/drawing/2014/main" id="{03B15415-46A5-8426-8279-0D4325D861E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63" name="TextBox 2">
          <a:extLst>
            <a:ext uri="{FF2B5EF4-FFF2-40B4-BE49-F238E27FC236}">
              <a16:creationId xmlns:a16="http://schemas.microsoft.com/office/drawing/2014/main" id="{93B05B22-7DC0-1675-C5AB-4B8E68B1CE7C}"/>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54</xdr:row>
      <xdr:rowOff>0</xdr:rowOff>
    </xdr:from>
    <xdr:to>
      <xdr:col>5</xdr:col>
      <xdr:colOff>323850</xdr:colOff>
      <xdr:row>54</xdr:row>
      <xdr:rowOff>38100</xdr:rowOff>
    </xdr:to>
    <xdr:sp macro="" textlink="">
      <xdr:nvSpPr>
        <xdr:cNvPr id="3264" name="TextBox 2">
          <a:extLst>
            <a:ext uri="{FF2B5EF4-FFF2-40B4-BE49-F238E27FC236}">
              <a16:creationId xmlns:a16="http://schemas.microsoft.com/office/drawing/2014/main" id="{FED4647E-C9EE-399F-5F63-F0167B13BEA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411480</xdr:colOff>
      <xdr:row>17</xdr:row>
      <xdr:rowOff>0</xdr:rowOff>
    </xdr:from>
    <xdr:to>
      <xdr:col>5</xdr:col>
      <xdr:colOff>323850</xdr:colOff>
      <xdr:row>17</xdr:row>
      <xdr:rowOff>38100</xdr:rowOff>
    </xdr:to>
    <xdr:sp macro="" textlink="">
      <xdr:nvSpPr>
        <xdr:cNvPr id="1205" name="TextBox 2">
          <a:extLst>
            <a:ext uri="{FF2B5EF4-FFF2-40B4-BE49-F238E27FC236}">
              <a16:creationId xmlns:a16="http://schemas.microsoft.com/office/drawing/2014/main" id="{C18169A0-3C0E-8C48-2084-431ADDD15E3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06" name="TextBox 2">
          <a:extLst>
            <a:ext uri="{FF2B5EF4-FFF2-40B4-BE49-F238E27FC236}">
              <a16:creationId xmlns:a16="http://schemas.microsoft.com/office/drawing/2014/main" id="{C9B94DDA-9EDD-4A97-BD5C-C12386BE7A4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07" name="TextBox 2">
          <a:extLst>
            <a:ext uri="{FF2B5EF4-FFF2-40B4-BE49-F238E27FC236}">
              <a16:creationId xmlns:a16="http://schemas.microsoft.com/office/drawing/2014/main" id="{9CB71EBA-D3FC-B887-9A21-60630EF6A08C}"/>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08" name="TextBox 2">
          <a:extLst>
            <a:ext uri="{FF2B5EF4-FFF2-40B4-BE49-F238E27FC236}">
              <a16:creationId xmlns:a16="http://schemas.microsoft.com/office/drawing/2014/main" id="{D1388B6B-107E-0242-F0C1-BD8133B25E2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09" name="TextBox 2">
          <a:extLst>
            <a:ext uri="{FF2B5EF4-FFF2-40B4-BE49-F238E27FC236}">
              <a16:creationId xmlns:a16="http://schemas.microsoft.com/office/drawing/2014/main" id="{DA599A9F-D845-8DE3-292D-41524588A9EE}"/>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0" name="TextBox 2">
          <a:extLst>
            <a:ext uri="{FF2B5EF4-FFF2-40B4-BE49-F238E27FC236}">
              <a16:creationId xmlns:a16="http://schemas.microsoft.com/office/drawing/2014/main" id="{4CADE7D0-CF1A-D679-6F3A-1F567F379348}"/>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1" name="TextBox 2">
          <a:extLst>
            <a:ext uri="{FF2B5EF4-FFF2-40B4-BE49-F238E27FC236}">
              <a16:creationId xmlns:a16="http://schemas.microsoft.com/office/drawing/2014/main" id="{6A3F57B8-42E8-CE48-E6B0-E49382A8908A}"/>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2" name="TextBox 2">
          <a:extLst>
            <a:ext uri="{FF2B5EF4-FFF2-40B4-BE49-F238E27FC236}">
              <a16:creationId xmlns:a16="http://schemas.microsoft.com/office/drawing/2014/main" id="{CC1CEF59-239D-1E28-FEE9-A6797CD6287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3" name="TextBox 2">
          <a:extLst>
            <a:ext uri="{FF2B5EF4-FFF2-40B4-BE49-F238E27FC236}">
              <a16:creationId xmlns:a16="http://schemas.microsoft.com/office/drawing/2014/main" id="{C0B1AFEC-5ED9-F32B-14E8-4DEBEF13E39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4" name="TextBox 2">
          <a:extLst>
            <a:ext uri="{FF2B5EF4-FFF2-40B4-BE49-F238E27FC236}">
              <a16:creationId xmlns:a16="http://schemas.microsoft.com/office/drawing/2014/main" id="{73F045FA-D65C-7C23-B1A2-52EFA50BD53C}"/>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5" name="TextBox 2">
          <a:extLst>
            <a:ext uri="{FF2B5EF4-FFF2-40B4-BE49-F238E27FC236}">
              <a16:creationId xmlns:a16="http://schemas.microsoft.com/office/drawing/2014/main" id="{999DAB69-7424-2C30-F3F5-E65EBCAAB8DA}"/>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17</xdr:row>
      <xdr:rowOff>0</xdr:rowOff>
    </xdr:from>
    <xdr:to>
      <xdr:col>5</xdr:col>
      <xdr:colOff>323850</xdr:colOff>
      <xdr:row>17</xdr:row>
      <xdr:rowOff>38100</xdr:rowOff>
    </xdr:to>
    <xdr:sp macro="" textlink="">
      <xdr:nvSpPr>
        <xdr:cNvPr id="1216" name="TextBox 2">
          <a:extLst>
            <a:ext uri="{FF2B5EF4-FFF2-40B4-BE49-F238E27FC236}">
              <a16:creationId xmlns:a16="http://schemas.microsoft.com/office/drawing/2014/main" id="{08F8FA38-9D72-C7E8-4CE0-C15D636B7C4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411480</xdr:colOff>
      <xdr:row>123</xdr:row>
      <xdr:rowOff>0</xdr:rowOff>
    </xdr:from>
    <xdr:to>
      <xdr:col>5</xdr:col>
      <xdr:colOff>323850</xdr:colOff>
      <xdr:row>123</xdr:row>
      <xdr:rowOff>38100</xdr:rowOff>
    </xdr:to>
    <xdr:sp macro="" textlink="">
      <xdr:nvSpPr>
        <xdr:cNvPr id="2" name="TextBox 2">
          <a:extLst>
            <a:ext uri="{FF2B5EF4-FFF2-40B4-BE49-F238E27FC236}">
              <a16:creationId xmlns:a16="http://schemas.microsoft.com/office/drawing/2014/main" id="{FE3DB19B-B4C8-4683-B30C-A6A67D2FE641}"/>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3" name="TextBox 2">
          <a:extLst>
            <a:ext uri="{FF2B5EF4-FFF2-40B4-BE49-F238E27FC236}">
              <a16:creationId xmlns:a16="http://schemas.microsoft.com/office/drawing/2014/main" id="{D8989C10-4486-46B2-9F40-0B5CECFA3B1C}"/>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4" name="TextBox 2">
          <a:extLst>
            <a:ext uri="{FF2B5EF4-FFF2-40B4-BE49-F238E27FC236}">
              <a16:creationId xmlns:a16="http://schemas.microsoft.com/office/drawing/2014/main" id="{30DA3212-9064-4E9B-B481-5221E2B067E5}"/>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5" name="TextBox 2">
          <a:extLst>
            <a:ext uri="{FF2B5EF4-FFF2-40B4-BE49-F238E27FC236}">
              <a16:creationId xmlns:a16="http://schemas.microsoft.com/office/drawing/2014/main" id="{4057D622-B003-4D74-8A99-D25F5A1005CA}"/>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6" name="TextBox 2">
          <a:extLst>
            <a:ext uri="{FF2B5EF4-FFF2-40B4-BE49-F238E27FC236}">
              <a16:creationId xmlns:a16="http://schemas.microsoft.com/office/drawing/2014/main" id="{8A769355-2285-4555-A683-DB560E0B8097}"/>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7" name="TextBox 2">
          <a:extLst>
            <a:ext uri="{FF2B5EF4-FFF2-40B4-BE49-F238E27FC236}">
              <a16:creationId xmlns:a16="http://schemas.microsoft.com/office/drawing/2014/main" id="{D8F6F62A-D23A-4491-8D83-D1123641D928}"/>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8" name="TextBox 2">
          <a:extLst>
            <a:ext uri="{FF2B5EF4-FFF2-40B4-BE49-F238E27FC236}">
              <a16:creationId xmlns:a16="http://schemas.microsoft.com/office/drawing/2014/main" id="{CE695BDF-9D47-4660-AC59-D064123742BD}"/>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9" name="TextBox 2">
          <a:extLst>
            <a:ext uri="{FF2B5EF4-FFF2-40B4-BE49-F238E27FC236}">
              <a16:creationId xmlns:a16="http://schemas.microsoft.com/office/drawing/2014/main" id="{CCB10FF0-F6D7-4E72-AB67-3C326C349417}"/>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10" name="TextBox 2">
          <a:extLst>
            <a:ext uri="{FF2B5EF4-FFF2-40B4-BE49-F238E27FC236}">
              <a16:creationId xmlns:a16="http://schemas.microsoft.com/office/drawing/2014/main" id="{9E6AE5E6-0098-40F1-B76F-CC61BB6EC0E6}"/>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11" name="TextBox 2">
          <a:extLst>
            <a:ext uri="{FF2B5EF4-FFF2-40B4-BE49-F238E27FC236}">
              <a16:creationId xmlns:a16="http://schemas.microsoft.com/office/drawing/2014/main" id="{B461D9AE-F8EB-4401-B04E-0D50514C8D52}"/>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12" name="TextBox 2">
          <a:extLst>
            <a:ext uri="{FF2B5EF4-FFF2-40B4-BE49-F238E27FC236}">
              <a16:creationId xmlns:a16="http://schemas.microsoft.com/office/drawing/2014/main" id="{9CCDAB64-A3DB-4B7A-B56C-D76654BFF2DB}"/>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123</xdr:row>
      <xdr:rowOff>0</xdr:rowOff>
    </xdr:from>
    <xdr:to>
      <xdr:col>5</xdr:col>
      <xdr:colOff>323850</xdr:colOff>
      <xdr:row>123</xdr:row>
      <xdr:rowOff>38100</xdr:rowOff>
    </xdr:to>
    <xdr:sp macro="" textlink="">
      <xdr:nvSpPr>
        <xdr:cNvPr id="13" name="TextBox 2">
          <a:extLst>
            <a:ext uri="{FF2B5EF4-FFF2-40B4-BE49-F238E27FC236}">
              <a16:creationId xmlns:a16="http://schemas.microsoft.com/office/drawing/2014/main" id="{E3E8F760-8A65-492D-B73F-5F6B469329BD}"/>
            </a:ext>
          </a:extLst>
        </xdr:cNvPr>
        <xdr:cNvSpPr txBox="1">
          <a:spLocks noChangeArrowheads="1"/>
        </xdr:cNvSpPr>
      </xdr:nvSpPr>
      <xdr:spPr bwMode="auto">
        <a:xfrm>
          <a:off x="4514850" y="1939290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411480</xdr:colOff>
      <xdr:row>64</xdr:row>
      <xdr:rowOff>0</xdr:rowOff>
    </xdr:from>
    <xdr:to>
      <xdr:col>5</xdr:col>
      <xdr:colOff>327660</xdr:colOff>
      <xdr:row>64</xdr:row>
      <xdr:rowOff>38100</xdr:rowOff>
    </xdr:to>
    <xdr:sp macro="" textlink="">
      <xdr:nvSpPr>
        <xdr:cNvPr id="2" name="TextBox 2">
          <a:extLst>
            <a:ext uri="{FF2B5EF4-FFF2-40B4-BE49-F238E27FC236}">
              <a16:creationId xmlns:a16="http://schemas.microsoft.com/office/drawing/2014/main" id="{AB67FE1B-4114-4585-9F95-0670F139E66F}"/>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3" name="TextBox 2">
          <a:extLst>
            <a:ext uri="{FF2B5EF4-FFF2-40B4-BE49-F238E27FC236}">
              <a16:creationId xmlns:a16="http://schemas.microsoft.com/office/drawing/2014/main" id="{D9F9230F-A00E-4805-9C8E-91ECC07A721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4" name="TextBox 2">
          <a:extLst>
            <a:ext uri="{FF2B5EF4-FFF2-40B4-BE49-F238E27FC236}">
              <a16:creationId xmlns:a16="http://schemas.microsoft.com/office/drawing/2014/main" id="{0FA2AC38-145C-4E28-A930-E90518EECBC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5" name="TextBox 2">
          <a:extLst>
            <a:ext uri="{FF2B5EF4-FFF2-40B4-BE49-F238E27FC236}">
              <a16:creationId xmlns:a16="http://schemas.microsoft.com/office/drawing/2014/main" id="{C9F8AF2F-EFEF-43C6-A4DE-480A61368EA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6" name="TextBox 2">
          <a:extLst>
            <a:ext uri="{FF2B5EF4-FFF2-40B4-BE49-F238E27FC236}">
              <a16:creationId xmlns:a16="http://schemas.microsoft.com/office/drawing/2014/main" id="{E9FA64B7-A91F-4717-A749-B5B598DEB62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7" name="TextBox 2">
          <a:extLst>
            <a:ext uri="{FF2B5EF4-FFF2-40B4-BE49-F238E27FC236}">
              <a16:creationId xmlns:a16="http://schemas.microsoft.com/office/drawing/2014/main" id="{2F1EC502-C686-44BF-99D1-681A44F67AB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8" name="TextBox 2">
          <a:extLst>
            <a:ext uri="{FF2B5EF4-FFF2-40B4-BE49-F238E27FC236}">
              <a16:creationId xmlns:a16="http://schemas.microsoft.com/office/drawing/2014/main" id="{030123E6-7B3A-45F0-9CED-B024AD9ECF2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9" name="TextBox 2">
          <a:extLst>
            <a:ext uri="{FF2B5EF4-FFF2-40B4-BE49-F238E27FC236}">
              <a16:creationId xmlns:a16="http://schemas.microsoft.com/office/drawing/2014/main" id="{C360E164-4C95-435B-9B22-602CE488B555}"/>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10" name="TextBox 2">
          <a:extLst>
            <a:ext uri="{FF2B5EF4-FFF2-40B4-BE49-F238E27FC236}">
              <a16:creationId xmlns:a16="http://schemas.microsoft.com/office/drawing/2014/main" id="{B0463634-B046-4821-BFDD-0AFCD4FFCF9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11" name="TextBox 2">
          <a:extLst>
            <a:ext uri="{FF2B5EF4-FFF2-40B4-BE49-F238E27FC236}">
              <a16:creationId xmlns:a16="http://schemas.microsoft.com/office/drawing/2014/main" id="{B9826C6C-087B-4394-9CB7-EADB6F0F7721}"/>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12" name="TextBox 2">
          <a:extLst>
            <a:ext uri="{FF2B5EF4-FFF2-40B4-BE49-F238E27FC236}">
              <a16:creationId xmlns:a16="http://schemas.microsoft.com/office/drawing/2014/main" id="{2B2A2AEF-77AD-4B3A-AE00-938E68D896F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64</xdr:row>
      <xdr:rowOff>0</xdr:rowOff>
    </xdr:from>
    <xdr:to>
      <xdr:col>5</xdr:col>
      <xdr:colOff>327660</xdr:colOff>
      <xdr:row>64</xdr:row>
      <xdr:rowOff>38100</xdr:rowOff>
    </xdr:to>
    <xdr:sp macro="" textlink="">
      <xdr:nvSpPr>
        <xdr:cNvPr id="13" name="TextBox 2">
          <a:extLst>
            <a:ext uri="{FF2B5EF4-FFF2-40B4-BE49-F238E27FC236}">
              <a16:creationId xmlns:a16="http://schemas.microsoft.com/office/drawing/2014/main" id="{D0D9146F-5B45-47BA-B89E-87053959270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411480</xdr:colOff>
      <xdr:row>34</xdr:row>
      <xdr:rowOff>0</xdr:rowOff>
    </xdr:from>
    <xdr:to>
      <xdr:col>5</xdr:col>
      <xdr:colOff>327660</xdr:colOff>
      <xdr:row>34</xdr:row>
      <xdr:rowOff>38100</xdr:rowOff>
    </xdr:to>
    <xdr:sp macro="" textlink="">
      <xdr:nvSpPr>
        <xdr:cNvPr id="2" name="TextBox 2">
          <a:extLst>
            <a:ext uri="{FF2B5EF4-FFF2-40B4-BE49-F238E27FC236}">
              <a16:creationId xmlns:a16="http://schemas.microsoft.com/office/drawing/2014/main" id="{045B40B6-2495-4A89-83F6-43DC3103815E}"/>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3" name="TextBox 2">
          <a:extLst>
            <a:ext uri="{FF2B5EF4-FFF2-40B4-BE49-F238E27FC236}">
              <a16:creationId xmlns:a16="http://schemas.microsoft.com/office/drawing/2014/main" id="{E77E245D-8FF7-4425-BA04-2D0E958B2ED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4" name="TextBox 2">
          <a:extLst>
            <a:ext uri="{FF2B5EF4-FFF2-40B4-BE49-F238E27FC236}">
              <a16:creationId xmlns:a16="http://schemas.microsoft.com/office/drawing/2014/main" id="{2A6806E5-885F-4B40-85EF-13B01918F36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5" name="TextBox 2">
          <a:extLst>
            <a:ext uri="{FF2B5EF4-FFF2-40B4-BE49-F238E27FC236}">
              <a16:creationId xmlns:a16="http://schemas.microsoft.com/office/drawing/2014/main" id="{7D687757-F0EC-413A-A60A-24814F1A352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6" name="TextBox 2">
          <a:extLst>
            <a:ext uri="{FF2B5EF4-FFF2-40B4-BE49-F238E27FC236}">
              <a16:creationId xmlns:a16="http://schemas.microsoft.com/office/drawing/2014/main" id="{BAF6D018-44CD-4481-93D2-1A8760E68AC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7" name="TextBox 2">
          <a:extLst>
            <a:ext uri="{FF2B5EF4-FFF2-40B4-BE49-F238E27FC236}">
              <a16:creationId xmlns:a16="http://schemas.microsoft.com/office/drawing/2014/main" id="{077104A1-C014-4E82-A12A-91889DB8734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8" name="TextBox 2">
          <a:extLst>
            <a:ext uri="{FF2B5EF4-FFF2-40B4-BE49-F238E27FC236}">
              <a16:creationId xmlns:a16="http://schemas.microsoft.com/office/drawing/2014/main" id="{2CC2B19F-1189-4772-AF19-7A785DA2DE8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9" name="TextBox 2">
          <a:extLst>
            <a:ext uri="{FF2B5EF4-FFF2-40B4-BE49-F238E27FC236}">
              <a16:creationId xmlns:a16="http://schemas.microsoft.com/office/drawing/2014/main" id="{76FAFCC5-5CD2-4984-A3CF-39488A5DBA45}"/>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10" name="TextBox 2">
          <a:extLst>
            <a:ext uri="{FF2B5EF4-FFF2-40B4-BE49-F238E27FC236}">
              <a16:creationId xmlns:a16="http://schemas.microsoft.com/office/drawing/2014/main" id="{E1FCB493-49D9-48E5-A702-E9A60ED2B60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11" name="TextBox 2">
          <a:extLst>
            <a:ext uri="{FF2B5EF4-FFF2-40B4-BE49-F238E27FC236}">
              <a16:creationId xmlns:a16="http://schemas.microsoft.com/office/drawing/2014/main" id="{89726457-0E46-4AB7-8B28-B2D2D175323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12" name="TextBox 2">
          <a:extLst>
            <a:ext uri="{FF2B5EF4-FFF2-40B4-BE49-F238E27FC236}">
              <a16:creationId xmlns:a16="http://schemas.microsoft.com/office/drawing/2014/main" id="{1FABD2B3-3716-4F49-806C-2A2622AAD47D}"/>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34</xdr:row>
      <xdr:rowOff>0</xdr:rowOff>
    </xdr:from>
    <xdr:to>
      <xdr:col>5</xdr:col>
      <xdr:colOff>327660</xdr:colOff>
      <xdr:row>34</xdr:row>
      <xdr:rowOff>38100</xdr:rowOff>
    </xdr:to>
    <xdr:sp macro="" textlink="">
      <xdr:nvSpPr>
        <xdr:cNvPr id="13" name="TextBox 2">
          <a:extLst>
            <a:ext uri="{FF2B5EF4-FFF2-40B4-BE49-F238E27FC236}">
              <a16:creationId xmlns:a16="http://schemas.microsoft.com/office/drawing/2014/main" id="{D2EF51FD-25E4-46CF-B022-798A8917B93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411480</xdr:colOff>
      <xdr:row>20</xdr:row>
      <xdr:rowOff>0</xdr:rowOff>
    </xdr:from>
    <xdr:to>
      <xdr:col>5</xdr:col>
      <xdr:colOff>327660</xdr:colOff>
      <xdr:row>20</xdr:row>
      <xdr:rowOff>38100</xdr:rowOff>
    </xdr:to>
    <xdr:sp macro="" textlink="">
      <xdr:nvSpPr>
        <xdr:cNvPr id="2" name="TextBox 2">
          <a:extLst>
            <a:ext uri="{FF2B5EF4-FFF2-40B4-BE49-F238E27FC236}">
              <a16:creationId xmlns:a16="http://schemas.microsoft.com/office/drawing/2014/main" id="{73D8F80D-7214-4585-8F7C-C24AD20E37B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3" name="TextBox 2">
          <a:extLst>
            <a:ext uri="{FF2B5EF4-FFF2-40B4-BE49-F238E27FC236}">
              <a16:creationId xmlns:a16="http://schemas.microsoft.com/office/drawing/2014/main" id="{906ECC74-EE21-4A24-8F01-8BBE63D2937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4" name="TextBox 2">
          <a:extLst>
            <a:ext uri="{FF2B5EF4-FFF2-40B4-BE49-F238E27FC236}">
              <a16:creationId xmlns:a16="http://schemas.microsoft.com/office/drawing/2014/main" id="{25F13669-34EE-41B3-94EC-DCF0981E069F}"/>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5" name="TextBox 2">
          <a:extLst>
            <a:ext uri="{FF2B5EF4-FFF2-40B4-BE49-F238E27FC236}">
              <a16:creationId xmlns:a16="http://schemas.microsoft.com/office/drawing/2014/main" id="{89FDD890-519C-4BBD-8E39-BD9C0EB4928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6" name="TextBox 2">
          <a:extLst>
            <a:ext uri="{FF2B5EF4-FFF2-40B4-BE49-F238E27FC236}">
              <a16:creationId xmlns:a16="http://schemas.microsoft.com/office/drawing/2014/main" id="{BE22061C-8CB8-4F9D-9CF7-C9472ED0061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7" name="TextBox 2">
          <a:extLst>
            <a:ext uri="{FF2B5EF4-FFF2-40B4-BE49-F238E27FC236}">
              <a16:creationId xmlns:a16="http://schemas.microsoft.com/office/drawing/2014/main" id="{24B68B07-F82B-47F8-BD42-BFEBA5A1473B}"/>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8" name="TextBox 2">
          <a:extLst>
            <a:ext uri="{FF2B5EF4-FFF2-40B4-BE49-F238E27FC236}">
              <a16:creationId xmlns:a16="http://schemas.microsoft.com/office/drawing/2014/main" id="{B8ADFC16-BAEA-410F-8882-2A95862A7ED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9" name="TextBox 2">
          <a:extLst>
            <a:ext uri="{FF2B5EF4-FFF2-40B4-BE49-F238E27FC236}">
              <a16:creationId xmlns:a16="http://schemas.microsoft.com/office/drawing/2014/main" id="{60A0D473-1DA6-474E-9F60-BC3AA4FE797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10" name="TextBox 2">
          <a:extLst>
            <a:ext uri="{FF2B5EF4-FFF2-40B4-BE49-F238E27FC236}">
              <a16:creationId xmlns:a16="http://schemas.microsoft.com/office/drawing/2014/main" id="{A4ADCE57-9526-41AF-9DD2-D66F61BA71F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11" name="TextBox 2">
          <a:extLst>
            <a:ext uri="{FF2B5EF4-FFF2-40B4-BE49-F238E27FC236}">
              <a16:creationId xmlns:a16="http://schemas.microsoft.com/office/drawing/2014/main" id="{88651EA7-DAFC-43EB-A45E-5A5E1E89BDDF}"/>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12" name="TextBox 2">
          <a:extLst>
            <a:ext uri="{FF2B5EF4-FFF2-40B4-BE49-F238E27FC236}">
              <a16:creationId xmlns:a16="http://schemas.microsoft.com/office/drawing/2014/main" id="{8320BAC6-8C3F-4978-9BF0-9494ADC17BB5}"/>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20</xdr:row>
      <xdr:rowOff>0</xdr:rowOff>
    </xdr:from>
    <xdr:to>
      <xdr:col>5</xdr:col>
      <xdr:colOff>327660</xdr:colOff>
      <xdr:row>20</xdr:row>
      <xdr:rowOff>38100</xdr:rowOff>
    </xdr:to>
    <xdr:sp macro="" textlink="">
      <xdr:nvSpPr>
        <xdr:cNvPr id="13" name="TextBox 2">
          <a:extLst>
            <a:ext uri="{FF2B5EF4-FFF2-40B4-BE49-F238E27FC236}">
              <a16:creationId xmlns:a16="http://schemas.microsoft.com/office/drawing/2014/main" id="{6B1193BD-B776-4830-A439-DC4B4D184E9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411480</xdr:colOff>
      <xdr:row>23</xdr:row>
      <xdr:rowOff>0</xdr:rowOff>
    </xdr:from>
    <xdr:to>
      <xdr:col>5</xdr:col>
      <xdr:colOff>323850</xdr:colOff>
      <xdr:row>23</xdr:row>
      <xdr:rowOff>38100</xdr:rowOff>
    </xdr:to>
    <xdr:sp macro="" textlink="">
      <xdr:nvSpPr>
        <xdr:cNvPr id="2" name="TextBox 2">
          <a:extLst>
            <a:ext uri="{FF2B5EF4-FFF2-40B4-BE49-F238E27FC236}">
              <a16:creationId xmlns:a16="http://schemas.microsoft.com/office/drawing/2014/main" id="{8B9D9D65-2085-4AF0-8CCD-F868138F232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3" name="TextBox 2">
          <a:extLst>
            <a:ext uri="{FF2B5EF4-FFF2-40B4-BE49-F238E27FC236}">
              <a16:creationId xmlns:a16="http://schemas.microsoft.com/office/drawing/2014/main" id="{2DEA172A-AEDD-4EF1-B2AA-D86B7EAA34D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4" name="TextBox 2">
          <a:extLst>
            <a:ext uri="{FF2B5EF4-FFF2-40B4-BE49-F238E27FC236}">
              <a16:creationId xmlns:a16="http://schemas.microsoft.com/office/drawing/2014/main" id="{4C9DECD3-86DD-4084-971D-503961C62C1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5" name="TextBox 2">
          <a:extLst>
            <a:ext uri="{FF2B5EF4-FFF2-40B4-BE49-F238E27FC236}">
              <a16:creationId xmlns:a16="http://schemas.microsoft.com/office/drawing/2014/main" id="{EE287343-4D47-4864-81B5-7368C809809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6" name="TextBox 2">
          <a:extLst>
            <a:ext uri="{FF2B5EF4-FFF2-40B4-BE49-F238E27FC236}">
              <a16:creationId xmlns:a16="http://schemas.microsoft.com/office/drawing/2014/main" id="{033A8C7B-DC21-4DA7-B9E7-0E4B3F636CD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7" name="TextBox 2">
          <a:extLst>
            <a:ext uri="{FF2B5EF4-FFF2-40B4-BE49-F238E27FC236}">
              <a16:creationId xmlns:a16="http://schemas.microsoft.com/office/drawing/2014/main" id="{C037B6B9-EC41-47BA-ADCD-0CC9A41980C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8" name="TextBox 2">
          <a:extLst>
            <a:ext uri="{FF2B5EF4-FFF2-40B4-BE49-F238E27FC236}">
              <a16:creationId xmlns:a16="http://schemas.microsoft.com/office/drawing/2014/main" id="{230CEC44-346F-4160-97CC-A5D5FDBED81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9" name="TextBox 2">
          <a:extLst>
            <a:ext uri="{FF2B5EF4-FFF2-40B4-BE49-F238E27FC236}">
              <a16:creationId xmlns:a16="http://schemas.microsoft.com/office/drawing/2014/main" id="{45F41BF8-7112-4D23-AF28-A98633C02AF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10" name="TextBox 2">
          <a:extLst>
            <a:ext uri="{FF2B5EF4-FFF2-40B4-BE49-F238E27FC236}">
              <a16:creationId xmlns:a16="http://schemas.microsoft.com/office/drawing/2014/main" id="{80F73C47-F0B8-47CE-9594-E722B4A712E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11" name="TextBox 2">
          <a:extLst>
            <a:ext uri="{FF2B5EF4-FFF2-40B4-BE49-F238E27FC236}">
              <a16:creationId xmlns:a16="http://schemas.microsoft.com/office/drawing/2014/main" id="{404C1AF9-C01A-46E7-920C-81B0DFBB0A4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12" name="TextBox 2">
          <a:extLst>
            <a:ext uri="{FF2B5EF4-FFF2-40B4-BE49-F238E27FC236}">
              <a16:creationId xmlns:a16="http://schemas.microsoft.com/office/drawing/2014/main" id="{33FCF180-38C6-4AC1-83FA-2BD68B1BDC7F}"/>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23</xdr:row>
      <xdr:rowOff>0</xdr:rowOff>
    </xdr:from>
    <xdr:to>
      <xdr:col>5</xdr:col>
      <xdr:colOff>323850</xdr:colOff>
      <xdr:row>23</xdr:row>
      <xdr:rowOff>38100</xdr:rowOff>
    </xdr:to>
    <xdr:sp macro="" textlink="">
      <xdr:nvSpPr>
        <xdr:cNvPr id="13" name="TextBox 2">
          <a:extLst>
            <a:ext uri="{FF2B5EF4-FFF2-40B4-BE49-F238E27FC236}">
              <a16:creationId xmlns:a16="http://schemas.microsoft.com/office/drawing/2014/main" id="{B9A6A87C-6519-4041-9B38-E0EEF0DC7615}"/>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411480</xdr:colOff>
      <xdr:row>29</xdr:row>
      <xdr:rowOff>0</xdr:rowOff>
    </xdr:from>
    <xdr:to>
      <xdr:col>5</xdr:col>
      <xdr:colOff>327660</xdr:colOff>
      <xdr:row>29</xdr:row>
      <xdr:rowOff>38100</xdr:rowOff>
    </xdr:to>
    <xdr:sp macro="" textlink="">
      <xdr:nvSpPr>
        <xdr:cNvPr id="2" name="TextBox 2">
          <a:extLst>
            <a:ext uri="{FF2B5EF4-FFF2-40B4-BE49-F238E27FC236}">
              <a16:creationId xmlns:a16="http://schemas.microsoft.com/office/drawing/2014/main" id="{D2297B3D-F092-4BEF-A92D-D30BA6AB02F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3" name="TextBox 2">
          <a:extLst>
            <a:ext uri="{FF2B5EF4-FFF2-40B4-BE49-F238E27FC236}">
              <a16:creationId xmlns:a16="http://schemas.microsoft.com/office/drawing/2014/main" id="{2C5E72BF-7A70-4814-BB20-A8EBFD036C2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4" name="TextBox 2">
          <a:extLst>
            <a:ext uri="{FF2B5EF4-FFF2-40B4-BE49-F238E27FC236}">
              <a16:creationId xmlns:a16="http://schemas.microsoft.com/office/drawing/2014/main" id="{76AE4121-9470-4A98-84C0-B20054865AF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5" name="TextBox 2">
          <a:extLst>
            <a:ext uri="{FF2B5EF4-FFF2-40B4-BE49-F238E27FC236}">
              <a16:creationId xmlns:a16="http://schemas.microsoft.com/office/drawing/2014/main" id="{81B75899-C1D6-4B28-9316-46DBD17487B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6" name="TextBox 2">
          <a:extLst>
            <a:ext uri="{FF2B5EF4-FFF2-40B4-BE49-F238E27FC236}">
              <a16:creationId xmlns:a16="http://schemas.microsoft.com/office/drawing/2014/main" id="{00875C3D-E0ED-42B5-BCFB-9DD4F5E09197}"/>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7" name="TextBox 2">
          <a:extLst>
            <a:ext uri="{FF2B5EF4-FFF2-40B4-BE49-F238E27FC236}">
              <a16:creationId xmlns:a16="http://schemas.microsoft.com/office/drawing/2014/main" id="{DDA2ECD0-7C66-4F8D-B4AB-0BD3CC58AA3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8" name="TextBox 2">
          <a:extLst>
            <a:ext uri="{FF2B5EF4-FFF2-40B4-BE49-F238E27FC236}">
              <a16:creationId xmlns:a16="http://schemas.microsoft.com/office/drawing/2014/main" id="{4D78AF18-2D71-42C1-8BE3-B29CD046D4D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9" name="TextBox 2">
          <a:extLst>
            <a:ext uri="{FF2B5EF4-FFF2-40B4-BE49-F238E27FC236}">
              <a16:creationId xmlns:a16="http://schemas.microsoft.com/office/drawing/2014/main" id="{56CC8734-743B-4770-B047-67BC7632B7A1}"/>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0" name="TextBox 2">
          <a:extLst>
            <a:ext uri="{FF2B5EF4-FFF2-40B4-BE49-F238E27FC236}">
              <a16:creationId xmlns:a16="http://schemas.microsoft.com/office/drawing/2014/main" id="{FDFC2853-555E-46E1-84C0-1B27CCA3B24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1" name="TextBox 2">
          <a:extLst>
            <a:ext uri="{FF2B5EF4-FFF2-40B4-BE49-F238E27FC236}">
              <a16:creationId xmlns:a16="http://schemas.microsoft.com/office/drawing/2014/main" id="{8B9B34C7-EB82-4BE7-B3E3-29C7C317739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2" name="TextBox 2">
          <a:extLst>
            <a:ext uri="{FF2B5EF4-FFF2-40B4-BE49-F238E27FC236}">
              <a16:creationId xmlns:a16="http://schemas.microsoft.com/office/drawing/2014/main" id="{65FDB21B-BE4F-4078-BF89-0B463B916BA7}"/>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3" name="TextBox 2">
          <a:extLst>
            <a:ext uri="{FF2B5EF4-FFF2-40B4-BE49-F238E27FC236}">
              <a16:creationId xmlns:a16="http://schemas.microsoft.com/office/drawing/2014/main" id="{9FE4CC47-C144-46DF-97BF-B9C2818BB0C1}"/>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411480</xdr:colOff>
      <xdr:row>29</xdr:row>
      <xdr:rowOff>0</xdr:rowOff>
    </xdr:from>
    <xdr:to>
      <xdr:col>5</xdr:col>
      <xdr:colOff>327660</xdr:colOff>
      <xdr:row>29</xdr:row>
      <xdr:rowOff>38100</xdr:rowOff>
    </xdr:to>
    <xdr:sp macro="" textlink="">
      <xdr:nvSpPr>
        <xdr:cNvPr id="2" name="TextBox 2">
          <a:extLst>
            <a:ext uri="{FF2B5EF4-FFF2-40B4-BE49-F238E27FC236}">
              <a16:creationId xmlns:a16="http://schemas.microsoft.com/office/drawing/2014/main" id="{A75F1D78-E294-4150-A439-03823123C835}"/>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3" name="TextBox 2">
          <a:extLst>
            <a:ext uri="{FF2B5EF4-FFF2-40B4-BE49-F238E27FC236}">
              <a16:creationId xmlns:a16="http://schemas.microsoft.com/office/drawing/2014/main" id="{1BDD19EC-CE6C-45D0-9D8F-168C242993B7}"/>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4" name="TextBox 2">
          <a:extLst>
            <a:ext uri="{FF2B5EF4-FFF2-40B4-BE49-F238E27FC236}">
              <a16:creationId xmlns:a16="http://schemas.microsoft.com/office/drawing/2014/main" id="{7717419D-2AF2-4F2E-A43B-CE97A8BBB11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5" name="TextBox 2">
          <a:extLst>
            <a:ext uri="{FF2B5EF4-FFF2-40B4-BE49-F238E27FC236}">
              <a16:creationId xmlns:a16="http://schemas.microsoft.com/office/drawing/2014/main" id="{0D8F44AE-0C24-4EB3-BC0E-C1C0B18DCCD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6" name="TextBox 2">
          <a:extLst>
            <a:ext uri="{FF2B5EF4-FFF2-40B4-BE49-F238E27FC236}">
              <a16:creationId xmlns:a16="http://schemas.microsoft.com/office/drawing/2014/main" id="{0EC6BED2-18DE-4EC2-9D4A-DA57C6564A6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7" name="TextBox 2">
          <a:extLst>
            <a:ext uri="{FF2B5EF4-FFF2-40B4-BE49-F238E27FC236}">
              <a16:creationId xmlns:a16="http://schemas.microsoft.com/office/drawing/2014/main" id="{87652A20-D0E4-4F60-A181-EADFF930260B}"/>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8" name="TextBox 2">
          <a:extLst>
            <a:ext uri="{FF2B5EF4-FFF2-40B4-BE49-F238E27FC236}">
              <a16:creationId xmlns:a16="http://schemas.microsoft.com/office/drawing/2014/main" id="{C675EEA2-70E5-4245-B4C4-76444D0BA6B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9" name="TextBox 2">
          <a:extLst>
            <a:ext uri="{FF2B5EF4-FFF2-40B4-BE49-F238E27FC236}">
              <a16:creationId xmlns:a16="http://schemas.microsoft.com/office/drawing/2014/main" id="{2445732A-1726-408E-9247-BEBD34E3F44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0" name="TextBox 2">
          <a:extLst>
            <a:ext uri="{FF2B5EF4-FFF2-40B4-BE49-F238E27FC236}">
              <a16:creationId xmlns:a16="http://schemas.microsoft.com/office/drawing/2014/main" id="{A6710370-9F5E-44FA-BB36-35D13604C24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1" name="TextBox 2">
          <a:extLst>
            <a:ext uri="{FF2B5EF4-FFF2-40B4-BE49-F238E27FC236}">
              <a16:creationId xmlns:a16="http://schemas.microsoft.com/office/drawing/2014/main" id="{69A2ED82-0428-4673-8998-537CF069D0C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2" name="TextBox 2">
          <a:extLst>
            <a:ext uri="{FF2B5EF4-FFF2-40B4-BE49-F238E27FC236}">
              <a16:creationId xmlns:a16="http://schemas.microsoft.com/office/drawing/2014/main" id="{6C4F1448-9205-4F24-BB8A-3598E1F4557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29</xdr:row>
      <xdr:rowOff>0</xdr:rowOff>
    </xdr:from>
    <xdr:to>
      <xdr:col>5</xdr:col>
      <xdr:colOff>327660</xdr:colOff>
      <xdr:row>29</xdr:row>
      <xdr:rowOff>38100</xdr:rowOff>
    </xdr:to>
    <xdr:sp macro="" textlink="">
      <xdr:nvSpPr>
        <xdr:cNvPr id="13" name="TextBox 2">
          <a:extLst>
            <a:ext uri="{FF2B5EF4-FFF2-40B4-BE49-F238E27FC236}">
              <a16:creationId xmlns:a16="http://schemas.microsoft.com/office/drawing/2014/main" id="{FE6DCEC3-57FE-40AE-B377-C7A37A8FEC3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411480</xdr:colOff>
      <xdr:row>41</xdr:row>
      <xdr:rowOff>0</xdr:rowOff>
    </xdr:from>
    <xdr:to>
      <xdr:col>5</xdr:col>
      <xdr:colOff>327660</xdr:colOff>
      <xdr:row>41</xdr:row>
      <xdr:rowOff>38100</xdr:rowOff>
    </xdr:to>
    <xdr:sp macro="" textlink="">
      <xdr:nvSpPr>
        <xdr:cNvPr id="2" name="TextBox 2">
          <a:extLst>
            <a:ext uri="{FF2B5EF4-FFF2-40B4-BE49-F238E27FC236}">
              <a16:creationId xmlns:a16="http://schemas.microsoft.com/office/drawing/2014/main" id="{3DDCA003-1BB1-4935-A0E9-A3390F05789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3" name="TextBox 2">
          <a:extLst>
            <a:ext uri="{FF2B5EF4-FFF2-40B4-BE49-F238E27FC236}">
              <a16:creationId xmlns:a16="http://schemas.microsoft.com/office/drawing/2014/main" id="{41DB3F85-AD18-48A5-B710-FEE24B4119C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4" name="TextBox 2">
          <a:extLst>
            <a:ext uri="{FF2B5EF4-FFF2-40B4-BE49-F238E27FC236}">
              <a16:creationId xmlns:a16="http://schemas.microsoft.com/office/drawing/2014/main" id="{246E261F-FDCE-4C1D-B092-D15B7E13F19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5" name="TextBox 2">
          <a:extLst>
            <a:ext uri="{FF2B5EF4-FFF2-40B4-BE49-F238E27FC236}">
              <a16:creationId xmlns:a16="http://schemas.microsoft.com/office/drawing/2014/main" id="{07CB1D65-5D14-4B3F-8CEA-2D96F028881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6" name="TextBox 2">
          <a:extLst>
            <a:ext uri="{FF2B5EF4-FFF2-40B4-BE49-F238E27FC236}">
              <a16:creationId xmlns:a16="http://schemas.microsoft.com/office/drawing/2014/main" id="{A18AAD0E-38A2-4E90-A2B8-3147F124408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7" name="TextBox 2">
          <a:extLst>
            <a:ext uri="{FF2B5EF4-FFF2-40B4-BE49-F238E27FC236}">
              <a16:creationId xmlns:a16="http://schemas.microsoft.com/office/drawing/2014/main" id="{778CB2E6-41E6-4B4E-9B02-C18C0EDFF71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8" name="TextBox 2">
          <a:extLst>
            <a:ext uri="{FF2B5EF4-FFF2-40B4-BE49-F238E27FC236}">
              <a16:creationId xmlns:a16="http://schemas.microsoft.com/office/drawing/2014/main" id="{F22F7A52-78E8-409D-9B7D-0364D5585F8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9" name="TextBox 2">
          <a:extLst>
            <a:ext uri="{FF2B5EF4-FFF2-40B4-BE49-F238E27FC236}">
              <a16:creationId xmlns:a16="http://schemas.microsoft.com/office/drawing/2014/main" id="{7A8E2214-3938-43B2-B416-80A5EA0BF8F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10" name="TextBox 2">
          <a:extLst>
            <a:ext uri="{FF2B5EF4-FFF2-40B4-BE49-F238E27FC236}">
              <a16:creationId xmlns:a16="http://schemas.microsoft.com/office/drawing/2014/main" id="{ED0A1255-BFEC-4D17-92E3-8A9E5FFEF27B}"/>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11" name="TextBox 2">
          <a:extLst>
            <a:ext uri="{FF2B5EF4-FFF2-40B4-BE49-F238E27FC236}">
              <a16:creationId xmlns:a16="http://schemas.microsoft.com/office/drawing/2014/main" id="{4E2991F9-AE14-4E6A-AD7C-E6E0A74BD52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12" name="TextBox 2">
          <a:extLst>
            <a:ext uri="{FF2B5EF4-FFF2-40B4-BE49-F238E27FC236}">
              <a16:creationId xmlns:a16="http://schemas.microsoft.com/office/drawing/2014/main" id="{1D18CD92-215E-47A7-B9A4-FAADC8D6D26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41</xdr:row>
      <xdr:rowOff>0</xdr:rowOff>
    </xdr:from>
    <xdr:to>
      <xdr:col>5</xdr:col>
      <xdr:colOff>327660</xdr:colOff>
      <xdr:row>41</xdr:row>
      <xdr:rowOff>38100</xdr:rowOff>
    </xdr:to>
    <xdr:sp macro="" textlink="">
      <xdr:nvSpPr>
        <xdr:cNvPr id="13" name="TextBox 2">
          <a:extLst>
            <a:ext uri="{FF2B5EF4-FFF2-40B4-BE49-F238E27FC236}">
              <a16:creationId xmlns:a16="http://schemas.microsoft.com/office/drawing/2014/main" id="{ED4D462A-45A1-465F-A8B0-667CB867B6F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7749-BB17-415B-9A2F-73C3839319FE}">
  <sheetPr>
    <tabColor rgb="FF00B050"/>
    <pageSetUpPr fitToPage="1"/>
  </sheetPr>
  <dimension ref="A1:P46"/>
  <sheetViews>
    <sheetView tabSelected="1" view="pageBreakPreview" zoomScaleNormal="100" zoomScaleSheetLayoutView="100" workbookViewId="0">
      <selection activeCell="A4" sqref="A4:D4"/>
    </sheetView>
  </sheetViews>
  <sheetFormatPr defaultColWidth="9.28515625" defaultRowHeight="12.75"/>
  <cols>
    <col min="1" max="1" width="9.140625" style="7" customWidth="1"/>
    <col min="2" max="2" width="12.7109375" style="7" customWidth="1"/>
    <col min="3" max="3" width="45" style="7" customWidth="1"/>
    <col min="4" max="4" width="24.7109375" style="7" customWidth="1"/>
    <col min="5" max="5" width="10.5703125" style="10" bestFit="1" customWidth="1"/>
    <col min="6" max="6" width="9.28515625" style="10"/>
    <col min="7" max="7" width="8.140625" style="10" customWidth="1"/>
    <col min="8" max="8" width="8.42578125" style="10" customWidth="1"/>
    <col min="9" max="9" width="8.5703125" style="10" customWidth="1"/>
    <col min="10" max="10" width="8.28515625" style="10" customWidth="1"/>
    <col min="11" max="16384" width="9.28515625" style="10"/>
  </cols>
  <sheetData>
    <row r="1" spans="1:16" ht="13.5">
      <c r="D1" s="166" t="s">
        <v>469</v>
      </c>
    </row>
    <row r="2" spans="1:16" ht="13.5">
      <c r="D2" s="166" t="s">
        <v>470</v>
      </c>
    </row>
    <row r="3" spans="1:16" ht="13.5">
      <c r="D3" s="166"/>
    </row>
    <row r="4" spans="1:16">
      <c r="A4" s="116" t="s">
        <v>28</v>
      </c>
      <c r="B4" s="116"/>
      <c r="C4" s="116"/>
      <c r="D4" s="116"/>
    </row>
    <row r="5" spans="1:16">
      <c r="A5" s="117" t="s">
        <v>29</v>
      </c>
      <c r="B5" s="117"/>
      <c r="C5" s="117"/>
      <c r="D5" s="117"/>
    </row>
    <row r="6" spans="1:16">
      <c r="A6" s="118" t="s">
        <v>30</v>
      </c>
      <c r="B6" s="118"/>
      <c r="C6" s="118"/>
      <c r="D6" s="118"/>
    </row>
    <row r="7" spans="1:16">
      <c r="A7" s="2"/>
      <c r="B7" s="2"/>
      <c r="C7" s="2"/>
      <c r="D7" s="3" t="s">
        <v>31</v>
      </c>
    </row>
    <row r="8" spans="1:16">
      <c r="B8" s="116" t="s">
        <v>32</v>
      </c>
      <c r="C8" s="116"/>
      <c r="D8" s="116"/>
    </row>
    <row r="9" spans="1:16" s="23" customFormat="1">
      <c r="A9" s="7"/>
      <c r="B9" s="22"/>
      <c r="C9" s="22"/>
      <c r="D9" s="22"/>
    </row>
    <row r="10" spans="1:16" ht="20.25">
      <c r="A10" s="119" t="s">
        <v>74</v>
      </c>
      <c r="B10" s="119"/>
      <c r="C10" s="119"/>
      <c r="D10" s="119"/>
    </row>
    <row r="11" spans="1:16">
      <c r="A11" s="1"/>
      <c r="B11" s="1"/>
      <c r="C11" s="1"/>
      <c r="D11" s="1"/>
    </row>
    <row r="12" spans="1:16" s="12" customFormat="1" ht="46.15" customHeight="1">
      <c r="A12" s="120" t="s">
        <v>114</v>
      </c>
      <c r="B12" s="120"/>
      <c r="C12" s="120"/>
      <c r="D12" s="120"/>
      <c r="E12" s="13"/>
      <c r="F12" s="13"/>
      <c r="G12" s="13"/>
      <c r="H12" s="13"/>
      <c r="I12" s="13"/>
      <c r="J12" s="13"/>
      <c r="K12" s="13"/>
      <c r="L12" s="13"/>
      <c r="M12" s="13"/>
      <c r="N12" s="13"/>
      <c r="O12" s="13"/>
      <c r="P12" s="13"/>
    </row>
    <row r="13" spans="1:16" s="12" customFormat="1" ht="16.5" customHeight="1">
      <c r="A13" s="120" t="s">
        <v>113</v>
      </c>
      <c r="B13" s="120"/>
      <c r="C13" s="120"/>
      <c r="D13" s="120"/>
      <c r="E13" s="120"/>
      <c r="F13" s="120"/>
      <c r="G13" s="120"/>
      <c r="H13" s="120"/>
      <c r="I13" s="120"/>
      <c r="J13" s="120"/>
      <c r="K13" s="120"/>
      <c r="L13" s="4"/>
      <c r="M13" s="4"/>
      <c r="N13" s="4"/>
      <c r="O13" s="4"/>
      <c r="P13" s="4"/>
    </row>
    <row r="14" spans="1:16" s="12" customFormat="1" ht="24.75" customHeight="1">
      <c r="A14" s="120" t="s">
        <v>116</v>
      </c>
      <c r="B14" s="120"/>
      <c r="C14" s="120"/>
      <c r="D14" s="120"/>
      <c r="E14" s="120"/>
      <c r="F14" s="120"/>
      <c r="G14" s="120"/>
      <c r="H14" s="120"/>
      <c r="I14" s="120"/>
      <c r="J14" s="120"/>
      <c r="K14" s="120"/>
      <c r="L14" s="120"/>
      <c r="M14" s="120"/>
      <c r="N14" s="120"/>
      <c r="O14" s="120"/>
      <c r="P14" s="120"/>
    </row>
    <row r="15" spans="1:16" s="12" customFormat="1" ht="15.75" customHeight="1">
      <c r="A15" s="120" t="s">
        <v>465</v>
      </c>
      <c r="B15" s="120"/>
      <c r="C15" s="120"/>
      <c r="D15" s="120"/>
      <c r="E15" s="120"/>
      <c r="F15" s="120"/>
      <c r="G15" s="120"/>
      <c r="H15" s="120"/>
      <c r="I15" s="120"/>
      <c r="J15" s="120"/>
      <c r="K15" s="120"/>
      <c r="L15" s="120"/>
      <c r="M15" s="120"/>
      <c r="N15" s="120"/>
      <c r="O15" s="120"/>
      <c r="P15" s="120"/>
    </row>
    <row r="16" spans="1:16" ht="16.5" customHeight="1">
      <c r="A16" s="121"/>
      <c r="B16" s="121"/>
      <c r="C16" s="121"/>
      <c r="D16" s="121"/>
    </row>
    <row r="17" spans="1:10" s="23" customFormat="1" ht="17.25" customHeight="1">
      <c r="A17" s="7"/>
      <c r="B17" s="7"/>
      <c r="C17" s="7"/>
      <c r="D17" s="24"/>
    </row>
    <row r="18" spans="1:10">
      <c r="A18" s="25" t="s">
        <v>34</v>
      </c>
      <c r="B18" s="122" t="s">
        <v>36</v>
      </c>
      <c r="C18" s="122"/>
      <c r="D18" s="40" t="s">
        <v>27</v>
      </c>
    </row>
    <row r="19" spans="1:10" ht="55.9" customHeight="1">
      <c r="A19" s="78">
        <v>1</v>
      </c>
      <c r="B19" s="123" t="s">
        <v>115</v>
      </c>
      <c r="C19" s="124"/>
      <c r="D19" s="84" t="e">
        <f>'Koptame '!D17</f>
        <v>#VALUE!</v>
      </c>
      <c r="E19" s="26"/>
      <c r="G19" s="120"/>
      <c r="H19" s="120"/>
      <c r="I19" s="120"/>
      <c r="J19" s="120"/>
    </row>
    <row r="20" spans="1:10" ht="14.25" customHeight="1">
      <c r="A20" s="27"/>
      <c r="B20" s="28"/>
      <c r="C20" s="29"/>
      <c r="D20" s="84"/>
    </row>
    <row r="21" spans="1:10" ht="15.75" customHeight="1">
      <c r="A21" s="30"/>
      <c r="B21" s="31"/>
      <c r="C21" s="32" t="s">
        <v>35</v>
      </c>
      <c r="D21" s="85" t="e">
        <f>SUM(D19:D20)</f>
        <v>#VALUE!</v>
      </c>
    </row>
    <row r="22" spans="1:10">
      <c r="A22" s="125" t="s">
        <v>20</v>
      </c>
      <c r="B22" s="125"/>
      <c r="C22" s="125"/>
      <c r="D22" s="86" t="e">
        <f>ROUND(D21*0.21,2)</f>
        <v>#VALUE!</v>
      </c>
    </row>
    <row r="23" spans="1:10" ht="15.75" customHeight="1">
      <c r="A23" s="126" t="s">
        <v>75</v>
      </c>
      <c r="B23" s="126"/>
      <c r="C23" s="126"/>
      <c r="D23" s="87" t="e">
        <f>SUM(D21:D22)</f>
        <v>#VALUE!</v>
      </c>
    </row>
    <row r="34" spans="1:4">
      <c r="B34" s="7" t="s">
        <v>76</v>
      </c>
      <c r="C34" s="33"/>
      <c r="D34" s="3"/>
    </row>
    <row r="35" spans="1:4">
      <c r="C35" s="2" t="s">
        <v>77</v>
      </c>
      <c r="D35" s="34"/>
    </row>
    <row r="36" spans="1:4">
      <c r="B36" s="24" t="s">
        <v>78</v>
      </c>
      <c r="C36" s="33"/>
      <c r="D36" s="3"/>
    </row>
    <row r="38" spans="1:4" hidden="1">
      <c r="B38" s="7" t="s">
        <v>79</v>
      </c>
      <c r="C38" s="33"/>
      <c r="D38" s="3"/>
    </row>
    <row r="39" spans="1:4" hidden="1">
      <c r="C39" s="2" t="s">
        <v>77</v>
      </c>
      <c r="D39" s="2"/>
    </row>
    <row r="40" spans="1:4" hidden="1"/>
    <row r="41" spans="1:4" hidden="1">
      <c r="B41" s="24" t="s">
        <v>78</v>
      </c>
      <c r="C41" s="33"/>
      <c r="D41" s="3"/>
    </row>
    <row r="42" spans="1:4" hidden="1"/>
    <row r="43" spans="1:4">
      <c r="A43" s="116" t="s">
        <v>80</v>
      </c>
      <c r="B43" s="116"/>
      <c r="C43" s="33"/>
      <c r="D43" s="21"/>
    </row>
    <row r="44" spans="1:4">
      <c r="A44" s="35" t="s">
        <v>81</v>
      </c>
      <c r="B44" s="36"/>
      <c r="C44" s="2" t="s">
        <v>77</v>
      </c>
      <c r="D44" s="21"/>
    </row>
    <row r="46" spans="1:4">
      <c r="B46" s="24" t="s">
        <v>78</v>
      </c>
      <c r="C46" s="33"/>
      <c r="D46" s="3"/>
    </row>
  </sheetData>
  <mergeCells count="16">
    <mergeCell ref="A43:B43"/>
    <mergeCell ref="A12:D12"/>
    <mergeCell ref="A13:K13"/>
    <mergeCell ref="A15:P15"/>
    <mergeCell ref="A16:D16"/>
    <mergeCell ref="B18:C18"/>
    <mergeCell ref="B19:C19"/>
    <mergeCell ref="G19:J19"/>
    <mergeCell ref="A14:P14"/>
    <mergeCell ref="A22:C22"/>
    <mergeCell ref="A23:C23"/>
    <mergeCell ref="A4:D4"/>
    <mergeCell ref="A5:D5"/>
    <mergeCell ref="A6:D6"/>
    <mergeCell ref="B8:D8"/>
    <mergeCell ref="A10:D10"/>
  </mergeCells>
  <pageMargins left="0.98425196850393704" right="0.31496062992125984" top="0.74803149606299213" bottom="0.74803149606299213" header="0.31496062992125984" footer="0.31496062992125984"/>
  <pageSetup paperSize="9" scale="96" fitToHeight="0" orientation="portrait" r:id="rId1"/>
  <headerFooter>
    <oddFooter>&amp;C&amp;P. Lappuse no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43D50-AD2F-4CEA-98AD-9A7F30AC8AC8}">
  <sheetPr>
    <tabColor rgb="FF00B050"/>
    <pageSetUpPr fitToPage="1"/>
  </sheetPr>
  <dimension ref="A2:P36"/>
  <sheetViews>
    <sheetView view="pageBreakPreview" zoomScaleNormal="100" zoomScaleSheetLayoutView="100" workbookViewId="0">
      <selection activeCell="A8" sqref="A8:D8"/>
    </sheetView>
  </sheetViews>
  <sheetFormatPr defaultColWidth="9.28515625" defaultRowHeight="12.75"/>
  <cols>
    <col min="1" max="1" width="9.140625" style="7" customWidth="1"/>
    <col min="2" max="2" width="12.7109375" style="7" customWidth="1"/>
    <col min="3" max="3" width="45" style="7" customWidth="1"/>
    <col min="4" max="4" width="25.28515625" style="7" customWidth="1"/>
    <col min="5" max="16384" width="9.28515625" style="10"/>
  </cols>
  <sheetData>
    <row r="2" spans="1:16" ht="15">
      <c r="A2" s="133" t="s">
        <v>28</v>
      </c>
      <c r="B2" s="133"/>
      <c r="C2" s="133"/>
      <c r="D2" s="133"/>
    </row>
    <row r="3" spans="1:16" ht="15">
      <c r="A3" s="134" t="s">
        <v>29</v>
      </c>
      <c r="B3" s="134"/>
      <c r="C3" s="134"/>
      <c r="D3" s="134"/>
    </row>
    <row r="4" spans="1:16">
      <c r="A4" s="135" t="s">
        <v>30</v>
      </c>
      <c r="B4" s="135"/>
      <c r="C4" s="135"/>
      <c r="D4" s="135"/>
    </row>
    <row r="5" spans="1:16">
      <c r="A5" s="5"/>
      <c r="B5" s="5"/>
      <c r="C5" s="5"/>
      <c r="D5" s="6" t="s">
        <v>31</v>
      </c>
    </row>
    <row r="6" spans="1:16" ht="14.25">
      <c r="B6" s="136" t="s">
        <v>32</v>
      </c>
      <c r="C6" s="136"/>
      <c r="D6" s="136"/>
    </row>
    <row r="7" spans="1:16" s="11" customFormat="1" ht="18">
      <c r="A7" s="7"/>
      <c r="B7" s="8"/>
      <c r="C7" s="8"/>
      <c r="D7" s="8"/>
    </row>
    <row r="8" spans="1:16" ht="20.25">
      <c r="A8" s="119" t="s">
        <v>33</v>
      </c>
      <c r="B8" s="119"/>
      <c r="C8" s="119"/>
      <c r="D8" s="119"/>
    </row>
    <row r="9" spans="1:16" ht="15">
      <c r="A9" s="9"/>
      <c r="B9" s="9"/>
      <c r="C9" s="9"/>
      <c r="D9" s="9"/>
    </row>
    <row r="10" spans="1:16" s="12" customFormat="1" ht="42" customHeight="1">
      <c r="A10" s="120" t="str">
        <f>PS_kopt!A12</f>
        <v>Objekta nosaukums: Morga telpas izbūve SIA "Jēkabpils reģionālās slimnīcas" ēkā ar Kadastra Nr.
56010021214001, Andreja Pormaļa iela 125, Jēkabpils, Jēkabpils nov., LV-5201</v>
      </c>
      <c r="B10" s="120"/>
      <c r="C10" s="120"/>
      <c r="D10" s="120"/>
      <c r="E10" s="13"/>
      <c r="F10" s="13"/>
      <c r="G10" s="13"/>
      <c r="H10" s="13"/>
      <c r="I10" s="13"/>
      <c r="J10" s="13"/>
      <c r="K10" s="13"/>
      <c r="L10" s="13"/>
      <c r="M10" s="13"/>
      <c r="N10" s="13"/>
      <c r="O10" s="13"/>
      <c r="P10" s="13"/>
    </row>
    <row r="11" spans="1:16" s="12" customFormat="1" ht="21.75" customHeight="1">
      <c r="A11" s="120" t="str">
        <f>PS_kopt!A13</f>
        <v>Būves nosaukums: Slimnīcas ēka</v>
      </c>
      <c r="B11" s="120"/>
      <c r="C11" s="120"/>
      <c r="D11" s="120"/>
      <c r="E11" s="120"/>
      <c r="F11" s="120"/>
      <c r="G11" s="120"/>
      <c r="H11" s="120"/>
      <c r="I11" s="120"/>
      <c r="J11" s="120"/>
      <c r="K11" s="120"/>
      <c r="L11" s="4"/>
      <c r="M11" s="4"/>
      <c r="N11" s="4"/>
      <c r="O11" s="4"/>
      <c r="P11" s="4"/>
    </row>
    <row r="12" spans="1:16" s="12" customFormat="1" ht="24.75" customHeight="1">
      <c r="A12" s="120" t="str">
        <f>PS_kopt!A14</f>
        <v>Objekta adrese: Andreja Pormaļa iela 125, Jēkabpils, Jēkabpils nov., LV-5201</v>
      </c>
      <c r="B12" s="120"/>
      <c r="C12" s="120"/>
      <c r="D12" s="120"/>
      <c r="E12" s="120"/>
      <c r="F12" s="120"/>
      <c r="G12" s="120"/>
      <c r="H12" s="120"/>
      <c r="I12" s="120"/>
      <c r="J12" s="120"/>
      <c r="K12" s="120"/>
      <c r="L12" s="120"/>
      <c r="M12" s="120"/>
      <c r="N12" s="120"/>
      <c r="O12" s="120"/>
      <c r="P12" s="120"/>
    </row>
    <row r="13" spans="1:16" s="12" customFormat="1" ht="15.75" customHeight="1">
      <c r="A13" s="120" t="str">
        <f>PS_kopt!A15</f>
        <v xml:space="preserve">Pasūtījums Nr.: </v>
      </c>
      <c r="B13" s="120"/>
      <c r="C13" s="120"/>
      <c r="D13" s="120"/>
      <c r="E13" s="120"/>
      <c r="F13" s="120"/>
      <c r="G13" s="120"/>
      <c r="H13" s="120"/>
      <c r="I13" s="120"/>
      <c r="J13" s="120"/>
      <c r="K13" s="120"/>
      <c r="L13" s="120"/>
      <c r="M13" s="120"/>
      <c r="N13" s="120"/>
      <c r="O13" s="120"/>
      <c r="P13" s="120"/>
    </row>
    <row r="14" spans="1:16" ht="16.5" customHeight="1">
      <c r="A14" s="121">
        <f>PS_kopt!A16</f>
        <v>0</v>
      </c>
      <c r="B14" s="121"/>
      <c r="C14" s="121"/>
      <c r="D14" s="121"/>
    </row>
    <row r="15" spans="1:16" ht="16.5" customHeight="1">
      <c r="A15" s="76"/>
      <c r="B15" s="76"/>
      <c r="C15" s="76"/>
      <c r="D15" s="76"/>
    </row>
    <row r="16" spans="1:16">
      <c r="A16" s="15" t="s">
        <v>34</v>
      </c>
      <c r="B16" s="130" t="s">
        <v>36</v>
      </c>
      <c r="C16" s="131"/>
      <c r="D16" s="15" t="s">
        <v>27</v>
      </c>
    </row>
    <row r="17" spans="1:4" ht="57.6" customHeight="1">
      <c r="A17" s="16" t="s">
        <v>61</v>
      </c>
      <c r="B17" s="132" t="str">
        <f>PS_kopt!B19</f>
        <v>Morga telpas izbūve SIA "Jēkabpils reģionālās slimnīcas" ēkā ar Kadastra Nr. 56010021214001, Andreja Pormaļa iela 125, Jēkabpils, Jēkabpils nov., LV-5201</v>
      </c>
      <c r="C17" s="124"/>
      <c r="D17" s="81" t="e">
        <f>kopsav!D29</f>
        <v>#VALUE!</v>
      </c>
    </row>
    <row r="18" spans="1:4" ht="15.75" customHeight="1">
      <c r="A18" s="17"/>
      <c r="B18" s="137" t="s">
        <v>35</v>
      </c>
      <c r="C18" s="138"/>
      <c r="D18" s="82" t="e">
        <f>SUM(D17:D17)</f>
        <v>#VALUE!</v>
      </c>
    </row>
    <row r="19" spans="1:4">
      <c r="A19" s="127" t="s">
        <v>20</v>
      </c>
      <c r="B19" s="128"/>
      <c r="C19" s="129"/>
      <c r="D19" s="83" t="e">
        <f>ROUND(D18*0.21,2)</f>
        <v>#VALUE!</v>
      </c>
    </row>
    <row r="20" spans="1:4">
      <c r="A20" s="18"/>
      <c r="B20" s="18"/>
      <c r="C20" s="18"/>
      <c r="D20" s="88"/>
    </row>
    <row r="21" spans="1:4">
      <c r="A21" s="14"/>
      <c r="B21" s="14"/>
      <c r="C21" s="14"/>
      <c r="D21" s="89"/>
    </row>
    <row r="22" spans="1:4">
      <c r="A22" s="14"/>
      <c r="B22" s="14"/>
      <c r="C22" s="14"/>
      <c r="D22" s="89"/>
    </row>
    <row r="23" spans="1:4">
      <c r="A23" s="14"/>
      <c r="B23" s="14"/>
      <c r="C23" s="14"/>
      <c r="D23" s="14"/>
    </row>
    <row r="24" spans="1:4">
      <c r="B24" s="7" t="s">
        <v>76</v>
      </c>
      <c r="C24" s="33"/>
      <c r="D24" s="3"/>
    </row>
    <row r="25" spans="1:4">
      <c r="C25" s="2" t="s">
        <v>77</v>
      </c>
      <c r="D25" s="34"/>
    </row>
    <row r="26" spans="1:4">
      <c r="B26" s="24" t="s">
        <v>78</v>
      </c>
      <c r="C26" s="33"/>
      <c r="D26" s="3"/>
    </row>
    <row r="28" spans="1:4" hidden="1">
      <c r="B28" s="7" t="s">
        <v>79</v>
      </c>
      <c r="C28" s="33"/>
      <c r="D28" s="3"/>
    </row>
    <row r="29" spans="1:4" hidden="1">
      <c r="C29" s="2" t="s">
        <v>77</v>
      </c>
      <c r="D29" s="2"/>
    </row>
    <row r="30" spans="1:4" hidden="1"/>
    <row r="31" spans="1:4" hidden="1">
      <c r="B31" s="24" t="s">
        <v>78</v>
      </c>
      <c r="C31" s="33"/>
      <c r="D31" s="3"/>
    </row>
    <row r="32" spans="1:4" hidden="1"/>
    <row r="33" spans="1:4">
      <c r="A33" s="116" t="s">
        <v>80</v>
      </c>
      <c r="B33" s="116"/>
      <c r="C33" s="33"/>
      <c r="D33" s="21"/>
    </row>
    <row r="34" spans="1:4">
      <c r="A34" s="35" t="s">
        <v>81</v>
      </c>
      <c r="B34" s="36"/>
      <c r="C34" s="2" t="s">
        <v>77</v>
      </c>
      <c r="D34" s="21"/>
    </row>
    <row r="36" spans="1:4">
      <c r="B36" s="24" t="s">
        <v>78</v>
      </c>
      <c r="C36" s="33"/>
      <c r="D36" s="3"/>
    </row>
  </sheetData>
  <mergeCells count="15">
    <mergeCell ref="A2:D2"/>
    <mergeCell ref="A3:D3"/>
    <mergeCell ref="A4:D4"/>
    <mergeCell ref="B6:D6"/>
    <mergeCell ref="B18:C18"/>
    <mergeCell ref="A33:B33"/>
    <mergeCell ref="A19:C19"/>
    <mergeCell ref="A13:P13"/>
    <mergeCell ref="A14:D14"/>
    <mergeCell ref="A8:D8"/>
    <mergeCell ref="A11:K11"/>
    <mergeCell ref="A12:P12"/>
    <mergeCell ref="B16:C16"/>
    <mergeCell ref="B17:C17"/>
    <mergeCell ref="A10:D10"/>
  </mergeCells>
  <phoneticPr fontId="3" type="noConversion"/>
  <pageMargins left="0.74803149606299213" right="0" top="0.98425196850393704" bottom="0.98425196850393704" header="0.51181102362204722" footer="0.51181102362204722"/>
  <pageSetup paperSize="9" fitToHeight="0" orientation="portrait" r:id="rId1"/>
  <headerFooter alignWithMargins="0">
    <oddFooter>&amp;C&amp;P. Lappuse no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F632-6FD9-4E9D-9AE2-79C608909BF9}">
  <sheetPr>
    <tabColor rgb="FF00B050"/>
    <pageSetUpPr fitToPage="1"/>
  </sheetPr>
  <dimension ref="A1:P44"/>
  <sheetViews>
    <sheetView zoomScaleNormal="100" zoomScaleSheetLayoutView="100" workbookViewId="0">
      <selection activeCell="H11" sqref="H11"/>
    </sheetView>
  </sheetViews>
  <sheetFormatPr defaultColWidth="9.140625" defaultRowHeight="12.75"/>
  <cols>
    <col min="1" max="2" width="6.7109375" style="19" customWidth="1"/>
    <col min="3" max="3" width="29.5703125" style="19" customWidth="1"/>
    <col min="4" max="4" width="15.85546875" style="19" customWidth="1"/>
    <col min="5" max="5" width="11.7109375" style="19" bestFit="1" customWidth="1"/>
    <col min="6" max="7" width="10.7109375" style="19" customWidth="1"/>
    <col min="8" max="8" width="10.140625" style="19" customWidth="1"/>
    <col min="9" max="16384" width="9.140625" style="19"/>
  </cols>
  <sheetData>
    <row r="1" spans="1:16" ht="21.75" customHeight="1">
      <c r="A1" s="149" t="s">
        <v>3</v>
      </c>
      <c r="B1" s="149"/>
      <c r="C1" s="149"/>
      <c r="D1" s="149"/>
      <c r="E1" s="149"/>
      <c r="F1" s="149"/>
      <c r="G1" s="149"/>
      <c r="H1" s="149"/>
    </row>
    <row r="2" spans="1:16" ht="21.75" customHeight="1">
      <c r="A2" s="77"/>
      <c r="B2" s="77"/>
      <c r="C2" s="77"/>
      <c r="D2" s="77"/>
      <c r="E2" s="77"/>
      <c r="F2" s="77"/>
      <c r="G2" s="77"/>
      <c r="H2" s="77"/>
    </row>
    <row r="3" spans="1:16" ht="57" customHeight="1">
      <c r="A3" s="150" t="str">
        <f>PS_kopt!B19</f>
        <v>Morga telpas izbūve SIA "Jēkabpils reģionālās slimnīcas" ēkā ar Kadastra Nr. 56010021214001, Andreja Pormaļa iela 125, Jēkabpils, Jēkabpils nov., LV-5201</v>
      </c>
      <c r="B3" s="151"/>
      <c r="C3" s="151"/>
      <c r="D3" s="151"/>
      <c r="E3" s="151"/>
      <c r="F3" s="151"/>
      <c r="G3" s="151"/>
      <c r="H3" s="151"/>
    </row>
    <row r="4" spans="1:16" ht="15.75" customHeight="1">
      <c r="A4" s="152" t="s">
        <v>4</v>
      </c>
      <c r="B4" s="152"/>
      <c r="C4" s="152"/>
      <c r="D4" s="152"/>
      <c r="E4" s="152"/>
      <c r="F4" s="152"/>
      <c r="G4" s="152"/>
      <c r="H4" s="152"/>
    </row>
    <row r="5" spans="1:16" ht="13.5" customHeight="1"/>
    <row r="6" spans="1:16" s="12" customFormat="1" ht="38.25" customHeight="1">
      <c r="A6" s="120" t="str">
        <f>PS_kopt!A12</f>
        <v>Objekta nosaukums: Morga telpas izbūve SIA "Jēkabpils reģionālās slimnīcas" ēkā ar Kadastra Nr.
56010021214001, Andreja Pormaļa iela 125, Jēkabpils, Jēkabpils nov., LV-5201</v>
      </c>
      <c r="B6" s="120"/>
      <c r="C6" s="120"/>
      <c r="D6" s="120"/>
      <c r="E6" s="120"/>
      <c r="F6" s="120"/>
      <c r="G6" s="120"/>
      <c r="H6" s="120"/>
      <c r="I6" s="13"/>
      <c r="J6" s="13"/>
      <c r="K6" s="13"/>
      <c r="L6" s="13"/>
      <c r="M6" s="13"/>
      <c r="N6" s="13"/>
      <c r="O6" s="13"/>
      <c r="P6" s="13"/>
    </row>
    <row r="7" spans="1:16" s="12" customFormat="1" ht="16.5" customHeight="1">
      <c r="A7" s="120" t="str">
        <f>PS_kopt!A13</f>
        <v>Būves nosaukums: Slimnīcas ēka</v>
      </c>
      <c r="B7" s="120"/>
      <c r="C7" s="120"/>
      <c r="D7" s="120"/>
      <c r="E7" s="120"/>
      <c r="F7" s="120"/>
      <c r="G7" s="120"/>
      <c r="H7" s="120"/>
      <c r="I7" s="120"/>
      <c r="J7" s="120"/>
      <c r="K7" s="120"/>
      <c r="L7" s="4"/>
      <c r="M7" s="4"/>
      <c r="N7" s="4"/>
      <c r="O7" s="4"/>
      <c r="P7" s="4"/>
    </row>
    <row r="8" spans="1:16" s="12" customFormat="1" ht="24.75" customHeight="1">
      <c r="A8" s="120" t="str">
        <f>PS_kopt!A14</f>
        <v>Objekta adrese: Andreja Pormaļa iela 125, Jēkabpils, Jēkabpils nov., LV-5201</v>
      </c>
      <c r="B8" s="120"/>
      <c r="C8" s="120"/>
      <c r="D8" s="120"/>
      <c r="E8" s="120"/>
      <c r="F8" s="120"/>
      <c r="G8" s="120"/>
      <c r="H8" s="120"/>
      <c r="I8" s="13"/>
      <c r="J8" s="13"/>
      <c r="K8" s="13"/>
      <c r="L8" s="13"/>
      <c r="M8" s="13"/>
      <c r="N8" s="13"/>
      <c r="O8" s="13"/>
      <c r="P8" s="13"/>
    </row>
    <row r="9" spans="1:16" s="12" customFormat="1" ht="15.75" customHeight="1">
      <c r="A9" s="120" t="str">
        <f>PS_kopt!A15</f>
        <v xml:space="preserve">Pasūtījums Nr.: </v>
      </c>
      <c r="B9" s="120"/>
      <c r="C9" s="120"/>
      <c r="D9" s="120"/>
      <c r="E9" s="120"/>
      <c r="F9" s="120"/>
      <c r="G9" s="120"/>
      <c r="H9" s="120"/>
      <c r="I9" s="120"/>
      <c r="J9" s="120"/>
      <c r="K9" s="120"/>
      <c r="L9" s="120"/>
      <c r="M9" s="120"/>
      <c r="N9" s="120"/>
      <c r="O9" s="120"/>
      <c r="P9" s="120"/>
    </row>
    <row r="10" spans="1:16" ht="18" customHeight="1">
      <c r="A10" s="140" t="s">
        <v>5</v>
      </c>
      <c r="B10" s="140"/>
      <c r="C10" s="140"/>
      <c r="D10" s="41" t="e">
        <f>D29</f>
        <v>#VALUE!</v>
      </c>
    </row>
    <row r="11" spans="1:16" ht="18" customHeight="1">
      <c r="A11" s="140" t="s">
        <v>6</v>
      </c>
      <c r="B11" s="140"/>
      <c r="C11" s="140"/>
      <c r="D11" s="42">
        <f>H25</f>
        <v>0</v>
      </c>
    </row>
    <row r="12" spans="1:16" ht="20.25" customHeight="1">
      <c r="A12" s="43"/>
      <c r="B12" s="43"/>
      <c r="C12" s="43"/>
      <c r="D12" s="43"/>
      <c r="E12" s="141"/>
      <c r="F12" s="141"/>
      <c r="G12" s="141"/>
      <c r="H12" s="141"/>
    </row>
    <row r="13" spans="1:16" ht="18.75" customHeight="1">
      <c r="A13" s="143" t="s">
        <v>38</v>
      </c>
      <c r="B13" s="143" t="s">
        <v>7</v>
      </c>
      <c r="C13" s="143" t="s">
        <v>8</v>
      </c>
      <c r="D13" s="143" t="s">
        <v>9</v>
      </c>
      <c r="E13" s="143" t="s">
        <v>10</v>
      </c>
      <c r="F13" s="143"/>
      <c r="G13" s="143"/>
      <c r="H13" s="143" t="s">
        <v>11</v>
      </c>
    </row>
    <row r="14" spans="1:16" ht="46.5" customHeight="1">
      <c r="A14" s="143"/>
      <c r="B14" s="143"/>
      <c r="C14" s="143"/>
      <c r="D14" s="143"/>
      <c r="E14" s="44" t="s">
        <v>23</v>
      </c>
      <c r="F14" s="44" t="s">
        <v>12</v>
      </c>
      <c r="G14" s="44" t="s">
        <v>24</v>
      </c>
      <c r="H14" s="143"/>
      <c r="M14" s="19" t="s">
        <v>106</v>
      </c>
    </row>
    <row r="15" spans="1:16" ht="14.25" customHeight="1">
      <c r="A15" s="115" t="s">
        <v>61</v>
      </c>
      <c r="B15" s="115" t="s">
        <v>61</v>
      </c>
      <c r="C15" s="79" t="s">
        <v>108</v>
      </c>
      <c r="D15" s="90">
        <f>ROUND((E15+F15+G15),2)</f>
        <v>0</v>
      </c>
      <c r="E15" s="90">
        <f>'1_AR, BK'!M54</f>
        <v>0</v>
      </c>
      <c r="F15" s="90">
        <f>'1_AR, BK'!N54</f>
        <v>0</v>
      </c>
      <c r="G15" s="90">
        <f>'1_AR, BK'!O54</f>
        <v>0</v>
      </c>
      <c r="H15" s="90">
        <f>'1_AR, BK'!L54</f>
        <v>0</v>
      </c>
      <c r="K15" s="80"/>
      <c r="L15" s="80"/>
    </row>
    <row r="16" spans="1:16" ht="14.25" customHeight="1">
      <c r="A16" s="115" t="s">
        <v>66</v>
      </c>
      <c r="B16" s="115" t="s">
        <v>66</v>
      </c>
      <c r="C16" s="79" t="s">
        <v>297</v>
      </c>
      <c r="D16" s="90">
        <f t="shared" ref="D16" si="0">ROUND((E16+F16+G16),2)</f>
        <v>0</v>
      </c>
      <c r="E16" s="90">
        <f>'2_Iekārtas'!M17</f>
        <v>0</v>
      </c>
      <c r="F16" s="90">
        <f>'2_Iekārtas'!N17</f>
        <v>0</v>
      </c>
      <c r="G16" s="90">
        <f>'2_Iekārtas'!O17</f>
        <v>0</v>
      </c>
      <c r="H16" s="90">
        <f>'2_Iekārtas'!L17</f>
        <v>0</v>
      </c>
      <c r="K16" s="80"/>
      <c r="L16" s="80"/>
    </row>
    <row r="17" spans="1:12" ht="25.5">
      <c r="A17" s="115" t="s">
        <v>67</v>
      </c>
      <c r="B17" s="115" t="s">
        <v>67</v>
      </c>
      <c r="C17" s="79" t="s">
        <v>118</v>
      </c>
      <c r="D17" s="90">
        <f>ROUND((E17+F17+G17),2)</f>
        <v>0</v>
      </c>
      <c r="E17" s="90">
        <f>'3_UK'!M123</f>
        <v>0</v>
      </c>
      <c r="F17" s="90">
        <f>'3_UK'!N123</f>
        <v>0</v>
      </c>
      <c r="G17" s="90">
        <f>'3_UK'!O123</f>
        <v>0</v>
      </c>
      <c r="H17" s="90">
        <f>'3_UK'!L123</f>
        <v>0</v>
      </c>
      <c r="K17" s="80"/>
      <c r="L17" s="80"/>
    </row>
    <row r="18" spans="1:12" ht="14.25" customHeight="1">
      <c r="A18" s="115" t="s">
        <v>68</v>
      </c>
      <c r="B18" s="115" t="s">
        <v>68</v>
      </c>
      <c r="C18" s="79" t="s">
        <v>241</v>
      </c>
      <c r="D18" s="90">
        <f t="shared" ref="D18" si="1">ROUND((E18+F18+G18),2)</f>
        <v>0</v>
      </c>
      <c r="E18" s="90">
        <f>'4_EL'!M64</f>
        <v>0</v>
      </c>
      <c r="F18" s="90">
        <f>'4_EL'!N64</f>
        <v>0</v>
      </c>
      <c r="G18" s="90">
        <f>'4_EL'!O64</f>
        <v>0</v>
      </c>
      <c r="H18" s="90">
        <f>'4_EL'!L64</f>
        <v>0</v>
      </c>
      <c r="K18" s="80"/>
      <c r="L18" s="80"/>
    </row>
    <row r="19" spans="1:12" ht="14.25" customHeight="1">
      <c r="A19" s="115" t="s">
        <v>65</v>
      </c>
      <c r="B19" s="115" t="s">
        <v>65</v>
      </c>
      <c r="C19" s="79" t="s">
        <v>299</v>
      </c>
      <c r="D19" s="90">
        <f t="shared" ref="D19:D24" si="2">ROUND((E19+F19+G19),2)</f>
        <v>0</v>
      </c>
      <c r="E19" s="90">
        <f>'5_AVK-A'!M34</f>
        <v>0</v>
      </c>
      <c r="F19" s="90">
        <f>'5_AVK-A'!N34</f>
        <v>0</v>
      </c>
      <c r="G19" s="90">
        <f>'5_AVK-A'!O34</f>
        <v>0</v>
      </c>
      <c r="H19" s="90">
        <f>'5_AVK-A'!L34</f>
        <v>0</v>
      </c>
      <c r="K19" s="80"/>
      <c r="L19" s="80"/>
    </row>
    <row r="20" spans="1:12" ht="14.25" customHeight="1">
      <c r="A20" s="115" t="s">
        <v>0</v>
      </c>
      <c r="B20" s="115" t="s">
        <v>0</v>
      </c>
      <c r="C20" s="79" t="s">
        <v>301</v>
      </c>
      <c r="D20" s="90">
        <f t="shared" si="2"/>
        <v>0</v>
      </c>
      <c r="E20" s="90">
        <f>'6_AVK-V'!M20</f>
        <v>0</v>
      </c>
      <c r="F20" s="90">
        <f>'6_AVK-V'!N20</f>
        <v>0</v>
      </c>
      <c r="G20" s="90">
        <f>'6_AVK-V'!O20</f>
        <v>0</v>
      </c>
      <c r="H20" s="90">
        <f>'6_AVK-V'!L20</f>
        <v>0</v>
      </c>
      <c r="K20" s="80"/>
      <c r="L20" s="80"/>
    </row>
    <row r="21" spans="1:12" ht="14.25" customHeight="1">
      <c r="A21" s="115" t="s">
        <v>1</v>
      </c>
      <c r="B21" s="115" t="s">
        <v>1</v>
      </c>
      <c r="C21" s="79" t="s">
        <v>303</v>
      </c>
      <c r="D21" s="90">
        <f t="shared" si="2"/>
        <v>0</v>
      </c>
      <c r="E21" s="90">
        <f>'7_AVK-K'!M23</f>
        <v>0</v>
      </c>
      <c r="F21" s="90">
        <f>'7_AVK-K'!N23</f>
        <v>0</v>
      </c>
      <c r="G21" s="90">
        <f>'7_AVK-K'!O23</f>
        <v>0</v>
      </c>
      <c r="H21" s="90">
        <f>'7_AVK-K'!L23</f>
        <v>0</v>
      </c>
      <c r="K21" s="80"/>
      <c r="L21" s="80"/>
    </row>
    <row r="22" spans="1:12" ht="25.5">
      <c r="A22" s="115" t="s">
        <v>86</v>
      </c>
      <c r="B22" s="115" t="s">
        <v>86</v>
      </c>
      <c r="C22" s="79" t="s">
        <v>338</v>
      </c>
      <c r="D22" s="90">
        <f t="shared" si="2"/>
        <v>0</v>
      </c>
      <c r="E22" s="90">
        <f>'8_UATS'!M29</f>
        <v>0</v>
      </c>
      <c r="F22" s="90">
        <f>'8_UATS'!N29</f>
        <v>0</v>
      </c>
      <c r="G22" s="90">
        <f>'8_UATS'!O29</f>
        <v>0</v>
      </c>
      <c r="H22" s="90">
        <f>'8_UATS'!L29</f>
        <v>0</v>
      </c>
      <c r="K22" s="80"/>
      <c r="L22" s="80"/>
    </row>
    <row r="23" spans="1:12" ht="14.25" customHeight="1">
      <c r="A23" s="115" t="s">
        <v>339</v>
      </c>
      <c r="B23" s="115" t="s">
        <v>339</v>
      </c>
      <c r="C23" s="79" t="s">
        <v>341</v>
      </c>
      <c r="D23" s="90">
        <f t="shared" si="2"/>
        <v>0</v>
      </c>
      <c r="E23" s="90">
        <f>'9_ESS-PK'!M29</f>
        <v>0</v>
      </c>
      <c r="F23" s="90">
        <f>'9_ESS-PK'!N29</f>
        <v>0</v>
      </c>
      <c r="G23" s="90">
        <f>'9_ESS-PK'!O29</f>
        <v>0</v>
      </c>
      <c r="H23" s="90">
        <f>'9_ESS-PK'!L29</f>
        <v>0</v>
      </c>
      <c r="K23" s="80"/>
      <c r="L23" s="80"/>
    </row>
    <row r="24" spans="1:12" ht="14.25" customHeight="1">
      <c r="A24" s="115" t="s">
        <v>340</v>
      </c>
      <c r="B24" s="115" t="s">
        <v>340</v>
      </c>
      <c r="C24" s="79" t="s">
        <v>344</v>
      </c>
      <c r="D24" s="90">
        <f t="shared" si="2"/>
        <v>0</v>
      </c>
      <c r="E24" s="90">
        <f>'10_ESS-TK'!M41</f>
        <v>0</v>
      </c>
      <c r="F24" s="90">
        <f>'10_ESS-TK'!N41</f>
        <v>0</v>
      </c>
      <c r="G24" s="90">
        <f>'10_ESS-TK'!O41</f>
        <v>0</v>
      </c>
      <c r="H24" s="90">
        <f>'10_ESS-TK'!L41</f>
        <v>0</v>
      </c>
      <c r="K24" s="80"/>
      <c r="L24" s="80"/>
    </row>
    <row r="25" spans="1:12" ht="17.25" customHeight="1">
      <c r="A25" s="142" t="s">
        <v>13</v>
      </c>
      <c r="B25" s="142"/>
      <c r="C25" s="142"/>
      <c r="D25" s="91">
        <f>ROUND(SUM(D15:D24),2)</f>
        <v>0</v>
      </c>
      <c r="E25" s="91">
        <f>ROUND(SUM(E15:E24),2)</f>
        <v>0</v>
      </c>
      <c r="F25" s="91">
        <f>ROUND(SUM(F15:F24),2)</f>
        <v>0</v>
      </c>
      <c r="G25" s="91">
        <f>ROUND(SUM(G15:G24),2)</f>
        <v>0</v>
      </c>
      <c r="H25" s="91">
        <f>ROUND(SUM(H15:H24),2)</f>
        <v>0</v>
      </c>
    </row>
    <row r="26" spans="1:12" s="20" customFormat="1" ht="33.6" customHeight="1">
      <c r="A26" s="145" t="s">
        <v>466</v>
      </c>
      <c r="B26" s="145"/>
      <c r="C26" s="145"/>
      <c r="D26" s="92" t="s">
        <v>468</v>
      </c>
      <c r="E26" s="93"/>
      <c r="F26" s="93"/>
      <c r="G26" s="93"/>
      <c r="H26" s="93"/>
    </row>
    <row r="27" spans="1:12" s="20" customFormat="1" ht="30" customHeight="1">
      <c r="A27" s="146" t="s">
        <v>14</v>
      </c>
      <c r="B27" s="147"/>
      <c r="C27" s="148"/>
      <c r="D27" s="92" t="s">
        <v>468</v>
      </c>
      <c r="E27" s="93"/>
      <c r="F27" s="93"/>
      <c r="G27" s="93"/>
      <c r="H27" s="93"/>
    </row>
    <row r="28" spans="1:12" s="20" customFormat="1" ht="34.9" customHeight="1">
      <c r="A28" s="144" t="s">
        <v>467</v>
      </c>
      <c r="B28" s="144"/>
      <c r="C28" s="144"/>
      <c r="D28" s="92" t="s">
        <v>468</v>
      </c>
      <c r="E28" s="93"/>
      <c r="F28" s="93"/>
      <c r="G28" s="93"/>
      <c r="H28" s="93"/>
    </row>
    <row r="29" spans="1:12" s="20" customFormat="1" ht="18" customHeight="1">
      <c r="A29" s="139" t="s">
        <v>15</v>
      </c>
      <c r="B29" s="139"/>
      <c r="C29" s="139"/>
      <c r="D29" s="94" t="e">
        <f>ROUND(SUM(D25+D26+D28),2)</f>
        <v>#VALUE!</v>
      </c>
      <c r="E29" s="95"/>
      <c r="F29" s="96"/>
      <c r="G29" s="93"/>
      <c r="H29" s="93"/>
    </row>
    <row r="30" spans="1:12" ht="13.5" customHeight="1">
      <c r="A30" s="43"/>
      <c r="B30" s="43"/>
      <c r="D30" s="97"/>
      <c r="E30" s="98"/>
      <c r="F30" s="98"/>
      <c r="G30" s="98"/>
      <c r="H30" s="98"/>
    </row>
    <row r="31" spans="1:12" s="10" customFormat="1" ht="14.45" customHeight="1">
      <c r="A31" s="116" t="s">
        <v>76</v>
      </c>
      <c r="B31" s="116"/>
      <c r="C31" s="33"/>
      <c r="D31" s="3"/>
    </row>
    <row r="32" spans="1:12" s="10" customFormat="1">
      <c r="A32" s="7"/>
      <c r="B32" s="7"/>
      <c r="C32" s="2" t="s">
        <v>77</v>
      </c>
      <c r="D32" s="34"/>
    </row>
    <row r="33" spans="1:4" s="10" customFormat="1">
      <c r="A33" s="7"/>
      <c r="B33" s="24" t="s">
        <v>78</v>
      </c>
      <c r="C33" s="33"/>
      <c r="D33" s="3"/>
    </row>
    <row r="34" spans="1:4" s="10" customFormat="1">
      <c r="A34" s="7"/>
      <c r="B34" s="7"/>
      <c r="C34" s="7"/>
      <c r="D34" s="7"/>
    </row>
    <row r="35" spans="1:4" s="10" customFormat="1" hidden="1">
      <c r="A35" s="7"/>
      <c r="B35" s="7" t="s">
        <v>79</v>
      </c>
      <c r="C35" s="33"/>
      <c r="D35" s="3"/>
    </row>
    <row r="36" spans="1:4" s="10" customFormat="1" hidden="1">
      <c r="A36" s="7"/>
      <c r="B36" s="7"/>
      <c r="C36" s="2" t="s">
        <v>77</v>
      </c>
      <c r="D36" s="2"/>
    </row>
    <row r="37" spans="1:4" s="10" customFormat="1" hidden="1">
      <c r="A37" s="7"/>
      <c r="B37" s="7"/>
      <c r="C37" s="7"/>
      <c r="D37" s="7"/>
    </row>
    <row r="38" spans="1:4" s="10" customFormat="1" hidden="1">
      <c r="A38" s="7"/>
      <c r="B38" s="24" t="s">
        <v>78</v>
      </c>
      <c r="C38" s="33"/>
      <c r="D38" s="3"/>
    </row>
    <row r="39" spans="1:4" s="10" customFormat="1" hidden="1">
      <c r="A39" s="7"/>
      <c r="B39" s="7"/>
      <c r="C39" s="7"/>
      <c r="D39" s="7"/>
    </row>
    <row r="40" spans="1:4" s="10" customFormat="1">
      <c r="A40" s="116" t="s">
        <v>80</v>
      </c>
      <c r="B40" s="116"/>
      <c r="C40" s="33"/>
      <c r="D40" s="21"/>
    </row>
    <row r="41" spans="1:4" s="10" customFormat="1">
      <c r="A41" s="35" t="s">
        <v>81</v>
      </c>
      <c r="B41" s="36"/>
      <c r="C41" s="2" t="s">
        <v>77</v>
      </c>
      <c r="D41" s="21"/>
    </row>
    <row r="42" spans="1:4" s="10" customFormat="1">
      <c r="A42" s="7"/>
      <c r="B42" s="7"/>
      <c r="C42" s="7"/>
      <c r="D42" s="7"/>
    </row>
    <row r="43" spans="1:4" s="10" customFormat="1">
      <c r="A43" s="7"/>
      <c r="B43" s="24" t="s">
        <v>78</v>
      </c>
      <c r="C43" s="33"/>
      <c r="D43" s="3"/>
    </row>
    <row r="44" spans="1:4" s="10" customFormat="1">
      <c r="A44" s="7"/>
      <c r="B44" s="7"/>
      <c r="C44" s="7"/>
      <c r="D44" s="7"/>
    </row>
  </sheetData>
  <mergeCells count="23">
    <mergeCell ref="D13:D14"/>
    <mergeCell ref="A13:A14"/>
    <mergeCell ref="A1:H1"/>
    <mergeCell ref="A3:H3"/>
    <mergeCell ref="A4:H4"/>
    <mergeCell ref="A7:K7"/>
    <mergeCell ref="A6:H6"/>
    <mergeCell ref="A31:B31"/>
    <mergeCell ref="A8:H8"/>
    <mergeCell ref="A40:B40"/>
    <mergeCell ref="A29:C29"/>
    <mergeCell ref="A11:C11"/>
    <mergeCell ref="E12:H12"/>
    <mergeCell ref="A25:C25"/>
    <mergeCell ref="C13:C14"/>
    <mergeCell ref="A10:C10"/>
    <mergeCell ref="A9:P9"/>
    <mergeCell ref="A28:C28"/>
    <mergeCell ref="H13:H14"/>
    <mergeCell ref="A26:C26"/>
    <mergeCell ref="A27:C27"/>
    <mergeCell ref="E13:G13"/>
    <mergeCell ref="B13:B14"/>
  </mergeCells>
  <phoneticPr fontId="3" type="noConversion"/>
  <pageMargins left="0.98425196850393704" right="0.31496062992125984" top="0.98425196850393704" bottom="0.98425196850393704" header="0.51181102362204722" footer="0.51181102362204722"/>
  <pageSetup paperSize="9" scale="87" fitToHeight="0" orientation="portrait" r:id="rId1"/>
  <headerFooter alignWithMargins="0">
    <oddFooter>&amp;C&amp;P. Lappuse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97C6-7AA4-49E0-B078-4B25AF1DB5DB}">
  <sheetPr>
    <tabColor rgb="FF92D050"/>
    <pageSetUpPr fitToPage="1"/>
  </sheetPr>
  <dimension ref="A1:P60"/>
  <sheetViews>
    <sheetView view="pageBreakPreview" zoomScale="85" zoomScaleNormal="85" zoomScaleSheetLayoutView="85" workbookViewId="0">
      <selection activeCell="E8" sqref="E8"/>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296</v>
      </c>
      <c r="B1" s="161"/>
      <c r="C1" s="161"/>
      <c r="D1" s="161"/>
      <c r="E1" s="161"/>
      <c r="F1" s="161"/>
      <c r="G1" s="161"/>
      <c r="H1" s="161"/>
      <c r="I1" s="161"/>
      <c r="J1" s="161"/>
      <c r="K1" s="161"/>
      <c r="L1" s="161"/>
      <c r="M1" s="161"/>
      <c r="N1" s="161"/>
      <c r="O1" s="161"/>
      <c r="P1" s="161"/>
    </row>
    <row r="2" spans="1:16" ht="15.75" customHeight="1">
      <c r="A2" s="162" t="s">
        <v>108</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P54</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t="s">
        <v>61</v>
      </c>
      <c r="B14" s="45"/>
      <c r="C14" s="71" t="s">
        <v>387</v>
      </c>
      <c r="D14" s="72"/>
      <c r="E14" s="72"/>
      <c r="F14" s="52"/>
      <c r="G14" s="53"/>
      <c r="H14" s="53"/>
      <c r="I14" s="52"/>
      <c r="J14" s="53"/>
      <c r="K14" s="54"/>
      <c r="L14" s="54"/>
      <c r="M14" s="54"/>
      <c r="N14" s="54"/>
      <c r="O14" s="54"/>
      <c r="P14" s="54"/>
    </row>
    <row r="15" spans="1:16" ht="38.25">
      <c r="A15" s="55" t="s">
        <v>53</v>
      </c>
      <c r="B15" s="56" t="s">
        <v>95</v>
      </c>
      <c r="C15" s="73" t="s">
        <v>408</v>
      </c>
      <c r="D15" s="57" t="s">
        <v>388</v>
      </c>
      <c r="E15" s="53">
        <v>10.199999999999999</v>
      </c>
      <c r="F15" s="52"/>
      <c r="G15" s="52"/>
      <c r="H15" s="53"/>
      <c r="I15" s="52"/>
      <c r="J15" s="53"/>
      <c r="K15" s="54"/>
      <c r="L15" s="54"/>
      <c r="M15" s="54"/>
      <c r="N15" s="54"/>
      <c r="O15" s="54"/>
      <c r="P15" s="54"/>
    </row>
    <row r="16" spans="1:16" ht="25.5">
      <c r="A16" s="55" t="s">
        <v>54</v>
      </c>
      <c r="B16" s="56" t="s">
        <v>95</v>
      </c>
      <c r="C16" s="58" t="s">
        <v>409</v>
      </c>
      <c r="D16" s="57" t="s">
        <v>137</v>
      </c>
      <c r="E16" s="52">
        <v>2</v>
      </c>
      <c r="F16" s="52"/>
      <c r="G16" s="52"/>
      <c r="H16" s="53"/>
      <c r="I16" s="53"/>
      <c r="J16" s="52"/>
      <c r="K16" s="54"/>
      <c r="L16" s="54"/>
      <c r="M16" s="54"/>
      <c r="N16" s="54"/>
      <c r="O16" s="54"/>
      <c r="P16" s="54"/>
    </row>
    <row r="17" spans="1:16" ht="38.25">
      <c r="A17" s="55" t="s">
        <v>55</v>
      </c>
      <c r="B17" s="56" t="s">
        <v>95</v>
      </c>
      <c r="C17" s="73" t="s">
        <v>410</v>
      </c>
      <c r="D17" s="57" t="s">
        <v>388</v>
      </c>
      <c r="E17" s="53">
        <v>16.899999999999999</v>
      </c>
      <c r="F17" s="52"/>
      <c r="G17" s="52"/>
      <c r="H17" s="53"/>
      <c r="I17" s="52"/>
      <c r="J17" s="53"/>
      <c r="K17" s="54"/>
      <c r="L17" s="54"/>
      <c r="M17" s="54"/>
      <c r="N17" s="54"/>
      <c r="O17" s="54"/>
      <c r="P17" s="54"/>
    </row>
    <row r="18" spans="1:16" ht="51">
      <c r="A18" s="55" t="s">
        <v>56</v>
      </c>
      <c r="B18" s="56" t="s">
        <v>95</v>
      </c>
      <c r="C18" s="58" t="s">
        <v>411</v>
      </c>
      <c r="D18" s="57" t="s">
        <v>389</v>
      </c>
      <c r="E18" s="52">
        <v>74.7</v>
      </c>
      <c r="F18" s="52"/>
      <c r="G18" s="52"/>
      <c r="H18" s="53"/>
      <c r="I18" s="53"/>
      <c r="J18" s="52"/>
      <c r="K18" s="54"/>
      <c r="L18" s="54"/>
      <c r="M18" s="54"/>
      <c r="N18" s="54"/>
      <c r="O18" s="54"/>
      <c r="P18" s="54"/>
    </row>
    <row r="19" spans="1:16" ht="51">
      <c r="A19" s="55" t="s">
        <v>57</v>
      </c>
      <c r="B19" s="56" t="s">
        <v>95</v>
      </c>
      <c r="C19" s="58" t="s">
        <v>412</v>
      </c>
      <c r="D19" s="57" t="s">
        <v>389</v>
      </c>
      <c r="E19" s="52">
        <v>60.3</v>
      </c>
      <c r="F19" s="52"/>
      <c r="G19" s="52"/>
      <c r="H19" s="53"/>
      <c r="I19" s="53"/>
      <c r="J19" s="52"/>
      <c r="K19" s="54"/>
      <c r="L19" s="54"/>
      <c r="M19" s="54"/>
      <c r="N19" s="54"/>
      <c r="O19" s="54"/>
      <c r="P19" s="54"/>
    </row>
    <row r="20" spans="1:16" ht="25.5">
      <c r="A20" s="55" t="s">
        <v>58</v>
      </c>
      <c r="B20" s="56" t="s">
        <v>95</v>
      </c>
      <c r="C20" s="58" t="s">
        <v>413</v>
      </c>
      <c r="D20" s="57" t="s">
        <v>121</v>
      </c>
      <c r="E20" s="52">
        <v>1</v>
      </c>
      <c r="F20" s="52"/>
      <c r="G20" s="52"/>
      <c r="H20" s="53"/>
      <c r="I20" s="53"/>
      <c r="J20" s="52"/>
      <c r="K20" s="54"/>
      <c r="L20" s="54"/>
      <c r="M20" s="54"/>
      <c r="N20" s="54"/>
      <c r="O20" s="54"/>
      <c r="P20" s="54"/>
    </row>
    <row r="21" spans="1:16">
      <c r="A21" s="51" t="s">
        <v>66</v>
      </c>
      <c r="B21" s="45"/>
      <c r="C21" s="71" t="s">
        <v>390</v>
      </c>
      <c r="D21" s="72"/>
      <c r="E21" s="113"/>
      <c r="F21" s="52"/>
      <c r="G21" s="53"/>
      <c r="H21" s="53"/>
      <c r="I21" s="52"/>
      <c r="J21" s="53"/>
      <c r="K21" s="54"/>
      <c r="L21" s="54"/>
      <c r="M21" s="54"/>
      <c r="N21" s="54"/>
      <c r="O21" s="54"/>
      <c r="P21" s="54"/>
    </row>
    <row r="22" spans="1:16" ht="38.25">
      <c r="A22" s="55" t="s">
        <v>418</v>
      </c>
      <c r="B22" s="56" t="s">
        <v>95</v>
      </c>
      <c r="C22" s="74" t="s">
        <v>414</v>
      </c>
      <c r="D22" s="57" t="s">
        <v>391</v>
      </c>
      <c r="E22" s="114">
        <v>24.51</v>
      </c>
      <c r="F22" s="52"/>
      <c r="G22" s="52"/>
      <c r="H22" s="53"/>
      <c r="I22" s="53"/>
      <c r="J22" s="52"/>
      <c r="K22" s="54"/>
      <c r="L22" s="54"/>
      <c r="M22" s="54"/>
      <c r="N22" s="54"/>
      <c r="O22" s="54"/>
      <c r="P22" s="54"/>
    </row>
    <row r="23" spans="1:16" ht="39.75">
      <c r="A23" s="55" t="s">
        <v>70</v>
      </c>
      <c r="B23" s="56" t="s">
        <v>95</v>
      </c>
      <c r="C23" s="74" t="s">
        <v>415</v>
      </c>
      <c r="D23" s="57" t="s">
        <v>391</v>
      </c>
      <c r="E23" s="37">
        <v>81.7</v>
      </c>
      <c r="F23" s="52"/>
      <c r="G23" s="52"/>
      <c r="H23" s="53"/>
      <c r="I23" s="53"/>
      <c r="J23" s="52"/>
      <c r="K23" s="54"/>
      <c r="L23" s="54"/>
      <c r="M23" s="54"/>
      <c r="N23" s="54"/>
      <c r="O23" s="54"/>
      <c r="P23" s="54"/>
    </row>
    <row r="24" spans="1:16" ht="63.75">
      <c r="A24" s="55" t="s">
        <v>71</v>
      </c>
      <c r="B24" s="56" t="s">
        <v>95</v>
      </c>
      <c r="C24" s="46" t="s">
        <v>392</v>
      </c>
      <c r="D24" s="57" t="s">
        <v>391</v>
      </c>
      <c r="E24" s="37">
        <v>4.5999999999999996</v>
      </c>
      <c r="F24" s="52"/>
      <c r="G24" s="52"/>
      <c r="H24" s="53"/>
      <c r="I24" s="52"/>
      <c r="J24" s="53"/>
      <c r="K24" s="54"/>
      <c r="L24" s="54"/>
      <c r="M24" s="54"/>
      <c r="N24" s="54"/>
      <c r="O24" s="54"/>
      <c r="P24" s="54"/>
    </row>
    <row r="25" spans="1:16" ht="63.75">
      <c r="A25" s="55" t="s">
        <v>156</v>
      </c>
      <c r="B25" s="56" t="s">
        <v>95</v>
      </c>
      <c r="C25" s="46" t="s">
        <v>421</v>
      </c>
      <c r="D25" s="57" t="s">
        <v>391</v>
      </c>
      <c r="E25" s="37">
        <v>86.3</v>
      </c>
      <c r="F25" s="53"/>
      <c r="G25" s="52"/>
      <c r="H25" s="53"/>
      <c r="I25" s="53"/>
      <c r="J25" s="53"/>
      <c r="K25" s="54"/>
      <c r="L25" s="54"/>
      <c r="M25" s="54"/>
      <c r="N25" s="54"/>
      <c r="O25" s="54"/>
      <c r="P25" s="54"/>
    </row>
    <row r="26" spans="1:16" ht="63.75">
      <c r="A26" s="55" t="s">
        <v>157</v>
      </c>
      <c r="B26" s="56" t="s">
        <v>95</v>
      </c>
      <c r="C26" s="46" t="s">
        <v>429</v>
      </c>
      <c r="D26" s="57" t="s">
        <v>391</v>
      </c>
      <c r="E26" s="37">
        <v>86.3</v>
      </c>
      <c r="F26" s="53"/>
      <c r="G26" s="52"/>
      <c r="H26" s="53"/>
      <c r="I26" s="53"/>
      <c r="J26" s="53"/>
      <c r="K26" s="54"/>
      <c r="L26" s="54"/>
      <c r="M26" s="54"/>
      <c r="N26" s="54"/>
      <c r="O26" s="54"/>
      <c r="P26" s="54"/>
    </row>
    <row r="27" spans="1:16" ht="38.25">
      <c r="A27" s="55" t="s">
        <v>158</v>
      </c>
      <c r="B27" s="56" t="s">
        <v>95</v>
      </c>
      <c r="C27" s="46" t="s">
        <v>430</v>
      </c>
      <c r="D27" s="57" t="s">
        <v>125</v>
      </c>
      <c r="E27" s="39">
        <v>20.7</v>
      </c>
      <c r="F27" s="53"/>
      <c r="G27" s="52"/>
      <c r="H27" s="53"/>
      <c r="I27" s="53"/>
      <c r="J27" s="53"/>
      <c r="K27" s="54"/>
      <c r="L27" s="54"/>
      <c r="M27" s="54"/>
      <c r="N27" s="54"/>
      <c r="O27" s="54"/>
      <c r="P27" s="54"/>
    </row>
    <row r="28" spans="1:16" ht="25.5">
      <c r="A28" s="55" t="s">
        <v>159</v>
      </c>
      <c r="B28" s="56" t="s">
        <v>95</v>
      </c>
      <c r="C28" s="74" t="s">
        <v>431</v>
      </c>
      <c r="D28" s="57" t="s">
        <v>137</v>
      </c>
      <c r="E28" s="39">
        <v>7</v>
      </c>
      <c r="F28" s="53"/>
      <c r="G28" s="52"/>
      <c r="H28" s="53"/>
      <c r="I28" s="53"/>
      <c r="J28" s="53"/>
      <c r="K28" s="54"/>
      <c r="L28" s="54"/>
      <c r="M28" s="54"/>
      <c r="N28" s="54"/>
      <c r="O28" s="54"/>
      <c r="P28" s="54"/>
    </row>
    <row r="29" spans="1:16" ht="63.75">
      <c r="A29" s="55" t="s">
        <v>160</v>
      </c>
      <c r="B29" s="56" t="s">
        <v>95</v>
      </c>
      <c r="C29" s="74" t="s">
        <v>432</v>
      </c>
      <c r="D29" s="57" t="s">
        <v>391</v>
      </c>
      <c r="E29" s="37">
        <v>1.6</v>
      </c>
      <c r="F29" s="52"/>
      <c r="G29" s="52"/>
      <c r="H29" s="53"/>
      <c r="I29" s="52"/>
      <c r="J29" s="53"/>
      <c r="K29" s="54"/>
      <c r="L29" s="54"/>
      <c r="M29" s="54"/>
      <c r="N29" s="54"/>
      <c r="O29" s="54"/>
      <c r="P29" s="54"/>
    </row>
    <row r="30" spans="1:16">
      <c r="A30" s="51" t="s">
        <v>67</v>
      </c>
      <c r="B30" s="45"/>
      <c r="C30" s="71" t="s">
        <v>393</v>
      </c>
      <c r="D30" s="72"/>
      <c r="E30" s="113"/>
      <c r="F30" s="52"/>
      <c r="G30" s="53"/>
      <c r="H30" s="53"/>
      <c r="I30" s="52"/>
      <c r="J30" s="53"/>
      <c r="K30" s="54"/>
      <c r="L30" s="54"/>
      <c r="M30" s="54"/>
      <c r="N30" s="54"/>
      <c r="O30" s="54"/>
      <c r="P30" s="54"/>
    </row>
    <row r="31" spans="1:16" ht="25.5">
      <c r="A31" s="55" t="s">
        <v>72</v>
      </c>
      <c r="B31" s="56" t="s">
        <v>95</v>
      </c>
      <c r="C31" s="74" t="s">
        <v>394</v>
      </c>
      <c r="D31" s="57" t="s">
        <v>391</v>
      </c>
      <c r="E31" s="37">
        <v>54.6</v>
      </c>
      <c r="F31" s="52"/>
      <c r="G31" s="52"/>
      <c r="H31" s="53"/>
      <c r="I31" s="52"/>
      <c r="J31" s="53"/>
      <c r="K31" s="54"/>
      <c r="L31" s="54"/>
      <c r="M31" s="54"/>
      <c r="N31" s="54"/>
      <c r="O31" s="54"/>
      <c r="P31" s="54"/>
    </row>
    <row r="32" spans="1:16" ht="25.5">
      <c r="A32" s="55" t="s">
        <v>2</v>
      </c>
      <c r="B32" s="56" t="s">
        <v>95</v>
      </c>
      <c r="C32" s="46" t="s">
        <v>423</v>
      </c>
      <c r="D32" s="57" t="s">
        <v>391</v>
      </c>
      <c r="E32" s="37">
        <v>54.6</v>
      </c>
      <c r="F32" s="53"/>
      <c r="G32" s="52"/>
      <c r="H32" s="53"/>
      <c r="I32" s="53"/>
      <c r="J32" s="53"/>
      <c r="K32" s="54"/>
      <c r="L32" s="54"/>
      <c r="M32" s="54"/>
      <c r="N32" s="54"/>
      <c r="O32" s="54"/>
      <c r="P32" s="54"/>
    </row>
    <row r="33" spans="1:16" ht="38.25">
      <c r="A33" s="55" t="s">
        <v>184</v>
      </c>
      <c r="B33" s="56" t="s">
        <v>95</v>
      </c>
      <c r="C33" s="46" t="s">
        <v>419</v>
      </c>
      <c r="D33" s="57" t="s">
        <v>391</v>
      </c>
      <c r="E33" s="37">
        <v>54.6</v>
      </c>
      <c r="F33" s="53"/>
      <c r="G33" s="52"/>
      <c r="H33" s="53"/>
      <c r="I33" s="53"/>
      <c r="J33" s="53"/>
      <c r="K33" s="54"/>
      <c r="L33" s="54"/>
      <c r="M33" s="54"/>
      <c r="N33" s="54"/>
      <c r="O33" s="54"/>
      <c r="P33" s="54"/>
    </row>
    <row r="34" spans="1:16" ht="25.5">
      <c r="A34" s="55" t="s">
        <v>185</v>
      </c>
      <c r="B34" s="56" t="s">
        <v>95</v>
      </c>
      <c r="C34" s="74" t="s">
        <v>395</v>
      </c>
      <c r="D34" s="57" t="s">
        <v>391</v>
      </c>
      <c r="E34" s="37">
        <v>54.6</v>
      </c>
      <c r="F34" s="53"/>
      <c r="G34" s="52"/>
      <c r="H34" s="53"/>
      <c r="I34" s="53"/>
      <c r="J34" s="53"/>
      <c r="K34" s="54"/>
      <c r="L34" s="54"/>
      <c r="M34" s="54"/>
      <c r="N34" s="54"/>
      <c r="O34" s="54"/>
      <c r="P34" s="54"/>
    </row>
    <row r="35" spans="1:16" ht="25.5">
      <c r="A35" s="55" t="s">
        <v>186</v>
      </c>
      <c r="B35" s="56" t="s">
        <v>95</v>
      </c>
      <c r="C35" s="46" t="s">
        <v>420</v>
      </c>
      <c r="D35" s="57" t="s">
        <v>125</v>
      </c>
      <c r="E35" s="37">
        <v>35</v>
      </c>
      <c r="F35" s="52"/>
      <c r="G35" s="52"/>
      <c r="H35" s="53"/>
      <c r="I35" s="52"/>
      <c r="J35" s="53"/>
      <c r="K35" s="54"/>
      <c r="L35" s="54"/>
      <c r="M35" s="54"/>
      <c r="N35" s="54"/>
      <c r="O35" s="54"/>
      <c r="P35" s="54"/>
    </row>
    <row r="36" spans="1:16" ht="38.25">
      <c r="A36" s="55" t="s">
        <v>187</v>
      </c>
      <c r="B36" s="56" t="s">
        <v>95</v>
      </c>
      <c r="C36" s="46" t="s">
        <v>396</v>
      </c>
      <c r="D36" s="57" t="s">
        <v>391</v>
      </c>
      <c r="E36" s="37">
        <v>54.6</v>
      </c>
      <c r="F36" s="52"/>
      <c r="G36" s="52"/>
      <c r="H36" s="53"/>
      <c r="I36" s="53"/>
      <c r="J36" s="52"/>
      <c r="K36" s="54"/>
      <c r="L36" s="54"/>
      <c r="M36" s="54"/>
      <c r="N36" s="54"/>
      <c r="O36" s="54"/>
      <c r="P36" s="54"/>
    </row>
    <row r="37" spans="1:16" ht="38.25">
      <c r="A37" s="55" t="s">
        <v>188</v>
      </c>
      <c r="B37" s="56" t="s">
        <v>95</v>
      </c>
      <c r="C37" s="46" t="s">
        <v>424</v>
      </c>
      <c r="D37" s="57" t="s">
        <v>391</v>
      </c>
      <c r="E37" s="37">
        <v>54.6</v>
      </c>
      <c r="F37" s="52"/>
      <c r="G37" s="52"/>
      <c r="H37" s="53"/>
      <c r="I37" s="53"/>
      <c r="J37" s="53"/>
      <c r="K37" s="54"/>
      <c r="L37" s="54"/>
      <c r="M37" s="54"/>
      <c r="N37" s="54"/>
      <c r="O37" s="54"/>
      <c r="P37" s="54"/>
    </row>
    <row r="38" spans="1:16" ht="76.5">
      <c r="A38" s="55" t="s">
        <v>189</v>
      </c>
      <c r="B38" s="56" t="s">
        <v>95</v>
      </c>
      <c r="C38" s="46" t="s">
        <v>433</v>
      </c>
      <c r="D38" s="57" t="s">
        <v>391</v>
      </c>
      <c r="E38" s="37">
        <v>54.6</v>
      </c>
      <c r="F38" s="52"/>
      <c r="G38" s="52"/>
      <c r="H38" s="53"/>
      <c r="I38" s="53"/>
      <c r="J38" s="52"/>
      <c r="K38" s="54"/>
      <c r="L38" s="54"/>
      <c r="M38" s="54"/>
      <c r="N38" s="54"/>
      <c r="O38" s="54"/>
      <c r="P38" s="54"/>
    </row>
    <row r="39" spans="1:16" ht="51">
      <c r="A39" s="55" t="s">
        <v>190</v>
      </c>
      <c r="B39" s="56" t="s">
        <v>95</v>
      </c>
      <c r="C39" s="46" t="s">
        <v>397</v>
      </c>
      <c r="D39" s="57" t="s">
        <v>125</v>
      </c>
      <c r="E39" s="37">
        <v>34.04</v>
      </c>
      <c r="F39" s="52"/>
      <c r="G39" s="52"/>
      <c r="H39" s="53"/>
      <c r="I39" s="53"/>
      <c r="J39" s="52"/>
      <c r="K39" s="54"/>
      <c r="L39" s="54"/>
      <c r="M39" s="54"/>
      <c r="N39" s="54"/>
      <c r="O39" s="54"/>
      <c r="P39" s="54"/>
    </row>
    <row r="40" spans="1:16">
      <c r="A40" s="51" t="s">
        <v>68</v>
      </c>
      <c r="B40" s="45"/>
      <c r="C40" s="71" t="s">
        <v>398</v>
      </c>
      <c r="D40" s="72"/>
      <c r="E40" s="113"/>
      <c r="F40" s="52"/>
      <c r="G40" s="53"/>
      <c r="H40" s="53"/>
      <c r="I40" s="52"/>
      <c r="J40" s="53"/>
      <c r="K40" s="54"/>
      <c r="L40" s="54"/>
      <c r="M40" s="54"/>
      <c r="N40" s="54"/>
      <c r="O40" s="54"/>
      <c r="P40" s="54"/>
    </row>
    <row r="41" spans="1:16" ht="39.75">
      <c r="A41" s="38" t="s">
        <v>17</v>
      </c>
      <c r="B41" s="56" t="s">
        <v>95</v>
      </c>
      <c r="C41" s="74" t="s">
        <v>416</v>
      </c>
      <c r="D41" s="57" t="s">
        <v>391</v>
      </c>
      <c r="E41" s="37">
        <v>54.6</v>
      </c>
      <c r="F41" s="52"/>
      <c r="G41" s="52"/>
      <c r="H41" s="53"/>
      <c r="I41" s="52"/>
      <c r="J41" s="53"/>
      <c r="K41" s="54"/>
      <c r="L41" s="54"/>
      <c r="M41" s="54"/>
      <c r="N41" s="54"/>
      <c r="O41" s="54"/>
      <c r="P41" s="54"/>
    </row>
    <row r="42" spans="1:16" ht="89.25">
      <c r="A42" s="38" t="s">
        <v>16</v>
      </c>
      <c r="B42" s="56" t="s">
        <v>95</v>
      </c>
      <c r="C42" s="46" t="s">
        <v>417</v>
      </c>
      <c r="D42" s="57" t="s">
        <v>391</v>
      </c>
      <c r="E42" s="37">
        <v>49.3</v>
      </c>
      <c r="F42" s="53"/>
      <c r="G42" s="52"/>
      <c r="H42" s="53"/>
      <c r="I42" s="53"/>
      <c r="J42" s="53"/>
      <c r="K42" s="54"/>
      <c r="L42" s="54"/>
      <c r="M42" s="54"/>
      <c r="N42" s="54"/>
      <c r="O42" s="54"/>
      <c r="P42" s="54"/>
    </row>
    <row r="43" spans="1:16" ht="38.25">
      <c r="A43" s="38" t="s">
        <v>18</v>
      </c>
      <c r="B43" s="56" t="s">
        <v>95</v>
      </c>
      <c r="C43" s="74" t="s">
        <v>434</v>
      </c>
      <c r="D43" s="57" t="s">
        <v>391</v>
      </c>
      <c r="E43" s="37">
        <v>1.6</v>
      </c>
      <c r="F43" s="52"/>
      <c r="G43" s="52"/>
      <c r="H43" s="53"/>
      <c r="I43" s="53"/>
      <c r="J43" s="52"/>
      <c r="K43" s="54"/>
      <c r="L43" s="54"/>
      <c r="M43" s="54"/>
      <c r="N43" s="54"/>
      <c r="O43" s="54"/>
      <c r="P43" s="54"/>
    </row>
    <row r="44" spans="1:16" ht="89.25">
      <c r="A44" s="38" t="s">
        <v>91</v>
      </c>
      <c r="B44" s="56" t="s">
        <v>95</v>
      </c>
      <c r="C44" s="74" t="s">
        <v>399</v>
      </c>
      <c r="D44" s="57" t="s">
        <v>391</v>
      </c>
      <c r="E44" s="37">
        <v>5.3</v>
      </c>
      <c r="F44" s="52"/>
      <c r="G44" s="52"/>
      <c r="H44" s="53"/>
      <c r="I44" s="52"/>
      <c r="J44" s="53"/>
      <c r="K44" s="54"/>
      <c r="L44" s="54"/>
      <c r="M44" s="54"/>
      <c r="N44" s="54"/>
      <c r="O44" s="54"/>
      <c r="P44" s="54"/>
    </row>
    <row r="45" spans="1:16" ht="51">
      <c r="A45" s="38" t="s">
        <v>92</v>
      </c>
      <c r="B45" s="56" t="s">
        <v>95</v>
      </c>
      <c r="C45" s="74" t="s">
        <v>422</v>
      </c>
      <c r="D45" s="57" t="s">
        <v>391</v>
      </c>
      <c r="E45" s="37">
        <v>5.3</v>
      </c>
      <c r="F45" s="52"/>
      <c r="G45" s="52"/>
      <c r="H45" s="53"/>
      <c r="I45" s="52"/>
      <c r="J45" s="53"/>
      <c r="K45" s="54"/>
      <c r="L45" s="54"/>
      <c r="M45" s="54"/>
      <c r="N45" s="54"/>
      <c r="O45" s="54"/>
      <c r="P45" s="54"/>
    </row>
    <row r="46" spans="1:16">
      <c r="A46" s="51" t="s">
        <v>65</v>
      </c>
      <c r="B46" s="45"/>
      <c r="C46" s="71" t="s">
        <v>402</v>
      </c>
      <c r="D46" s="72"/>
      <c r="E46" s="113"/>
      <c r="F46" s="52"/>
      <c r="G46" s="53"/>
      <c r="H46" s="53"/>
      <c r="I46" s="52"/>
      <c r="J46" s="53"/>
      <c r="K46" s="54"/>
      <c r="L46" s="54"/>
      <c r="M46" s="54"/>
      <c r="N46" s="54"/>
      <c r="O46" s="54"/>
      <c r="P46" s="54"/>
    </row>
    <row r="47" spans="1:16" ht="38.25">
      <c r="A47" s="38" t="s">
        <v>19</v>
      </c>
      <c r="B47" s="56" t="s">
        <v>95</v>
      </c>
      <c r="C47" s="46" t="s">
        <v>425</v>
      </c>
      <c r="D47" s="57" t="s">
        <v>121</v>
      </c>
      <c r="E47" s="37">
        <v>1</v>
      </c>
      <c r="F47" s="53"/>
      <c r="G47" s="52"/>
      <c r="H47" s="53"/>
      <c r="I47" s="53"/>
      <c r="J47" s="53"/>
      <c r="K47" s="54"/>
      <c r="L47" s="54"/>
      <c r="M47" s="54"/>
      <c r="N47" s="54"/>
      <c r="O47" s="54"/>
      <c r="P47" s="54"/>
    </row>
    <row r="48" spans="1:16" ht="25.5">
      <c r="A48" s="38" t="s">
        <v>97</v>
      </c>
      <c r="B48" s="56" t="s">
        <v>95</v>
      </c>
      <c r="C48" s="46" t="s">
        <v>428</v>
      </c>
      <c r="D48" s="57" t="s">
        <v>389</v>
      </c>
      <c r="E48" s="37">
        <v>0.78</v>
      </c>
      <c r="F48" s="52"/>
      <c r="G48" s="52"/>
      <c r="H48" s="53"/>
      <c r="I48" s="53"/>
      <c r="J48" s="52"/>
      <c r="K48" s="54"/>
      <c r="L48" s="54"/>
      <c r="M48" s="54"/>
      <c r="N48" s="54"/>
      <c r="O48" s="54"/>
      <c r="P48" s="54"/>
    </row>
    <row r="49" spans="1:16" ht="89.25">
      <c r="A49" s="38" t="s">
        <v>98</v>
      </c>
      <c r="B49" s="56" t="s">
        <v>95</v>
      </c>
      <c r="C49" s="46" t="s">
        <v>403</v>
      </c>
      <c r="D49" s="57" t="s">
        <v>121</v>
      </c>
      <c r="E49" s="37">
        <v>1</v>
      </c>
      <c r="F49" s="53"/>
      <c r="G49" s="52"/>
      <c r="H49" s="53"/>
      <c r="I49" s="53"/>
      <c r="J49" s="53"/>
      <c r="K49" s="54"/>
      <c r="L49" s="54"/>
      <c r="M49" s="54"/>
      <c r="N49" s="54"/>
      <c r="O49" s="54"/>
      <c r="P49" s="54"/>
    </row>
    <row r="50" spans="1:16" ht="25.5">
      <c r="A50" s="38" t="s">
        <v>400</v>
      </c>
      <c r="B50" s="56" t="s">
        <v>95</v>
      </c>
      <c r="C50" s="46" t="s">
        <v>404</v>
      </c>
      <c r="D50" s="57" t="s">
        <v>388</v>
      </c>
      <c r="E50" s="37">
        <f>0.2*1.7</f>
        <v>0.34</v>
      </c>
      <c r="F50" s="52"/>
      <c r="G50" s="52"/>
      <c r="H50" s="53"/>
      <c r="I50" s="53"/>
      <c r="J50" s="52"/>
      <c r="K50" s="54"/>
      <c r="L50" s="54"/>
      <c r="M50" s="54"/>
      <c r="N50" s="54"/>
      <c r="O50" s="54"/>
      <c r="P50" s="54"/>
    </row>
    <row r="51" spans="1:16" ht="114.75">
      <c r="A51" s="38" t="s">
        <v>401</v>
      </c>
      <c r="B51" s="56" t="s">
        <v>95</v>
      </c>
      <c r="C51" s="74" t="s">
        <v>405</v>
      </c>
      <c r="D51" s="57" t="s">
        <v>389</v>
      </c>
      <c r="E51" s="114">
        <f>0.2*5.6</f>
        <v>1.1199999999999999</v>
      </c>
      <c r="F51" s="52"/>
      <c r="G51" s="52"/>
      <c r="H51" s="53"/>
      <c r="I51" s="53"/>
      <c r="J51" s="52"/>
      <c r="K51" s="54"/>
      <c r="L51" s="54"/>
      <c r="M51" s="54"/>
      <c r="N51" s="54"/>
      <c r="O51" s="54"/>
      <c r="P51" s="54"/>
    </row>
    <row r="52" spans="1:16" ht="178.5">
      <c r="A52" s="38" t="s">
        <v>426</v>
      </c>
      <c r="B52" s="56" t="s">
        <v>95</v>
      </c>
      <c r="C52" s="74" t="s">
        <v>406</v>
      </c>
      <c r="D52" s="57" t="s">
        <v>137</v>
      </c>
      <c r="E52" s="37">
        <v>1</v>
      </c>
      <c r="F52" s="52"/>
      <c r="G52" s="52"/>
      <c r="H52" s="53"/>
      <c r="I52" s="53"/>
      <c r="J52" s="52"/>
      <c r="K52" s="54"/>
      <c r="L52" s="54"/>
      <c r="M52" s="54"/>
      <c r="N52" s="54"/>
      <c r="O52" s="54"/>
      <c r="P52" s="54"/>
    </row>
    <row r="53" spans="1:16" ht="25.5">
      <c r="A53" s="38" t="s">
        <v>427</v>
      </c>
      <c r="B53" s="56" t="s">
        <v>95</v>
      </c>
      <c r="C53" s="74" t="s">
        <v>407</v>
      </c>
      <c r="D53" s="57" t="s">
        <v>137</v>
      </c>
      <c r="E53" s="37">
        <v>1</v>
      </c>
      <c r="F53" s="52"/>
      <c r="G53" s="52"/>
      <c r="H53" s="53"/>
      <c r="I53" s="53"/>
      <c r="J53" s="52"/>
      <c r="K53" s="54"/>
      <c r="L53" s="54"/>
      <c r="M53" s="54"/>
      <c r="N53" s="54"/>
      <c r="O53" s="54"/>
      <c r="P53" s="54"/>
    </row>
    <row r="54" spans="1:16" ht="25.5">
      <c r="A54" s="59"/>
      <c r="B54" s="59"/>
      <c r="C54" s="60" t="s">
        <v>82</v>
      </c>
      <c r="D54" s="61" t="s">
        <v>21</v>
      </c>
      <c r="E54" s="62"/>
      <c r="F54" s="62"/>
      <c r="G54" s="62"/>
      <c r="H54" s="62"/>
      <c r="I54" s="62"/>
      <c r="J54" s="62"/>
      <c r="K54" s="62"/>
      <c r="L54" s="63">
        <f>ROUND(SUM(L15:L53),2)</f>
        <v>0</v>
      </c>
      <c r="M54" s="63">
        <f>ROUND(SUM(M15:M53),2)</f>
        <v>0</v>
      </c>
      <c r="N54" s="63">
        <f>ROUND(SUM(N15:N53),2)</f>
        <v>0</v>
      </c>
      <c r="O54" s="63">
        <f>ROUND(SUM(O15:O53),2)</f>
        <v>0</v>
      </c>
      <c r="P54" s="63">
        <f>ROUND(SUM(M54:O54),2)</f>
        <v>0</v>
      </c>
    </row>
    <row r="55" spans="1:16">
      <c r="A55" s="64"/>
      <c r="B55" s="65"/>
      <c r="C55" s="66"/>
      <c r="D55" s="67"/>
      <c r="E55" s="67"/>
      <c r="F55" s="67"/>
      <c r="G55" s="67"/>
      <c r="H55" s="67"/>
      <c r="I55" s="67"/>
      <c r="J55" s="67"/>
      <c r="K55" s="67"/>
      <c r="L55" s="67"/>
      <c r="M55" s="65"/>
      <c r="N55" s="65"/>
      <c r="O55" s="65"/>
      <c r="P55" s="65"/>
    </row>
    <row r="57" spans="1:16">
      <c r="A57" s="68" t="s">
        <v>461</v>
      </c>
      <c r="D57" s="68"/>
      <c r="E57" s="68"/>
      <c r="F57" s="68"/>
      <c r="G57" s="68"/>
      <c r="H57" s="68"/>
      <c r="I57" s="10"/>
      <c r="J57" s="154" t="s">
        <v>462</v>
      </c>
      <c r="K57" s="154"/>
      <c r="L57" s="154"/>
      <c r="M57" s="154"/>
      <c r="N57" s="154"/>
      <c r="O57" s="154"/>
      <c r="P57" s="154"/>
    </row>
    <row r="58" spans="1:16">
      <c r="A58" s="68" t="s">
        <v>52</v>
      </c>
      <c r="B58" s="68"/>
      <c r="C58" s="68"/>
      <c r="D58" s="68"/>
      <c r="E58" s="68"/>
      <c r="I58" s="75"/>
      <c r="J58" s="155" t="s">
        <v>463</v>
      </c>
      <c r="K58" s="155"/>
      <c r="L58" s="155"/>
      <c r="M58" s="155"/>
      <c r="N58" s="155"/>
      <c r="O58" s="155"/>
      <c r="P58" s="155"/>
    </row>
    <row r="59" spans="1:16" ht="12.75" customHeight="1">
      <c r="A59" s="69"/>
      <c r="F59" s="4"/>
      <c r="G59" s="4"/>
      <c r="H59" s="4"/>
      <c r="I59" s="4"/>
    </row>
    <row r="60" spans="1:16" s="47" customFormat="1" ht="15" customHeight="1">
      <c r="A60" s="156">
        <f>PS_kopt!A16</f>
        <v>0</v>
      </c>
      <c r="B60" s="156"/>
      <c r="C60" s="156"/>
      <c r="D60" s="13"/>
      <c r="E60" s="13"/>
      <c r="F60" s="13"/>
      <c r="G60" s="13"/>
      <c r="H60" s="13"/>
    </row>
  </sheetData>
  <mergeCells count="21">
    <mergeCell ref="A6:P6"/>
    <mergeCell ref="A1:P1"/>
    <mergeCell ref="A2:P2"/>
    <mergeCell ref="A3:P3"/>
    <mergeCell ref="A4:P4"/>
    <mergeCell ref="A5:K5"/>
    <mergeCell ref="A7:P7"/>
    <mergeCell ref="A9:H9"/>
    <mergeCell ref="K9:M9"/>
    <mergeCell ref="N9:O9"/>
    <mergeCell ref="I10:P10"/>
    <mergeCell ref="F11:K11"/>
    <mergeCell ref="L11:P11"/>
    <mergeCell ref="J57:P57"/>
    <mergeCell ref="J58:P58"/>
    <mergeCell ref="A60:C60"/>
    <mergeCell ref="A11:A12"/>
    <mergeCell ref="B11:B12"/>
    <mergeCell ref="C11:C12"/>
    <mergeCell ref="D11:D12"/>
    <mergeCell ref="E11:E12"/>
  </mergeCells>
  <phoneticPr fontId="52"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FC50-65C3-44CB-8078-37E58FA828DD}">
  <sheetPr>
    <tabColor rgb="FF92D050"/>
    <pageSetUpPr fitToPage="1"/>
  </sheetPr>
  <dimension ref="A1:P23"/>
  <sheetViews>
    <sheetView view="pageBreakPreview" zoomScale="70" zoomScaleNormal="115" zoomScaleSheetLayoutView="70" workbookViewId="0">
      <selection activeCell="A6" sqref="A6:P6"/>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117</v>
      </c>
      <c r="B1" s="161"/>
      <c r="C1" s="161"/>
      <c r="D1" s="161"/>
      <c r="E1" s="161"/>
      <c r="F1" s="161"/>
      <c r="G1" s="161"/>
      <c r="H1" s="161"/>
      <c r="I1" s="161"/>
      <c r="J1" s="161"/>
      <c r="K1" s="161"/>
      <c r="L1" s="161"/>
      <c r="M1" s="161"/>
      <c r="N1" s="161"/>
      <c r="O1" s="161"/>
      <c r="P1" s="161"/>
    </row>
    <row r="2" spans="1:16" ht="15.75" customHeight="1">
      <c r="A2" s="162" t="s">
        <v>297</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P17</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c r="B14" s="45"/>
      <c r="C14" s="71" t="s">
        <v>297</v>
      </c>
      <c r="D14" s="72"/>
      <c r="E14" s="72"/>
      <c r="F14" s="52"/>
      <c r="G14" s="53"/>
      <c r="H14" s="53"/>
      <c r="I14" s="52"/>
      <c r="J14" s="53"/>
      <c r="K14" s="54"/>
      <c r="L14" s="54"/>
      <c r="M14" s="54"/>
      <c r="N14" s="54"/>
      <c r="O14" s="54"/>
      <c r="P14" s="54"/>
    </row>
    <row r="15" spans="1:16" ht="409.5">
      <c r="A15" s="55" t="s">
        <v>61</v>
      </c>
      <c r="B15" s="56" t="s">
        <v>95</v>
      </c>
      <c r="C15" s="73" t="s">
        <v>435</v>
      </c>
      <c r="D15" s="57" t="s">
        <v>121</v>
      </c>
      <c r="E15" s="53">
        <v>1</v>
      </c>
      <c r="F15" s="52"/>
      <c r="G15" s="52"/>
      <c r="H15" s="53"/>
      <c r="I15" s="52"/>
      <c r="J15" s="53"/>
      <c r="K15" s="54"/>
      <c r="L15" s="54"/>
      <c r="M15" s="54"/>
      <c r="N15" s="54"/>
      <c r="O15" s="54"/>
      <c r="P15" s="54"/>
    </row>
    <row r="16" spans="1:16" ht="255">
      <c r="A16" s="55" t="s">
        <v>66</v>
      </c>
      <c r="B16" s="56" t="s">
        <v>95</v>
      </c>
      <c r="C16" s="58" t="s">
        <v>436</v>
      </c>
      <c r="D16" s="57" t="s">
        <v>121</v>
      </c>
      <c r="E16" s="52">
        <v>1</v>
      </c>
      <c r="F16" s="52"/>
      <c r="G16" s="52"/>
      <c r="H16" s="53"/>
      <c r="I16" s="52"/>
      <c r="J16" s="53"/>
      <c r="K16" s="54"/>
      <c r="L16" s="54"/>
      <c r="M16" s="54"/>
      <c r="N16" s="54"/>
      <c r="O16" s="54"/>
      <c r="P16" s="54"/>
    </row>
    <row r="17" spans="1:16" ht="25.5">
      <c r="A17" s="59"/>
      <c r="B17" s="59"/>
      <c r="C17" s="60" t="s">
        <v>82</v>
      </c>
      <c r="D17" s="61" t="s">
        <v>21</v>
      </c>
      <c r="E17" s="62"/>
      <c r="F17" s="62"/>
      <c r="G17" s="62"/>
      <c r="H17" s="62"/>
      <c r="I17" s="62"/>
      <c r="J17" s="62" t="s">
        <v>106</v>
      </c>
      <c r="K17" s="62"/>
      <c r="L17" s="63">
        <f>ROUND(SUM(L15:L16),2)</f>
        <v>0</v>
      </c>
      <c r="M17" s="63">
        <f>ROUND(SUM(M15:M16),2)</f>
        <v>0</v>
      </c>
      <c r="N17" s="63">
        <f>ROUND(SUM(N15:N16),2)</f>
        <v>0</v>
      </c>
      <c r="O17" s="63">
        <f>ROUND(SUM(O15:O16),2)</f>
        <v>0</v>
      </c>
      <c r="P17" s="63">
        <f>ROUND(SUM(M17:O17),2)</f>
        <v>0</v>
      </c>
    </row>
    <row r="18" spans="1:16">
      <c r="A18" s="64"/>
      <c r="B18" s="65"/>
      <c r="C18" s="66"/>
      <c r="D18" s="67"/>
      <c r="E18" s="67"/>
      <c r="F18" s="67"/>
      <c r="G18" s="67"/>
      <c r="H18" s="67"/>
      <c r="I18" s="67"/>
      <c r="J18" s="67"/>
      <c r="K18" s="67"/>
      <c r="L18" s="67"/>
      <c r="M18" s="65"/>
      <c r="N18" s="65"/>
      <c r="O18" s="65"/>
      <c r="P18" s="65"/>
    </row>
    <row r="20" spans="1:16">
      <c r="A20" s="68" t="s">
        <v>464</v>
      </c>
      <c r="D20" s="68"/>
      <c r="E20" s="68"/>
      <c r="F20" s="68"/>
      <c r="G20" s="68"/>
      <c r="H20" s="68"/>
      <c r="I20" s="10"/>
      <c r="J20" s="154" t="s">
        <v>462</v>
      </c>
      <c r="K20" s="154"/>
      <c r="L20" s="154"/>
      <c r="M20" s="154"/>
      <c r="N20" s="154"/>
      <c r="O20" s="154"/>
      <c r="P20" s="154"/>
    </row>
    <row r="21" spans="1:16">
      <c r="A21" s="68" t="s">
        <v>52</v>
      </c>
      <c r="B21" s="68"/>
      <c r="C21" s="68"/>
      <c r="D21" s="68"/>
      <c r="E21" s="68"/>
      <c r="I21" s="75"/>
      <c r="J21" s="155" t="s">
        <v>463</v>
      </c>
      <c r="K21" s="155"/>
      <c r="L21" s="155"/>
      <c r="M21" s="155"/>
      <c r="N21" s="155"/>
      <c r="O21" s="155"/>
      <c r="P21" s="155"/>
    </row>
    <row r="22" spans="1:16" ht="12.75" customHeight="1">
      <c r="A22" s="69"/>
      <c r="F22" s="4"/>
      <c r="G22" s="4"/>
      <c r="H22" s="4"/>
      <c r="I22" s="4"/>
    </row>
    <row r="23" spans="1:16" s="47" customFormat="1" ht="15" customHeight="1">
      <c r="A23" s="156">
        <f>PS_kopt!A16</f>
        <v>0</v>
      </c>
      <c r="B23" s="156"/>
      <c r="C23" s="156"/>
      <c r="D23" s="13"/>
      <c r="E23" s="13"/>
      <c r="F23" s="13"/>
      <c r="G23" s="13"/>
      <c r="H23" s="13"/>
    </row>
  </sheetData>
  <mergeCells count="21">
    <mergeCell ref="A6:P6"/>
    <mergeCell ref="A1:P1"/>
    <mergeCell ref="A2:P2"/>
    <mergeCell ref="A3:P3"/>
    <mergeCell ref="A4:P4"/>
    <mergeCell ref="A5:K5"/>
    <mergeCell ref="A7:P7"/>
    <mergeCell ref="A9:H9"/>
    <mergeCell ref="K9:M9"/>
    <mergeCell ref="N9:O9"/>
    <mergeCell ref="I10:P10"/>
    <mergeCell ref="F11:K11"/>
    <mergeCell ref="L11:P11"/>
    <mergeCell ref="J20:P20"/>
    <mergeCell ref="J21:P21"/>
    <mergeCell ref="A23:C23"/>
    <mergeCell ref="A11:A12"/>
    <mergeCell ref="B11:B12"/>
    <mergeCell ref="C11:C12"/>
    <mergeCell ref="D11:D12"/>
    <mergeCell ref="E11:E12"/>
  </mergeCells>
  <phoneticPr fontId="52" type="noConversion"/>
  <pageMargins left="0.23622047244094491" right="0.23622047244094491" top="0.74803149606299213" bottom="0.74803149606299213" header="0.31496062992125984" footer="0.31496062992125984"/>
  <pageSetup paperSize="9" scale="85" fitToHeight="0" orientation="landscape" r:id="rId1"/>
  <headerFooter alignWithMargins="0">
    <oddFooter>&amp;C&amp;P. Lappuse no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9030B-1E19-4EE3-A864-B9B2555DB7D5}">
  <sheetPr>
    <tabColor rgb="FF92D050"/>
    <pageSetUpPr fitToPage="1"/>
  </sheetPr>
  <dimension ref="A1:P129"/>
  <sheetViews>
    <sheetView view="pageBreakPreview" zoomScale="85" zoomScaleNormal="85" zoomScaleSheetLayoutView="85" workbookViewId="0">
      <selection activeCell="G126" sqref="G126"/>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107</v>
      </c>
      <c r="B1" s="161"/>
      <c r="C1" s="161"/>
      <c r="D1" s="161"/>
      <c r="E1" s="161"/>
      <c r="F1" s="161"/>
      <c r="G1" s="161"/>
      <c r="H1" s="161"/>
      <c r="I1" s="161"/>
      <c r="J1" s="161"/>
      <c r="K1" s="161"/>
      <c r="L1" s="161"/>
      <c r="M1" s="161"/>
      <c r="N1" s="161"/>
      <c r="O1" s="161"/>
      <c r="P1" s="161"/>
    </row>
    <row r="2" spans="1:16" ht="15.75" customHeight="1">
      <c r="A2" s="162" t="s">
        <v>118</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P123</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ht="25.5">
      <c r="A14" s="51" t="s">
        <v>61</v>
      </c>
      <c r="B14" s="45"/>
      <c r="C14" s="71" t="s">
        <v>119</v>
      </c>
      <c r="D14" s="72"/>
      <c r="E14" s="72"/>
      <c r="F14" s="52"/>
      <c r="G14" s="53"/>
      <c r="H14" s="53"/>
      <c r="I14" s="52"/>
      <c r="J14" s="53"/>
      <c r="K14" s="54"/>
      <c r="L14" s="54"/>
      <c r="M14" s="54"/>
      <c r="N14" s="54"/>
      <c r="O14" s="54"/>
      <c r="P14" s="54"/>
    </row>
    <row r="15" spans="1:16" ht="25.5">
      <c r="A15" s="103"/>
      <c r="B15" s="99"/>
      <c r="C15" s="100" t="s">
        <v>120</v>
      </c>
      <c r="D15" s="72"/>
      <c r="E15" s="72"/>
      <c r="F15" s="52"/>
      <c r="G15" s="53"/>
      <c r="H15" s="53"/>
      <c r="I15" s="52"/>
      <c r="J15" s="53"/>
      <c r="K15" s="54"/>
      <c r="L15" s="54"/>
      <c r="M15" s="54"/>
      <c r="N15" s="54"/>
      <c r="O15" s="54"/>
      <c r="P15" s="54"/>
    </row>
    <row r="16" spans="1:16" ht="38.25">
      <c r="A16" s="55" t="s">
        <v>53</v>
      </c>
      <c r="B16" s="56" t="s">
        <v>95</v>
      </c>
      <c r="C16" s="73" t="s">
        <v>132</v>
      </c>
      <c r="D16" s="57" t="s">
        <v>121</v>
      </c>
      <c r="E16" s="53">
        <v>2</v>
      </c>
      <c r="F16" s="52"/>
      <c r="G16" s="52"/>
      <c r="H16" s="53"/>
      <c r="I16" s="52"/>
      <c r="J16" s="53"/>
      <c r="K16" s="54"/>
      <c r="L16" s="54"/>
      <c r="M16" s="54"/>
      <c r="N16" s="54"/>
      <c r="O16" s="54"/>
      <c r="P16" s="54"/>
    </row>
    <row r="17" spans="1:16" ht="38.25">
      <c r="A17" s="55" t="s">
        <v>54</v>
      </c>
      <c r="B17" s="56" t="s">
        <v>95</v>
      </c>
      <c r="C17" s="58" t="s">
        <v>131</v>
      </c>
      <c r="D17" s="57" t="s">
        <v>121</v>
      </c>
      <c r="E17" s="52">
        <v>1</v>
      </c>
      <c r="F17" s="52"/>
      <c r="G17" s="52"/>
      <c r="H17" s="53"/>
      <c r="I17" s="53"/>
      <c r="J17" s="52"/>
      <c r="K17" s="54"/>
      <c r="L17" s="54"/>
      <c r="M17" s="54"/>
      <c r="N17" s="54"/>
      <c r="O17" s="54"/>
      <c r="P17" s="54"/>
    </row>
    <row r="18" spans="1:16">
      <c r="A18" s="103"/>
      <c r="B18" s="99"/>
      <c r="C18" s="100" t="s">
        <v>122</v>
      </c>
      <c r="D18" s="72"/>
      <c r="E18" s="72"/>
      <c r="F18" s="52"/>
      <c r="G18" s="53"/>
      <c r="H18" s="53"/>
      <c r="I18" s="52"/>
      <c r="J18" s="53"/>
      <c r="K18" s="54"/>
      <c r="L18" s="54"/>
      <c r="M18" s="54"/>
      <c r="N18" s="54"/>
      <c r="O18" s="54"/>
      <c r="P18" s="54"/>
    </row>
    <row r="19" spans="1:16">
      <c r="A19" s="103"/>
      <c r="B19" s="99"/>
      <c r="C19" s="100" t="s">
        <v>123</v>
      </c>
      <c r="D19" s="72"/>
      <c r="E19" s="72"/>
      <c r="F19" s="52"/>
      <c r="G19" s="53"/>
      <c r="H19" s="53"/>
      <c r="I19" s="52"/>
      <c r="J19" s="53"/>
      <c r="K19" s="54"/>
      <c r="L19" s="54"/>
      <c r="M19" s="54"/>
      <c r="N19" s="54"/>
      <c r="O19" s="54"/>
      <c r="P19" s="54"/>
    </row>
    <row r="20" spans="1:16" ht="51">
      <c r="A20" s="55" t="s">
        <v>55</v>
      </c>
      <c r="B20" s="56" t="s">
        <v>95</v>
      </c>
      <c r="C20" s="73" t="s">
        <v>126</v>
      </c>
      <c r="D20" s="57" t="s">
        <v>125</v>
      </c>
      <c r="E20" s="53">
        <v>15</v>
      </c>
      <c r="F20" s="52"/>
      <c r="G20" s="52"/>
      <c r="H20" s="53"/>
      <c r="I20" s="52"/>
      <c r="J20" s="53"/>
      <c r="K20" s="54"/>
      <c r="L20" s="54"/>
      <c r="M20" s="54"/>
      <c r="N20" s="54"/>
      <c r="O20" s="54"/>
      <c r="P20" s="54"/>
    </row>
    <row r="21" spans="1:16" ht="51">
      <c r="A21" s="55" t="s">
        <v>56</v>
      </c>
      <c r="B21" s="56" t="s">
        <v>95</v>
      </c>
      <c r="C21" s="58" t="s">
        <v>127</v>
      </c>
      <c r="D21" s="57" t="s">
        <v>125</v>
      </c>
      <c r="E21" s="52">
        <v>4</v>
      </c>
      <c r="F21" s="52"/>
      <c r="G21" s="52"/>
      <c r="H21" s="53"/>
      <c r="I21" s="53"/>
      <c r="J21" s="52"/>
      <c r="K21" s="54"/>
      <c r="L21" s="54"/>
      <c r="M21" s="54"/>
      <c r="N21" s="54"/>
      <c r="O21" s="54"/>
      <c r="P21" s="54"/>
    </row>
    <row r="22" spans="1:16" ht="25.5">
      <c r="A22" s="103"/>
      <c r="B22" s="99"/>
      <c r="C22" s="100" t="s">
        <v>128</v>
      </c>
      <c r="D22" s="72"/>
      <c r="E22" s="72"/>
      <c r="F22" s="52"/>
      <c r="G22" s="53"/>
      <c r="H22" s="53"/>
      <c r="I22" s="52"/>
      <c r="J22" s="53"/>
      <c r="K22" s="54"/>
      <c r="L22" s="54"/>
      <c r="M22" s="54"/>
      <c r="N22" s="54"/>
      <c r="O22" s="54"/>
      <c r="P22" s="54"/>
    </row>
    <row r="23" spans="1:16" ht="25.5">
      <c r="A23" s="55" t="s">
        <v>57</v>
      </c>
      <c r="B23" s="56" t="s">
        <v>95</v>
      </c>
      <c r="C23" s="58" t="s">
        <v>129</v>
      </c>
      <c r="D23" s="57" t="s">
        <v>125</v>
      </c>
      <c r="E23" s="52">
        <v>15</v>
      </c>
      <c r="F23" s="52"/>
      <c r="G23" s="52"/>
      <c r="H23" s="53"/>
      <c r="I23" s="53"/>
      <c r="J23" s="52"/>
      <c r="K23" s="54"/>
      <c r="L23" s="54"/>
      <c r="M23" s="54"/>
      <c r="N23" s="54"/>
      <c r="O23" s="54"/>
      <c r="P23" s="54"/>
    </row>
    <row r="24" spans="1:16" ht="25.5">
      <c r="A24" s="55" t="s">
        <v>58</v>
      </c>
      <c r="B24" s="56" t="s">
        <v>95</v>
      </c>
      <c r="C24" s="58" t="s">
        <v>130</v>
      </c>
      <c r="D24" s="57" t="s">
        <v>125</v>
      </c>
      <c r="E24" s="52">
        <v>4</v>
      </c>
      <c r="F24" s="52"/>
      <c r="G24" s="52"/>
      <c r="H24" s="53"/>
      <c r="I24" s="53"/>
      <c r="J24" s="52"/>
      <c r="K24" s="54"/>
      <c r="L24" s="54"/>
      <c r="M24" s="54"/>
      <c r="N24" s="54"/>
      <c r="O24" s="54"/>
      <c r="P24" s="54"/>
    </row>
    <row r="25" spans="1:16">
      <c r="A25" s="103"/>
      <c r="B25" s="99"/>
      <c r="C25" s="100" t="s">
        <v>133</v>
      </c>
      <c r="D25" s="72"/>
      <c r="E25" s="72"/>
      <c r="F25" s="52"/>
      <c r="G25" s="53"/>
      <c r="H25" s="53"/>
      <c r="I25" s="52"/>
      <c r="J25" s="53"/>
      <c r="K25" s="54"/>
      <c r="L25" s="54"/>
      <c r="M25" s="54"/>
      <c r="N25" s="54"/>
      <c r="O25" s="54"/>
      <c r="P25" s="54"/>
    </row>
    <row r="26" spans="1:16">
      <c r="A26" s="103"/>
      <c r="B26" s="99"/>
      <c r="C26" s="100" t="s">
        <v>134</v>
      </c>
      <c r="D26" s="72"/>
      <c r="E26" s="72"/>
      <c r="F26" s="52"/>
      <c r="G26" s="53"/>
      <c r="H26" s="53"/>
      <c r="I26" s="52"/>
      <c r="J26" s="53"/>
      <c r="K26" s="54"/>
      <c r="L26" s="54"/>
      <c r="M26" s="54"/>
      <c r="N26" s="54"/>
      <c r="O26" s="54"/>
      <c r="P26" s="54"/>
    </row>
    <row r="27" spans="1:16">
      <c r="A27" s="103"/>
      <c r="B27" s="99"/>
      <c r="C27" s="100" t="s">
        <v>135</v>
      </c>
      <c r="D27" s="72"/>
      <c r="E27" s="72"/>
      <c r="F27" s="52"/>
      <c r="G27" s="53"/>
      <c r="H27" s="53"/>
      <c r="I27" s="52"/>
      <c r="J27" s="53"/>
      <c r="K27" s="54"/>
      <c r="L27" s="54"/>
      <c r="M27" s="54"/>
      <c r="N27" s="54"/>
      <c r="O27" s="54"/>
      <c r="P27" s="54"/>
    </row>
    <row r="28" spans="1:16" ht="22.5">
      <c r="A28" s="55" t="s">
        <v>44</v>
      </c>
      <c r="B28" s="56" t="s">
        <v>95</v>
      </c>
      <c r="C28" s="58" t="s">
        <v>136</v>
      </c>
      <c r="D28" s="57" t="s">
        <v>137</v>
      </c>
      <c r="E28" s="52">
        <v>1</v>
      </c>
      <c r="F28" s="52"/>
      <c r="G28" s="52"/>
      <c r="H28" s="53"/>
      <c r="I28" s="53"/>
      <c r="J28" s="52"/>
      <c r="K28" s="54"/>
      <c r="L28" s="54"/>
      <c r="M28" s="54"/>
      <c r="N28" s="54"/>
      <c r="O28" s="54"/>
      <c r="P28" s="54"/>
    </row>
    <row r="29" spans="1:16">
      <c r="A29" s="103"/>
      <c r="B29" s="99"/>
      <c r="C29" s="100" t="s">
        <v>138</v>
      </c>
      <c r="D29" s="72"/>
      <c r="E29" s="72"/>
      <c r="F29" s="52"/>
      <c r="G29" s="53"/>
      <c r="H29" s="53"/>
      <c r="I29" s="52"/>
      <c r="J29" s="53"/>
      <c r="K29" s="54"/>
      <c r="L29" s="54"/>
      <c r="M29" s="54"/>
      <c r="N29" s="54"/>
      <c r="O29" s="54"/>
      <c r="P29" s="54"/>
    </row>
    <row r="30" spans="1:16" ht="22.5">
      <c r="A30" s="55" t="s">
        <v>45</v>
      </c>
      <c r="B30" s="56" t="s">
        <v>95</v>
      </c>
      <c r="C30" s="58" t="s">
        <v>139</v>
      </c>
      <c r="D30" s="57" t="s">
        <v>137</v>
      </c>
      <c r="E30" s="52">
        <v>1</v>
      </c>
      <c r="F30" s="52"/>
      <c r="G30" s="52"/>
      <c r="H30" s="53"/>
      <c r="I30" s="53"/>
      <c r="J30" s="52"/>
      <c r="K30" s="54"/>
      <c r="L30" s="54"/>
      <c r="M30" s="54"/>
      <c r="N30" s="54"/>
      <c r="O30" s="54"/>
      <c r="P30" s="54"/>
    </row>
    <row r="31" spans="1:16">
      <c r="A31" s="103"/>
      <c r="B31" s="99"/>
      <c r="C31" s="100" t="s">
        <v>140</v>
      </c>
      <c r="D31" s="72"/>
      <c r="E31" s="72"/>
      <c r="F31" s="52"/>
      <c r="G31" s="53"/>
      <c r="H31" s="53"/>
      <c r="I31" s="52"/>
      <c r="J31" s="53"/>
      <c r="K31" s="54"/>
      <c r="L31" s="54"/>
      <c r="M31" s="54"/>
      <c r="N31" s="54"/>
      <c r="O31" s="54"/>
      <c r="P31" s="54"/>
    </row>
    <row r="32" spans="1:16" ht="22.5">
      <c r="A32" s="55" t="s">
        <v>46</v>
      </c>
      <c r="B32" s="56" t="s">
        <v>95</v>
      </c>
      <c r="C32" s="73" t="s">
        <v>136</v>
      </c>
      <c r="D32" s="57" t="s">
        <v>137</v>
      </c>
      <c r="E32" s="53">
        <v>4</v>
      </c>
      <c r="F32" s="52"/>
      <c r="G32" s="52"/>
      <c r="H32" s="53"/>
      <c r="I32" s="52"/>
      <c r="J32" s="53"/>
      <c r="K32" s="54"/>
      <c r="L32" s="54"/>
      <c r="M32" s="54"/>
      <c r="N32" s="54"/>
      <c r="O32" s="54"/>
      <c r="P32" s="54"/>
    </row>
    <row r="33" spans="1:16" ht="22.5">
      <c r="A33" s="55" t="s">
        <v>47</v>
      </c>
      <c r="B33" s="56" t="s">
        <v>95</v>
      </c>
      <c r="C33" s="58" t="s">
        <v>141</v>
      </c>
      <c r="D33" s="57" t="s">
        <v>137</v>
      </c>
      <c r="E33" s="53">
        <v>2</v>
      </c>
      <c r="F33" s="53"/>
      <c r="G33" s="52"/>
      <c r="H33" s="53"/>
      <c r="I33" s="53"/>
      <c r="J33" s="53"/>
      <c r="K33" s="54"/>
      <c r="L33" s="54"/>
      <c r="M33" s="54"/>
      <c r="N33" s="54"/>
      <c r="O33" s="54"/>
      <c r="P33" s="54"/>
    </row>
    <row r="34" spans="1:16">
      <c r="A34" s="103"/>
      <c r="B34" s="99"/>
      <c r="C34" s="100" t="s">
        <v>142</v>
      </c>
      <c r="D34" s="72"/>
      <c r="E34" s="72"/>
      <c r="F34" s="52"/>
      <c r="G34" s="53"/>
      <c r="H34" s="53"/>
      <c r="I34" s="52"/>
      <c r="J34" s="53"/>
      <c r="K34" s="54"/>
      <c r="L34" s="54"/>
      <c r="M34" s="54"/>
      <c r="N34" s="54"/>
      <c r="O34" s="54"/>
      <c r="P34" s="54"/>
    </row>
    <row r="35" spans="1:16" ht="22.5">
      <c r="A35" s="55" t="s">
        <v>48</v>
      </c>
      <c r="B35" s="56" t="s">
        <v>95</v>
      </c>
      <c r="C35" s="58" t="s">
        <v>143</v>
      </c>
      <c r="D35" s="57" t="s">
        <v>137</v>
      </c>
      <c r="E35" s="53">
        <v>1</v>
      </c>
      <c r="F35" s="53"/>
      <c r="G35" s="52"/>
      <c r="H35" s="53"/>
      <c r="I35" s="53"/>
      <c r="J35" s="53"/>
      <c r="K35" s="54"/>
      <c r="L35" s="54"/>
      <c r="M35" s="54"/>
      <c r="N35" s="54"/>
      <c r="O35" s="54"/>
      <c r="P35" s="54"/>
    </row>
    <row r="36" spans="1:16">
      <c r="A36" s="103"/>
      <c r="B36" s="99"/>
      <c r="C36" s="100" t="s">
        <v>144</v>
      </c>
      <c r="D36" s="72"/>
      <c r="E36" s="72"/>
      <c r="F36" s="52"/>
      <c r="G36" s="53"/>
      <c r="H36" s="53"/>
      <c r="I36" s="52"/>
      <c r="J36" s="53"/>
      <c r="K36" s="54"/>
      <c r="L36" s="54"/>
      <c r="M36" s="54"/>
      <c r="N36" s="54"/>
      <c r="O36" s="54"/>
      <c r="P36" s="54"/>
    </row>
    <row r="37" spans="1:16" ht="22.5">
      <c r="A37" s="55" t="s">
        <v>49</v>
      </c>
      <c r="B37" s="56" t="s">
        <v>95</v>
      </c>
      <c r="C37" s="46" t="s">
        <v>145</v>
      </c>
      <c r="D37" s="57" t="s">
        <v>137</v>
      </c>
      <c r="E37" s="39">
        <v>6</v>
      </c>
      <c r="F37" s="53"/>
      <c r="G37" s="52"/>
      <c r="H37" s="53"/>
      <c r="I37" s="53"/>
      <c r="J37" s="53"/>
      <c r="K37" s="54"/>
      <c r="L37" s="54"/>
      <c r="M37" s="54"/>
      <c r="N37" s="54"/>
      <c r="O37" s="54"/>
      <c r="P37" s="54"/>
    </row>
    <row r="38" spans="1:16" ht="22.5">
      <c r="A38" s="55" t="s">
        <v>50</v>
      </c>
      <c r="B38" s="56" t="s">
        <v>95</v>
      </c>
      <c r="C38" s="13" t="s">
        <v>146</v>
      </c>
      <c r="D38" s="57" t="s">
        <v>137</v>
      </c>
      <c r="E38" s="39">
        <v>3</v>
      </c>
      <c r="F38" s="52"/>
      <c r="G38" s="52"/>
      <c r="H38" s="53"/>
      <c r="I38" s="52"/>
      <c r="J38" s="53"/>
      <c r="K38" s="54"/>
      <c r="L38" s="54"/>
      <c r="M38" s="54"/>
      <c r="N38" s="54"/>
      <c r="O38" s="54"/>
      <c r="P38" s="54"/>
    </row>
    <row r="39" spans="1:16">
      <c r="A39" s="103"/>
      <c r="B39" s="99"/>
      <c r="C39" s="100" t="s">
        <v>148</v>
      </c>
      <c r="D39" s="72"/>
      <c r="E39" s="72"/>
      <c r="F39" s="52"/>
      <c r="G39" s="53"/>
      <c r="H39" s="53"/>
      <c r="I39" s="52"/>
      <c r="J39" s="53"/>
      <c r="K39" s="54"/>
      <c r="L39" s="54"/>
      <c r="M39" s="54"/>
      <c r="N39" s="54"/>
      <c r="O39" s="54"/>
      <c r="P39" s="54"/>
    </row>
    <row r="40" spans="1:16" ht="25.5">
      <c r="A40" s="55" t="s">
        <v>51</v>
      </c>
      <c r="B40" s="56" t="s">
        <v>95</v>
      </c>
      <c r="C40" s="46" t="s">
        <v>149</v>
      </c>
      <c r="D40" s="57" t="s">
        <v>137</v>
      </c>
      <c r="E40" s="37">
        <v>3</v>
      </c>
      <c r="F40" s="52"/>
      <c r="G40" s="52"/>
      <c r="H40" s="53"/>
      <c r="I40" s="53"/>
      <c r="J40" s="52"/>
      <c r="K40" s="54"/>
      <c r="L40" s="54"/>
      <c r="M40" s="54"/>
      <c r="N40" s="54"/>
      <c r="O40" s="54"/>
      <c r="P40" s="54"/>
    </row>
    <row r="41" spans="1:16" ht="25.5">
      <c r="A41" s="55" t="s">
        <v>93</v>
      </c>
      <c r="B41" s="56" t="s">
        <v>95</v>
      </c>
      <c r="C41" s="46" t="s">
        <v>150</v>
      </c>
      <c r="D41" s="57" t="s">
        <v>137</v>
      </c>
      <c r="E41" s="37">
        <v>1</v>
      </c>
      <c r="F41" s="52"/>
      <c r="G41" s="52"/>
      <c r="H41" s="53"/>
      <c r="I41" s="53"/>
      <c r="J41" s="52"/>
      <c r="K41" s="54"/>
      <c r="L41" s="54"/>
      <c r="M41" s="54"/>
      <c r="N41" s="54"/>
      <c r="O41" s="54"/>
      <c r="P41" s="54"/>
    </row>
    <row r="42" spans="1:16" ht="38.25">
      <c r="A42" s="55" t="s">
        <v>94</v>
      </c>
      <c r="B42" s="56" t="s">
        <v>95</v>
      </c>
      <c r="C42" s="74" t="s">
        <v>151</v>
      </c>
      <c r="D42" s="57" t="s">
        <v>137</v>
      </c>
      <c r="E42" s="39">
        <v>1</v>
      </c>
      <c r="F42" s="52"/>
      <c r="G42" s="52"/>
      <c r="H42" s="53"/>
      <c r="I42" s="52"/>
      <c r="J42" s="53"/>
      <c r="K42" s="54"/>
      <c r="L42" s="54"/>
      <c r="M42" s="54"/>
      <c r="N42" s="54"/>
      <c r="O42" s="54"/>
      <c r="P42" s="54"/>
    </row>
    <row r="43" spans="1:16" ht="38.25">
      <c r="A43" s="55" t="s">
        <v>109</v>
      </c>
      <c r="B43" s="56" t="s">
        <v>95</v>
      </c>
      <c r="C43" s="46" t="s">
        <v>152</v>
      </c>
      <c r="D43" s="57" t="s">
        <v>121</v>
      </c>
      <c r="E43" s="37">
        <v>1</v>
      </c>
      <c r="F43" s="52"/>
      <c r="G43" s="52"/>
      <c r="H43" s="53"/>
      <c r="I43" s="53"/>
      <c r="J43" s="52"/>
      <c r="K43" s="54"/>
      <c r="L43" s="54"/>
      <c r="M43" s="54"/>
      <c r="N43" s="54"/>
      <c r="O43" s="54"/>
      <c r="P43" s="54"/>
    </row>
    <row r="44" spans="1:16" ht="25.5">
      <c r="A44" s="55" t="s">
        <v>110</v>
      </c>
      <c r="B44" s="56" t="s">
        <v>95</v>
      </c>
      <c r="C44" s="46" t="s">
        <v>153</v>
      </c>
      <c r="D44" s="57" t="s">
        <v>121</v>
      </c>
      <c r="E44" s="39">
        <v>1</v>
      </c>
      <c r="F44" s="53"/>
      <c r="G44" s="52"/>
      <c r="H44" s="53"/>
      <c r="I44" s="53"/>
      <c r="J44" s="53"/>
      <c r="K44" s="54"/>
      <c r="L44" s="54"/>
      <c r="M44" s="54"/>
      <c r="N44" s="54"/>
      <c r="O44" s="54"/>
      <c r="P44" s="54"/>
    </row>
    <row r="45" spans="1:16" ht="22.5">
      <c r="A45" s="55" t="s">
        <v>111</v>
      </c>
      <c r="B45" s="56" t="s">
        <v>95</v>
      </c>
      <c r="C45" s="46" t="s">
        <v>154</v>
      </c>
      <c r="D45" s="57" t="s">
        <v>121</v>
      </c>
      <c r="E45" s="39">
        <v>1</v>
      </c>
      <c r="F45" s="53"/>
      <c r="G45" s="52"/>
      <c r="H45" s="53"/>
      <c r="I45" s="53"/>
      <c r="J45" s="53"/>
      <c r="K45" s="54"/>
      <c r="L45" s="54"/>
      <c r="M45" s="54"/>
      <c r="N45" s="54"/>
      <c r="O45" s="54"/>
      <c r="P45" s="54"/>
    </row>
    <row r="46" spans="1:16" ht="38.25">
      <c r="A46" s="55" t="s">
        <v>112</v>
      </c>
      <c r="B46" s="56" t="s">
        <v>95</v>
      </c>
      <c r="C46" s="46" t="s">
        <v>155</v>
      </c>
      <c r="D46" s="57" t="s">
        <v>125</v>
      </c>
      <c r="E46" s="39">
        <v>11</v>
      </c>
      <c r="F46" s="53"/>
      <c r="G46" s="52"/>
      <c r="H46" s="53"/>
      <c r="I46" s="53"/>
      <c r="J46" s="53"/>
      <c r="K46" s="54"/>
      <c r="L46" s="54"/>
      <c r="M46" s="54"/>
      <c r="N46" s="54"/>
      <c r="O46" s="54"/>
      <c r="P46" s="54"/>
    </row>
    <row r="47" spans="1:16" ht="25.5">
      <c r="A47" s="51" t="s">
        <v>66</v>
      </c>
      <c r="B47" s="45"/>
      <c r="C47" s="71" t="s">
        <v>165</v>
      </c>
      <c r="D47" s="72"/>
      <c r="E47" s="72"/>
      <c r="F47" s="52"/>
      <c r="G47" s="53"/>
      <c r="H47" s="53"/>
      <c r="I47" s="52"/>
      <c r="J47" s="53"/>
      <c r="K47" s="54"/>
      <c r="L47" s="54"/>
      <c r="M47" s="54"/>
      <c r="N47" s="54"/>
      <c r="O47" s="54"/>
      <c r="P47" s="54"/>
    </row>
    <row r="48" spans="1:16" ht="25.5">
      <c r="A48" s="103"/>
      <c r="B48" s="99"/>
      <c r="C48" s="100" t="s">
        <v>164</v>
      </c>
      <c r="D48" s="72"/>
      <c r="E48" s="72"/>
      <c r="F48" s="52"/>
      <c r="G48" s="53"/>
      <c r="H48" s="53"/>
      <c r="I48" s="52"/>
      <c r="J48" s="53"/>
      <c r="K48" s="54"/>
      <c r="L48" s="54"/>
      <c r="M48" s="54"/>
      <c r="N48" s="54"/>
      <c r="O48" s="54"/>
      <c r="P48" s="54"/>
    </row>
    <row r="49" spans="1:16" ht="38.25">
      <c r="A49" s="55" t="s">
        <v>69</v>
      </c>
      <c r="B49" s="56" t="s">
        <v>95</v>
      </c>
      <c r="C49" s="74" t="s">
        <v>166</v>
      </c>
      <c r="D49" s="57" t="s">
        <v>121</v>
      </c>
      <c r="E49" s="39">
        <v>2</v>
      </c>
      <c r="F49" s="52"/>
      <c r="G49" s="52"/>
      <c r="H49" s="53"/>
      <c r="I49" s="52"/>
      <c r="J49" s="53"/>
      <c r="K49" s="54"/>
      <c r="L49" s="54"/>
      <c r="M49" s="54"/>
      <c r="N49" s="54"/>
      <c r="O49" s="54"/>
      <c r="P49" s="54"/>
    </row>
    <row r="50" spans="1:16" ht="38.25">
      <c r="A50" s="55" t="s">
        <v>70</v>
      </c>
      <c r="B50" s="56" t="s">
        <v>95</v>
      </c>
      <c r="C50" s="74" t="s">
        <v>167</v>
      </c>
      <c r="D50" s="57" t="s">
        <v>121</v>
      </c>
      <c r="E50" s="39">
        <v>1</v>
      </c>
      <c r="F50" s="52"/>
      <c r="G50" s="52"/>
      <c r="H50" s="53"/>
      <c r="I50" s="52"/>
      <c r="J50" s="53"/>
      <c r="K50" s="54"/>
      <c r="L50" s="54"/>
      <c r="M50" s="54"/>
      <c r="N50" s="54"/>
      <c r="O50" s="54"/>
      <c r="P50" s="54"/>
    </row>
    <row r="51" spans="1:16">
      <c r="A51" s="103"/>
      <c r="B51" s="99"/>
      <c r="C51" s="100" t="s">
        <v>122</v>
      </c>
      <c r="D51" s="72"/>
      <c r="E51" s="72"/>
      <c r="F51" s="52"/>
      <c r="G51" s="53"/>
      <c r="H51" s="53"/>
      <c r="I51" s="52"/>
      <c r="J51" s="53"/>
      <c r="K51" s="54"/>
      <c r="L51" s="54"/>
      <c r="M51" s="54"/>
      <c r="N51" s="54"/>
      <c r="O51" s="54"/>
      <c r="P51" s="54"/>
    </row>
    <row r="52" spans="1:16" ht="51">
      <c r="A52" s="55" t="s">
        <v>71</v>
      </c>
      <c r="B52" s="56" t="s">
        <v>95</v>
      </c>
      <c r="C52" s="46" t="s">
        <v>126</v>
      </c>
      <c r="D52" s="57" t="s">
        <v>125</v>
      </c>
      <c r="E52" s="39">
        <v>15</v>
      </c>
      <c r="F52" s="53"/>
      <c r="G52" s="52"/>
      <c r="H52" s="53"/>
      <c r="I52" s="53"/>
      <c r="J52" s="53"/>
      <c r="K52" s="54"/>
      <c r="L52" s="54"/>
      <c r="M52" s="54"/>
      <c r="N52" s="54"/>
      <c r="O52" s="54"/>
      <c r="P52" s="54"/>
    </row>
    <row r="53" spans="1:16" ht="51">
      <c r="A53" s="55" t="s">
        <v>156</v>
      </c>
      <c r="B53" s="56" t="s">
        <v>95</v>
      </c>
      <c r="C53" s="46" t="s">
        <v>124</v>
      </c>
      <c r="D53" s="57" t="s">
        <v>125</v>
      </c>
      <c r="E53" s="37">
        <v>4</v>
      </c>
      <c r="F53" s="52"/>
      <c r="G53" s="52"/>
      <c r="H53" s="53"/>
      <c r="I53" s="53"/>
      <c r="J53" s="52"/>
      <c r="K53" s="54"/>
      <c r="L53" s="54"/>
      <c r="M53" s="54"/>
      <c r="N53" s="54"/>
      <c r="O53" s="54"/>
      <c r="P53" s="54"/>
    </row>
    <row r="54" spans="1:16" ht="38.25">
      <c r="A54" s="103"/>
      <c r="B54" s="99"/>
      <c r="C54" s="100" t="s">
        <v>168</v>
      </c>
      <c r="D54" s="72"/>
      <c r="E54" s="72"/>
      <c r="F54" s="52"/>
      <c r="G54" s="53"/>
      <c r="H54" s="53"/>
      <c r="I54" s="52"/>
      <c r="J54" s="53"/>
      <c r="K54" s="54"/>
      <c r="L54" s="54"/>
      <c r="M54" s="54"/>
      <c r="N54" s="54"/>
      <c r="O54" s="54"/>
      <c r="P54" s="54"/>
    </row>
    <row r="55" spans="1:16" ht="25.5">
      <c r="A55" s="55" t="s">
        <v>157</v>
      </c>
      <c r="B55" s="56" t="s">
        <v>95</v>
      </c>
      <c r="C55" s="46" t="s">
        <v>169</v>
      </c>
      <c r="D55" s="57" t="s">
        <v>125</v>
      </c>
      <c r="E55" s="37">
        <v>15</v>
      </c>
      <c r="F55" s="52"/>
      <c r="G55" s="52"/>
      <c r="H55" s="53"/>
      <c r="I55" s="53"/>
      <c r="J55" s="52"/>
      <c r="K55" s="54"/>
      <c r="L55" s="54"/>
      <c r="M55" s="54"/>
      <c r="N55" s="54"/>
      <c r="O55" s="54"/>
      <c r="P55" s="54"/>
    </row>
    <row r="56" spans="1:16" ht="25.5">
      <c r="A56" s="55" t="s">
        <v>158</v>
      </c>
      <c r="B56" s="56" t="s">
        <v>95</v>
      </c>
      <c r="C56" s="74" t="s">
        <v>170</v>
      </c>
      <c r="D56" s="57" t="s">
        <v>125</v>
      </c>
      <c r="E56" s="39">
        <v>4</v>
      </c>
      <c r="F56" s="52"/>
      <c r="G56" s="52"/>
      <c r="H56" s="53"/>
      <c r="I56" s="52"/>
      <c r="J56" s="53"/>
      <c r="K56" s="54"/>
      <c r="L56" s="54"/>
      <c r="M56" s="54"/>
      <c r="N56" s="54"/>
      <c r="O56" s="54"/>
      <c r="P56" s="54"/>
    </row>
    <row r="57" spans="1:16">
      <c r="A57" s="103"/>
      <c r="B57" s="99"/>
      <c r="C57" s="100" t="s">
        <v>134</v>
      </c>
      <c r="D57" s="72"/>
      <c r="E57" s="72"/>
      <c r="F57" s="52"/>
      <c r="G57" s="53"/>
      <c r="H57" s="53"/>
      <c r="I57" s="52"/>
      <c r="J57" s="53"/>
      <c r="K57" s="54"/>
      <c r="L57" s="54"/>
      <c r="M57" s="54"/>
      <c r="N57" s="54"/>
      <c r="O57" s="54"/>
      <c r="P57" s="54"/>
    </row>
    <row r="58" spans="1:16">
      <c r="A58" s="103"/>
      <c r="B58" s="99"/>
      <c r="C58" s="100" t="s">
        <v>135</v>
      </c>
      <c r="D58" s="72"/>
      <c r="E58" s="72"/>
      <c r="F58" s="52"/>
      <c r="G58" s="53"/>
      <c r="H58" s="53"/>
      <c r="I58" s="52"/>
      <c r="J58" s="53"/>
      <c r="K58" s="54"/>
      <c r="L58" s="54"/>
      <c r="M58" s="54"/>
      <c r="N58" s="54"/>
      <c r="O58" s="54"/>
      <c r="P58" s="54"/>
    </row>
    <row r="59" spans="1:16" ht="22.5">
      <c r="A59" s="55" t="s">
        <v>159</v>
      </c>
      <c r="B59" s="56" t="s">
        <v>95</v>
      </c>
      <c r="C59" s="46" t="s">
        <v>136</v>
      </c>
      <c r="D59" s="57" t="s">
        <v>137</v>
      </c>
      <c r="E59" s="39">
        <v>1</v>
      </c>
      <c r="F59" s="52"/>
      <c r="G59" s="52"/>
      <c r="H59" s="53"/>
      <c r="I59" s="53"/>
      <c r="J59" s="52"/>
      <c r="K59" s="54"/>
      <c r="L59" s="54"/>
      <c r="M59" s="54"/>
      <c r="N59" s="54"/>
      <c r="O59" s="54"/>
      <c r="P59" s="54"/>
    </row>
    <row r="60" spans="1:16">
      <c r="A60" s="103"/>
      <c r="B60" s="99"/>
      <c r="C60" s="100" t="s">
        <v>138</v>
      </c>
      <c r="D60" s="72"/>
      <c r="E60" s="72"/>
      <c r="F60" s="52"/>
      <c r="G60" s="53"/>
      <c r="H60" s="53"/>
      <c r="I60" s="52"/>
      <c r="J60" s="53"/>
      <c r="K60" s="54"/>
      <c r="L60" s="54"/>
      <c r="M60" s="54"/>
      <c r="N60" s="54"/>
      <c r="O60" s="54"/>
      <c r="P60" s="54"/>
    </row>
    <row r="61" spans="1:16" ht="22.5">
      <c r="A61" s="55" t="s">
        <v>160</v>
      </c>
      <c r="B61" s="56" t="s">
        <v>95</v>
      </c>
      <c r="C61" s="46" t="s">
        <v>139</v>
      </c>
      <c r="D61" s="57" t="s">
        <v>137</v>
      </c>
      <c r="E61" s="39">
        <v>1</v>
      </c>
      <c r="F61" s="53"/>
      <c r="G61" s="52"/>
      <c r="H61" s="53"/>
      <c r="I61" s="53"/>
      <c r="J61" s="53"/>
      <c r="K61" s="54"/>
      <c r="L61" s="54"/>
      <c r="M61" s="54"/>
      <c r="N61" s="54"/>
      <c r="O61" s="54"/>
      <c r="P61" s="54"/>
    </row>
    <row r="62" spans="1:16">
      <c r="A62" s="103"/>
      <c r="B62" s="99"/>
      <c r="C62" s="100" t="s">
        <v>140</v>
      </c>
      <c r="D62" s="72"/>
      <c r="E62" s="72"/>
      <c r="F62" s="52"/>
      <c r="G62" s="53"/>
      <c r="H62" s="53"/>
      <c r="I62" s="52"/>
      <c r="J62" s="53"/>
      <c r="K62" s="54"/>
      <c r="L62" s="54"/>
      <c r="M62" s="54"/>
      <c r="N62" s="54"/>
      <c r="O62" s="54"/>
      <c r="P62" s="54"/>
    </row>
    <row r="63" spans="1:16" ht="22.5">
      <c r="A63" s="55" t="s">
        <v>161</v>
      </c>
      <c r="B63" s="56" t="s">
        <v>95</v>
      </c>
      <c r="C63" s="46" t="s">
        <v>136</v>
      </c>
      <c r="D63" s="57" t="s">
        <v>137</v>
      </c>
      <c r="E63" s="37">
        <v>4</v>
      </c>
      <c r="F63" s="52"/>
      <c r="G63" s="52"/>
      <c r="H63" s="53"/>
      <c r="I63" s="53"/>
      <c r="J63" s="52"/>
      <c r="K63" s="54"/>
      <c r="L63" s="54"/>
      <c r="M63" s="54"/>
      <c r="N63" s="54"/>
      <c r="O63" s="54"/>
      <c r="P63" s="54"/>
    </row>
    <row r="64" spans="1:16" ht="22.5">
      <c r="A64" s="55" t="s">
        <v>162</v>
      </c>
      <c r="B64" s="56" t="s">
        <v>95</v>
      </c>
      <c r="C64" s="46" t="s">
        <v>141</v>
      </c>
      <c r="D64" s="57" t="s">
        <v>137</v>
      </c>
      <c r="E64" s="37">
        <v>2</v>
      </c>
      <c r="F64" s="52"/>
      <c r="G64" s="52"/>
      <c r="H64" s="53"/>
      <c r="I64" s="53"/>
      <c r="J64" s="52"/>
      <c r="K64" s="54"/>
      <c r="L64" s="54"/>
      <c r="M64" s="54"/>
      <c r="N64" s="54"/>
      <c r="O64" s="54"/>
      <c r="P64" s="54"/>
    </row>
    <row r="65" spans="1:16">
      <c r="A65" s="103"/>
      <c r="B65" s="99"/>
      <c r="C65" s="100" t="s">
        <v>142</v>
      </c>
      <c r="D65" s="72"/>
      <c r="E65" s="72"/>
      <c r="F65" s="52"/>
      <c r="G65" s="53"/>
      <c r="H65" s="53"/>
      <c r="I65" s="52"/>
      <c r="J65" s="53"/>
      <c r="K65" s="54"/>
      <c r="L65" s="54"/>
      <c r="M65" s="54"/>
      <c r="N65" s="54"/>
      <c r="O65" s="54"/>
      <c r="P65" s="54"/>
    </row>
    <row r="66" spans="1:16" ht="22.5">
      <c r="A66" s="55" t="s">
        <v>163</v>
      </c>
      <c r="B66" s="56" t="s">
        <v>95</v>
      </c>
      <c r="C66" s="46" t="s">
        <v>143</v>
      </c>
      <c r="D66" s="57" t="s">
        <v>137</v>
      </c>
      <c r="E66" s="37">
        <v>1</v>
      </c>
      <c r="F66" s="52"/>
      <c r="G66" s="52"/>
      <c r="H66" s="53"/>
      <c r="I66" s="53"/>
      <c r="J66" s="52"/>
      <c r="K66" s="54"/>
      <c r="L66" s="54"/>
      <c r="M66" s="54"/>
      <c r="N66" s="54"/>
      <c r="O66" s="54"/>
      <c r="P66" s="54"/>
    </row>
    <row r="67" spans="1:16">
      <c r="A67" s="103"/>
      <c r="B67" s="99"/>
      <c r="C67" s="100" t="s">
        <v>142</v>
      </c>
      <c r="D67" s="72"/>
      <c r="E67" s="72"/>
      <c r="F67" s="52"/>
      <c r="G67" s="53"/>
      <c r="H67" s="53"/>
      <c r="I67" s="52"/>
      <c r="J67" s="53"/>
      <c r="K67" s="54"/>
      <c r="L67" s="54"/>
      <c r="M67" s="54"/>
      <c r="N67" s="54"/>
      <c r="O67" s="54"/>
      <c r="P67" s="54"/>
    </row>
    <row r="68" spans="1:16" ht="22.5">
      <c r="A68" s="55" t="s">
        <v>171</v>
      </c>
      <c r="B68" s="56" t="s">
        <v>95</v>
      </c>
      <c r="C68" s="46" t="s">
        <v>145</v>
      </c>
      <c r="D68" s="57" t="s">
        <v>137</v>
      </c>
      <c r="E68" s="37">
        <v>6</v>
      </c>
      <c r="F68" s="52"/>
      <c r="G68" s="52"/>
      <c r="H68" s="53"/>
      <c r="I68" s="53"/>
      <c r="J68" s="52"/>
      <c r="K68" s="54"/>
      <c r="L68" s="54"/>
      <c r="M68" s="54"/>
      <c r="N68" s="54"/>
      <c r="O68" s="54"/>
      <c r="P68" s="54"/>
    </row>
    <row r="69" spans="1:16" ht="22.5">
      <c r="A69" s="55" t="s">
        <v>172</v>
      </c>
      <c r="B69" s="56" t="s">
        <v>95</v>
      </c>
      <c r="C69" s="46" t="s">
        <v>146</v>
      </c>
      <c r="D69" s="57" t="s">
        <v>137</v>
      </c>
      <c r="E69" s="37">
        <v>3</v>
      </c>
      <c r="F69" s="52"/>
      <c r="G69" s="52"/>
      <c r="H69" s="53"/>
      <c r="I69" s="53"/>
      <c r="J69" s="52"/>
      <c r="K69" s="54"/>
      <c r="L69" s="54"/>
      <c r="M69" s="54"/>
      <c r="N69" s="54"/>
      <c r="O69" s="54"/>
      <c r="P69" s="54"/>
    </row>
    <row r="70" spans="1:16">
      <c r="A70" s="103"/>
      <c r="B70" s="99"/>
      <c r="C70" s="100" t="s">
        <v>148</v>
      </c>
      <c r="D70" s="72"/>
      <c r="E70" s="72"/>
      <c r="F70" s="52"/>
      <c r="G70" s="53"/>
      <c r="H70" s="53"/>
      <c r="I70" s="52"/>
      <c r="J70" s="53"/>
      <c r="K70" s="54"/>
      <c r="L70" s="54"/>
      <c r="M70" s="54"/>
      <c r="N70" s="54"/>
      <c r="O70" s="54"/>
      <c r="P70" s="54"/>
    </row>
    <row r="71" spans="1:16" ht="25.5">
      <c r="A71" s="55" t="s">
        <v>173</v>
      </c>
      <c r="B71" s="56" t="s">
        <v>95</v>
      </c>
      <c r="C71" s="46" t="s">
        <v>149</v>
      </c>
      <c r="D71" s="57" t="s">
        <v>137</v>
      </c>
      <c r="E71" s="39">
        <v>3</v>
      </c>
      <c r="F71" s="53"/>
      <c r="G71" s="52"/>
      <c r="H71" s="53"/>
      <c r="I71" s="53"/>
      <c r="J71" s="53"/>
      <c r="K71" s="54"/>
      <c r="L71" s="54"/>
      <c r="M71" s="54"/>
      <c r="N71" s="54"/>
      <c r="O71" s="54"/>
      <c r="P71" s="54"/>
    </row>
    <row r="72" spans="1:16" ht="25.5">
      <c r="A72" s="55" t="s">
        <v>174</v>
      </c>
      <c r="B72" s="56" t="s">
        <v>95</v>
      </c>
      <c r="C72" s="74" t="s">
        <v>150</v>
      </c>
      <c r="D72" s="57" t="s">
        <v>137</v>
      </c>
      <c r="E72" s="39">
        <v>1</v>
      </c>
      <c r="F72" s="52"/>
      <c r="G72" s="52"/>
      <c r="H72" s="53"/>
      <c r="I72" s="53"/>
      <c r="J72" s="53"/>
      <c r="K72" s="54"/>
      <c r="L72" s="54"/>
      <c r="M72" s="54"/>
      <c r="N72" s="54"/>
      <c r="O72" s="54"/>
      <c r="P72" s="54"/>
    </row>
    <row r="73" spans="1:16" ht="38.25">
      <c r="A73" s="55" t="s">
        <v>175</v>
      </c>
      <c r="B73" s="56" t="s">
        <v>95</v>
      </c>
      <c r="C73" s="46" t="s">
        <v>151</v>
      </c>
      <c r="D73" s="57" t="s">
        <v>121</v>
      </c>
      <c r="E73" s="37">
        <v>1</v>
      </c>
      <c r="F73" s="52"/>
      <c r="G73" s="52"/>
      <c r="H73" s="53"/>
      <c r="I73" s="53"/>
      <c r="J73" s="52"/>
      <c r="K73" s="54"/>
      <c r="L73" s="54"/>
      <c r="M73" s="54"/>
      <c r="N73" s="54"/>
      <c r="O73" s="54"/>
      <c r="P73" s="54"/>
    </row>
    <row r="74" spans="1:16" ht="38.25">
      <c r="A74" s="55" t="s">
        <v>176</v>
      </c>
      <c r="B74" s="56" t="s">
        <v>95</v>
      </c>
      <c r="C74" s="46" t="s">
        <v>152</v>
      </c>
      <c r="D74" s="57" t="s">
        <v>121</v>
      </c>
      <c r="E74" s="37">
        <v>1</v>
      </c>
      <c r="F74" s="52"/>
      <c r="G74" s="52"/>
      <c r="H74" s="53"/>
      <c r="I74" s="53"/>
      <c r="J74" s="52"/>
      <c r="K74" s="54"/>
      <c r="L74" s="54"/>
      <c r="M74" s="54"/>
      <c r="N74" s="54"/>
      <c r="O74" s="54"/>
      <c r="P74" s="54"/>
    </row>
    <row r="75" spans="1:16" ht="25.5">
      <c r="A75" s="55" t="s">
        <v>177</v>
      </c>
      <c r="B75" s="56" t="s">
        <v>95</v>
      </c>
      <c r="C75" s="46" t="s">
        <v>180</v>
      </c>
      <c r="D75" s="57" t="s">
        <v>121</v>
      </c>
      <c r="E75" s="37">
        <v>1</v>
      </c>
      <c r="F75" s="52"/>
      <c r="G75" s="52"/>
      <c r="H75" s="53"/>
      <c r="I75" s="53"/>
      <c r="J75" s="52"/>
      <c r="K75" s="54"/>
      <c r="L75" s="54"/>
      <c r="M75" s="54"/>
      <c r="N75" s="54"/>
      <c r="O75" s="54"/>
      <c r="P75" s="54"/>
    </row>
    <row r="76" spans="1:16" ht="22.5">
      <c r="A76" s="55" t="s">
        <v>178</v>
      </c>
      <c r="B76" s="56" t="s">
        <v>95</v>
      </c>
      <c r="C76" s="46" t="s">
        <v>154</v>
      </c>
      <c r="D76" s="57" t="s">
        <v>121</v>
      </c>
      <c r="E76" s="37">
        <v>1</v>
      </c>
      <c r="F76" s="52"/>
      <c r="G76" s="52"/>
      <c r="H76" s="53"/>
      <c r="I76" s="53"/>
      <c r="J76" s="52"/>
      <c r="K76" s="54"/>
      <c r="L76" s="54"/>
      <c r="M76" s="54"/>
      <c r="N76" s="54"/>
      <c r="O76" s="54"/>
      <c r="P76" s="54"/>
    </row>
    <row r="77" spans="1:16" ht="40.15" customHeight="1">
      <c r="A77" s="55" t="s">
        <v>179</v>
      </c>
      <c r="B77" s="56" t="s">
        <v>95</v>
      </c>
      <c r="C77" s="46" t="s">
        <v>181</v>
      </c>
      <c r="D77" s="57" t="s">
        <v>125</v>
      </c>
      <c r="E77" s="37">
        <v>11</v>
      </c>
      <c r="F77" s="52"/>
      <c r="G77" s="52"/>
      <c r="H77" s="53"/>
      <c r="I77" s="53"/>
      <c r="J77" s="52"/>
      <c r="K77" s="54"/>
      <c r="L77" s="54"/>
      <c r="M77" s="54"/>
      <c r="N77" s="54"/>
      <c r="O77" s="54"/>
      <c r="P77" s="54"/>
    </row>
    <row r="78" spans="1:16">
      <c r="A78" s="51" t="s">
        <v>67</v>
      </c>
      <c r="B78" s="45"/>
      <c r="C78" s="71" t="s">
        <v>182</v>
      </c>
      <c r="D78" s="72"/>
      <c r="E78" s="72"/>
      <c r="F78" s="52"/>
      <c r="G78" s="53"/>
      <c r="H78" s="53"/>
      <c r="I78" s="52"/>
      <c r="J78" s="53"/>
      <c r="K78" s="54"/>
      <c r="L78" s="54"/>
      <c r="M78" s="54"/>
      <c r="N78" s="54"/>
      <c r="O78" s="54"/>
      <c r="P78" s="54"/>
    </row>
    <row r="79" spans="1:16" ht="25.5">
      <c r="A79" s="103"/>
      <c r="B79" s="99"/>
      <c r="C79" s="100" t="s">
        <v>183</v>
      </c>
      <c r="D79" s="72"/>
      <c r="E79" s="72"/>
      <c r="F79" s="52"/>
      <c r="G79" s="53"/>
      <c r="H79" s="53"/>
      <c r="I79" s="52"/>
      <c r="J79" s="53"/>
      <c r="K79" s="54"/>
      <c r="L79" s="54"/>
      <c r="M79" s="54"/>
      <c r="N79" s="54"/>
      <c r="O79" s="54"/>
      <c r="P79" s="54"/>
    </row>
    <row r="80" spans="1:16" ht="38.25">
      <c r="A80" s="55" t="s">
        <v>72</v>
      </c>
      <c r="B80" s="56" t="s">
        <v>95</v>
      </c>
      <c r="C80" s="46" t="s">
        <v>201</v>
      </c>
      <c r="D80" s="57" t="s">
        <v>121</v>
      </c>
      <c r="E80" s="37">
        <v>1</v>
      </c>
      <c r="F80" s="52"/>
      <c r="G80" s="52"/>
      <c r="H80" s="53"/>
      <c r="I80" s="53"/>
      <c r="J80" s="52"/>
      <c r="K80" s="54"/>
      <c r="L80" s="54"/>
      <c r="M80" s="54"/>
      <c r="N80" s="54"/>
      <c r="O80" s="54"/>
      <c r="P80" s="54"/>
    </row>
    <row r="81" spans="1:16" ht="38.25">
      <c r="A81" s="55" t="s">
        <v>2</v>
      </c>
      <c r="B81" s="56" t="s">
        <v>95</v>
      </c>
      <c r="C81" s="74" t="s">
        <v>202</v>
      </c>
      <c r="D81" s="57" t="s">
        <v>121</v>
      </c>
      <c r="E81" s="39">
        <v>1</v>
      </c>
      <c r="F81" s="52"/>
      <c r="G81" s="52"/>
      <c r="H81" s="53"/>
      <c r="I81" s="52"/>
      <c r="J81" s="53"/>
      <c r="K81" s="54"/>
      <c r="L81" s="54"/>
      <c r="M81" s="54"/>
      <c r="N81" s="54"/>
      <c r="O81" s="54"/>
      <c r="P81" s="54"/>
    </row>
    <row r="82" spans="1:16" ht="38.25">
      <c r="A82" s="55" t="s">
        <v>184</v>
      </c>
      <c r="B82" s="56" t="s">
        <v>95</v>
      </c>
      <c r="C82" s="46" t="s">
        <v>222</v>
      </c>
      <c r="D82" s="57" t="s">
        <v>121</v>
      </c>
      <c r="E82" s="37">
        <v>1</v>
      </c>
      <c r="F82" s="52"/>
      <c r="G82" s="52"/>
      <c r="H82" s="53"/>
      <c r="I82" s="53"/>
      <c r="J82" s="53"/>
      <c r="K82" s="54"/>
      <c r="L82" s="54"/>
      <c r="M82" s="54"/>
      <c r="N82" s="54"/>
      <c r="O82" s="54"/>
      <c r="P82" s="54"/>
    </row>
    <row r="83" spans="1:16">
      <c r="A83" s="103"/>
      <c r="B83" s="99"/>
      <c r="C83" s="100" t="s">
        <v>122</v>
      </c>
      <c r="D83" s="72"/>
      <c r="E83" s="72"/>
      <c r="F83" s="52"/>
      <c r="G83" s="53"/>
      <c r="H83" s="53"/>
      <c r="I83" s="52"/>
      <c r="J83" s="53"/>
      <c r="K83" s="54"/>
      <c r="L83" s="54"/>
      <c r="M83" s="54"/>
      <c r="N83" s="54"/>
      <c r="O83" s="54"/>
      <c r="P83" s="54"/>
    </row>
    <row r="84" spans="1:16">
      <c r="A84" s="103"/>
      <c r="B84" s="99"/>
      <c r="C84" s="100" t="s">
        <v>203</v>
      </c>
      <c r="D84" s="72"/>
      <c r="E84" s="72"/>
      <c r="F84" s="52"/>
      <c r="G84" s="53"/>
      <c r="H84" s="53"/>
      <c r="I84" s="52"/>
      <c r="J84" s="53"/>
      <c r="K84" s="54"/>
      <c r="L84" s="54"/>
      <c r="M84" s="54"/>
      <c r="N84" s="54"/>
      <c r="O84" s="54"/>
      <c r="P84" s="54"/>
    </row>
    <row r="85" spans="1:16" ht="51">
      <c r="A85" s="55" t="s">
        <v>185</v>
      </c>
      <c r="B85" s="56" t="s">
        <v>95</v>
      </c>
      <c r="C85" s="46" t="s">
        <v>204</v>
      </c>
      <c r="D85" s="57" t="s">
        <v>125</v>
      </c>
      <c r="E85" s="37">
        <v>3</v>
      </c>
      <c r="F85" s="52"/>
      <c r="G85" s="52"/>
      <c r="H85" s="53"/>
      <c r="I85" s="53"/>
      <c r="J85" s="52"/>
      <c r="K85" s="54"/>
      <c r="L85" s="54"/>
      <c r="M85" s="54"/>
      <c r="N85" s="54"/>
      <c r="O85" s="54"/>
      <c r="P85" s="54"/>
    </row>
    <row r="86" spans="1:16" ht="25.5">
      <c r="A86" s="55" t="s">
        <v>186</v>
      </c>
      <c r="B86" s="56" t="s">
        <v>95</v>
      </c>
      <c r="C86" s="46" t="s">
        <v>205</v>
      </c>
      <c r="D86" s="57" t="s">
        <v>125</v>
      </c>
      <c r="E86" s="39">
        <v>12</v>
      </c>
      <c r="F86" s="53"/>
      <c r="G86" s="52"/>
      <c r="H86" s="53"/>
      <c r="I86" s="53"/>
      <c r="J86" s="53"/>
      <c r="K86" s="54"/>
      <c r="L86" s="54"/>
      <c r="M86" s="54"/>
      <c r="N86" s="54"/>
      <c r="O86" s="54"/>
      <c r="P86" s="54"/>
    </row>
    <row r="87" spans="1:16" ht="38.25">
      <c r="A87" s="55" t="s">
        <v>187</v>
      </c>
      <c r="B87" s="56" t="s">
        <v>95</v>
      </c>
      <c r="C87" s="46" t="s">
        <v>206</v>
      </c>
      <c r="D87" s="57" t="s">
        <v>125</v>
      </c>
      <c r="E87" s="39">
        <v>14</v>
      </c>
      <c r="F87" s="53"/>
      <c r="G87" s="52"/>
      <c r="H87" s="53"/>
      <c r="I87" s="53"/>
      <c r="J87" s="53"/>
      <c r="K87" s="54"/>
      <c r="L87" s="54"/>
      <c r="M87" s="54"/>
      <c r="N87" s="54"/>
      <c r="O87" s="54"/>
      <c r="P87" s="54"/>
    </row>
    <row r="88" spans="1:16" ht="25.5">
      <c r="A88" s="55" t="s">
        <v>188</v>
      </c>
      <c r="B88" s="56" t="s">
        <v>95</v>
      </c>
      <c r="C88" s="46" t="s">
        <v>207</v>
      </c>
      <c r="D88" s="57" t="s">
        <v>137</v>
      </c>
      <c r="E88" s="39">
        <v>1</v>
      </c>
      <c r="F88" s="52"/>
      <c r="G88" s="52"/>
      <c r="H88" s="53"/>
      <c r="I88" s="52"/>
      <c r="J88" s="53"/>
      <c r="K88" s="54"/>
      <c r="L88" s="54"/>
      <c r="M88" s="54"/>
      <c r="N88" s="54"/>
      <c r="O88" s="54"/>
      <c r="P88" s="54"/>
    </row>
    <row r="89" spans="1:16" ht="38.25">
      <c r="A89" s="55" t="s">
        <v>189</v>
      </c>
      <c r="B89" s="56" t="s">
        <v>95</v>
      </c>
      <c r="C89" s="74" t="s">
        <v>208</v>
      </c>
      <c r="D89" s="57" t="s">
        <v>121</v>
      </c>
      <c r="E89" s="39">
        <v>1</v>
      </c>
      <c r="F89" s="52"/>
      <c r="G89" s="52"/>
      <c r="H89" s="53"/>
      <c r="I89" s="52"/>
      <c r="J89" s="53"/>
      <c r="K89" s="54"/>
      <c r="L89" s="54"/>
      <c r="M89" s="54"/>
      <c r="N89" s="54"/>
      <c r="O89" s="54"/>
      <c r="P89" s="54"/>
    </row>
    <row r="90" spans="1:16" ht="22.5">
      <c r="A90" s="55" t="s">
        <v>190</v>
      </c>
      <c r="B90" s="56" t="s">
        <v>95</v>
      </c>
      <c r="C90" s="46" t="s">
        <v>209</v>
      </c>
      <c r="D90" s="57" t="s">
        <v>137</v>
      </c>
      <c r="E90" s="39">
        <v>1</v>
      </c>
      <c r="F90" s="52"/>
      <c r="G90" s="52"/>
      <c r="H90" s="53"/>
      <c r="I90" s="53"/>
      <c r="J90" s="52"/>
      <c r="K90" s="54"/>
      <c r="L90" s="54"/>
      <c r="M90" s="54"/>
      <c r="N90" s="54"/>
      <c r="O90" s="54"/>
      <c r="P90" s="54"/>
    </row>
    <row r="91" spans="1:16">
      <c r="A91" s="103"/>
      <c r="B91" s="99"/>
      <c r="C91" s="100" t="s">
        <v>210</v>
      </c>
      <c r="D91" s="72"/>
      <c r="E91" s="72"/>
      <c r="F91" s="52"/>
      <c r="G91" s="53"/>
      <c r="H91" s="53"/>
      <c r="I91" s="52"/>
      <c r="J91" s="53"/>
      <c r="K91" s="54"/>
      <c r="L91" s="54"/>
      <c r="M91" s="54"/>
      <c r="N91" s="54"/>
      <c r="O91" s="54"/>
      <c r="P91" s="54"/>
    </row>
    <row r="92" spans="1:16" ht="22.5">
      <c r="A92" s="55" t="s">
        <v>191</v>
      </c>
      <c r="B92" s="56" t="s">
        <v>95</v>
      </c>
      <c r="C92" s="74" t="s">
        <v>211</v>
      </c>
      <c r="D92" s="57" t="s">
        <v>137</v>
      </c>
      <c r="E92" s="39">
        <v>1</v>
      </c>
      <c r="F92" s="52"/>
      <c r="G92" s="52"/>
      <c r="H92" s="53"/>
      <c r="I92" s="52"/>
      <c r="J92" s="53"/>
      <c r="K92" s="54"/>
      <c r="L92" s="54"/>
      <c r="M92" s="54"/>
      <c r="N92" s="54"/>
      <c r="O92" s="54"/>
      <c r="P92" s="54"/>
    </row>
    <row r="93" spans="1:16" ht="22.5">
      <c r="A93" s="55" t="s">
        <v>192</v>
      </c>
      <c r="B93" s="56" t="s">
        <v>95</v>
      </c>
      <c r="C93" s="46" t="s">
        <v>212</v>
      </c>
      <c r="D93" s="57" t="s">
        <v>137</v>
      </c>
      <c r="E93" s="37">
        <v>2</v>
      </c>
      <c r="F93" s="52"/>
      <c r="G93" s="52"/>
      <c r="H93" s="53"/>
      <c r="I93" s="53"/>
      <c r="J93" s="53"/>
      <c r="K93" s="54"/>
      <c r="L93" s="54"/>
      <c r="M93" s="54"/>
      <c r="N93" s="54"/>
      <c r="O93" s="54"/>
      <c r="P93" s="54"/>
    </row>
    <row r="94" spans="1:16" ht="22.5">
      <c r="A94" s="55" t="s">
        <v>193</v>
      </c>
      <c r="B94" s="56" t="s">
        <v>95</v>
      </c>
      <c r="C94" s="46" t="s">
        <v>223</v>
      </c>
      <c r="D94" s="57" t="s">
        <v>137</v>
      </c>
      <c r="E94" s="37">
        <v>1</v>
      </c>
      <c r="F94" s="52"/>
      <c r="G94" s="52"/>
      <c r="H94" s="53"/>
      <c r="I94" s="53"/>
      <c r="J94" s="53"/>
      <c r="K94" s="54"/>
      <c r="L94" s="54"/>
      <c r="M94" s="54"/>
      <c r="N94" s="54"/>
      <c r="O94" s="54"/>
      <c r="P94" s="54"/>
    </row>
    <row r="95" spans="1:16" ht="22.5">
      <c r="A95" s="55" t="s">
        <v>194</v>
      </c>
      <c r="B95" s="56" t="s">
        <v>95</v>
      </c>
      <c r="C95" s="46" t="s">
        <v>224</v>
      </c>
      <c r="D95" s="57" t="s">
        <v>137</v>
      </c>
      <c r="E95" s="37">
        <v>1</v>
      </c>
      <c r="F95" s="52"/>
      <c r="G95" s="52"/>
      <c r="H95" s="53"/>
      <c r="I95" s="53"/>
      <c r="J95" s="53"/>
      <c r="K95" s="54"/>
      <c r="L95" s="54"/>
      <c r="M95" s="54"/>
      <c r="N95" s="54"/>
      <c r="O95" s="54"/>
      <c r="P95" s="54"/>
    </row>
    <row r="96" spans="1:16" ht="22.5">
      <c r="A96" s="55" t="s">
        <v>195</v>
      </c>
      <c r="B96" s="56" t="s">
        <v>95</v>
      </c>
      <c r="C96" s="46" t="s">
        <v>213</v>
      </c>
      <c r="D96" s="57" t="s">
        <v>137</v>
      </c>
      <c r="E96" s="37">
        <v>8</v>
      </c>
      <c r="F96" s="52"/>
      <c r="G96" s="52"/>
      <c r="H96" s="53"/>
      <c r="I96" s="53"/>
      <c r="J96" s="52"/>
      <c r="K96" s="54"/>
      <c r="L96" s="54"/>
      <c r="M96" s="54"/>
      <c r="N96" s="54"/>
      <c r="O96" s="54"/>
      <c r="P96" s="54"/>
    </row>
    <row r="97" spans="1:16" ht="22.5">
      <c r="A97" s="55" t="s">
        <v>196</v>
      </c>
      <c r="B97" s="56" t="s">
        <v>95</v>
      </c>
      <c r="C97" s="46" t="s">
        <v>214</v>
      </c>
      <c r="D97" s="57" t="s">
        <v>137</v>
      </c>
      <c r="E97" s="39">
        <v>18</v>
      </c>
      <c r="F97" s="53"/>
      <c r="G97" s="52"/>
      <c r="H97" s="53"/>
      <c r="I97" s="53"/>
      <c r="J97" s="53"/>
      <c r="K97" s="54"/>
      <c r="L97" s="54"/>
      <c r="M97" s="54"/>
      <c r="N97" s="54"/>
      <c r="O97" s="54"/>
      <c r="P97" s="54"/>
    </row>
    <row r="98" spans="1:16">
      <c r="A98" s="103"/>
      <c r="B98" s="99"/>
      <c r="C98" s="100" t="s">
        <v>215</v>
      </c>
      <c r="D98" s="72"/>
      <c r="E98" s="72"/>
      <c r="F98" s="52"/>
      <c r="G98" s="53"/>
      <c r="H98" s="53"/>
      <c r="I98" s="52"/>
      <c r="J98" s="53"/>
      <c r="K98" s="54"/>
      <c r="L98" s="54"/>
      <c r="M98" s="54"/>
      <c r="N98" s="54"/>
      <c r="O98" s="54"/>
      <c r="P98" s="54"/>
    </row>
    <row r="99" spans="1:16" ht="22.5">
      <c r="A99" s="55" t="s">
        <v>197</v>
      </c>
      <c r="B99" s="56" t="s">
        <v>95</v>
      </c>
      <c r="C99" s="46" t="s">
        <v>216</v>
      </c>
      <c r="D99" s="57" t="s">
        <v>137</v>
      </c>
      <c r="E99" s="39">
        <v>3</v>
      </c>
      <c r="F99" s="53"/>
      <c r="G99" s="52"/>
      <c r="H99" s="53"/>
      <c r="I99" s="53"/>
      <c r="J99" s="53"/>
      <c r="K99" s="54"/>
      <c r="L99" s="54"/>
      <c r="M99" s="54"/>
      <c r="N99" s="54"/>
      <c r="O99" s="54"/>
      <c r="P99" s="54"/>
    </row>
    <row r="100" spans="1:16" ht="22.5">
      <c r="A100" s="55" t="s">
        <v>198</v>
      </c>
      <c r="B100" s="56" t="s">
        <v>95</v>
      </c>
      <c r="C100" s="46" t="s">
        <v>217</v>
      </c>
      <c r="D100" s="57" t="s">
        <v>137</v>
      </c>
      <c r="E100" s="39">
        <v>1</v>
      </c>
      <c r="F100" s="52"/>
      <c r="G100" s="52"/>
      <c r="H100" s="53"/>
      <c r="I100" s="52"/>
      <c r="J100" s="53"/>
      <c r="K100" s="54"/>
      <c r="L100" s="54"/>
      <c r="M100" s="54"/>
      <c r="N100" s="54"/>
      <c r="O100" s="54"/>
      <c r="P100" s="54"/>
    </row>
    <row r="101" spans="1:16">
      <c r="A101" s="103"/>
      <c r="B101" s="99"/>
      <c r="C101" s="100" t="s">
        <v>147</v>
      </c>
      <c r="D101" s="72"/>
      <c r="E101" s="72"/>
      <c r="F101" s="52"/>
      <c r="G101" s="53"/>
      <c r="H101" s="53"/>
      <c r="I101" s="52"/>
      <c r="J101" s="53"/>
      <c r="K101" s="54"/>
      <c r="L101" s="54"/>
      <c r="M101" s="54"/>
      <c r="N101" s="54"/>
      <c r="O101" s="54"/>
      <c r="P101" s="54"/>
    </row>
    <row r="102" spans="1:16" ht="63.75">
      <c r="A102" s="55" t="s">
        <v>199</v>
      </c>
      <c r="B102" s="56" t="s">
        <v>95</v>
      </c>
      <c r="C102" s="74" t="s">
        <v>218</v>
      </c>
      <c r="D102" s="101" t="s">
        <v>121</v>
      </c>
      <c r="E102" s="39">
        <v>1</v>
      </c>
      <c r="F102" s="52"/>
      <c r="G102" s="52"/>
      <c r="H102" s="53"/>
      <c r="I102" s="52"/>
      <c r="J102" s="53"/>
      <c r="K102" s="54"/>
      <c r="L102" s="54"/>
      <c r="M102" s="54"/>
      <c r="N102" s="54"/>
      <c r="O102" s="54"/>
      <c r="P102" s="54"/>
    </row>
    <row r="103" spans="1:16" ht="38.25">
      <c r="A103" s="55" t="s">
        <v>200</v>
      </c>
      <c r="B103" s="56" t="s">
        <v>95</v>
      </c>
      <c r="C103" s="74" t="s">
        <v>228</v>
      </c>
      <c r="D103" s="101" t="s">
        <v>121</v>
      </c>
      <c r="E103" s="39">
        <v>1</v>
      </c>
      <c r="F103" s="52"/>
      <c r="G103" s="52"/>
      <c r="H103" s="53"/>
      <c r="I103" s="52"/>
      <c r="J103" s="53"/>
      <c r="K103" s="54"/>
      <c r="L103" s="54"/>
      <c r="M103" s="54"/>
      <c r="N103" s="54"/>
      <c r="O103" s="54"/>
      <c r="P103" s="54"/>
    </row>
    <row r="104" spans="1:16" ht="22.5">
      <c r="A104" s="55" t="s">
        <v>225</v>
      </c>
      <c r="B104" s="56" t="s">
        <v>95</v>
      </c>
      <c r="C104" s="46" t="s">
        <v>219</v>
      </c>
      <c r="D104" s="57" t="s">
        <v>121</v>
      </c>
      <c r="E104" s="39">
        <v>1</v>
      </c>
      <c r="F104" s="52"/>
      <c r="G104" s="52"/>
      <c r="H104" s="53"/>
      <c r="I104" s="53"/>
      <c r="J104" s="52"/>
      <c r="K104" s="54"/>
      <c r="L104" s="54"/>
      <c r="M104" s="54"/>
      <c r="N104" s="54"/>
      <c r="O104" s="54"/>
      <c r="P104" s="54"/>
    </row>
    <row r="105" spans="1:16" ht="22.5">
      <c r="A105" s="55" t="s">
        <v>226</v>
      </c>
      <c r="B105" s="56" t="s">
        <v>95</v>
      </c>
      <c r="C105" s="74" t="s">
        <v>220</v>
      </c>
      <c r="D105" s="57" t="s">
        <v>121</v>
      </c>
      <c r="E105" s="39">
        <v>1</v>
      </c>
      <c r="F105" s="52"/>
      <c r="G105" s="52"/>
      <c r="H105" s="53"/>
      <c r="I105" s="52"/>
      <c r="J105" s="53"/>
      <c r="K105" s="54"/>
      <c r="L105" s="54"/>
      <c r="M105" s="54"/>
      <c r="N105" s="54"/>
      <c r="O105" s="54"/>
      <c r="P105" s="54"/>
    </row>
    <row r="106" spans="1:16" ht="38.25">
      <c r="A106" s="55" t="s">
        <v>227</v>
      </c>
      <c r="B106" s="56" t="s">
        <v>95</v>
      </c>
      <c r="C106" s="46" t="s">
        <v>221</v>
      </c>
      <c r="D106" s="57" t="s">
        <v>125</v>
      </c>
      <c r="E106" s="37">
        <v>14</v>
      </c>
      <c r="F106" s="52"/>
      <c r="G106" s="52"/>
      <c r="H106" s="53"/>
      <c r="I106" s="53"/>
      <c r="J106" s="53"/>
      <c r="K106" s="54"/>
      <c r="L106" s="54"/>
      <c r="M106" s="54"/>
      <c r="N106" s="54"/>
      <c r="O106" s="54"/>
      <c r="P106" s="54"/>
    </row>
    <row r="107" spans="1:16" ht="25.5">
      <c r="A107" s="51" t="s">
        <v>68</v>
      </c>
      <c r="B107" s="45"/>
      <c r="C107" s="102" t="s">
        <v>229</v>
      </c>
      <c r="D107" s="72"/>
      <c r="E107" s="72"/>
      <c r="F107" s="52"/>
      <c r="G107" s="53"/>
      <c r="H107" s="53"/>
      <c r="I107" s="52"/>
      <c r="J107" s="53"/>
      <c r="K107" s="54"/>
      <c r="L107" s="54"/>
      <c r="M107" s="54"/>
      <c r="N107" s="54"/>
      <c r="O107" s="54"/>
      <c r="P107" s="54"/>
    </row>
    <row r="108" spans="1:16" ht="25.5">
      <c r="A108" s="103"/>
      <c r="B108" s="99"/>
      <c r="C108" s="100" t="s">
        <v>230</v>
      </c>
      <c r="D108" s="72"/>
      <c r="E108" s="72"/>
      <c r="F108" s="52"/>
      <c r="G108" s="53"/>
      <c r="H108" s="53"/>
      <c r="I108" s="52"/>
      <c r="J108" s="53"/>
      <c r="K108" s="54"/>
      <c r="L108" s="54"/>
      <c r="M108" s="54"/>
      <c r="N108" s="54"/>
      <c r="O108" s="54"/>
      <c r="P108" s="54"/>
    </row>
    <row r="109" spans="1:16" ht="25.5">
      <c r="A109" s="55" t="s">
        <v>17</v>
      </c>
      <c r="B109" s="56" t="s">
        <v>95</v>
      </c>
      <c r="C109" s="46" t="s">
        <v>231</v>
      </c>
      <c r="D109" s="57" t="s">
        <v>232</v>
      </c>
      <c r="E109" s="37">
        <v>1</v>
      </c>
      <c r="F109" s="52"/>
      <c r="G109" s="52"/>
      <c r="H109" s="53"/>
      <c r="I109" s="53"/>
      <c r="J109" s="52"/>
      <c r="K109" s="54"/>
      <c r="L109" s="54"/>
      <c r="M109" s="54"/>
      <c r="N109" s="54"/>
      <c r="O109" s="54"/>
      <c r="P109" s="54"/>
    </row>
    <row r="110" spans="1:16">
      <c r="A110" s="103"/>
      <c r="B110" s="99"/>
      <c r="C110" s="100" t="s">
        <v>122</v>
      </c>
      <c r="D110" s="72"/>
      <c r="E110" s="72"/>
      <c r="F110" s="52"/>
      <c r="G110" s="53"/>
      <c r="H110" s="53"/>
      <c r="I110" s="52"/>
      <c r="J110" s="53"/>
      <c r="K110" s="54"/>
      <c r="L110" s="54"/>
      <c r="M110" s="54"/>
      <c r="N110" s="54"/>
      <c r="O110" s="54"/>
      <c r="P110" s="54"/>
    </row>
    <row r="111" spans="1:16" ht="63.75">
      <c r="A111" s="55" t="s">
        <v>16</v>
      </c>
      <c r="B111" s="56" t="s">
        <v>95</v>
      </c>
      <c r="C111" s="74" t="s">
        <v>233</v>
      </c>
      <c r="D111" s="57" t="s">
        <v>125</v>
      </c>
      <c r="E111" s="39">
        <v>1</v>
      </c>
      <c r="F111" s="52"/>
      <c r="G111" s="52"/>
      <c r="H111" s="53"/>
      <c r="I111" s="52"/>
      <c r="J111" s="53"/>
      <c r="K111" s="54"/>
      <c r="L111" s="54"/>
      <c r="M111" s="54"/>
      <c r="N111" s="54"/>
      <c r="O111" s="54"/>
      <c r="P111" s="54"/>
    </row>
    <row r="112" spans="1:16">
      <c r="A112" s="103"/>
      <c r="B112" s="99"/>
      <c r="C112" s="100" t="s">
        <v>210</v>
      </c>
      <c r="D112" s="72"/>
      <c r="E112" s="72"/>
      <c r="F112" s="52"/>
      <c r="G112" s="53"/>
      <c r="H112" s="53"/>
      <c r="I112" s="52"/>
      <c r="J112" s="53"/>
      <c r="K112" s="54"/>
      <c r="L112" s="54"/>
      <c r="M112" s="54"/>
      <c r="N112" s="54"/>
      <c r="O112" s="54"/>
      <c r="P112" s="54"/>
    </row>
    <row r="113" spans="1:16" ht="22.5">
      <c r="A113" s="55" t="s">
        <v>18</v>
      </c>
      <c r="B113" s="56" t="s">
        <v>95</v>
      </c>
      <c r="C113" s="46" t="s">
        <v>223</v>
      </c>
      <c r="D113" s="57" t="s">
        <v>137</v>
      </c>
      <c r="E113" s="37">
        <v>1</v>
      </c>
      <c r="F113" s="52"/>
      <c r="G113" s="52"/>
      <c r="H113" s="53"/>
      <c r="I113" s="53"/>
      <c r="J113" s="53"/>
      <c r="K113" s="54"/>
      <c r="L113" s="54"/>
      <c r="M113" s="54"/>
      <c r="N113" s="54"/>
      <c r="O113" s="54"/>
      <c r="P113" s="54"/>
    </row>
    <row r="114" spans="1:16" ht="22.5">
      <c r="A114" s="55" t="s">
        <v>91</v>
      </c>
      <c r="B114" s="56" t="s">
        <v>95</v>
      </c>
      <c r="C114" s="46" t="s">
        <v>214</v>
      </c>
      <c r="D114" s="57" t="s">
        <v>137</v>
      </c>
      <c r="E114" s="37">
        <v>1</v>
      </c>
      <c r="F114" s="52"/>
      <c r="G114" s="52"/>
      <c r="H114" s="53"/>
      <c r="I114" s="53"/>
      <c r="J114" s="52"/>
      <c r="K114" s="54"/>
      <c r="L114" s="54"/>
      <c r="M114" s="54"/>
      <c r="N114" s="54"/>
      <c r="O114" s="54"/>
      <c r="P114" s="54"/>
    </row>
    <row r="115" spans="1:16" ht="22.5">
      <c r="A115" s="55" t="s">
        <v>92</v>
      </c>
      <c r="B115" s="56" t="s">
        <v>95</v>
      </c>
      <c r="C115" s="46" t="s">
        <v>234</v>
      </c>
      <c r="D115" s="57" t="s">
        <v>137</v>
      </c>
      <c r="E115" s="39">
        <v>2</v>
      </c>
      <c r="F115" s="53"/>
      <c r="G115" s="52"/>
      <c r="H115" s="53"/>
      <c r="I115" s="53"/>
      <c r="J115" s="53"/>
      <c r="K115" s="54"/>
      <c r="L115" s="54"/>
      <c r="M115" s="54"/>
      <c r="N115" s="54"/>
      <c r="O115" s="54"/>
      <c r="P115" s="54"/>
    </row>
    <row r="116" spans="1:16">
      <c r="A116" s="103"/>
      <c r="B116" s="99"/>
      <c r="C116" s="100" t="s">
        <v>215</v>
      </c>
      <c r="D116" s="72"/>
      <c r="E116" s="72"/>
      <c r="F116" s="52"/>
      <c r="G116" s="53"/>
      <c r="H116" s="53"/>
      <c r="I116" s="52"/>
      <c r="J116" s="53"/>
      <c r="K116" s="54"/>
      <c r="L116" s="54"/>
      <c r="M116" s="54"/>
      <c r="N116" s="54"/>
      <c r="O116" s="54"/>
      <c r="P116" s="54"/>
    </row>
    <row r="117" spans="1:16" ht="22.5">
      <c r="A117" s="55" t="s">
        <v>96</v>
      </c>
      <c r="B117" s="56" t="s">
        <v>95</v>
      </c>
      <c r="C117" s="46" t="s">
        <v>217</v>
      </c>
      <c r="D117" s="57" t="s">
        <v>137</v>
      </c>
      <c r="E117" s="37">
        <v>1</v>
      </c>
      <c r="F117" s="52"/>
      <c r="G117" s="52"/>
      <c r="H117" s="53"/>
      <c r="I117" s="53"/>
      <c r="J117" s="53"/>
      <c r="K117" s="54"/>
      <c r="L117" s="54"/>
      <c r="M117" s="54"/>
      <c r="N117" s="54"/>
      <c r="O117" s="54"/>
      <c r="P117" s="54"/>
    </row>
    <row r="118" spans="1:16" ht="22.5">
      <c r="A118" s="55" t="s">
        <v>105</v>
      </c>
      <c r="B118" s="56" t="s">
        <v>95</v>
      </c>
      <c r="C118" s="46" t="s">
        <v>235</v>
      </c>
      <c r="D118" s="57" t="s">
        <v>137</v>
      </c>
      <c r="E118" s="37">
        <v>1</v>
      </c>
      <c r="F118" s="52"/>
      <c r="G118" s="52"/>
      <c r="H118" s="53"/>
      <c r="I118" s="53"/>
      <c r="J118" s="52"/>
      <c r="K118" s="54"/>
      <c r="L118" s="54"/>
      <c r="M118" s="54"/>
      <c r="N118" s="54"/>
      <c r="O118" s="54"/>
      <c r="P118" s="54"/>
    </row>
    <row r="119" spans="1:16">
      <c r="A119" s="103"/>
      <c r="B119" s="99"/>
      <c r="C119" s="100" t="s">
        <v>147</v>
      </c>
      <c r="D119" s="72"/>
      <c r="E119" s="72"/>
      <c r="F119" s="52"/>
      <c r="G119" s="53"/>
      <c r="H119" s="53"/>
      <c r="I119" s="52"/>
      <c r="J119" s="53"/>
      <c r="K119" s="54"/>
      <c r="L119" s="54"/>
      <c r="M119" s="54"/>
      <c r="N119" s="54"/>
      <c r="O119" s="54"/>
      <c r="P119" s="54"/>
    </row>
    <row r="120" spans="1:16" ht="25.5">
      <c r="A120" s="55" t="s">
        <v>236</v>
      </c>
      <c r="B120" s="56" t="s">
        <v>95</v>
      </c>
      <c r="C120" s="46" t="s">
        <v>239</v>
      </c>
      <c r="D120" s="57" t="s">
        <v>137</v>
      </c>
      <c r="E120" s="39">
        <v>1</v>
      </c>
      <c r="F120" s="53"/>
      <c r="G120" s="52"/>
      <c r="H120" s="53"/>
      <c r="I120" s="53"/>
      <c r="J120" s="53"/>
      <c r="K120" s="54"/>
      <c r="L120" s="54"/>
      <c r="M120" s="54"/>
      <c r="N120" s="54"/>
      <c r="O120" s="54"/>
      <c r="P120" s="54"/>
    </row>
    <row r="121" spans="1:16" ht="22.5">
      <c r="A121" s="55" t="s">
        <v>237</v>
      </c>
      <c r="B121" s="56" t="s">
        <v>95</v>
      </c>
      <c r="C121" s="46" t="s">
        <v>240</v>
      </c>
      <c r="D121" s="57" t="s">
        <v>121</v>
      </c>
      <c r="E121" s="37">
        <v>1</v>
      </c>
      <c r="F121" s="52"/>
      <c r="G121" s="52"/>
      <c r="H121" s="53"/>
      <c r="I121" s="53"/>
      <c r="J121" s="53"/>
      <c r="K121" s="54"/>
      <c r="L121" s="54"/>
      <c r="M121" s="54"/>
      <c r="N121" s="54"/>
      <c r="O121" s="54"/>
      <c r="P121" s="54"/>
    </row>
    <row r="122" spans="1:16" ht="22.5">
      <c r="A122" s="55" t="s">
        <v>238</v>
      </c>
      <c r="B122" s="56" t="s">
        <v>95</v>
      </c>
      <c r="C122" s="46" t="s">
        <v>220</v>
      </c>
      <c r="D122" s="57" t="s">
        <v>121</v>
      </c>
      <c r="E122" s="37">
        <v>1</v>
      </c>
      <c r="F122" s="52"/>
      <c r="G122" s="52"/>
      <c r="H122" s="53"/>
      <c r="I122" s="53"/>
      <c r="J122" s="52"/>
      <c r="K122" s="54"/>
      <c r="L122" s="54"/>
      <c r="M122" s="54"/>
      <c r="N122" s="54"/>
      <c r="O122" s="54"/>
      <c r="P122" s="54"/>
    </row>
    <row r="123" spans="1:16" ht="25.5">
      <c r="A123" s="59"/>
      <c r="B123" s="59"/>
      <c r="C123" s="60" t="s">
        <v>82</v>
      </c>
      <c r="D123" s="61" t="s">
        <v>21</v>
      </c>
      <c r="E123" s="62"/>
      <c r="F123" s="62"/>
      <c r="G123" s="62"/>
      <c r="H123" s="62"/>
      <c r="I123" s="62"/>
      <c r="J123" s="62"/>
      <c r="K123" s="62"/>
      <c r="L123" s="63">
        <f>ROUND(SUM(L16:L122),2)</f>
        <v>0</v>
      </c>
      <c r="M123" s="63">
        <f>ROUND(SUM(M16:M122),2)</f>
        <v>0</v>
      </c>
      <c r="N123" s="63">
        <f>ROUND(SUM(N16:N122),2)</f>
        <v>0</v>
      </c>
      <c r="O123" s="63">
        <f>ROUND(SUM(O16:O122),2)</f>
        <v>0</v>
      </c>
      <c r="P123" s="63">
        <f>ROUND(SUM(M123:O123),2)</f>
        <v>0</v>
      </c>
    </row>
    <row r="124" spans="1:16">
      <c r="A124" s="64"/>
      <c r="B124" s="65"/>
      <c r="C124" s="66"/>
      <c r="D124" s="67"/>
      <c r="E124" s="67"/>
      <c r="F124" s="67"/>
      <c r="G124" s="67"/>
      <c r="H124" s="67"/>
      <c r="I124" s="67"/>
      <c r="J124" s="67"/>
      <c r="K124" s="67"/>
      <c r="L124" s="67"/>
      <c r="M124" s="65"/>
      <c r="N124" s="65"/>
      <c r="O124" s="65"/>
      <c r="P124" s="65"/>
    </row>
    <row r="126" spans="1:16">
      <c r="A126" s="68" t="s">
        <v>464</v>
      </c>
      <c r="D126" s="68"/>
      <c r="E126" s="68"/>
      <c r="F126" s="68"/>
      <c r="G126" s="68"/>
      <c r="H126" s="68"/>
      <c r="I126" s="10"/>
      <c r="J126" s="154" t="s">
        <v>462</v>
      </c>
      <c r="K126" s="154"/>
      <c r="L126" s="154"/>
      <c r="M126" s="154"/>
      <c r="N126" s="154"/>
      <c r="O126" s="154"/>
      <c r="P126" s="154"/>
    </row>
    <row r="127" spans="1:16">
      <c r="A127" s="68" t="s">
        <v>52</v>
      </c>
      <c r="B127" s="68"/>
      <c r="C127" s="68"/>
      <c r="D127" s="68"/>
      <c r="E127" s="68"/>
      <c r="I127" s="75"/>
      <c r="J127" s="155" t="s">
        <v>463</v>
      </c>
      <c r="K127" s="155"/>
      <c r="L127" s="155"/>
      <c r="M127" s="155"/>
      <c r="N127" s="155"/>
      <c r="O127" s="155"/>
      <c r="P127" s="155"/>
    </row>
    <row r="128" spans="1:16" ht="12.75" customHeight="1">
      <c r="A128" s="69"/>
      <c r="F128" s="4"/>
      <c r="G128" s="4"/>
      <c r="H128" s="4"/>
      <c r="I128" s="4"/>
    </row>
    <row r="129" spans="1:8" s="47" customFormat="1" ht="15" customHeight="1">
      <c r="A129" s="156">
        <f>PS_kopt!A16</f>
        <v>0</v>
      </c>
      <c r="B129" s="156"/>
      <c r="C129" s="156"/>
      <c r="D129" s="13"/>
      <c r="E129" s="13"/>
      <c r="F129" s="13"/>
      <c r="G129" s="13"/>
      <c r="H129" s="13"/>
    </row>
  </sheetData>
  <mergeCells count="21">
    <mergeCell ref="F11:K11"/>
    <mergeCell ref="L11:P11"/>
    <mergeCell ref="J126:P126"/>
    <mergeCell ref="J127:P127"/>
    <mergeCell ref="A129:C129"/>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rowBreaks count="2" manualBreakCount="2">
    <brk id="21" max="15" man="1"/>
    <brk id="109"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E8B1-4F57-46F9-B255-A383DDC5774A}">
  <sheetPr>
    <tabColor rgb="FF92D050"/>
    <pageSetUpPr fitToPage="1"/>
  </sheetPr>
  <dimension ref="A1:P70"/>
  <sheetViews>
    <sheetView view="pageBreakPreview" zoomScale="85" zoomScaleNormal="85" zoomScaleSheetLayoutView="85" workbookViewId="0">
      <selection activeCell="J9" sqref="J9"/>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242</v>
      </c>
      <c r="B1" s="161"/>
      <c r="C1" s="161"/>
      <c r="D1" s="161"/>
      <c r="E1" s="161"/>
      <c r="F1" s="161"/>
      <c r="G1" s="161"/>
      <c r="H1" s="161"/>
      <c r="I1" s="161"/>
      <c r="J1" s="161"/>
      <c r="K1" s="161"/>
      <c r="L1" s="161"/>
      <c r="M1" s="161"/>
      <c r="N1" s="161"/>
      <c r="O1" s="161"/>
      <c r="P1" s="161"/>
    </row>
    <row r="2" spans="1:16" ht="15.75" customHeight="1">
      <c r="A2" s="162" t="s">
        <v>241</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P64</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t="s">
        <v>61</v>
      </c>
      <c r="B14" s="45"/>
      <c r="C14" s="71" t="s">
        <v>243</v>
      </c>
      <c r="D14" s="72"/>
      <c r="E14" s="72"/>
      <c r="F14" s="52"/>
      <c r="G14" s="53"/>
      <c r="H14" s="53"/>
      <c r="I14" s="52"/>
      <c r="J14" s="53"/>
      <c r="K14" s="54"/>
      <c r="L14" s="54"/>
      <c r="M14" s="54"/>
      <c r="N14" s="54"/>
      <c r="O14" s="54"/>
      <c r="P14" s="54"/>
    </row>
    <row r="15" spans="1:16" ht="114.75">
      <c r="A15" s="55" t="s">
        <v>53</v>
      </c>
      <c r="B15" s="56" t="s">
        <v>95</v>
      </c>
      <c r="C15" s="73" t="s">
        <v>244</v>
      </c>
      <c r="D15" s="57" t="s">
        <v>121</v>
      </c>
      <c r="E15" s="53">
        <v>1</v>
      </c>
      <c r="F15" s="52"/>
      <c r="G15" s="52"/>
      <c r="H15" s="53"/>
      <c r="I15" s="52"/>
      <c r="J15" s="53"/>
      <c r="K15" s="54"/>
      <c r="L15" s="54"/>
      <c r="M15" s="54"/>
      <c r="N15" s="54"/>
      <c r="O15" s="54"/>
      <c r="P15" s="54"/>
    </row>
    <row r="16" spans="1:16" ht="63.75">
      <c r="A16" s="55" t="s">
        <v>54</v>
      </c>
      <c r="B16" s="56" t="s">
        <v>95</v>
      </c>
      <c r="C16" s="58" t="s">
        <v>245</v>
      </c>
      <c r="D16" s="57" t="s">
        <v>121</v>
      </c>
      <c r="E16" s="52">
        <v>1</v>
      </c>
      <c r="F16" s="52"/>
      <c r="G16" s="52"/>
      <c r="H16" s="53"/>
      <c r="I16" s="53"/>
      <c r="J16" s="52"/>
      <c r="K16" s="54"/>
      <c r="L16" s="54"/>
      <c r="M16" s="54"/>
      <c r="N16" s="54"/>
      <c r="O16" s="54"/>
      <c r="P16" s="54"/>
    </row>
    <row r="17" spans="1:16" ht="22.5">
      <c r="A17" s="55" t="s">
        <v>55</v>
      </c>
      <c r="B17" s="56" t="s">
        <v>95</v>
      </c>
      <c r="C17" s="73" t="s">
        <v>246</v>
      </c>
      <c r="D17" s="57" t="s">
        <v>121</v>
      </c>
      <c r="E17" s="53">
        <v>1</v>
      </c>
      <c r="F17" s="52"/>
      <c r="G17" s="52"/>
      <c r="H17" s="53"/>
      <c r="I17" s="52"/>
      <c r="J17" s="53"/>
      <c r="K17" s="54"/>
      <c r="L17" s="54"/>
      <c r="M17" s="54"/>
      <c r="N17" s="54"/>
      <c r="O17" s="54"/>
      <c r="P17" s="54"/>
    </row>
    <row r="18" spans="1:16">
      <c r="A18" s="51" t="s">
        <v>66</v>
      </c>
      <c r="B18" s="45"/>
      <c r="C18" s="71" t="s">
        <v>247</v>
      </c>
      <c r="D18" s="72"/>
      <c r="E18" s="72"/>
      <c r="F18" s="52"/>
      <c r="G18" s="53"/>
      <c r="H18" s="53"/>
      <c r="I18" s="52"/>
      <c r="J18" s="53"/>
      <c r="K18" s="54"/>
      <c r="L18" s="54"/>
      <c r="M18" s="54"/>
      <c r="N18" s="54"/>
      <c r="O18" s="54"/>
      <c r="P18" s="54"/>
    </row>
    <row r="19" spans="1:16" ht="38.25">
      <c r="A19" s="55" t="s">
        <v>69</v>
      </c>
      <c r="B19" s="56" t="s">
        <v>95</v>
      </c>
      <c r="C19" s="58" t="s">
        <v>248</v>
      </c>
      <c r="D19" s="57" t="s">
        <v>137</v>
      </c>
      <c r="E19" s="52">
        <v>3</v>
      </c>
      <c r="F19" s="52"/>
      <c r="G19" s="52"/>
      <c r="H19" s="53"/>
      <c r="I19" s="53"/>
      <c r="J19" s="52"/>
      <c r="K19" s="54"/>
      <c r="L19" s="54"/>
      <c r="M19" s="54"/>
      <c r="N19" s="54"/>
      <c r="O19" s="54"/>
      <c r="P19" s="54"/>
    </row>
    <row r="20" spans="1:16" ht="38.25">
      <c r="A20" s="55" t="s">
        <v>70</v>
      </c>
      <c r="B20" s="56" t="s">
        <v>95</v>
      </c>
      <c r="C20" s="58" t="s">
        <v>249</v>
      </c>
      <c r="D20" s="57" t="s">
        <v>137</v>
      </c>
      <c r="E20" s="52">
        <v>4</v>
      </c>
      <c r="F20" s="52"/>
      <c r="G20" s="52"/>
      <c r="H20" s="53"/>
      <c r="I20" s="53"/>
      <c r="J20" s="52"/>
      <c r="K20" s="54"/>
      <c r="L20" s="54"/>
      <c r="M20" s="54"/>
      <c r="N20" s="54"/>
      <c r="O20" s="54"/>
      <c r="P20" s="54"/>
    </row>
    <row r="21" spans="1:16" ht="38.25">
      <c r="A21" s="55" t="s">
        <v>71</v>
      </c>
      <c r="B21" s="56" t="s">
        <v>95</v>
      </c>
      <c r="C21" s="58" t="s">
        <v>250</v>
      </c>
      <c r="D21" s="57" t="s">
        <v>137</v>
      </c>
      <c r="E21" s="52">
        <v>1</v>
      </c>
      <c r="F21" s="52"/>
      <c r="G21" s="52"/>
      <c r="H21" s="53"/>
      <c r="I21" s="53"/>
      <c r="J21" s="52"/>
      <c r="K21" s="54"/>
      <c r="L21" s="54"/>
      <c r="M21" s="54"/>
      <c r="N21" s="54"/>
      <c r="O21" s="54"/>
      <c r="P21" s="54"/>
    </row>
    <row r="22" spans="1:16" ht="38.25">
      <c r="A22" s="55" t="s">
        <v>156</v>
      </c>
      <c r="B22" s="56" t="s">
        <v>95</v>
      </c>
      <c r="C22" s="58" t="s">
        <v>251</v>
      </c>
      <c r="D22" s="57" t="s">
        <v>137</v>
      </c>
      <c r="E22" s="52">
        <v>1</v>
      </c>
      <c r="F22" s="52"/>
      <c r="G22" s="52"/>
      <c r="H22" s="53"/>
      <c r="I22" s="53"/>
      <c r="J22" s="52"/>
      <c r="K22" s="54"/>
      <c r="L22" s="54"/>
      <c r="M22" s="54"/>
      <c r="N22" s="54"/>
      <c r="O22" s="54"/>
      <c r="P22" s="54"/>
    </row>
    <row r="23" spans="1:16" ht="38.25">
      <c r="A23" s="55" t="s">
        <v>157</v>
      </c>
      <c r="B23" s="56" t="s">
        <v>95</v>
      </c>
      <c r="C23" s="58" t="s">
        <v>252</v>
      </c>
      <c r="D23" s="57" t="s">
        <v>137</v>
      </c>
      <c r="E23" s="52">
        <v>3</v>
      </c>
      <c r="F23" s="52"/>
      <c r="G23" s="52"/>
      <c r="H23" s="53"/>
      <c r="I23" s="53"/>
      <c r="J23" s="52"/>
      <c r="K23" s="54"/>
      <c r="L23" s="54"/>
      <c r="M23" s="54"/>
      <c r="N23" s="54"/>
      <c r="O23" s="54"/>
      <c r="P23" s="54"/>
    </row>
    <row r="24" spans="1:16" ht="51">
      <c r="A24" s="55" t="s">
        <v>158</v>
      </c>
      <c r="B24" s="56" t="s">
        <v>95</v>
      </c>
      <c r="C24" s="58" t="s">
        <v>253</v>
      </c>
      <c r="D24" s="57" t="s">
        <v>137</v>
      </c>
      <c r="E24" s="52">
        <v>3</v>
      </c>
      <c r="F24" s="52"/>
      <c r="G24" s="52"/>
      <c r="H24" s="53"/>
      <c r="I24" s="53"/>
      <c r="J24" s="52"/>
      <c r="K24" s="54"/>
      <c r="L24" s="54"/>
      <c r="M24" s="54"/>
      <c r="N24" s="54"/>
      <c r="O24" s="54"/>
      <c r="P24" s="54"/>
    </row>
    <row r="25" spans="1:16" ht="38.25">
      <c r="A25" s="55" t="s">
        <v>159</v>
      </c>
      <c r="B25" s="56" t="s">
        <v>95</v>
      </c>
      <c r="C25" s="58" t="s">
        <v>254</v>
      </c>
      <c r="D25" s="57" t="s">
        <v>137</v>
      </c>
      <c r="E25" s="52">
        <v>5</v>
      </c>
      <c r="F25" s="52"/>
      <c r="G25" s="52"/>
      <c r="H25" s="53"/>
      <c r="I25" s="53"/>
      <c r="J25" s="52"/>
      <c r="K25" s="54"/>
      <c r="L25" s="54"/>
      <c r="M25" s="54"/>
      <c r="N25" s="54"/>
      <c r="O25" s="54"/>
      <c r="P25" s="54"/>
    </row>
    <row r="26" spans="1:16" ht="51">
      <c r="A26" s="55" t="s">
        <v>160</v>
      </c>
      <c r="B26" s="56" t="s">
        <v>95</v>
      </c>
      <c r="C26" s="58" t="s">
        <v>255</v>
      </c>
      <c r="D26" s="57" t="s">
        <v>137</v>
      </c>
      <c r="E26" s="52">
        <v>5</v>
      </c>
      <c r="F26" s="52"/>
      <c r="G26" s="52"/>
      <c r="H26" s="53"/>
      <c r="I26" s="53"/>
      <c r="J26" s="52"/>
      <c r="K26" s="54"/>
      <c r="L26" s="54"/>
      <c r="M26" s="54"/>
      <c r="N26" s="54"/>
      <c r="O26" s="54"/>
      <c r="P26" s="54"/>
    </row>
    <row r="27" spans="1:16" ht="38.25">
      <c r="A27" s="55" t="s">
        <v>161</v>
      </c>
      <c r="B27" s="56" t="s">
        <v>95</v>
      </c>
      <c r="C27" s="58" t="s">
        <v>256</v>
      </c>
      <c r="D27" s="57" t="s">
        <v>137</v>
      </c>
      <c r="E27" s="52">
        <v>1</v>
      </c>
      <c r="F27" s="52"/>
      <c r="G27" s="52"/>
      <c r="H27" s="53"/>
      <c r="I27" s="53"/>
      <c r="J27" s="52"/>
      <c r="K27" s="54"/>
      <c r="L27" s="54"/>
      <c r="M27" s="54"/>
      <c r="N27" s="54"/>
      <c r="O27" s="54"/>
      <c r="P27" s="54"/>
    </row>
    <row r="28" spans="1:16" ht="51">
      <c r="A28" s="55" t="s">
        <v>162</v>
      </c>
      <c r="B28" s="56" t="s">
        <v>95</v>
      </c>
      <c r="C28" s="58" t="s">
        <v>257</v>
      </c>
      <c r="D28" s="57" t="s">
        <v>137</v>
      </c>
      <c r="E28" s="52">
        <v>1</v>
      </c>
      <c r="F28" s="52"/>
      <c r="G28" s="52"/>
      <c r="H28" s="53"/>
      <c r="I28" s="53"/>
      <c r="J28" s="52"/>
      <c r="K28" s="54"/>
      <c r="L28" s="54"/>
      <c r="M28" s="54"/>
      <c r="N28" s="54"/>
      <c r="O28" s="54"/>
      <c r="P28" s="54"/>
    </row>
    <row r="29" spans="1:16">
      <c r="A29" s="51" t="s">
        <v>67</v>
      </c>
      <c r="B29" s="45"/>
      <c r="C29" s="71" t="s">
        <v>258</v>
      </c>
      <c r="D29" s="72"/>
      <c r="E29" s="72"/>
      <c r="F29" s="52"/>
      <c r="G29" s="53"/>
      <c r="H29" s="53"/>
      <c r="I29" s="52"/>
      <c r="J29" s="53"/>
      <c r="K29" s="54"/>
      <c r="L29" s="54"/>
      <c r="M29" s="54"/>
      <c r="N29" s="54"/>
      <c r="O29" s="54"/>
      <c r="P29" s="54"/>
    </row>
    <row r="30" spans="1:16" ht="63.75">
      <c r="A30" s="38" t="s">
        <v>72</v>
      </c>
      <c r="B30" s="56" t="s">
        <v>95</v>
      </c>
      <c r="C30" s="73" t="s">
        <v>294</v>
      </c>
      <c r="D30" s="57" t="s">
        <v>137</v>
      </c>
      <c r="E30" s="53">
        <v>4</v>
      </c>
      <c r="F30" s="52"/>
      <c r="G30" s="52"/>
      <c r="H30" s="53"/>
      <c r="I30" s="52"/>
      <c r="J30" s="53"/>
      <c r="K30" s="54"/>
      <c r="L30" s="54"/>
      <c r="M30" s="54"/>
      <c r="N30" s="54"/>
      <c r="O30" s="54"/>
      <c r="P30" s="54"/>
    </row>
    <row r="31" spans="1:16" ht="38.25">
      <c r="A31" s="38" t="s">
        <v>2</v>
      </c>
      <c r="B31" s="56" t="s">
        <v>95</v>
      </c>
      <c r="C31" s="58" t="s">
        <v>254</v>
      </c>
      <c r="D31" s="57" t="s">
        <v>137</v>
      </c>
      <c r="E31" s="53">
        <v>2</v>
      </c>
      <c r="F31" s="53"/>
      <c r="G31" s="52"/>
      <c r="H31" s="53"/>
      <c r="I31" s="53"/>
      <c r="J31" s="53"/>
      <c r="K31" s="54"/>
      <c r="L31" s="54"/>
      <c r="M31" s="54"/>
      <c r="N31" s="54"/>
      <c r="O31" s="54"/>
      <c r="P31" s="54"/>
    </row>
    <row r="32" spans="1:16" ht="25.5">
      <c r="A32" s="38" t="s">
        <v>184</v>
      </c>
      <c r="B32" s="56" t="s">
        <v>95</v>
      </c>
      <c r="C32" s="58" t="s">
        <v>259</v>
      </c>
      <c r="D32" s="57" t="s">
        <v>137</v>
      </c>
      <c r="E32" s="53">
        <v>2</v>
      </c>
      <c r="F32" s="53"/>
      <c r="G32" s="52"/>
      <c r="H32" s="53"/>
      <c r="I32" s="53"/>
      <c r="J32" s="53"/>
      <c r="K32" s="54"/>
      <c r="L32" s="54"/>
      <c r="M32" s="54"/>
      <c r="N32" s="54"/>
      <c r="O32" s="54"/>
      <c r="P32" s="54"/>
    </row>
    <row r="33" spans="1:16">
      <c r="A33" s="51" t="s">
        <v>68</v>
      </c>
      <c r="B33" s="45"/>
      <c r="C33" s="71" t="s">
        <v>260</v>
      </c>
      <c r="D33" s="72"/>
      <c r="E33" s="72"/>
      <c r="F33" s="52"/>
      <c r="G33" s="53"/>
      <c r="H33" s="53"/>
      <c r="I33" s="52"/>
      <c r="J33" s="53"/>
      <c r="K33" s="54"/>
      <c r="L33" s="54"/>
      <c r="M33" s="54"/>
      <c r="N33" s="54"/>
      <c r="O33" s="54"/>
      <c r="P33" s="54"/>
    </row>
    <row r="34" spans="1:16" ht="22.5">
      <c r="A34" s="38" t="s">
        <v>17</v>
      </c>
      <c r="B34" s="56" t="s">
        <v>95</v>
      </c>
      <c r="C34" s="46" t="s">
        <v>261</v>
      </c>
      <c r="D34" s="57" t="s">
        <v>125</v>
      </c>
      <c r="E34" s="39">
        <v>135</v>
      </c>
      <c r="F34" s="53"/>
      <c r="G34" s="52"/>
      <c r="H34" s="53"/>
      <c r="I34" s="53"/>
      <c r="J34" s="53"/>
      <c r="K34" s="54"/>
      <c r="L34" s="54"/>
      <c r="M34" s="54"/>
      <c r="N34" s="54"/>
      <c r="O34" s="54"/>
      <c r="P34" s="54"/>
    </row>
    <row r="35" spans="1:16" ht="25.5">
      <c r="A35" s="38" t="s">
        <v>16</v>
      </c>
      <c r="B35" s="56" t="s">
        <v>95</v>
      </c>
      <c r="C35" s="58" t="s">
        <v>262</v>
      </c>
      <c r="D35" s="57" t="s">
        <v>125</v>
      </c>
      <c r="E35" s="39">
        <v>20</v>
      </c>
      <c r="F35" s="52"/>
      <c r="G35" s="52"/>
      <c r="H35" s="53"/>
      <c r="I35" s="52"/>
      <c r="J35" s="53"/>
      <c r="K35" s="54"/>
      <c r="L35" s="54"/>
      <c r="M35" s="54"/>
      <c r="N35" s="54"/>
      <c r="O35" s="54"/>
      <c r="P35" s="54"/>
    </row>
    <row r="36" spans="1:16" ht="25.5">
      <c r="A36" s="38" t="s">
        <v>18</v>
      </c>
      <c r="B36" s="56" t="s">
        <v>95</v>
      </c>
      <c r="C36" s="58" t="s">
        <v>263</v>
      </c>
      <c r="D36" s="57" t="s">
        <v>125</v>
      </c>
      <c r="E36" s="37">
        <v>220</v>
      </c>
      <c r="F36" s="52"/>
      <c r="G36" s="52"/>
      <c r="H36" s="53"/>
      <c r="I36" s="53"/>
      <c r="J36" s="52"/>
      <c r="K36" s="54"/>
      <c r="L36" s="54"/>
      <c r="M36" s="54"/>
      <c r="N36" s="54"/>
      <c r="O36" s="54"/>
      <c r="P36" s="54"/>
    </row>
    <row r="37" spans="1:16" ht="22.5">
      <c r="A37" s="38" t="s">
        <v>91</v>
      </c>
      <c r="B37" s="56" t="s">
        <v>95</v>
      </c>
      <c r="C37" s="46" t="s">
        <v>264</v>
      </c>
      <c r="D37" s="57" t="s">
        <v>137</v>
      </c>
      <c r="E37" s="37">
        <v>1</v>
      </c>
      <c r="F37" s="52"/>
      <c r="G37" s="52"/>
      <c r="H37" s="53"/>
      <c r="I37" s="53"/>
      <c r="J37" s="53"/>
      <c r="K37" s="54"/>
      <c r="L37" s="54"/>
      <c r="M37" s="54"/>
      <c r="N37" s="54"/>
      <c r="O37" s="54"/>
      <c r="P37" s="54"/>
    </row>
    <row r="38" spans="1:16">
      <c r="A38" s="51" t="s">
        <v>65</v>
      </c>
      <c r="B38" s="45"/>
      <c r="C38" s="71" t="s">
        <v>265</v>
      </c>
      <c r="D38" s="72"/>
      <c r="E38" s="72"/>
      <c r="F38" s="52"/>
      <c r="G38" s="53"/>
      <c r="H38" s="53"/>
      <c r="I38" s="52"/>
      <c r="J38" s="53"/>
      <c r="K38" s="54"/>
      <c r="L38" s="54"/>
      <c r="M38" s="54"/>
      <c r="N38" s="54"/>
      <c r="O38" s="54"/>
      <c r="P38" s="54"/>
    </row>
    <row r="39" spans="1:16" ht="76.5">
      <c r="A39" s="38" t="s">
        <v>19</v>
      </c>
      <c r="B39" s="56" t="s">
        <v>95</v>
      </c>
      <c r="C39" s="46" t="s">
        <v>267</v>
      </c>
      <c r="D39" s="57" t="s">
        <v>137</v>
      </c>
      <c r="E39" s="37">
        <v>11</v>
      </c>
      <c r="F39" s="52"/>
      <c r="G39" s="52"/>
      <c r="H39" s="53"/>
      <c r="I39" s="53"/>
      <c r="J39" s="52"/>
      <c r="K39" s="54"/>
      <c r="L39" s="54"/>
      <c r="M39" s="54"/>
      <c r="N39" s="54"/>
      <c r="O39" s="54"/>
      <c r="P39" s="54"/>
    </row>
    <row r="40" spans="1:16" ht="76.5">
      <c r="A40" s="38" t="s">
        <v>97</v>
      </c>
      <c r="B40" s="56" t="s">
        <v>95</v>
      </c>
      <c r="C40" s="46" t="s">
        <v>268</v>
      </c>
      <c r="D40" s="57" t="s">
        <v>137</v>
      </c>
      <c r="E40" s="37">
        <v>2</v>
      </c>
      <c r="F40" s="52"/>
      <c r="G40" s="52"/>
      <c r="H40" s="53"/>
      <c r="I40" s="53"/>
      <c r="J40" s="52"/>
      <c r="K40" s="54"/>
      <c r="L40" s="54"/>
      <c r="M40" s="54"/>
      <c r="N40" s="54"/>
      <c r="O40" s="54"/>
      <c r="P40" s="54"/>
    </row>
    <row r="41" spans="1:16" ht="51">
      <c r="A41" s="38" t="s">
        <v>98</v>
      </c>
      <c r="B41" s="56" t="s">
        <v>95</v>
      </c>
      <c r="C41" s="74" t="s">
        <v>266</v>
      </c>
      <c r="D41" s="57" t="s">
        <v>137</v>
      </c>
      <c r="E41" s="39">
        <v>1</v>
      </c>
      <c r="F41" s="52"/>
      <c r="G41" s="52"/>
      <c r="H41" s="53"/>
      <c r="I41" s="52"/>
      <c r="J41" s="53"/>
      <c r="K41" s="54"/>
      <c r="L41" s="54"/>
      <c r="M41" s="54"/>
      <c r="N41" s="54"/>
      <c r="O41" s="54"/>
      <c r="P41" s="54"/>
    </row>
    <row r="42" spans="1:16">
      <c r="A42" s="51" t="s">
        <v>0</v>
      </c>
      <c r="B42" s="45"/>
      <c r="C42" s="71" t="s">
        <v>269</v>
      </c>
      <c r="D42" s="72"/>
      <c r="E42" s="72"/>
      <c r="F42" s="52"/>
      <c r="G42" s="53"/>
      <c r="H42" s="53"/>
      <c r="I42" s="52"/>
      <c r="J42" s="53"/>
      <c r="K42" s="54"/>
      <c r="L42" s="54"/>
      <c r="M42" s="54"/>
      <c r="N42" s="54"/>
      <c r="O42" s="54"/>
      <c r="P42" s="54"/>
    </row>
    <row r="43" spans="1:16" ht="38.25">
      <c r="A43" s="38" t="s">
        <v>73</v>
      </c>
      <c r="B43" s="56" t="s">
        <v>95</v>
      </c>
      <c r="C43" s="46" t="s">
        <v>270</v>
      </c>
      <c r="D43" s="57" t="s">
        <v>125</v>
      </c>
      <c r="E43" s="37">
        <v>100</v>
      </c>
      <c r="F43" s="52"/>
      <c r="G43" s="52"/>
      <c r="H43" s="53"/>
      <c r="I43" s="53"/>
      <c r="J43" s="52"/>
      <c r="K43" s="54"/>
      <c r="L43" s="54"/>
      <c r="M43" s="54"/>
      <c r="N43" s="54"/>
      <c r="O43" s="54"/>
      <c r="P43" s="54"/>
    </row>
    <row r="44" spans="1:16" ht="38.25">
      <c r="A44" s="38" t="s">
        <v>99</v>
      </c>
      <c r="B44" s="56" t="s">
        <v>95</v>
      </c>
      <c r="C44" s="46" t="s">
        <v>272</v>
      </c>
      <c r="D44" s="57" t="s">
        <v>125</v>
      </c>
      <c r="E44" s="39">
        <v>45</v>
      </c>
      <c r="F44" s="53"/>
      <c r="G44" s="52"/>
      <c r="H44" s="53"/>
      <c r="I44" s="53"/>
      <c r="J44" s="53"/>
      <c r="K44" s="54"/>
      <c r="L44" s="54"/>
      <c r="M44" s="54"/>
      <c r="N44" s="54"/>
      <c r="O44" s="54"/>
      <c r="P44" s="54"/>
    </row>
    <row r="45" spans="1:16" ht="38.25">
      <c r="A45" s="38" t="s">
        <v>100</v>
      </c>
      <c r="B45" s="56" t="s">
        <v>95</v>
      </c>
      <c r="C45" s="46" t="s">
        <v>273</v>
      </c>
      <c r="D45" s="57" t="s">
        <v>125</v>
      </c>
      <c r="E45" s="39">
        <v>370</v>
      </c>
      <c r="F45" s="53"/>
      <c r="G45" s="52"/>
      <c r="H45" s="53"/>
      <c r="I45" s="53"/>
      <c r="J45" s="53"/>
      <c r="K45" s="54"/>
      <c r="L45" s="54"/>
      <c r="M45" s="54"/>
      <c r="N45" s="54"/>
      <c r="O45" s="54"/>
      <c r="P45" s="54"/>
    </row>
    <row r="46" spans="1:16" ht="38.25">
      <c r="A46" s="38" t="s">
        <v>101</v>
      </c>
      <c r="B46" s="56" t="s">
        <v>95</v>
      </c>
      <c r="C46" s="46" t="s">
        <v>274</v>
      </c>
      <c r="D46" s="57" t="s">
        <v>125</v>
      </c>
      <c r="E46" s="39">
        <v>195</v>
      </c>
      <c r="F46" s="53"/>
      <c r="G46" s="52"/>
      <c r="H46" s="53"/>
      <c r="I46" s="53"/>
      <c r="J46" s="53"/>
      <c r="K46" s="54"/>
      <c r="L46" s="54"/>
      <c r="M46" s="54"/>
      <c r="N46" s="54"/>
      <c r="O46" s="54"/>
      <c r="P46" s="54"/>
    </row>
    <row r="47" spans="1:16" ht="51">
      <c r="A47" s="38" t="s">
        <v>102</v>
      </c>
      <c r="B47" s="56" t="s">
        <v>95</v>
      </c>
      <c r="C47" s="46" t="s">
        <v>437</v>
      </c>
      <c r="D47" s="57" t="s">
        <v>125</v>
      </c>
      <c r="E47" s="39">
        <v>515</v>
      </c>
      <c r="F47" s="53"/>
      <c r="G47" s="52"/>
      <c r="H47" s="53"/>
      <c r="I47" s="53"/>
      <c r="J47" s="53"/>
      <c r="K47" s="54"/>
      <c r="L47" s="54"/>
      <c r="M47" s="54"/>
      <c r="N47" s="54"/>
      <c r="O47" s="54"/>
      <c r="P47" s="54"/>
    </row>
    <row r="48" spans="1:16" ht="25.5">
      <c r="A48" s="38" t="s">
        <v>271</v>
      </c>
      <c r="B48" s="56" t="s">
        <v>95</v>
      </c>
      <c r="C48" s="74" t="s">
        <v>275</v>
      </c>
      <c r="D48" s="57" t="s">
        <v>125</v>
      </c>
      <c r="E48" s="39">
        <v>50</v>
      </c>
      <c r="F48" s="52"/>
      <c r="G48" s="52"/>
      <c r="H48" s="53"/>
      <c r="I48" s="52"/>
      <c r="J48" s="53"/>
      <c r="K48" s="54"/>
      <c r="L48" s="54"/>
      <c r="M48" s="54"/>
      <c r="N48" s="54"/>
      <c r="O48" s="54"/>
      <c r="P48" s="54"/>
    </row>
    <row r="49" spans="1:16">
      <c r="A49" s="51" t="s">
        <v>1</v>
      </c>
      <c r="B49" s="45"/>
      <c r="C49" s="71" t="s">
        <v>276</v>
      </c>
      <c r="D49" s="72"/>
      <c r="E49" s="72"/>
      <c r="F49" s="52"/>
      <c r="G49" s="53"/>
      <c r="H49" s="53"/>
      <c r="I49" s="52"/>
      <c r="J49" s="53"/>
      <c r="K49" s="54"/>
      <c r="L49" s="54"/>
      <c r="M49" s="54"/>
      <c r="N49" s="54"/>
      <c r="O49" s="54"/>
      <c r="P49" s="54"/>
    </row>
    <row r="50" spans="1:16" ht="25.5">
      <c r="A50" s="38" t="s">
        <v>83</v>
      </c>
      <c r="B50" s="56" t="s">
        <v>95</v>
      </c>
      <c r="C50" s="74" t="s">
        <v>277</v>
      </c>
      <c r="D50" s="57" t="s">
        <v>137</v>
      </c>
      <c r="E50" s="39">
        <v>15</v>
      </c>
      <c r="F50" s="52"/>
      <c r="G50" s="52"/>
      <c r="H50" s="53"/>
      <c r="I50" s="52"/>
      <c r="J50" s="53"/>
      <c r="K50" s="54"/>
      <c r="L50" s="54"/>
      <c r="M50" s="54"/>
      <c r="N50" s="54"/>
      <c r="O50" s="54"/>
      <c r="P50" s="54"/>
    </row>
    <row r="51" spans="1:16" ht="38.25">
      <c r="A51" s="38" t="s">
        <v>84</v>
      </c>
      <c r="B51" s="56" t="s">
        <v>95</v>
      </c>
      <c r="C51" s="46" t="s">
        <v>278</v>
      </c>
      <c r="D51" s="57" t="s">
        <v>137</v>
      </c>
      <c r="E51" s="39">
        <v>4</v>
      </c>
      <c r="F51" s="53"/>
      <c r="G51" s="52"/>
      <c r="H51" s="53"/>
      <c r="I51" s="53"/>
      <c r="J51" s="53"/>
      <c r="K51" s="54"/>
      <c r="L51" s="54"/>
      <c r="M51" s="54"/>
      <c r="N51" s="54"/>
      <c r="O51" s="54"/>
      <c r="P51" s="54"/>
    </row>
    <row r="52" spans="1:16" ht="25.5">
      <c r="A52" s="38" t="s">
        <v>85</v>
      </c>
      <c r="B52" s="56" t="s">
        <v>95</v>
      </c>
      <c r="C52" s="46" t="s">
        <v>279</v>
      </c>
      <c r="D52" s="57" t="s">
        <v>280</v>
      </c>
      <c r="E52" s="37">
        <v>1</v>
      </c>
      <c r="F52" s="52"/>
      <c r="G52" s="52"/>
      <c r="H52" s="53"/>
      <c r="I52" s="53"/>
      <c r="J52" s="52"/>
      <c r="K52" s="54"/>
      <c r="L52" s="54"/>
      <c r="M52" s="54"/>
      <c r="N52" s="54"/>
      <c r="O52" s="54"/>
      <c r="P52" s="54"/>
    </row>
    <row r="53" spans="1:16" ht="27">
      <c r="A53" s="38" t="s">
        <v>103</v>
      </c>
      <c r="B53" s="56" t="s">
        <v>95</v>
      </c>
      <c r="C53" s="46" t="s">
        <v>281</v>
      </c>
      <c r="D53" s="57" t="s">
        <v>280</v>
      </c>
      <c r="E53" s="37">
        <v>1</v>
      </c>
      <c r="F53" s="52"/>
      <c r="G53" s="52"/>
      <c r="H53" s="53"/>
      <c r="I53" s="53"/>
      <c r="J53" s="52"/>
      <c r="K53" s="54"/>
      <c r="L53" s="54"/>
      <c r="M53" s="54"/>
      <c r="N53" s="54"/>
      <c r="O53" s="54"/>
      <c r="P53" s="54"/>
    </row>
    <row r="54" spans="1:16" ht="38.25">
      <c r="A54" s="38" t="s">
        <v>104</v>
      </c>
      <c r="B54" s="56" t="s">
        <v>95</v>
      </c>
      <c r="C54" s="74" t="s">
        <v>295</v>
      </c>
      <c r="D54" s="57" t="s">
        <v>125</v>
      </c>
      <c r="E54" s="39">
        <v>65</v>
      </c>
      <c r="F54" s="52"/>
      <c r="G54" s="52"/>
      <c r="H54" s="53"/>
      <c r="I54" s="52"/>
      <c r="J54" s="53"/>
      <c r="K54" s="54"/>
      <c r="L54" s="54"/>
      <c r="M54" s="54"/>
      <c r="N54" s="54"/>
      <c r="O54" s="54"/>
      <c r="P54" s="54"/>
    </row>
    <row r="55" spans="1:16">
      <c r="A55" s="51" t="s">
        <v>86</v>
      </c>
      <c r="B55" s="45"/>
      <c r="C55" s="71" t="s">
        <v>386</v>
      </c>
      <c r="D55" s="72"/>
      <c r="E55" s="72"/>
      <c r="F55" s="52"/>
      <c r="G55" s="53"/>
      <c r="H55" s="53"/>
      <c r="I55" s="52"/>
      <c r="J55" s="53"/>
      <c r="K55" s="54"/>
      <c r="L55" s="54"/>
      <c r="M55" s="54"/>
      <c r="N55" s="54"/>
      <c r="O55" s="54"/>
      <c r="P55" s="54"/>
    </row>
    <row r="56" spans="1:16" ht="22.5">
      <c r="A56" s="38" t="s">
        <v>87</v>
      </c>
      <c r="B56" s="56" t="s">
        <v>95</v>
      </c>
      <c r="C56" s="46" t="s">
        <v>286</v>
      </c>
      <c r="D56" s="57" t="s">
        <v>280</v>
      </c>
      <c r="E56" s="39">
        <v>1</v>
      </c>
      <c r="F56" s="53"/>
      <c r="G56" s="52"/>
      <c r="H56" s="53"/>
      <c r="I56" s="53"/>
      <c r="J56" s="53"/>
      <c r="K56" s="54"/>
      <c r="L56" s="54"/>
      <c r="M56" s="54"/>
      <c r="N56" s="54"/>
      <c r="O56" s="54"/>
      <c r="P56" s="54"/>
    </row>
    <row r="57" spans="1:16" ht="89.25">
      <c r="A57" s="38" t="s">
        <v>88</v>
      </c>
      <c r="B57" s="56" t="s">
        <v>95</v>
      </c>
      <c r="C57" s="46" t="s">
        <v>293</v>
      </c>
      <c r="D57" s="57" t="s">
        <v>280</v>
      </c>
      <c r="E57" s="37">
        <v>1</v>
      </c>
      <c r="F57" s="52"/>
      <c r="G57" s="52"/>
      <c r="H57" s="53"/>
      <c r="I57" s="53"/>
      <c r="J57" s="52"/>
      <c r="K57" s="54"/>
      <c r="L57" s="54"/>
      <c r="M57" s="54"/>
      <c r="N57" s="54"/>
      <c r="O57" s="54"/>
      <c r="P57" s="54"/>
    </row>
    <row r="58" spans="1:16" ht="25.5">
      <c r="A58" s="38" t="s">
        <v>89</v>
      </c>
      <c r="B58" s="56" t="s">
        <v>95</v>
      </c>
      <c r="C58" s="46" t="s">
        <v>287</v>
      </c>
      <c r="D58" s="57" t="s">
        <v>125</v>
      </c>
      <c r="E58" s="37">
        <v>35</v>
      </c>
      <c r="F58" s="52"/>
      <c r="G58" s="52"/>
      <c r="H58" s="53"/>
      <c r="I58" s="53"/>
      <c r="J58" s="52"/>
      <c r="K58" s="54"/>
      <c r="L58" s="54"/>
      <c r="M58" s="54"/>
      <c r="N58" s="54"/>
      <c r="O58" s="54"/>
      <c r="P58" s="54"/>
    </row>
    <row r="59" spans="1:16" ht="25.5">
      <c r="A59" s="38" t="s">
        <v>90</v>
      </c>
      <c r="B59" s="56" t="s">
        <v>95</v>
      </c>
      <c r="C59" s="46" t="s">
        <v>288</v>
      </c>
      <c r="D59" s="57" t="s">
        <v>280</v>
      </c>
      <c r="E59" s="37">
        <v>1</v>
      </c>
      <c r="F59" s="52"/>
      <c r="G59" s="52"/>
      <c r="H59" s="53"/>
      <c r="I59" s="53"/>
      <c r="J59" s="52"/>
      <c r="K59" s="54"/>
      <c r="L59" s="54"/>
      <c r="M59" s="54"/>
      <c r="N59" s="54"/>
      <c r="O59" s="54"/>
      <c r="P59" s="54"/>
    </row>
    <row r="60" spans="1:16" ht="76.5">
      <c r="A60" s="38" t="s">
        <v>282</v>
      </c>
      <c r="B60" s="56" t="s">
        <v>95</v>
      </c>
      <c r="C60" s="46" t="s">
        <v>289</v>
      </c>
      <c r="D60" s="57" t="s">
        <v>280</v>
      </c>
      <c r="E60" s="37">
        <v>1</v>
      </c>
      <c r="F60" s="52"/>
      <c r="G60" s="52"/>
      <c r="H60" s="53"/>
      <c r="I60" s="53"/>
      <c r="J60" s="52"/>
      <c r="K60" s="54"/>
      <c r="L60" s="54"/>
      <c r="M60" s="54"/>
      <c r="N60" s="54"/>
      <c r="O60" s="54"/>
      <c r="P60" s="54"/>
    </row>
    <row r="61" spans="1:16" ht="22.5">
      <c r="A61" s="38" t="s">
        <v>283</v>
      </c>
      <c r="B61" s="56" t="s">
        <v>95</v>
      </c>
      <c r="C61" s="46" t="s">
        <v>290</v>
      </c>
      <c r="D61" s="57" t="s">
        <v>280</v>
      </c>
      <c r="E61" s="37">
        <v>1</v>
      </c>
      <c r="F61" s="52"/>
      <c r="G61" s="52"/>
      <c r="H61" s="53"/>
      <c r="I61" s="53"/>
      <c r="J61" s="52"/>
      <c r="K61" s="54"/>
      <c r="L61" s="54"/>
      <c r="M61" s="54"/>
      <c r="N61" s="54"/>
      <c r="O61" s="54"/>
      <c r="P61" s="54"/>
    </row>
    <row r="62" spans="1:16" ht="102">
      <c r="A62" s="38" t="s">
        <v>284</v>
      </c>
      <c r="B62" s="56" t="s">
        <v>95</v>
      </c>
      <c r="C62" s="46" t="s">
        <v>291</v>
      </c>
      <c r="D62" s="57" t="s">
        <v>280</v>
      </c>
      <c r="E62" s="39">
        <v>1</v>
      </c>
      <c r="F62" s="53"/>
      <c r="G62" s="52"/>
      <c r="H62" s="53"/>
      <c r="I62" s="53"/>
      <c r="J62" s="53"/>
      <c r="K62" s="54"/>
      <c r="L62" s="54"/>
      <c r="M62" s="54"/>
      <c r="N62" s="54"/>
      <c r="O62" s="54"/>
      <c r="P62" s="54"/>
    </row>
    <row r="63" spans="1:16" ht="25.5">
      <c r="A63" s="38" t="s">
        <v>285</v>
      </c>
      <c r="B63" s="56" t="s">
        <v>95</v>
      </c>
      <c r="C63" s="74" t="s">
        <v>292</v>
      </c>
      <c r="D63" s="57" t="s">
        <v>280</v>
      </c>
      <c r="E63" s="39">
        <v>1</v>
      </c>
      <c r="F63" s="52"/>
      <c r="G63" s="52"/>
      <c r="H63" s="53"/>
      <c r="I63" s="53"/>
      <c r="J63" s="53"/>
      <c r="K63" s="54"/>
      <c r="L63" s="54"/>
      <c r="M63" s="54"/>
      <c r="N63" s="54"/>
      <c r="O63" s="54"/>
      <c r="P63" s="54"/>
    </row>
    <row r="64" spans="1:16" ht="25.5">
      <c r="A64" s="59"/>
      <c r="B64" s="59"/>
      <c r="C64" s="60" t="s">
        <v>82</v>
      </c>
      <c r="D64" s="61" t="s">
        <v>21</v>
      </c>
      <c r="E64" s="62"/>
      <c r="F64" s="62"/>
      <c r="G64" s="62"/>
      <c r="H64" s="62"/>
      <c r="I64" s="62"/>
      <c r="J64" s="62"/>
      <c r="K64" s="62"/>
      <c r="L64" s="63">
        <f>ROUND(SUM(L15:L63),2)</f>
        <v>0</v>
      </c>
      <c r="M64" s="63">
        <f>ROUND(SUM(M15:M63),2)</f>
        <v>0</v>
      </c>
      <c r="N64" s="63">
        <f>ROUND(SUM(N15:N63),2)</f>
        <v>0</v>
      </c>
      <c r="O64" s="63">
        <f>ROUND(SUM(O15:O63),2)</f>
        <v>0</v>
      </c>
      <c r="P64" s="63">
        <f>ROUND(SUM(M64:O64),2)</f>
        <v>0</v>
      </c>
    </row>
    <row r="65" spans="1:16">
      <c r="A65" s="64"/>
      <c r="B65" s="65"/>
      <c r="C65" s="66"/>
      <c r="D65" s="67"/>
      <c r="E65" s="67"/>
      <c r="F65" s="67"/>
      <c r="G65" s="67"/>
      <c r="H65" s="67"/>
      <c r="I65" s="67"/>
      <c r="J65" s="67"/>
      <c r="K65" s="67"/>
      <c r="L65" s="67"/>
      <c r="M65" s="65"/>
      <c r="N65" s="65"/>
      <c r="O65" s="65"/>
      <c r="P65" s="65"/>
    </row>
    <row r="67" spans="1:16">
      <c r="A67" s="68" t="s">
        <v>464</v>
      </c>
      <c r="D67" s="68"/>
      <c r="E67" s="68"/>
      <c r="F67" s="68"/>
      <c r="G67" s="68"/>
      <c r="H67" s="68"/>
      <c r="I67" s="10"/>
      <c r="J67" s="154" t="s">
        <v>462</v>
      </c>
      <c r="K67" s="154"/>
      <c r="L67" s="154"/>
      <c r="M67" s="154"/>
      <c r="N67" s="154"/>
      <c r="O67" s="154"/>
      <c r="P67" s="154"/>
    </row>
    <row r="68" spans="1:16">
      <c r="A68" s="68" t="s">
        <v>52</v>
      </c>
      <c r="B68" s="68"/>
      <c r="C68" s="68"/>
      <c r="D68" s="68"/>
      <c r="E68" s="68"/>
      <c r="I68" s="75"/>
      <c r="J68" s="155" t="s">
        <v>463</v>
      </c>
      <c r="K68" s="155"/>
      <c r="L68" s="155"/>
      <c r="M68" s="155"/>
      <c r="N68" s="155"/>
      <c r="O68" s="155"/>
      <c r="P68" s="155"/>
    </row>
    <row r="69" spans="1:16" ht="12.75" customHeight="1">
      <c r="A69" s="69"/>
      <c r="F69" s="4"/>
      <c r="G69" s="4"/>
      <c r="H69" s="4"/>
      <c r="I69" s="4"/>
    </row>
    <row r="70" spans="1:16" s="47" customFormat="1" ht="15" customHeight="1">
      <c r="A70" s="156">
        <f>PS_kopt!A16</f>
        <v>0</v>
      </c>
      <c r="B70" s="156"/>
      <c r="C70" s="156"/>
      <c r="D70" s="13"/>
      <c r="E70" s="13"/>
      <c r="F70" s="13"/>
      <c r="G70" s="13"/>
      <c r="H70" s="13"/>
    </row>
  </sheetData>
  <mergeCells count="21">
    <mergeCell ref="A6:P6"/>
    <mergeCell ref="A1:P1"/>
    <mergeCell ref="A2:P2"/>
    <mergeCell ref="A3:P3"/>
    <mergeCell ref="A4:P4"/>
    <mergeCell ref="A5:K5"/>
    <mergeCell ref="A7:P7"/>
    <mergeCell ref="A9:H9"/>
    <mergeCell ref="K9:M9"/>
    <mergeCell ref="N9:O9"/>
    <mergeCell ref="I10:P10"/>
    <mergeCell ref="F11:K11"/>
    <mergeCell ref="L11:P11"/>
    <mergeCell ref="J67:P67"/>
    <mergeCell ref="J68:P68"/>
    <mergeCell ref="A70:C70"/>
    <mergeCell ref="A11:A12"/>
    <mergeCell ref="B11:B12"/>
    <mergeCell ref="C11:C12"/>
    <mergeCell ref="D11:D12"/>
    <mergeCell ref="E11:E12"/>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rowBreaks count="2" manualBreakCount="2">
    <brk id="32" max="15" man="1"/>
    <brk id="6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49FEA-13BA-4AF5-AC84-F409803553A3}">
  <sheetPr>
    <tabColor rgb="FF92D050"/>
    <pageSetUpPr fitToPage="1"/>
  </sheetPr>
  <dimension ref="A1:P40"/>
  <sheetViews>
    <sheetView view="pageBreakPreview" zoomScale="85" zoomScaleNormal="85" zoomScaleSheetLayoutView="85" workbookViewId="0">
      <selection activeCell="C8" sqref="C8"/>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298</v>
      </c>
      <c r="B1" s="161"/>
      <c r="C1" s="161"/>
      <c r="D1" s="161"/>
      <c r="E1" s="161"/>
      <c r="F1" s="161"/>
      <c r="G1" s="161"/>
      <c r="H1" s="161"/>
      <c r="I1" s="161"/>
      <c r="J1" s="161"/>
      <c r="K1" s="161"/>
      <c r="L1" s="161"/>
      <c r="M1" s="161"/>
      <c r="N1" s="161"/>
      <c r="O1" s="161"/>
      <c r="P1" s="161"/>
    </row>
    <row r="2" spans="1:16" ht="15.75" customHeight="1">
      <c r="A2" s="162" t="s">
        <v>299</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P34</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t="s">
        <v>61</v>
      </c>
      <c r="B14" s="45"/>
      <c r="C14" s="71" t="s">
        <v>304</v>
      </c>
      <c r="D14" s="72"/>
      <c r="E14" s="72"/>
      <c r="F14" s="52"/>
      <c r="G14" s="53"/>
      <c r="H14" s="53"/>
      <c r="I14" s="52"/>
      <c r="J14" s="53"/>
      <c r="K14" s="54"/>
      <c r="L14" s="54"/>
      <c r="M14" s="54"/>
      <c r="N14" s="54"/>
      <c r="O14" s="54"/>
      <c r="P14" s="54"/>
    </row>
    <row r="15" spans="1:16" ht="76.5">
      <c r="A15" s="55" t="s">
        <v>53</v>
      </c>
      <c r="B15" s="56" t="s">
        <v>95</v>
      </c>
      <c r="C15" s="73" t="s">
        <v>305</v>
      </c>
      <c r="D15" s="57" t="s">
        <v>121</v>
      </c>
      <c r="E15" s="53">
        <v>3</v>
      </c>
      <c r="F15" s="52"/>
      <c r="G15" s="52"/>
      <c r="H15" s="53"/>
      <c r="I15" s="52"/>
      <c r="J15" s="53"/>
      <c r="K15" s="54"/>
      <c r="L15" s="54"/>
      <c r="M15" s="54"/>
      <c r="N15" s="54"/>
      <c r="O15" s="54"/>
      <c r="P15" s="54"/>
    </row>
    <row r="16" spans="1:16" ht="25.5">
      <c r="A16" s="55" t="s">
        <v>54</v>
      </c>
      <c r="B16" s="56" t="s">
        <v>95</v>
      </c>
      <c r="C16" s="58" t="s">
        <v>306</v>
      </c>
      <c r="D16" s="57" t="s">
        <v>137</v>
      </c>
      <c r="E16" s="52">
        <v>3</v>
      </c>
      <c r="F16" s="52"/>
      <c r="G16" s="52"/>
      <c r="H16" s="53"/>
      <c r="I16" s="53"/>
      <c r="J16" s="52"/>
      <c r="K16" s="54"/>
      <c r="L16" s="54"/>
      <c r="M16" s="54"/>
      <c r="N16" s="54"/>
      <c r="O16" s="54"/>
      <c r="P16" s="54"/>
    </row>
    <row r="17" spans="1:16" ht="25.5">
      <c r="A17" s="55" t="s">
        <v>55</v>
      </c>
      <c r="B17" s="56" t="s">
        <v>95</v>
      </c>
      <c r="C17" s="73" t="s">
        <v>307</v>
      </c>
      <c r="D17" s="57" t="s">
        <v>137</v>
      </c>
      <c r="E17" s="53">
        <v>3</v>
      </c>
      <c r="F17" s="52"/>
      <c r="G17" s="52"/>
      <c r="H17" s="53"/>
      <c r="I17" s="52"/>
      <c r="J17" s="53"/>
      <c r="K17" s="54"/>
      <c r="L17" s="54"/>
      <c r="M17" s="54"/>
      <c r="N17" s="54"/>
      <c r="O17" s="54"/>
      <c r="P17" s="54"/>
    </row>
    <row r="18" spans="1:16" ht="38.25">
      <c r="A18" s="55" t="s">
        <v>56</v>
      </c>
      <c r="B18" s="56" t="s">
        <v>95</v>
      </c>
      <c r="C18" s="58" t="s">
        <v>308</v>
      </c>
      <c r="D18" s="57" t="s">
        <v>137</v>
      </c>
      <c r="E18" s="52">
        <v>3</v>
      </c>
      <c r="F18" s="52"/>
      <c r="G18" s="52"/>
      <c r="H18" s="53"/>
      <c r="I18" s="53"/>
      <c r="J18" s="52"/>
      <c r="K18" s="54"/>
      <c r="L18" s="54"/>
      <c r="M18" s="54"/>
      <c r="N18" s="54"/>
      <c r="O18" s="54"/>
      <c r="P18" s="54"/>
    </row>
    <row r="19" spans="1:16" ht="25.5">
      <c r="A19" s="55" t="s">
        <v>57</v>
      </c>
      <c r="B19" s="56" t="s">
        <v>95</v>
      </c>
      <c r="C19" s="58" t="s">
        <v>309</v>
      </c>
      <c r="D19" s="57" t="s">
        <v>125</v>
      </c>
      <c r="E19" s="52">
        <v>3</v>
      </c>
      <c r="F19" s="52"/>
      <c r="G19" s="52"/>
      <c r="H19" s="53"/>
      <c r="I19" s="53"/>
      <c r="J19" s="52"/>
      <c r="K19" s="54"/>
      <c r="L19" s="54"/>
      <c r="M19" s="54"/>
      <c r="N19" s="54"/>
      <c r="O19" s="54"/>
      <c r="P19" s="54"/>
    </row>
    <row r="20" spans="1:16" ht="22.5">
      <c r="A20" s="55" t="s">
        <v>58</v>
      </c>
      <c r="B20" s="56" t="s">
        <v>95</v>
      </c>
      <c r="C20" s="58" t="s">
        <v>310</v>
      </c>
      <c r="D20" s="57" t="s">
        <v>121</v>
      </c>
      <c r="E20" s="52">
        <v>1</v>
      </c>
      <c r="F20" s="52"/>
      <c r="G20" s="52"/>
      <c r="H20" s="53"/>
      <c r="I20" s="53"/>
      <c r="J20" s="52"/>
      <c r="K20" s="54"/>
      <c r="L20" s="54"/>
      <c r="M20" s="54"/>
      <c r="N20" s="54"/>
      <c r="O20" s="54"/>
      <c r="P20" s="54"/>
    </row>
    <row r="21" spans="1:16" ht="22.5">
      <c r="A21" s="55" t="s">
        <v>44</v>
      </c>
      <c r="B21" s="56" t="s">
        <v>95</v>
      </c>
      <c r="C21" s="58" t="s">
        <v>311</v>
      </c>
      <c r="D21" s="57" t="s">
        <v>121</v>
      </c>
      <c r="E21" s="52">
        <v>1</v>
      </c>
      <c r="F21" s="52"/>
      <c r="G21" s="52"/>
      <c r="H21" s="53"/>
      <c r="I21" s="53"/>
      <c r="J21" s="52"/>
      <c r="K21" s="54"/>
      <c r="L21" s="54"/>
      <c r="M21" s="54"/>
      <c r="N21" s="54"/>
      <c r="O21" s="54"/>
      <c r="P21" s="54"/>
    </row>
    <row r="22" spans="1:16">
      <c r="A22" s="51" t="s">
        <v>66</v>
      </c>
      <c r="B22" s="45"/>
      <c r="C22" s="71" t="s">
        <v>312</v>
      </c>
      <c r="D22" s="72"/>
      <c r="E22" s="72"/>
      <c r="F22" s="52"/>
      <c r="G22" s="53"/>
      <c r="H22" s="53"/>
      <c r="I22" s="52"/>
      <c r="J22" s="53"/>
      <c r="K22" s="54"/>
      <c r="L22" s="54"/>
      <c r="M22" s="54"/>
      <c r="N22" s="54"/>
      <c r="O22" s="54"/>
      <c r="P22" s="54"/>
    </row>
    <row r="23" spans="1:16" ht="22.5">
      <c r="A23" s="55" t="s">
        <v>69</v>
      </c>
      <c r="B23" s="56" t="s">
        <v>95</v>
      </c>
      <c r="C23" s="74" t="s">
        <v>314</v>
      </c>
      <c r="D23" s="57" t="s">
        <v>121</v>
      </c>
      <c r="E23" s="53">
        <v>1</v>
      </c>
      <c r="F23" s="52"/>
      <c r="G23" s="52"/>
      <c r="H23" s="53"/>
      <c r="I23" s="52"/>
      <c r="J23" s="53"/>
      <c r="K23" s="54"/>
      <c r="L23" s="54"/>
      <c r="M23" s="54"/>
      <c r="N23" s="54"/>
      <c r="O23" s="54"/>
      <c r="P23" s="54"/>
    </row>
    <row r="24" spans="1:16" ht="22.5">
      <c r="A24" s="55" t="s">
        <v>70</v>
      </c>
      <c r="B24" s="56" t="s">
        <v>95</v>
      </c>
      <c r="C24" s="74" t="s">
        <v>315</v>
      </c>
      <c r="D24" s="57" t="s">
        <v>121</v>
      </c>
      <c r="E24" s="53">
        <v>1</v>
      </c>
      <c r="F24" s="52"/>
      <c r="G24" s="52"/>
      <c r="H24" s="53"/>
      <c r="I24" s="52"/>
      <c r="J24" s="53"/>
      <c r="K24" s="54"/>
      <c r="L24" s="54"/>
      <c r="M24" s="54"/>
      <c r="N24" s="54"/>
      <c r="O24" s="54"/>
      <c r="P24" s="54"/>
    </row>
    <row r="25" spans="1:16" ht="22.5">
      <c r="A25" s="38" t="s">
        <v>71</v>
      </c>
      <c r="B25" s="56" t="s">
        <v>95</v>
      </c>
      <c r="C25" s="104" t="s">
        <v>316</v>
      </c>
      <c r="D25" s="57" t="s">
        <v>121</v>
      </c>
      <c r="E25" s="53">
        <v>1</v>
      </c>
      <c r="F25" s="53"/>
      <c r="G25" s="52"/>
      <c r="H25" s="53"/>
      <c r="I25" s="53"/>
      <c r="J25" s="53"/>
      <c r="K25" s="54"/>
      <c r="L25" s="54"/>
      <c r="M25" s="54"/>
      <c r="N25" s="54"/>
      <c r="O25" s="54"/>
      <c r="P25" s="54"/>
    </row>
    <row r="26" spans="1:16" ht="22.5">
      <c r="A26" s="55" t="s">
        <v>156</v>
      </c>
      <c r="B26" s="56" t="s">
        <v>95</v>
      </c>
      <c r="C26" s="104" t="s">
        <v>286</v>
      </c>
      <c r="D26" s="57" t="s">
        <v>121</v>
      </c>
      <c r="E26" s="53">
        <v>1</v>
      </c>
      <c r="F26" s="53"/>
      <c r="G26" s="52"/>
      <c r="H26" s="53"/>
      <c r="I26" s="53"/>
      <c r="J26" s="53"/>
      <c r="K26" s="54"/>
      <c r="L26" s="54"/>
      <c r="M26" s="54"/>
      <c r="N26" s="54"/>
      <c r="O26" s="54"/>
      <c r="P26" s="54"/>
    </row>
    <row r="27" spans="1:16" ht="22.5">
      <c r="A27" s="38" t="s">
        <v>157</v>
      </c>
      <c r="B27" s="56" t="s">
        <v>95</v>
      </c>
      <c r="C27" s="104" t="s">
        <v>317</v>
      </c>
      <c r="D27" s="57" t="s">
        <v>121</v>
      </c>
      <c r="E27" s="39">
        <v>1</v>
      </c>
      <c r="F27" s="53"/>
      <c r="G27" s="52"/>
      <c r="H27" s="53"/>
      <c r="I27" s="53"/>
      <c r="J27" s="53"/>
      <c r="K27" s="54"/>
      <c r="L27" s="54"/>
      <c r="M27" s="54"/>
      <c r="N27" s="54"/>
      <c r="O27" s="54"/>
      <c r="P27" s="54"/>
    </row>
    <row r="28" spans="1:16" ht="22.5">
      <c r="A28" s="55" t="s">
        <v>158</v>
      </c>
      <c r="B28" s="56" t="s">
        <v>95</v>
      </c>
      <c r="C28" s="105" t="s">
        <v>318</v>
      </c>
      <c r="D28" s="57" t="s">
        <v>121</v>
      </c>
      <c r="E28" s="39">
        <v>1</v>
      </c>
      <c r="F28" s="52"/>
      <c r="G28" s="52"/>
      <c r="H28" s="53"/>
      <c r="I28" s="52"/>
      <c r="J28" s="53"/>
      <c r="K28" s="54"/>
      <c r="L28" s="54"/>
      <c r="M28" s="54"/>
      <c r="N28" s="54"/>
      <c r="O28" s="54"/>
      <c r="P28" s="54"/>
    </row>
    <row r="29" spans="1:16">
      <c r="A29" s="51" t="s">
        <v>67</v>
      </c>
      <c r="B29" s="45"/>
      <c r="C29" s="71" t="s">
        <v>313</v>
      </c>
      <c r="D29" s="72"/>
      <c r="E29" s="72"/>
      <c r="F29" s="52"/>
      <c r="G29" s="53"/>
      <c r="H29" s="53"/>
      <c r="I29" s="52"/>
      <c r="J29" s="53"/>
      <c r="K29" s="54"/>
      <c r="L29" s="54"/>
      <c r="M29" s="54"/>
      <c r="N29" s="54"/>
      <c r="O29" s="54"/>
      <c r="P29" s="54"/>
    </row>
    <row r="30" spans="1:16" ht="25.5">
      <c r="A30" s="55" t="s">
        <v>72</v>
      </c>
      <c r="B30" s="56" t="s">
        <v>95</v>
      </c>
      <c r="C30" s="74" t="s">
        <v>319</v>
      </c>
      <c r="D30" s="57" t="s">
        <v>121</v>
      </c>
      <c r="E30" s="37">
        <v>4</v>
      </c>
      <c r="F30" s="52"/>
      <c r="G30" s="52"/>
      <c r="H30" s="53"/>
      <c r="I30" s="53"/>
      <c r="J30" s="52"/>
      <c r="K30" s="54"/>
      <c r="L30" s="54"/>
      <c r="M30" s="54"/>
      <c r="N30" s="54"/>
      <c r="O30" s="54"/>
      <c r="P30" s="54"/>
    </row>
    <row r="31" spans="1:16" ht="25.5">
      <c r="A31" s="38" t="s">
        <v>2</v>
      </c>
      <c r="B31" s="56" t="s">
        <v>95</v>
      </c>
      <c r="C31" s="46" t="s">
        <v>320</v>
      </c>
      <c r="D31" s="57" t="s">
        <v>125</v>
      </c>
      <c r="E31" s="37">
        <v>8</v>
      </c>
      <c r="F31" s="52"/>
      <c r="G31" s="52"/>
      <c r="H31" s="53"/>
      <c r="I31" s="53"/>
      <c r="J31" s="53"/>
      <c r="K31" s="54"/>
      <c r="L31" s="54"/>
      <c r="M31" s="54"/>
      <c r="N31" s="54"/>
      <c r="O31" s="54"/>
      <c r="P31" s="54"/>
    </row>
    <row r="32" spans="1:16" ht="25.5">
      <c r="A32" s="55" t="s">
        <v>184</v>
      </c>
      <c r="B32" s="56" t="s">
        <v>95</v>
      </c>
      <c r="C32" s="46" t="s">
        <v>321</v>
      </c>
      <c r="D32" s="57" t="s">
        <v>121</v>
      </c>
      <c r="E32" s="37">
        <v>4</v>
      </c>
      <c r="F32" s="52"/>
      <c r="G32" s="52"/>
      <c r="H32" s="53"/>
      <c r="I32" s="53"/>
      <c r="J32" s="52"/>
      <c r="K32" s="54"/>
      <c r="L32" s="54"/>
      <c r="M32" s="54"/>
      <c r="N32" s="54"/>
      <c r="O32" s="54"/>
      <c r="P32" s="54"/>
    </row>
    <row r="33" spans="1:16" ht="25.5">
      <c r="A33" s="38" t="s">
        <v>185</v>
      </c>
      <c r="B33" s="56" t="s">
        <v>95</v>
      </c>
      <c r="C33" s="46" t="s">
        <v>322</v>
      </c>
      <c r="D33" s="57" t="s">
        <v>121</v>
      </c>
      <c r="E33" s="37">
        <v>4</v>
      </c>
      <c r="F33" s="52"/>
      <c r="G33" s="52"/>
      <c r="H33" s="53"/>
      <c r="I33" s="53"/>
      <c r="J33" s="52"/>
      <c r="K33" s="54"/>
      <c r="L33" s="54"/>
      <c r="M33" s="54"/>
      <c r="N33" s="54"/>
      <c r="O33" s="54"/>
      <c r="P33" s="54"/>
    </row>
    <row r="34" spans="1:16" ht="25.5">
      <c r="A34" s="59"/>
      <c r="B34" s="59"/>
      <c r="C34" s="60" t="s">
        <v>82</v>
      </c>
      <c r="D34" s="61" t="s">
        <v>21</v>
      </c>
      <c r="E34" s="62"/>
      <c r="F34" s="62"/>
      <c r="G34" s="62"/>
      <c r="H34" s="62"/>
      <c r="I34" s="62"/>
      <c r="J34" s="62"/>
      <c r="K34" s="62"/>
      <c r="L34" s="63">
        <f>ROUND(SUM(L15:L33),2)</f>
        <v>0</v>
      </c>
      <c r="M34" s="63">
        <f>ROUND(SUM(M15:M33),2)</f>
        <v>0</v>
      </c>
      <c r="N34" s="63">
        <f>ROUND(SUM(N15:N33),2)</f>
        <v>0</v>
      </c>
      <c r="O34" s="63">
        <f>ROUND(SUM(O15:O33),2)</f>
        <v>0</v>
      </c>
      <c r="P34" s="63">
        <f>ROUND(SUM(M34:O34),2)</f>
        <v>0</v>
      </c>
    </row>
    <row r="35" spans="1:16">
      <c r="A35" s="64"/>
      <c r="B35" s="65"/>
      <c r="C35" s="66"/>
      <c r="D35" s="67"/>
      <c r="E35" s="67"/>
      <c r="F35" s="67"/>
      <c r="G35" s="67"/>
      <c r="H35" s="67"/>
      <c r="I35" s="67"/>
      <c r="J35" s="67"/>
      <c r="K35" s="67"/>
      <c r="L35" s="67"/>
      <c r="M35" s="65"/>
      <c r="N35" s="65"/>
      <c r="O35" s="65"/>
      <c r="P35" s="65"/>
    </row>
    <row r="37" spans="1:16">
      <c r="A37" s="68" t="s">
        <v>464</v>
      </c>
      <c r="D37" s="68"/>
      <c r="E37" s="68"/>
      <c r="F37" s="68"/>
      <c r="G37" s="68"/>
      <c r="H37" s="68"/>
      <c r="I37" s="10"/>
      <c r="J37" s="154" t="s">
        <v>462</v>
      </c>
      <c r="K37" s="154"/>
      <c r="L37" s="154"/>
      <c r="M37" s="154"/>
      <c r="N37" s="154"/>
      <c r="O37" s="154"/>
      <c r="P37" s="154"/>
    </row>
    <row r="38" spans="1:16">
      <c r="A38" s="68" t="s">
        <v>52</v>
      </c>
      <c r="B38" s="68"/>
      <c r="C38" s="68"/>
      <c r="D38" s="68"/>
      <c r="E38" s="68"/>
      <c r="I38" s="75"/>
      <c r="J38" s="155" t="s">
        <v>463</v>
      </c>
      <c r="K38" s="155"/>
      <c r="L38" s="155"/>
      <c r="M38" s="155"/>
      <c r="N38" s="155"/>
      <c r="O38" s="155"/>
      <c r="P38" s="155"/>
    </row>
    <row r="39" spans="1:16" ht="12.75" customHeight="1">
      <c r="A39" s="69"/>
      <c r="F39" s="4"/>
      <c r="G39" s="4"/>
      <c r="H39" s="4"/>
      <c r="I39" s="4"/>
    </row>
    <row r="40" spans="1:16" s="47" customFormat="1" ht="15" customHeight="1">
      <c r="A40" s="156">
        <f>PS_kopt!A16</f>
        <v>0</v>
      </c>
      <c r="B40" s="156"/>
      <c r="C40" s="156"/>
      <c r="D40" s="13"/>
      <c r="E40" s="13"/>
      <c r="F40" s="13"/>
      <c r="G40" s="13"/>
      <c r="H40" s="13"/>
    </row>
  </sheetData>
  <mergeCells count="21">
    <mergeCell ref="A6:P6"/>
    <mergeCell ref="A1:P1"/>
    <mergeCell ref="A2:P2"/>
    <mergeCell ref="A3:P3"/>
    <mergeCell ref="A4:P4"/>
    <mergeCell ref="A5:K5"/>
    <mergeCell ref="A7:P7"/>
    <mergeCell ref="A9:H9"/>
    <mergeCell ref="K9:M9"/>
    <mergeCell ref="N9:O9"/>
    <mergeCell ref="I10:P10"/>
    <mergeCell ref="F11:K11"/>
    <mergeCell ref="L11:P11"/>
    <mergeCell ref="J37:P37"/>
    <mergeCell ref="J38:P38"/>
    <mergeCell ref="A40:C40"/>
    <mergeCell ref="A11:A12"/>
    <mergeCell ref="B11:B12"/>
    <mergeCell ref="C11:C12"/>
    <mergeCell ref="D11:D12"/>
    <mergeCell ref="E11:E12"/>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A6CC-BE5A-4D9D-A103-D22D481E89E6}">
  <sheetPr>
    <tabColor rgb="FF92D050"/>
    <pageSetUpPr fitToPage="1"/>
  </sheetPr>
  <dimension ref="A1:P26"/>
  <sheetViews>
    <sheetView view="pageBreakPreview" zoomScaleNormal="85" zoomScaleSheetLayoutView="100" workbookViewId="0">
      <selection activeCell="A9" sqref="A9:H9"/>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300</v>
      </c>
      <c r="B1" s="161"/>
      <c r="C1" s="161"/>
      <c r="D1" s="161"/>
      <c r="E1" s="161"/>
      <c r="F1" s="161"/>
      <c r="G1" s="161"/>
      <c r="H1" s="161"/>
      <c r="I1" s="161"/>
      <c r="J1" s="161"/>
      <c r="K1" s="161"/>
      <c r="L1" s="161"/>
      <c r="M1" s="161"/>
      <c r="N1" s="161"/>
      <c r="O1" s="161"/>
      <c r="P1" s="161"/>
    </row>
    <row r="2" spans="1:16" ht="15.75" customHeight="1">
      <c r="A2" s="162" t="s">
        <v>301</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P20</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t="s">
        <v>61</v>
      </c>
      <c r="B14" s="45"/>
      <c r="C14" s="71" t="s">
        <v>323</v>
      </c>
      <c r="D14" s="72"/>
      <c r="E14" s="72"/>
      <c r="F14" s="52"/>
      <c r="G14" s="53"/>
      <c r="H14" s="53"/>
      <c r="I14" s="52"/>
      <c r="J14" s="53"/>
      <c r="K14" s="54"/>
      <c r="L14" s="54"/>
      <c r="M14" s="54"/>
      <c r="N14" s="54"/>
      <c r="O14" s="54"/>
      <c r="P14" s="54"/>
    </row>
    <row r="15" spans="1:16" ht="39.75">
      <c r="A15" s="55" t="s">
        <v>53</v>
      </c>
      <c r="B15" s="56" t="s">
        <v>95</v>
      </c>
      <c r="C15" s="73" t="s">
        <v>324</v>
      </c>
      <c r="D15" s="57" t="s">
        <v>121</v>
      </c>
      <c r="E15" s="53">
        <v>1</v>
      </c>
      <c r="F15" s="52"/>
      <c r="G15" s="52"/>
      <c r="H15" s="53"/>
      <c r="I15" s="52"/>
      <c r="J15" s="53"/>
      <c r="K15" s="54"/>
      <c r="L15" s="54"/>
      <c r="M15" s="54"/>
      <c r="N15" s="54"/>
      <c r="O15" s="54"/>
      <c r="P15" s="54"/>
    </row>
    <row r="16" spans="1:16" ht="38.25">
      <c r="A16" s="55" t="s">
        <v>54</v>
      </c>
      <c r="B16" s="56" t="s">
        <v>95</v>
      </c>
      <c r="C16" s="58" t="s">
        <v>325</v>
      </c>
      <c r="D16" s="57" t="s">
        <v>137</v>
      </c>
      <c r="E16" s="52">
        <v>1</v>
      </c>
      <c r="F16" s="52"/>
      <c r="G16" s="52"/>
      <c r="H16" s="53"/>
      <c r="I16" s="53"/>
      <c r="J16" s="52"/>
      <c r="K16" s="54"/>
      <c r="L16" s="54"/>
      <c r="M16" s="54"/>
      <c r="N16" s="54"/>
      <c r="O16" s="54"/>
      <c r="P16" s="54"/>
    </row>
    <row r="17" spans="1:16" ht="22.5">
      <c r="A17" s="55" t="s">
        <v>55</v>
      </c>
      <c r="B17" s="56" t="s">
        <v>95</v>
      </c>
      <c r="C17" s="73" t="s">
        <v>326</v>
      </c>
      <c r="D17" s="57" t="s">
        <v>121</v>
      </c>
      <c r="E17" s="53">
        <v>1</v>
      </c>
      <c r="F17" s="52"/>
      <c r="G17" s="52"/>
      <c r="H17" s="53"/>
      <c r="I17" s="52"/>
      <c r="J17" s="53"/>
      <c r="K17" s="54"/>
      <c r="L17" s="54"/>
      <c r="M17" s="54"/>
      <c r="N17" s="54"/>
      <c r="O17" s="54"/>
      <c r="P17" s="54"/>
    </row>
    <row r="18" spans="1:16" ht="38.25">
      <c r="A18" s="55" t="s">
        <v>56</v>
      </c>
      <c r="B18" s="56" t="s">
        <v>95</v>
      </c>
      <c r="C18" s="58" t="s">
        <v>327</v>
      </c>
      <c r="D18" s="57" t="s">
        <v>121</v>
      </c>
      <c r="E18" s="52">
        <v>1</v>
      </c>
      <c r="F18" s="52"/>
      <c r="G18" s="52"/>
      <c r="H18" s="53"/>
      <c r="I18" s="53"/>
      <c r="J18" s="52"/>
      <c r="K18" s="54"/>
      <c r="L18" s="54"/>
      <c r="M18" s="54"/>
      <c r="N18" s="54"/>
      <c r="O18" s="54"/>
      <c r="P18" s="54"/>
    </row>
    <row r="19" spans="1:16" ht="22.5">
      <c r="A19" s="55" t="s">
        <v>57</v>
      </c>
      <c r="B19" s="56" t="s">
        <v>95</v>
      </c>
      <c r="C19" s="58" t="s">
        <v>328</v>
      </c>
      <c r="D19" s="57" t="s">
        <v>121</v>
      </c>
      <c r="E19" s="52">
        <v>2</v>
      </c>
      <c r="F19" s="52"/>
      <c r="G19" s="52"/>
      <c r="H19" s="53"/>
      <c r="I19" s="53"/>
      <c r="J19" s="52"/>
      <c r="K19" s="54"/>
      <c r="L19" s="54"/>
      <c r="M19" s="54"/>
      <c r="N19" s="54"/>
      <c r="O19" s="54"/>
      <c r="P19" s="54"/>
    </row>
    <row r="20" spans="1:16" ht="25.5">
      <c r="A20" s="59"/>
      <c r="B20" s="59"/>
      <c r="C20" s="60" t="s">
        <v>82</v>
      </c>
      <c r="D20" s="61" t="s">
        <v>21</v>
      </c>
      <c r="E20" s="62"/>
      <c r="F20" s="62"/>
      <c r="G20" s="62"/>
      <c r="H20" s="62"/>
      <c r="I20" s="62"/>
      <c r="J20" s="62"/>
      <c r="K20" s="62"/>
      <c r="L20" s="63">
        <f>ROUND(SUM(L15:L19),2)</f>
        <v>0</v>
      </c>
      <c r="M20" s="63">
        <f>ROUND(SUM(M15:M19),2)</f>
        <v>0</v>
      </c>
      <c r="N20" s="63">
        <f>ROUND(SUM(N15:N19),2)</f>
        <v>0</v>
      </c>
      <c r="O20" s="63">
        <f>ROUND(SUM(O15:O19),2)</f>
        <v>0</v>
      </c>
      <c r="P20" s="63">
        <f>ROUND(SUM(M20:O20),2)</f>
        <v>0</v>
      </c>
    </row>
    <row r="21" spans="1:16">
      <c r="A21" s="64"/>
      <c r="B21" s="65"/>
      <c r="C21" s="66"/>
      <c r="D21" s="67"/>
      <c r="E21" s="67"/>
      <c r="F21" s="67"/>
      <c r="G21" s="67"/>
      <c r="H21" s="67"/>
      <c r="I21" s="67"/>
      <c r="J21" s="67"/>
      <c r="K21" s="67"/>
      <c r="L21" s="67"/>
      <c r="M21" s="65"/>
      <c r="N21" s="65"/>
      <c r="O21" s="65"/>
      <c r="P21" s="65"/>
    </row>
    <row r="23" spans="1:16">
      <c r="A23" s="68" t="s">
        <v>464</v>
      </c>
      <c r="D23" s="68"/>
      <c r="E23" s="68"/>
      <c r="F23" s="68"/>
      <c r="G23" s="68"/>
      <c r="H23" s="68"/>
      <c r="I23" s="10"/>
      <c r="J23" s="154" t="s">
        <v>462</v>
      </c>
      <c r="K23" s="154"/>
      <c r="L23" s="154"/>
      <c r="M23" s="154"/>
      <c r="N23" s="154"/>
      <c r="O23" s="154"/>
      <c r="P23" s="154"/>
    </row>
    <row r="24" spans="1:16">
      <c r="A24" s="68" t="s">
        <v>52</v>
      </c>
      <c r="B24" s="68"/>
      <c r="C24" s="68"/>
      <c r="D24" s="68"/>
      <c r="E24" s="68"/>
      <c r="I24" s="75"/>
      <c r="J24" s="155" t="s">
        <v>463</v>
      </c>
      <c r="K24" s="155"/>
      <c r="L24" s="155"/>
      <c r="M24" s="155"/>
      <c r="N24" s="155"/>
      <c r="O24" s="155"/>
      <c r="P24" s="155"/>
    </row>
    <row r="25" spans="1:16" ht="12.75" customHeight="1">
      <c r="A25" s="69"/>
      <c r="F25" s="4"/>
      <c r="G25" s="4"/>
      <c r="H25" s="4"/>
      <c r="I25" s="4"/>
    </row>
    <row r="26" spans="1:16" s="47" customFormat="1" ht="15" customHeight="1">
      <c r="A26" s="156">
        <f>PS_kopt!A16</f>
        <v>0</v>
      </c>
      <c r="B26" s="156"/>
      <c r="C26" s="156"/>
      <c r="D26" s="13"/>
      <c r="E26" s="13"/>
      <c r="F26" s="13"/>
      <c r="G26" s="13"/>
      <c r="H26" s="13"/>
    </row>
  </sheetData>
  <mergeCells count="21">
    <mergeCell ref="F11:K11"/>
    <mergeCell ref="L11:P11"/>
    <mergeCell ref="J23:P23"/>
    <mergeCell ref="J24:P24"/>
    <mergeCell ref="A26:C26"/>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CAFE0-AE0A-41E9-964C-B2DDEB69D0F2}">
  <sheetPr>
    <tabColor rgb="FF92D050"/>
    <pageSetUpPr fitToPage="1"/>
  </sheetPr>
  <dimension ref="A1:P29"/>
  <sheetViews>
    <sheetView view="pageBreakPreview" zoomScaleNormal="85" zoomScaleSheetLayoutView="100" workbookViewId="0">
      <selection activeCell="A6" sqref="A6:P6"/>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302</v>
      </c>
      <c r="B1" s="161"/>
      <c r="C1" s="161"/>
      <c r="D1" s="161"/>
      <c r="E1" s="161"/>
      <c r="F1" s="161"/>
      <c r="G1" s="161"/>
      <c r="H1" s="161"/>
      <c r="I1" s="161"/>
      <c r="J1" s="161"/>
      <c r="K1" s="161"/>
      <c r="L1" s="161"/>
      <c r="M1" s="161"/>
      <c r="N1" s="161"/>
      <c r="O1" s="161"/>
      <c r="P1" s="161"/>
    </row>
    <row r="2" spans="1:16" ht="15.75" customHeight="1">
      <c r="A2" s="162" t="s">
        <v>303</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P23</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t="s">
        <v>61</v>
      </c>
      <c r="B14" s="45"/>
      <c r="C14" s="71" t="s">
        <v>329</v>
      </c>
      <c r="D14" s="72"/>
      <c r="E14" s="72"/>
      <c r="F14" s="52"/>
      <c r="G14" s="53"/>
      <c r="H14" s="53"/>
      <c r="I14" s="52"/>
      <c r="J14" s="53"/>
      <c r="K14" s="54"/>
      <c r="L14" s="54"/>
      <c r="M14" s="54"/>
      <c r="N14" s="54"/>
      <c r="O14" s="54"/>
      <c r="P14" s="54"/>
    </row>
    <row r="15" spans="1:16" ht="63.75">
      <c r="A15" s="55" t="s">
        <v>53</v>
      </c>
      <c r="B15" s="56" t="s">
        <v>95</v>
      </c>
      <c r="C15" s="73" t="s">
        <v>330</v>
      </c>
      <c r="D15" s="57" t="s">
        <v>137</v>
      </c>
      <c r="E15" s="53">
        <v>1</v>
      </c>
      <c r="F15" s="52"/>
      <c r="G15" s="52"/>
      <c r="H15" s="53"/>
      <c r="I15" s="52"/>
      <c r="J15" s="53"/>
      <c r="K15" s="54"/>
      <c r="L15" s="54"/>
      <c r="M15" s="54"/>
      <c r="N15" s="54"/>
      <c r="O15" s="54"/>
      <c r="P15" s="54"/>
    </row>
    <row r="16" spans="1:16" ht="25.5">
      <c r="A16" s="55" t="s">
        <v>54</v>
      </c>
      <c r="B16" s="56" t="s">
        <v>95</v>
      </c>
      <c r="C16" s="58" t="s">
        <v>331</v>
      </c>
      <c r="D16" s="57" t="s">
        <v>125</v>
      </c>
      <c r="E16" s="52">
        <v>10</v>
      </c>
      <c r="F16" s="52"/>
      <c r="G16" s="52"/>
      <c r="H16" s="53"/>
      <c r="I16" s="53"/>
      <c r="J16" s="52"/>
      <c r="K16" s="54"/>
      <c r="L16" s="54"/>
      <c r="M16" s="54"/>
      <c r="N16" s="54"/>
      <c r="O16" s="54"/>
      <c r="P16" s="54"/>
    </row>
    <row r="17" spans="1:16" ht="25.5">
      <c r="A17" s="55" t="s">
        <v>55</v>
      </c>
      <c r="B17" s="56" t="s">
        <v>95</v>
      </c>
      <c r="C17" s="73" t="s">
        <v>332</v>
      </c>
      <c r="D17" s="57" t="s">
        <v>125</v>
      </c>
      <c r="E17" s="53">
        <v>10</v>
      </c>
      <c r="F17" s="52"/>
      <c r="G17" s="52"/>
      <c r="H17" s="53"/>
      <c r="I17" s="52"/>
      <c r="J17" s="53"/>
      <c r="K17" s="54"/>
      <c r="L17" s="54"/>
      <c r="M17" s="54"/>
      <c r="N17" s="54"/>
      <c r="O17" s="54"/>
      <c r="P17" s="54"/>
    </row>
    <row r="18" spans="1:16" ht="25.5">
      <c r="A18" s="55" t="s">
        <v>56</v>
      </c>
      <c r="B18" s="56" t="s">
        <v>95</v>
      </c>
      <c r="C18" s="58" t="s">
        <v>333</v>
      </c>
      <c r="D18" s="57" t="s">
        <v>137</v>
      </c>
      <c r="E18" s="52">
        <v>1</v>
      </c>
      <c r="F18" s="52"/>
      <c r="G18" s="52"/>
      <c r="H18" s="53"/>
      <c r="I18" s="53"/>
      <c r="J18" s="52"/>
      <c r="K18" s="54"/>
      <c r="L18" s="54"/>
      <c r="M18" s="54"/>
      <c r="N18" s="54"/>
      <c r="O18" s="54"/>
      <c r="P18" s="54"/>
    </row>
    <row r="19" spans="1:16" ht="38.25">
      <c r="A19" s="55" t="s">
        <v>57</v>
      </c>
      <c r="B19" s="56" t="s">
        <v>95</v>
      </c>
      <c r="C19" s="58" t="s">
        <v>334</v>
      </c>
      <c r="D19" s="57" t="s">
        <v>121</v>
      </c>
      <c r="E19" s="52">
        <v>1</v>
      </c>
      <c r="F19" s="52"/>
      <c r="G19" s="52"/>
      <c r="H19" s="53"/>
      <c r="I19" s="53"/>
      <c r="J19" s="52"/>
      <c r="K19" s="54"/>
      <c r="L19" s="54"/>
      <c r="M19" s="54"/>
      <c r="N19" s="54"/>
      <c r="O19" s="54"/>
      <c r="P19" s="54"/>
    </row>
    <row r="20" spans="1:16" ht="22.5">
      <c r="A20" s="55" t="s">
        <v>58</v>
      </c>
      <c r="B20" s="56" t="s">
        <v>95</v>
      </c>
      <c r="C20" s="58" t="s">
        <v>335</v>
      </c>
      <c r="D20" s="57" t="s">
        <v>121</v>
      </c>
      <c r="E20" s="52">
        <v>1</v>
      </c>
      <c r="F20" s="52"/>
      <c r="G20" s="52"/>
      <c r="H20" s="53"/>
      <c r="I20" s="53"/>
      <c r="J20" s="52"/>
      <c r="K20" s="54"/>
      <c r="L20" s="54"/>
      <c r="M20" s="54"/>
      <c r="N20" s="54"/>
      <c r="O20" s="54"/>
      <c r="P20" s="54"/>
    </row>
    <row r="21" spans="1:16" ht="27">
      <c r="A21" s="55" t="s">
        <v>44</v>
      </c>
      <c r="B21" s="56" t="s">
        <v>95</v>
      </c>
      <c r="C21" s="58" t="s">
        <v>336</v>
      </c>
      <c r="D21" s="57" t="s">
        <v>121</v>
      </c>
      <c r="E21" s="52">
        <v>1</v>
      </c>
      <c r="F21" s="52"/>
      <c r="G21" s="52"/>
      <c r="H21" s="53"/>
      <c r="I21" s="53"/>
      <c r="J21" s="52"/>
      <c r="K21" s="54"/>
      <c r="L21" s="54"/>
      <c r="M21" s="54"/>
      <c r="N21" s="54"/>
      <c r="O21" s="54"/>
      <c r="P21" s="54"/>
    </row>
    <row r="22" spans="1:16" ht="22.5">
      <c r="A22" s="55" t="s">
        <v>45</v>
      </c>
      <c r="B22" s="56" t="s">
        <v>95</v>
      </c>
      <c r="C22" s="58" t="s">
        <v>328</v>
      </c>
      <c r="D22" s="57" t="s">
        <v>121</v>
      </c>
      <c r="E22" s="52">
        <v>1</v>
      </c>
      <c r="F22" s="52"/>
      <c r="G22" s="52"/>
      <c r="H22" s="53"/>
      <c r="I22" s="53"/>
      <c r="J22" s="52"/>
      <c r="K22" s="54"/>
      <c r="L22" s="54"/>
      <c r="M22" s="54"/>
      <c r="N22" s="54"/>
      <c r="O22" s="54"/>
      <c r="P22" s="54"/>
    </row>
    <row r="23" spans="1:16" ht="25.5">
      <c r="A23" s="59"/>
      <c r="B23" s="59"/>
      <c r="C23" s="60" t="s">
        <v>82</v>
      </c>
      <c r="D23" s="61" t="s">
        <v>21</v>
      </c>
      <c r="E23" s="62"/>
      <c r="F23" s="62"/>
      <c r="G23" s="62"/>
      <c r="H23" s="62"/>
      <c r="I23" s="62"/>
      <c r="J23" s="62"/>
      <c r="K23" s="62"/>
      <c r="L23" s="63">
        <f>ROUND(SUM(L15:L22),2)</f>
        <v>0</v>
      </c>
      <c r="M23" s="63">
        <f>ROUND(SUM(M15:M22),2)</f>
        <v>0</v>
      </c>
      <c r="N23" s="63">
        <f>ROUND(SUM(N15:N22),2)</f>
        <v>0</v>
      </c>
      <c r="O23" s="63">
        <f>ROUND(SUM(O15:O22),2)</f>
        <v>0</v>
      </c>
      <c r="P23" s="63">
        <f>ROUND(SUM(M23:O23),2)</f>
        <v>0</v>
      </c>
    </row>
    <row r="24" spans="1:16">
      <c r="A24" s="64"/>
      <c r="B24" s="65"/>
      <c r="C24" s="66"/>
      <c r="D24" s="67"/>
      <c r="E24" s="67"/>
      <c r="F24" s="67"/>
      <c r="G24" s="67"/>
      <c r="H24" s="67"/>
      <c r="I24" s="67"/>
      <c r="J24" s="67"/>
      <c r="K24" s="67"/>
      <c r="L24" s="67"/>
      <c r="M24" s="65"/>
      <c r="N24" s="65"/>
      <c r="O24" s="65"/>
      <c r="P24" s="65"/>
    </row>
    <row r="26" spans="1:16">
      <c r="A26" s="68" t="s">
        <v>464</v>
      </c>
      <c r="D26" s="68"/>
      <c r="E26" s="68"/>
      <c r="F26" s="68"/>
      <c r="G26" s="68"/>
      <c r="H26" s="68"/>
      <c r="I26" s="10"/>
      <c r="J26" s="154" t="s">
        <v>462</v>
      </c>
      <c r="K26" s="154"/>
      <c r="L26" s="154"/>
      <c r="M26" s="154"/>
      <c r="N26" s="154"/>
      <c r="O26" s="154"/>
      <c r="P26" s="154"/>
    </row>
    <row r="27" spans="1:16">
      <c r="A27" s="68" t="s">
        <v>52</v>
      </c>
      <c r="B27" s="68"/>
      <c r="C27" s="68"/>
      <c r="D27" s="68"/>
      <c r="E27" s="68"/>
      <c r="I27" s="75"/>
      <c r="J27" s="155" t="s">
        <v>463</v>
      </c>
      <c r="K27" s="155"/>
      <c r="L27" s="155"/>
      <c r="M27" s="155"/>
      <c r="N27" s="155"/>
      <c r="O27" s="155"/>
      <c r="P27" s="155"/>
    </row>
    <row r="28" spans="1:16" ht="12.75" customHeight="1">
      <c r="A28" s="69"/>
      <c r="F28" s="4"/>
      <c r="G28" s="4"/>
      <c r="H28" s="4"/>
      <c r="I28" s="4"/>
    </row>
    <row r="29" spans="1:16" s="47" customFormat="1" ht="15" customHeight="1">
      <c r="A29" s="156">
        <f>PS_kopt!A16</f>
        <v>0</v>
      </c>
      <c r="B29" s="156"/>
      <c r="C29" s="156"/>
      <c r="D29" s="13"/>
      <c r="E29" s="13"/>
      <c r="F29" s="13"/>
      <c r="G29" s="13"/>
      <c r="H29" s="13"/>
    </row>
  </sheetData>
  <mergeCells count="21">
    <mergeCell ref="F11:K11"/>
    <mergeCell ref="L11:P11"/>
    <mergeCell ref="J26:P26"/>
    <mergeCell ref="J27:P27"/>
    <mergeCell ref="A29:C29"/>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rowBreaks count="1" manualBreakCount="1">
    <brk id="21"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183D1-21DC-496B-BD6A-B372083F75AE}">
  <sheetPr>
    <tabColor rgb="FF92D050"/>
    <pageSetUpPr fitToPage="1"/>
  </sheetPr>
  <dimension ref="A1:P35"/>
  <sheetViews>
    <sheetView view="pageBreakPreview" zoomScale="85" zoomScaleNormal="85" zoomScaleSheetLayoutView="85" workbookViewId="0">
      <selection activeCell="G32" sqref="G32"/>
    </sheetView>
  </sheetViews>
  <sheetFormatPr defaultColWidth="11.42578125" defaultRowHeight="12.75"/>
  <cols>
    <col min="1" max="1" width="6.28515625" style="107"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337</v>
      </c>
      <c r="B1" s="161"/>
      <c r="C1" s="161"/>
      <c r="D1" s="161"/>
      <c r="E1" s="161"/>
      <c r="F1" s="161"/>
      <c r="G1" s="161"/>
      <c r="H1" s="161"/>
      <c r="I1" s="161"/>
      <c r="J1" s="161"/>
      <c r="K1" s="161"/>
      <c r="L1" s="161"/>
      <c r="M1" s="161"/>
      <c r="N1" s="161"/>
      <c r="O1" s="161"/>
      <c r="P1" s="161"/>
    </row>
    <row r="2" spans="1:16" ht="15.75" customHeight="1">
      <c r="A2" s="162" t="s">
        <v>338</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106"/>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P29</f>
        <v>0</v>
      </c>
      <c r="O9" s="159"/>
      <c r="P9" s="13" t="s">
        <v>21</v>
      </c>
    </row>
    <row r="10" spans="1:16" ht="15.75" customHeight="1">
      <c r="D10" s="70"/>
      <c r="I10" s="160">
        <f>PS_kopt!A16</f>
        <v>0</v>
      </c>
      <c r="J10" s="160"/>
      <c r="K10" s="160"/>
      <c r="L10" s="160"/>
      <c r="M10" s="160"/>
      <c r="N10" s="160"/>
      <c r="O10" s="160"/>
      <c r="P10" s="160"/>
    </row>
    <row r="11" spans="1:16" ht="15.75" customHeight="1">
      <c r="A11" s="165"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65"/>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108">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ht="25.5">
      <c r="A14" s="51"/>
      <c r="B14" s="45"/>
      <c r="C14" s="71" t="s">
        <v>338</v>
      </c>
      <c r="D14" s="72"/>
      <c r="E14" s="72"/>
      <c r="F14" s="52"/>
      <c r="G14" s="53"/>
      <c r="H14" s="53"/>
      <c r="I14" s="52"/>
      <c r="J14" s="53"/>
      <c r="K14" s="54"/>
      <c r="L14" s="54"/>
      <c r="M14" s="54"/>
      <c r="N14" s="54"/>
      <c r="O14" s="54"/>
      <c r="P14" s="54"/>
    </row>
    <row r="15" spans="1:16" ht="51">
      <c r="A15" s="38" t="s">
        <v>61</v>
      </c>
      <c r="B15" s="56" t="s">
        <v>95</v>
      </c>
      <c r="C15" s="73" t="s">
        <v>352</v>
      </c>
      <c r="D15" s="57" t="s">
        <v>137</v>
      </c>
      <c r="E15" s="53">
        <v>1</v>
      </c>
      <c r="F15" s="52"/>
      <c r="G15" s="52"/>
      <c r="H15" s="53"/>
      <c r="I15" s="52"/>
      <c r="J15" s="53"/>
      <c r="K15" s="54"/>
      <c r="L15" s="54"/>
      <c r="M15" s="54"/>
      <c r="N15" s="54"/>
      <c r="O15" s="54"/>
      <c r="P15" s="54"/>
    </row>
    <row r="16" spans="1:16" ht="25.5">
      <c r="A16" s="38" t="s">
        <v>66</v>
      </c>
      <c r="B16" s="56" t="s">
        <v>95</v>
      </c>
      <c r="C16" s="58" t="s">
        <v>353</v>
      </c>
      <c r="D16" s="57" t="s">
        <v>137</v>
      </c>
      <c r="E16" s="52">
        <v>2</v>
      </c>
      <c r="F16" s="52"/>
      <c r="G16" s="52"/>
      <c r="H16" s="53"/>
      <c r="I16" s="53"/>
      <c r="J16" s="52"/>
      <c r="K16" s="54"/>
      <c r="L16" s="54"/>
      <c r="M16" s="54"/>
      <c r="N16" s="54"/>
      <c r="O16" s="54"/>
      <c r="P16" s="54"/>
    </row>
    <row r="17" spans="1:16" ht="25.5">
      <c r="A17" s="38" t="s">
        <v>67</v>
      </c>
      <c r="B17" s="56" t="s">
        <v>95</v>
      </c>
      <c r="C17" s="73" t="s">
        <v>354</v>
      </c>
      <c r="D17" s="57" t="s">
        <v>137</v>
      </c>
      <c r="E17" s="53">
        <v>3</v>
      </c>
      <c r="F17" s="52"/>
      <c r="G17" s="52"/>
      <c r="H17" s="53"/>
      <c r="I17" s="52"/>
      <c r="J17" s="53"/>
      <c r="K17" s="54"/>
      <c r="L17" s="54"/>
      <c r="M17" s="54"/>
      <c r="N17" s="54"/>
      <c r="O17" s="54"/>
      <c r="P17" s="54"/>
    </row>
    <row r="18" spans="1:16" ht="38.25">
      <c r="A18" s="38" t="s">
        <v>68</v>
      </c>
      <c r="B18" s="56" t="s">
        <v>95</v>
      </c>
      <c r="C18" s="58" t="s">
        <v>355</v>
      </c>
      <c r="D18" s="57" t="s">
        <v>137</v>
      </c>
      <c r="E18" s="52">
        <v>1</v>
      </c>
      <c r="F18" s="52"/>
      <c r="G18" s="52"/>
      <c r="H18" s="53"/>
      <c r="I18" s="53"/>
      <c r="J18" s="52"/>
      <c r="K18" s="54"/>
      <c r="L18" s="54"/>
      <c r="M18" s="54"/>
      <c r="N18" s="54"/>
      <c r="O18" s="54"/>
      <c r="P18" s="54"/>
    </row>
    <row r="19" spans="1:16" ht="38.25">
      <c r="A19" s="38" t="s">
        <v>65</v>
      </c>
      <c r="B19" s="56" t="s">
        <v>95</v>
      </c>
      <c r="C19" s="58" t="s">
        <v>356</v>
      </c>
      <c r="D19" s="57" t="s">
        <v>137</v>
      </c>
      <c r="E19" s="52">
        <v>1</v>
      </c>
      <c r="F19" s="52"/>
      <c r="G19" s="52"/>
      <c r="H19" s="53"/>
      <c r="I19" s="53"/>
      <c r="J19" s="52"/>
      <c r="K19" s="54"/>
      <c r="L19" s="54"/>
      <c r="M19" s="54"/>
      <c r="N19" s="54"/>
      <c r="O19" s="54"/>
      <c r="P19" s="54"/>
    </row>
    <row r="20" spans="1:16" ht="25.5">
      <c r="A20" s="38" t="s">
        <v>0</v>
      </c>
      <c r="B20" s="56" t="s">
        <v>95</v>
      </c>
      <c r="C20" s="58" t="s">
        <v>357</v>
      </c>
      <c r="D20" s="57" t="s">
        <v>137</v>
      </c>
      <c r="E20" s="52">
        <v>1</v>
      </c>
      <c r="F20" s="52"/>
      <c r="G20" s="52"/>
      <c r="H20" s="53"/>
      <c r="I20" s="53"/>
      <c r="J20" s="52"/>
      <c r="K20" s="54"/>
      <c r="L20" s="54"/>
      <c r="M20" s="54"/>
      <c r="N20" s="54"/>
      <c r="O20" s="54"/>
      <c r="P20" s="54"/>
    </row>
    <row r="21" spans="1:16" ht="25.5">
      <c r="A21" s="38" t="s">
        <v>1</v>
      </c>
      <c r="B21" s="56" t="s">
        <v>95</v>
      </c>
      <c r="C21" s="58" t="s">
        <v>358</v>
      </c>
      <c r="D21" s="57" t="s">
        <v>137</v>
      </c>
      <c r="E21" s="52">
        <v>1</v>
      </c>
      <c r="F21" s="52"/>
      <c r="G21" s="52"/>
      <c r="H21" s="53"/>
      <c r="I21" s="53"/>
      <c r="J21" s="52"/>
      <c r="K21" s="54"/>
      <c r="L21" s="54"/>
      <c r="M21" s="54"/>
      <c r="N21" s="54"/>
      <c r="O21" s="54"/>
      <c r="P21" s="54"/>
    </row>
    <row r="22" spans="1:16" ht="25.5">
      <c r="A22" s="38" t="s">
        <v>86</v>
      </c>
      <c r="B22" s="56" t="s">
        <v>95</v>
      </c>
      <c r="C22" s="58" t="s">
        <v>359</v>
      </c>
      <c r="D22" s="57" t="s">
        <v>137</v>
      </c>
      <c r="E22" s="52">
        <v>1</v>
      </c>
      <c r="F22" s="52"/>
      <c r="G22" s="52"/>
      <c r="H22" s="53"/>
      <c r="I22" s="53"/>
      <c r="J22" s="52"/>
      <c r="K22" s="54"/>
      <c r="L22" s="54"/>
      <c r="M22" s="54"/>
      <c r="N22" s="54"/>
      <c r="O22" s="54"/>
      <c r="P22" s="54"/>
    </row>
    <row r="23" spans="1:16" ht="38.25">
      <c r="A23" s="38" t="s">
        <v>339</v>
      </c>
      <c r="B23" s="56" t="s">
        <v>95</v>
      </c>
      <c r="C23" s="73" t="s">
        <v>438</v>
      </c>
      <c r="D23" s="57" t="s">
        <v>125</v>
      </c>
      <c r="E23" s="53">
        <v>200</v>
      </c>
      <c r="F23" s="52"/>
      <c r="G23" s="52"/>
      <c r="H23" s="53"/>
      <c r="I23" s="52"/>
      <c r="J23" s="53"/>
      <c r="K23" s="54"/>
      <c r="L23" s="54"/>
      <c r="M23" s="54"/>
      <c r="N23" s="54"/>
      <c r="O23" s="54"/>
      <c r="P23" s="54"/>
    </row>
    <row r="24" spans="1:16" ht="25.5">
      <c r="A24" s="38" t="s">
        <v>340</v>
      </c>
      <c r="B24" s="56" t="s">
        <v>95</v>
      </c>
      <c r="C24" s="58" t="s">
        <v>439</v>
      </c>
      <c r="D24" s="57" t="s">
        <v>125</v>
      </c>
      <c r="E24" s="53">
        <v>111</v>
      </c>
      <c r="F24" s="53"/>
      <c r="G24" s="52"/>
      <c r="H24" s="53"/>
      <c r="I24" s="53"/>
      <c r="J24" s="53"/>
      <c r="K24" s="54"/>
      <c r="L24" s="54"/>
      <c r="M24" s="54"/>
      <c r="N24" s="54"/>
      <c r="O24" s="54"/>
      <c r="P24" s="54"/>
    </row>
    <row r="25" spans="1:16" ht="22.5">
      <c r="A25" s="38" t="s">
        <v>345</v>
      </c>
      <c r="B25" s="56" t="s">
        <v>95</v>
      </c>
      <c r="C25" s="58" t="s">
        <v>360</v>
      </c>
      <c r="D25" s="57" t="s">
        <v>137</v>
      </c>
      <c r="E25" s="53">
        <v>300</v>
      </c>
      <c r="F25" s="53"/>
      <c r="G25" s="52"/>
      <c r="H25" s="53"/>
      <c r="I25" s="53"/>
      <c r="J25" s="53"/>
      <c r="K25" s="54"/>
      <c r="L25" s="54"/>
      <c r="M25" s="54"/>
      <c r="N25" s="54"/>
      <c r="O25" s="54"/>
      <c r="P25" s="54"/>
    </row>
    <row r="26" spans="1:16" ht="22.5">
      <c r="A26" s="38" t="s">
        <v>346</v>
      </c>
      <c r="B26" s="56" t="s">
        <v>95</v>
      </c>
      <c r="C26" s="46" t="s">
        <v>361</v>
      </c>
      <c r="D26" s="57" t="s">
        <v>121</v>
      </c>
      <c r="E26" s="39">
        <v>1</v>
      </c>
      <c r="F26" s="53"/>
      <c r="G26" s="52"/>
      <c r="H26" s="53"/>
      <c r="I26" s="53"/>
      <c r="J26" s="53"/>
      <c r="K26" s="54"/>
      <c r="L26" s="54"/>
      <c r="M26" s="54"/>
      <c r="N26" s="54"/>
      <c r="O26" s="54"/>
      <c r="P26" s="54"/>
    </row>
    <row r="27" spans="1:16" ht="22.5">
      <c r="A27" s="38" t="s">
        <v>347</v>
      </c>
      <c r="B27" s="56" t="s">
        <v>95</v>
      </c>
      <c r="C27" s="13" t="s">
        <v>362</v>
      </c>
      <c r="D27" s="57" t="s">
        <v>121</v>
      </c>
      <c r="E27" s="39">
        <v>1</v>
      </c>
      <c r="F27" s="52"/>
      <c r="G27" s="52"/>
      <c r="H27" s="53"/>
      <c r="I27" s="52"/>
      <c r="J27" s="53"/>
      <c r="K27" s="54"/>
      <c r="L27" s="54"/>
      <c r="M27" s="54"/>
      <c r="N27" s="54"/>
      <c r="O27" s="54"/>
      <c r="P27" s="54"/>
    </row>
    <row r="28" spans="1:16" ht="22.5">
      <c r="A28" s="38" t="s">
        <v>348</v>
      </c>
      <c r="B28" s="56" t="s">
        <v>95</v>
      </c>
      <c r="C28" s="74" t="s">
        <v>363</v>
      </c>
      <c r="D28" s="57" t="s">
        <v>121</v>
      </c>
      <c r="E28" s="37">
        <v>1</v>
      </c>
      <c r="F28" s="52"/>
      <c r="G28" s="52"/>
      <c r="H28" s="53"/>
      <c r="I28" s="53"/>
      <c r="J28" s="52"/>
      <c r="K28" s="54"/>
      <c r="L28" s="54"/>
      <c r="M28" s="54"/>
      <c r="N28" s="54"/>
      <c r="O28" s="54"/>
      <c r="P28" s="54"/>
    </row>
    <row r="29" spans="1:16" ht="25.5">
      <c r="A29" s="109"/>
      <c r="B29" s="59"/>
      <c r="C29" s="60" t="s">
        <v>82</v>
      </c>
      <c r="D29" s="61" t="s">
        <v>21</v>
      </c>
      <c r="E29" s="62"/>
      <c r="F29" s="62"/>
      <c r="G29" s="62"/>
      <c r="H29" s="62"/>
      <c r="I29" s="62"/>
      <c r="J29" s="62"/>
      <c r="K29" s="62"/>
      <c r="L29" s="63">
        <f>ROUND(SUM(L15:L28),2)</f>
        <v>0</v>
      </c>
      <c r="M29" s="63">
        <f>ROUND(SUM(M15:M28),2)</f>
        <v>0</v>
      </c>
      <c r="N29" s="63">
        <f>ROUND(SUM(N15:N28),2)</f>
        <v>0</v>
      </c>
      <c r="O29" s="63">
        <f>ROUND(SUM(O15:O28),2)</f>
        <v>0</v>
      </c>
      <c r="P29" s="63">
        <f>ROUND(SUM(M29:O29),2)</f>
        <v>0</v>
      </c>
    </row>
    <row r="30" spans="1:16">
      <c r="A30" s="110"/>
      <c r="B30" s="65"/>
      <c r="C30" s="66"/>
      <c r="D30" s="67"/>
      <c r="E30" s="67"/>
      <c r="F30" s="67"/>
      <c r="G30" s="67"/>
      <c r="H30" s="67"/>
      <c r="I30" s="67"/>
      <c r="J30" s="67"/>
      <c r="K30" s="67"/>
      <c r="L30" s="67"/>
      <c r="M30" s="65"/>
      <c r="N30" s="65"/>
      <c r="O30" s="65"/>
      <c r="P30" s="65"/>
    </row>
    <row r="32" spans="1:16">
      <c r="A32" s="111" t="s">
        <v>464</v>
      </c>
      <c r="D32" s="68"/>
      <c r="E32" s="68"/>
      <c r="F32" s="68"/>
      <c r="G32" s="68"/>
      <c r="H32" s="68"/>
      <c r="I32" s="10"/>
      <c r="J32" s="154" t="s">
        <v>462</v>
      </c>
      <c r="K32" s="154"/>
      <c r="L32" s="154"/>
      <c r="M32" s="154"/>
      <c r="N32" s="154"/>
      <c r="O32" s="154"/>
      <c r="P32" s="154"/>
    </row>
    <row r="33" spans="1:16">
      <c r="A33" s="111" t="s">
        <v>52</v>
      </c>
      <c r="B33" s="68"/>
      <c r="C33" s="68"/>
      <c r="D33" s="68"/>
      <c r="E33" s="68"/>
      <c r="I33" s="75"/>
      <c r="J33" s="155" t="s">
        <v>463</v>
      </c>
      <c r="K33" s="155"/>
      <c r="L33" s="155"/>
      <c r="M33" s="155"/>
      <c r="N33" s="155"/>
      <c r="O33" s="155"/>
      <c r="P33" s="155"/>
    </row>
    <row r="34" spans="1:16" ht="12.75" customHeight="1">
      <c r="A34" s="112"/>
      <c r="F34" s="4"/>
      <c r="G34" s="4"/>
      <c r="H34" s="4"/>
      <c r="I34" s="4"/>
    </row>
    <row r="35" spans="1:16" s="47" customFormat="1" ht="15" customHeight="1">
      <c r="A35" s="156">
        <f>PS_kopt!A16</f>
        <v>0</v>
      </c>
      <c r="B35" s="156"/>
      <c r="C35" s="156"/>
      <c r="D35" s="13"/>
      <c r="E35" s="13"/>
      <c r="F35" s="13"/>
      <c r="G35" s="13"/>
      <c r="H35" s="13"/>
    </row>
  </sheetData>
  <mergeCells count="21">
    <mergeCell ref="F11:K11"/>
    <mergeCell ref="L11:P11"/>
    <mergeCell ref="J32:P32"/>
    <mergeCell ref="J33:P33"/>
    <mergeCell ref="A35:C35"/>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BCE94-098E-4BB5-AF0D-63DBBBAA53CB}">
  <sheetPr>
    <tabColor rgb="FF92D050"/>
    <pageSetUpPr fitToPage="1"/>
  </sheetPr>
  <dimension ref="A1:P35"/>
  <sheetViews>
    <sheetView view="pageBreakPreview" zoomScaleNormal="85" zoomScaleSheetLayoutView="100" workbookViewId="0">
      <selection activeCell="A5" sqref="A5:K5"/>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342</v>
      </c>
      <c r="B1" s="161"/>
      <c r="C1" s="161"/>
      <c r="D1" s="161"/>
      <c r="E1" s="161"/>
      <c r="F1" s="161"/>
      <c r="G1" s="161"/>
      <c r="H1" s="161"/>
      <c r="I1" s="161"/>
      <c r="J1" s="161"/>
      <c r="K1" s="161"/>
      <c r="L1" s="161"/>
      <c r="M1" s="161"/>
      <c r="N1" s="161"/>
      <c r="O1" s="161"/>
      <c r="P1" s="161"/>
    </row>
    <row r="2" spans="1:16" ht="15.75" customHeight="1">
      <c r="A2" s="162" t="s">
        <v>341</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P29</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c r="B14" s="45"/>
      <c r="C14" s="71" t="s">
        <v>341</v>
      </c>
      <c r="D14" s="72"/>
      <c r="E14" s="72"/>
      <c r="F14" s="52"/>
      <c r="G14" s="53"/>
      <c r="H14" s="53"/>
      <c r="I14" s="52"/>
      <c r="J14" s="53"/>
      <c r="K14" s="54"/>
      <c r="L14" s="54"/>
      <c r="M14" s="54"/>
      <c r="N14" s="54"/>
      <c r="O14" s="54"/>
      <c r="P14" s="54"/>
    </row>
    <row r="15" spans="1:16" ht="25.5">
      <c r="A15" s="55" t="s">
        <v>61</v>
      </c>
      <c r="B15" s="56" t="s">
        <v>95</v>
      </c>
      <c r="C15" s="73" t="s">
        <v>440</v>
      </c>
      <c r="D15" s="57" t="s">
        <v>137</v>
      </c>
      <c r="E15" s="53">
        <v>1</v>
      </c>
      <c r="F15" s="52"/>
      <c r="G15" s="52"/>
      <c r="H15" s="53"/>
      <c r="I15" s="52"/>
      <c r="J15" s="53"/>
      <c r="K15" s="54"/>
      <c r="L15" s="54"/>
      <c r="M15" s="54"/>
      <c r="N15" s="54"/>
      <c r="O15" s="54"/>
      <c r="P15" s="54"/>
    </row>
    <row r="16" spans="1:16" ht="25.5">
      <c r="A16" s="55" t="s">
        <v>66</v>
      </c>
      <c r="B16" s="56" t="s">
        <v>95</v>
      </c>
      <c r="C16" s="58" t="s">
        <v>441</v>
      </c>
      <c r="D16" s="57" t="s">
        <v>137</v>
      </c>
      <c r="E16" s="52">
        <v>1</v>
      </c>
      <c r="F16" s="52"/>
      <c r="G16" s="52"/>
      <c r="H16" s="53"/>
      <c r="I16" s="53"/>
      <c r="J16" s="52"/>
      <c r="K16" s="54"/>
      <c r="L16" s="54"/>
      <c r="M16" s="54"/>
      <c r="N16" s="54"/>
      <c r="O16" s="54"/>
      <c r="P16" s="54"/>
    </row>
    <row r="17" spans="1:16" ht="38.25">
      <c r="A17" s="55" t="s">
        <v>67</v>
      </c>
      <c r="B17" s="56" t="s">
        <v>95</v>
      </c>
      <c r="C17" s="73" t="s">
        <v>442</v>
      </c>
      <c r="D17" s="57" t="s">
        <v>137</v>
      </c>
      <c r="E17" s="53">
        <v>1</v>
      </c>
      <c r="F17" s="52"/>
      <c r="G17" s="52"/>
      <c r="H17" s="53"/>
      <c r="I17" s="52"/>
      <c r="J17" s="53"/>
      <c r="K17" s="54"/>
      <c r="L17" s="54"/>
      <c r="M17" s="54"/>
      <c r="N17" s="54"/>
      <c r="O17" s="54"/>
      <c r="P17" s="54"/>
    </row>
    <row r="18" spans="1:16" ht="25.5">
      <c r="A18" s="55" t="s">
        <v>68</v>
      </c>
      <c r="B18" s="56" t="s">
        <v>95</v>
      </c>
      <c r="C18" s="58" t="s">
        <v>443</v>
      </c>
      <c r="D18" s="57" t="s">
        <v>137</v>
      </c>
      <c r="E18" s="52">
        <v>1</v>
      </c>
      <c r="F18" s="52"/>
      <c r="G18" s="52"/>
      <c r="H18" s="53"/>
      <c r="I18" s="53"/>
      <c r="J18" s="52"/>
      <c r="K18" s="54"/>
      <c r="L18" s="54"/>
      <c r="M18" s="54"/>
      <c r="N18" s="54"/>
      <c r="O18" s="54"/>
      <c r="P18" s="54"/>
    </row>
    <row r="19" spans="1:16" ht="25.5">
      <c r="A19" s="55" t="s">
        <v>65</v>
      </c>
      <c r="B19" s="56" t="s">
        <v>95</v>
      </c>
      <c r="C19" s="58" t="s">
        <v>444</v>
      </c>
      <c r="D19" s="57" t="s">
        <v>137</v>
      </c>
      <c r="E19" s="52">
        <v>1</v>
      </c>
      <c r="F19" s="52"/>
      <c r="G19" s="52"/>
      <c r="H19" s="53"/>
      <c r="I19" s="53"/>
      <c r="J19" s="52"/>
      <c r="K19" s="54"/>
      <c r="L19" s="54"/>
      <c r="M19" s="54"/>
      <c r="N19" s="54"/>
      <c r="O19" s="54"/>
      <c r="P19" s="54"/>
    </row>
    <row r="20" spans="1:16" ht="38.25">
      <c r="A20" s="55" t="s">
        <v>0</v>
      </c>
      <c r="B20" s="56" t="s">
        <v>95</v>
      </c>
      <c r="C20" s="58" t="s">
        <v>445</v>
      </c>
      <c r="D20" s="57" t="s">
        <v>137</v>
      </c>
      <c r="E20" s="52">
        <v>1</v>
      </c>
      <c r="F20" s="52"/>
      <c r="G20" s="52"/>
      <c r="H20" s="53"/>
      <c r="I20" s="53"/>
      <c r="J20" s="52"/>
      <c r="K20" s="54"/>
      <c r="L20" s="54"/>
      <c r="M20" s="54"/>
      <c r="N20" s="54"/>
      <c r="O20" s="54"/>
      <c r="P20" s="54"/>
    </row>
    <row r="21" spans="1:16" ht="63.75">
      <c r="A21" s="55" t="s">
        <v>1</v>
      </c>
      <c r="B21" s="56" t="s">
        <v>95</v>
      </c>
      <c r="C21" s="58" t="s">
        <v>446</v>
      </c>
      <c r="D21" s="57" t="s">
        <v>137</v>
      </c>
      <c r="E21" s="52">
        <v>1</v>
      </c>
      <c r="F21" s="52"/>
      <c r="G21" s="52"/>
      <c r="H21" s="53"/>
      <c r="I21" s="53"/>
      <c r="J21" s="52"/>
      <c r="K21" s="54"/>
      <c r="L21" s="54"/>
      <c r="M21" s="54"/>
      <c r="N21" s="54"/>
      <c r="O21" s="54"/>
      <c r="P21" s="54"/>
    </row>
    <row r="22" spans="1:16" ht="38.25">
      <c r="A22" s="55" t="s">
        <v>86</v>
      </c>
      <c r="B22" s="56" t="s">
        <v>95</v>
      </c>
      <c r="C22" s="58" t="s">
        <v>447</v>
      </c>
      <c r="D22" s="57" t="s">
        <v>125</v>
      </c>
      <c r="E22" s="52">
        <v>125</v>
      </c>
      <c r="F22" s="52"/>
      <c r="G22" s="52"/>
      <c r="H22" s="53"/>
      <c r="I22" s="53"/>
      <c r="J22" s="52"/>
      <c r="K22" s="54"/>
      <c r="L22" s="54"/>
      <c r="M22" s="54"/>
      <c r="N22" s="54"/>
      <c r="O22" s="54"/>
      <c r="P22" s="54"/>
    </row>
    <row r="23" spans="1:16" ht="38.25">
      <c r="A23" s="55" t="s">
        <v>339</v>
      </c>
      <c r="B23" s="56" t="s">
        <v>95</v>
      </c>
      <c r="C23" s="73" t="s">
        <v>448</v>
      </c>
      <c r="D23" s="57" t="s">
        <v>125</v>
      </c>
      <c r="E23" s="53">
        <v>10</v>
      </c>
      <c r="F23" s="52"/>
      <c r="G23" s="52"/>
      <c r="H23" s="53"/>
      <c r="I23" s="52"/>
      <c r="J23" s="53"/>
      <c r="K23" s="54"/>
      <c r="L23" s="54"/>
      <c r="M23" s="54"/>
      <c r="N23" s="54"/>
      <c r="O23" s="54"/>
      <c r="P23" s="54"/>
    </row>
    <row r="24" spans="1:16" ht="38.25">
      <c r="A24" s="55" t="s">
        <v>340</v>
      </c>
      <c r="B24" s="56" t="s">
        <v>95</v>
      </c>
      <c r="C24" s="58" t="s">
        <v>449</v>
      </c>
      <c r="D24" s="57" t="s">
        <v>125</v>
      </c>
      <c r="E24" s="53">
        <v>10</v>
      </c>
      <c r="F24" s="53"/>
      <c r="G24" s="52"/>
      <c r="H24" s="53"/>
      <c r="I24" s="53"/>
      <c r="J24" s="53"/>
      <c r="K24" s="54"/>
      <c r="L24" s="54"/>
      <c r="M24" s="54"/>
      <c r="N24" s="54"/>
      <c r="O24" s="54"/>
      <c r="P24" s="54"/>
    </row>
    <row r="25" spans="1:16" ht="25.5">
      <c r="A25" s="55" t="s">
        <v>345</v>
      </c>
      <c r="B25" s="56" t="s">
        <v>95</v>
      </c>
      <c r="C25" s="58" t="s">
        <v>385</v>
      </c>
      <c r="D25" s="57" t="s">
        <v>121</v>
      </c>
      <c r="E25" s="53">
        <v>1</v>
      </c>
      <c r="F25" s="53"/>
      <c r="G25" s="52"/>
      <c r="H25" s="53"/>
      <c r="I25" s="53"/>
      <c r="J25" s="53"/>
      <c r="K25" s="54"/>
      <c r="L25" s="54"/>
      <c r="M25" s="54"/>
      <c r="N25" s="54"/>
      <c r="O25" s="54"/>
      <c r="P25" s="54"/>
    </row>
    <row r="26" spans="1:16" ht="22.5">
      <c r="A26" s="55" t="s">
        <v>346</v>
      </c>
      <c r="B26" s="56" t="s">
        <v>95</v>
      </c>
      <c r="C26" s="46" t="s">
        <v>361</v>
      </c>
      <c r="D26" s="57" t="s">
        <v>121</v>
      </c>
      <c r="E26" s="39">
        <v>1</v>
      </c>
      <c r="F26" s="53"/>
      <c r="G26" s="52"/>
      <c r="H26" s="53"/>
      <c r="I26" s="53"/>
      <c r="J26" s="53"/>
      <c r="K26" s="54"/>
      <c r="L26" s="54"/>
      <c r="M26" s="54"/>
      <c r="N26" s="54"/>
      <c r="O26" s="54"/>
      <c r="P26" s="54"/>
    </row>
    <row r="27" spans="1:16" ht="22.5">
      <c r="A27" s="55" t="s">
        <v>347</v>
      </c>
      <c r="B27" s="56" t="s">
        <v>95</v>
      </c>
      <c r="C27" s="13" t="s">
        <v>362</v>
      </c>
      <c r="D27" s="57" t="s">
        <v>121</v>
      </c>
      <c r="E27" s="39">
        <v>1</v>
      </c>
      <c r="F27" s="52"/>
      <c r="G27" s="52"/>
      <c r="H27" s="53"/>
      <c r="I27" s="52"/>
      <c r="J27" s="53"/>
      <c r="K27" s="54"/>
      <c r="L27" s="54"/>
      <c r="M27" s="54"/>
      <c r="N27" s="54"/>
      <c r="O27" s="54"/>
      <c r="P27" s="54"/>
    </row>
    <row r="28" spans="1:16" ht="22.5">
      <c r="A28" s="55" t="s">
        <v>348</v>
      </c>
      <c r="B28" s="56" t="s">
        <v>95</v>
      </c>
      <c r="C28" s="74" t="s">
        <v>363</v>
      </c>
      <c r="D28" s="57" t="s">
        <v>121</v>
      </c>
      <c r="E28" s="37">
        <v>1</v>
      </c>
      <c r="F28" s="52"/>
      <c r="G28" s="52"/>
      <c r="H28" s="53"/>
      <c r="I28" s="53"/>
      <c r="J28" s="52"/>
      <c r="K28" s="54"/>
      <c r="L28" s="54"/>
      <c r="M28" s="54"/>
      <c r="N28" s="54"/>
      <c r="O28" s="54"/>
      <c r="P28" s="54"/>
    </row>
    <row r="29" spans="1:16" ht="25.5">
      <c r="A29" s="59"/>
      <c r="B29" s="59"/>
      <c r="C29" s="60" t="s">
        <v>82</v>
      </c>
      <c r="D29" s="61" t="s">
        <v>21</v>
      </c>
      <c r="E29" s="62"/>
      <c r="F29" s="62"/>
      <c r="G29" s="62"/>
      <c r="H29" s="62"/>
      <c r="I29" s="62"/>
      <c r="J29" s="62"/>
      <c r="K29" s="62"/>
      <c r="L29" s="63">
        <f>ROUND(SUM(L15:L28),2)</f>
        <v>0</v>
      </c>
      <c r="M29" s="63">
        <f>ROUND(SUM(M15:M28),2)</f>
        <v>0</v>
      </c>
      <c r="N29" s="63">
        <f>ROUND(SUM(N15:N28),2)</f>
        <v>0</v>
      </c>
      <c r="O29" s="63">
        <f>ROUND(SUM(O15:O28),2)</f>
        <v>0</v>
      </c>
      <c r="P29" s="63">
        <f>ROUND(SUM(M29:O29),2)</f>
        <v>0</v>
      </c>
    </row>
    <row r="30" spans="1:16">
      <c r="A30" s="64"/>
      <c r="B30" s="65"/>
      <c r="C30" s="66"/>
      <c r="D30" s="67"/>
      <c r="E30" s="67"/>
      <c r="F30" s="67"/>
      <c r="G30" s="67"/>
      <c r="H30" s="67"/>
      <c r="I30" s="67"/>
      <c r="J30" s="67"/>
      <c r="K30" s="67"/>
      <c r="L30" s="67"/>
      <c r="M30" s="65"/>
      <c r="N30" s="65"/>
      <c r="O30" s="65"/>
      <c r="P30" s="65"/>
    </row>
    <row r="32" spans="1:16">
      <c r="A32" s="68" t="s">
        <v>464</v>
      </c>
      <c r="D32" s="68"/>
      <c r="E32" s="68"/>
      <c r="F32" s="68"/>
      <c r="G32" s="68"/>
      <c r="H32" s="68"/>
      <c r="I32" s="10"/>
      <c r="J32" s="154" t="s">
        <v>462</v>
      </c>
      <c r="K32" s="154"/>
      <c r="L32" s="154"/>
      <c r="M32" s="154"/>
      <c r="N32" s="154"/>
      <c r="O32" s="154"/>
      <c r="P32" s="154"/>
    </row>
    <row r="33" spans="1:16">
      <c r="A33" s="68" t="s">
        <v>52</v>
      </c>
      <c r="B33" s="68"/>
      <c r="C33" s="68"/>
      <c r="D33" s="68"/>
      <c r="E33" s="68"/>
      <c r="I33" s="75"/>
      <c r="J33" s="155" t="s">
        <v>463</v>
      </c>
      <c r="K33" s="155"/>
      <c r="L33" s="155"/>
      <c r="M33" s="155"/>
      <c r="N33" s="155"/>
      <c r="O33" s="155"/>
      <c r="P33" s="155"/>
    </row>
    <row r="34" spans="1:16" ht="12.75" customHeight="1">
      <c r="A34" s="69"/>
      <c r="F34" s="4"/>
      <c r="G34" s="4"/>
      <c r="H34" s="4"/>
      <c r="I34" s="4"/>
    </row>
    <row r="35" spans="1:16" s="47" customFormat="1" ht="15" customHeight="1">
      <c r="A35" s="156">
        <f>PS_kopt!A16</f>
        <v>0</v>
      </c>
      <c r="B35" s="156"/>
      <c r="C35" s="156"/>
      <c r="D35" s="13"/>
      <c r="E35" s="13"/>
      <c r="F35" s="13"/>
      <c r="G35" s="13"/>
      <c r="H35" s="13"/>
    </row>
  </sheetData>
  <mergeCells count="21">
    <mergeCell ref="F11:K11"/>
    <mergeCell ref="L11:P11"/>
    <mergeCell ref="J32:P32"/>
    <mergeCell ref="J33:P33"/>
    <mergeCell ref="A35:C35"/>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AD8E-BDB8-4945-A16E-9732DBFD3491}">
  <sheetPr>
    <tabColor rgb="FF92D050"/>
    <pageSetUpPr fitToPage="1"/>
  </sheetPr>
  <dimension ref="A1:P47"/>
  <sheetViews>
    <sheetView view="pageBreakPreview" zoomScale="85" zoomScaleNormal="85" zoomScaleSheetLayoutView="85" workbookViewId="0">
      <selection activeCell="F44" sqref="F44"/>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61" t="s">
        <v>343</v>
      </c>
      <c r="B1" s="161"/>
      <c r="C1" s="161"/>
      <c r="D1" s="161"/>
      <c r="E1" s="161"/>
      <c r="F1" s="161"/>
      <c r="G1" s="161"/>
      <c r="H1" s="161"/>
      <c r="I1" s="161"/>
      <c r="J1" s="161"/>
      <c r="K1" s="161"/>
      <c r="L1" s="161"/>
      <c r="M1" s="161"/>
      <c r="N1" s="161"/>
      <c r="O1" s="161"/>
      <c r="P1" s="161"/>
    </row>
    <row r="2" spans="1:16" ht="15.75" customHeight="1">
      <c r="A2" s="162" t="s">
        <v>344</v>
      </c>
      <c r="B2" s="163"/>
      <c r="C2" s="163"/>
      <c r="D2" s="163"/>
      <c r="E2" s="163"/>
      <c r="F2" s="163"/>
      <c r="G2" s="163"/>
      <c r="H2" s="163"/>
      <c r="I2" s="163"/>
      <c r="J2" s="163"/>
      <c r="K2" s="163"/>
      <c r="L2" s="163"/>
      <c r="M2" s="163"/>
      <c r="N2" s="163"/>
      <c r="O2" s="163"/>
      <c r="P2" s="163"/>
    </row>
    <row r="3" spans="1:16">
      <c r="A3" s="164" t="s">
        <v>64</v>
      </c>
      <c r="B3" s="164"/>
      <c r="C3" s="164"/>
      <c r="D3" s="164"/>
      <c r="E3" s="164"/>
      <c r="F3" s="164"/>
      <c r="G3" s="164"/>
      <c r="H3" s="164"/>
      <c r="I3" s="164"/>
      <c r="J3" s="164"/>
      <c r="K3" s="164"/>
      <c r="L3" s="164"/>
      <c r="M3" s="164"/>
      <c r="N3" s="164"/>
      <c r="O3" s="164"/>
      <c r="P3" s="164"/>
    </row>
    <row r="4" spans="1:16" ht="34.9" customHeight="1">
      <c r="A4" s="120" t="str">
        <f>PS_kopt!A12</f>
        <v>Objekta nosaukums: Morga telpas izbūve SIA "Jēkabpils reģionālās slimnīcas" ēkā ar Kadastra Nr.
56010021214001, Andreja Pormaļa iela 125, Jēkabpils, Jēkabpils nov., LV-5201</v>
      </c>
      <c r="B4" s="120"/>
      <c r="C4" s="120"/>
      <c r="D4" s="120"/>
      <c r="E4" s="120"/>
      <c r="F4" s="120"/>
      <c r="G4" s="120"/>
      <c r="H4" s="120"/>
      <c r="I4" s="120"/>
      <c r="J4" s="120"/>
      <c r="K4" s="120"/>
      <c r="L4" s="120"/>
      <c r="M4" s="120"/>
      <c r="N4" s="120"/>
      <c r="O4" s="120"/>
      <c r="P4" s="120"/>
    </row>
    <row r="5" spans="1:16" ht="16.5" customHeight="1">
      <c r="A5" s="120" t="str">
        <f>PS_kopt!A13</f>
        <v>Būves nosaukums: Slimnīcas ēka</v>
      </c>
      <c r="B5" s="120"/>
      <c r="C5" s="120"/>
      <c r="D5" s="120"/>
      <c r="E5" s="120"/>
      <c r="F5" s="120"/>
      <c r="G5" s="120"/>
      <c r="H5" s="120"/>
      <c r="I5" s="120"/>
      <c r="J5" s="120"/>
      <c r="K5" s="120"/>
      <c r="L5" s="4"/>
      <c r="M5" s="4"/>
      <c r="N5" s="4"/>
      <c r="O5" s="4"/>
      <c r="P5" s="4"/>
    </row>
    <row r="6" spans="1:16" ht="18" customHeight="1">
      <c r="A6" s="120" t="str">
        <f>PS_kopt!A14</f>
        <v>Objekta adrese: Andreja Pormaļa iela 125, Jēkabpils, Jēkabpils nov., LV-5201</v>
      </c>
      <c r="B6" s="120"/>
      <c r="C6" s="120"/>
      <c r="D6" s="120"/>
      <c r="E6" s="120"/>
      <c r="F6" s="120"/>
      <c r="G6" s="120"/>
      <c r="H6" s="120"/>
      <c r="I6" s="120"/>
      <c r="J6" s="120"/>
      <c r="K6" s="120"/>
      <c r="L6" s="120"/>
      <c r="M6" s="120"/>
      <c r="N6" s="120"/>
      <c r="O6" s="120"/>
      <c r="P6" s="120"/>
    </row>
    <row r="7" spans="1:16" ht="12" customHeight="1">
      <c r="A7" s="120" t="str">
        <f>PS_kopt!A15</f>
        <v xml:space="preserve">Pasūtījums Nr.: </v>
      </c>
      <c r="B7" s="120"/>
      <c r="C7" s="120"/>
      <c r="D7" s="120"/>
      <c r="E7" s="120"/>
      <c r="F7" s="120"/>
      <c r="G7" s="120"/>
      <c r="H7" s="120"/>
      <c r="I7" s="120"/>
      <c r="J7" s="120"/>
      <c r="K7" s="120"/>
      <c r="L7" s="120"/>
      <c r="M7" s="120"/>
      <c r="N7" s="120"/>
      <c r="O7" s="120"/>
      <c r="P7" s="120"/>
    </row>
    <row r="8" spans="1:16">
      <c r="A8" s="48"/>
      <c r="B8" s="48"/>
      <c r="C8" s="48"/>
      <c r="D8" s="48"/>
      <c r="E8" s="48"/>
      <c r="F8" s="48"/>
      <c r="G8" s="48"/>
      <c r="H8" s="48"/>
      <c r="I8" s="48"/>
      <c r="J8" s="48"/>
      <c r="K8" s="48"/>
      <c r="L8" s="48"/>
      <c r="M8" s="48"/>
      <c r="N8" s="48"/>
      <c r="O8" s="48"/>
      <c r="P8" s="48"/>
    </row>
    <row r="9" spans="1:16" ht="15.75" customHeight="1">
      <c r="A9" s="120"/>
      <c r="B9" s="120"/>
      <c r="C9" s="120"/>
      <c r="D9" s="120"/>
      <c r="E9" s="120"/>
      <c r="F9" s="120"/>
      <c r="G9" s="120"/>
      <c r="H9" s="120"/>
      <c r="I9" s="13"/>
      <c r="J9" s="13"/>
      <c r="K9" s="158" t="s">
        <v>37</v>
      </c>
      <c r="L9" s="158"/>
      <c r="M9" s="158"/>
      <c r="N9" s="159">
        <f>P41</f>
        <v>0</v>
      </c>
      <c r="O9" s="159"/>
      <c r="P9" s="13" t="s">
        <v>21</v>
      </c>
    </row>
    <row r="10" spans="1:16" ht="15.75" customHeight="1">
      <c r="D10" s="70"/>
      <c r="I10" s="160">
        <f>PS_kopt!A16</f>
        <v>0</v>
      </c>
      <c r="J10" s="160"/>
      <c r="K10" s="160"/>
      <c r="L10" s="160"/>
      <c r="M10" s="160"/>
      <c r="N10" s="160"/>
      <c r="O10" s="160"/>
      <c r="P10" s="160"/>
    </row>
    <row r="11" spans="1:16" ht="15.75" customHeight="1">
      <c r="A11" s="157" t="s">
        <v>38</v>
      </c>
      <c r="B11" s="157" t="s">
        <v>39</v>
      </c>
      <c r="C11" s="153" t="s">
        <v>62</v>
      </c>
      <c r="D11" s="157" t="s">
        <v>40</v>
      </c>
      <c r="E11" s="157" t="s">
        <v>41</v>
      </c>
      <c r="F11" s="153" t="s">
        <v>42</v>
      </c>
      <c r="G11" s="153"/>
      <c r="H11" s="153"/>
      <c r="I11" s="153"/>
      <c r="J11" s="153"/>
      <c r="K11" s="153"/>
      <c r="L11" s="153" t="s">
        <v>43</v>
      </c>
      <c r="M11" s="153"/>
      <c r="N11" s="153"/>
      <c r="O11" s="153"/>
      <c r="P11" s="153"/>
    </row>
    <row r="12" spans="1:16" ht="71.25" customHeight="1">
      <c r="A12" s="157"/>
      <c r="B12" s="157"/>
      <c r="C12" s="153"/>
      <c r="D12" s="157"/>
      <c r="E12" s="157"/>
      <c r="F12" s="49" t="s">
        <v>59</v>
      </c>
      <c r="G12" s="49" t="s">
        <v>22</v>
      </c>
      <c r="H12" s="49" t="s">
        <v>23</v>
      </c>
      <c r="I12" s="49" t="s">
        <v>63</v>
      </c>
      <c r="J12" s="49" t="s">
        <v>24</v>
      </c>
      <c r="K12" s="49" t="s">
        <v>25</v>
      </c>
      <c r="L12" s="49" t="s">
        <v>60</v>
      </c>
      <c r="M12" s="49" t="s">
        <v>23</v>
      </c>
      <c r="N12" s="49" t="s">
        <v>63</v>
      </c>
      <c r="O12" s="49" t="s">
        <v>24</v>
      </c>
      <c r="P12" s="49" t="s">
        <v>26</v>
      </c>
    </row>
    <row r="13" spans="1:16">
      <c r="A13" s="50">
        <v>1</v>
      </c>
      <c r="B13" s="50">
        <v>2</v>
      </c>
      <c r="C13" s="50">
        <v>3</v>
      </c>
      <c r="D13" s="50">
        <v>4</v>
      </c>
      <c r="E13" s="50">
        <v>5</v>
      </c>
      <c r="F13" s="50">
        <v>6</v>
      </c>
      <c r="G13" s="50">
        <v>7</v>
      </c>
      <c r="H13" s="50">
        <v>8</v>
      </c>
      <c r="I13" s="50">
        <v>9</v>
      </c>
      <c r="J13" s="50">
        <v>10</v>
      </c>
      <c r="K13" s="50">
        <v>11</v>
      </c>
      <c r="L13" s="50">
        <v>12</v>
      </c>
      <c r="M13" s="50">
        <v>13</v>
      </c>
      <c r="N13" s="50">
        <v>14</v>
      </c>
      <c r="O13" s="50">
        <v>15</v>
      </c>
      <c r="P13" s="50">
        <v>16</v>
      </c>
    </row>
    <row r="14" spans="1:16">
      <c r="A14" s="51"/>
      <c r="B14" s="45"/>
      <c r="C14" s="71" t="s">
        <v>344</v>
      </c>
      <c r="D14" s="72"/>
      <c r="E14" s="72"/>
      <c r="F14" s="52"/>
      <c r="G14" s="53"/>
      <c r="H14" s="53"/>
      <c r="I14" s="52"/>
      <c r="J14" s="53"/>
      <c r="K14" s="54"/>
      <c r="L14" s="54"/>
      <c r="M14" s="54"/>
      <c r="N14" s="54"/>
      <c r="O14" s="54"/>
      <c r="P14" s="54"/>
    </row>
    <row r="15" spans="1:16" ht="25.5">
      <c r="A15" s="55" t="s">
        <v>61</v>
      </c>
      <c r="B15" s="56" t="s">
        <v>95</v>
      </c>
      <c r="C15" s="73" t="s">
        <v>450</v>
      </c>
      <c r="D15" s="57" t="s">
        <v>137</v>
      </c>
      <c r="E15" s="53">
        <v>1</v>
      </c>
      <c r="F15" s="52"/>
      <c r="G15" s="52"/>
      <c r="H15" s="53"/>
      <c r="I15" s="52"/>
      <c r="J15" s="53"/>
      <c r="K15" s="54"/>
      <c r="L15" s="54"/>
      <c r="M15" s="54"/>
      <c r="N15" s="54"/>
      <c r="O15" s="54"/>
      <c r="P15" s="54"/>
    </row>
    <row r="16" spans="1:16" ht="38.25">
      <c r="A16" s="55" t="s">
        <v>66</v>
      </c>
      <c r="B16" s="56" t="s">
        <v>95</v>
      </c>
      <c r="C16" s="58" t="s">
        <v>451</v>
      </c>
      <c r="D16" s="57" t="s">
        <v>137</v>
      </c>
      <c r="E16" s="52">
        <v>1</v>
      </c>
      <c r="F16" s="52"/>
      <c r="G16" s="52"/>
      <c r="H16" s="53"/>
      <c r="I16" s="53"/>
      <c r="J16" s="52"/>
      <c r="K16" s="54"/>
      <c r="L16" s="54"/>
      <c r="M16" s="54"/>
      <c r="N16" s="54"/>
      <c r="O16" s="54"/>
      <c r="P16" s="54"/>
    </row>
    <row r="17" spans="1:16" ht="25.5">
      <c r="A17" s="55" t="s">
        <v>67</v>
      </c>
      <c r="B17" s="56" t="s">
        <v>95</v>
      </c>
      <c r="C17" s="73" t="s">
        <v>452</v>
      </c>
      <c r="D17" s="57" t="s">
        <v>137</v>
      </c>
      <c r="E17" s="53">
        <v>1</v>
      </c>
      <c r="F17" s="52"/>
      <c r="G17" s="52"/>
      <c r="H17" s="53"/>
      <c r="I17" s="52"/>
      <c r="J17" s="53"/>
      <c r="K17" s="54"/>
      <c r="L17" s="54"/>
      <c r="M17" s="54"/>
      <c r="N17" s="54"/>
      <c r="O17" s="54"/>
      <c r="P17" s="54"/>
    </row>
    <row r="18" spans="1:16" ht="25.5">
      <c r="A18" s="55" t="s">
        <v>68</v>
      </c>
      <c r="B18" s="56" t="s">
        <v>95</v>
      </c>
      <c r="C18" s="58" t="s">
        <v>453</v>
      </c>
      <c r="D18" s="57" t="s">
        <v>137</v>
      </c>
      <c r="E18" s="52">
        <v>1</v>
      </c>
      <c r="F18" s="52"/>
      <c r="G18" s="52"/>
      <c r="H18" s="53"/>
      <c r="I18" s="53"/>
      <c r="J18" s="52"/>
      <c r="K18" s="54"/>
      <c r="L18" s="54"/>
      <c r="M18" s="54"/>
      <c r="N18" s="54"/>
      <c r="O18" s="54"/>
      <c r="P18" s="54"/>
    </row>
    <row r="19" spans="1:16" ht="22.5">
      <c r="A19" s="55" t="s">
        <v>65</v>
      </c>
      <c r="B19" s="56" t="s">
        <v>95</v>
      </c>
      <c r="C19" s="58" t="s">
        <v>373</v>
      </c>
      <c r="D19" s="57" t="s">
        <v>137</v>
      </c>
      <c r="E19" s="52">
        <v>1</v>
      </c>
      <c r="F19" s="52"/>
      <c r="G19" s="52"/>
      <c r="H19" s="53"/>
      <c r="I19" s="53"/>
      <c r="J19" s="52"/>
      <c r="K19" s="54"/>
      <c r="L19" s="54"/>
      <c r="M19" s="54"/>
      <c r="N19" s="54"/>
      <c r="O19" s="54"/>
      <c r="P19" s="54"/>
    </row>
    <row r="20" spans="1:16" ht="22.5">
      <c r="A20" s="55" t="s">
        <v>0</v>
      </c>
      <c r="B20" s="56" t="s">
        <v>95</v>
      </c>
      <c r="C20" s="58" t="s">
        <v>374</v>
      </c>
      <c r="D20" s="57" t="s">
        <v>137</v>
      </c>
      <c r="E20" s="52">
        <v>1</v>
      </c>
      <c r="F20" s="52"/>
      <c r="G20" s="52"/>
      <c r="H20" s="53"/>
      <c r="I20" s="53"/>
      <c r="J20" s="52"/>
      <c r="K20" s="54"/>
      <c r="L20" s="54"/>
      <c r="M20" s="54"/>
      <c r="N20" s="54"/>
      <c r="O20" s="54"/>
      <c r="P20" s="54"/>
    </row>
    <row r="21" spans="1:16" ht="22.5">
      <c r="A21" s="55" t="s">
        <v>1</v>
      </c>
      <c r="B21" s="56" t="s">
        <v>95</v>
      </c>
      <c r="C21" s="58" t="s">
        <v>375</v>
      </c>
      <c r="D21" s="57" t="s">
        <v>137</v>
      </c>
      <c r="E21" s="52">
        <v>1</v>
      </c>
      <c r="F21" s="52"/>
      <c r="G21" s="52"/>
      <c r="H21" s="53"/>
      <c r="I21" s="53"/>
      <c r="J21" s="52"/>
      <c r="K21" s="54"/>
      <c r="L21" s="54"/>
      <c r="M21" s="54"/>
      <c r="N21" s="54"/>
      <c r="O21" s="54"/>
      <c r="P21" s="54"/>
    </row>
    <row r="22" spans="1:16" ht="22.5">
      <c r="A22" s="55" t="s">
        <v>86</v>
      </c>
      <c r="B22" s="56" t="s">
        <v>95</v>
      </c>
      <c r="C22" s="58" t="s">
        <v>376</v>
      </c>
      <c r="D22" s="57" t="s">
        <v>137</v>
      </c>
      <c r="E22" s="52">
        <v>1</v>
      </c>
      <c r="F22" s="52"/>
      <c r="G22" s="52"/>
      <c r="H22" s="53"/>
      <c r="I22" s="53"/>
      <c r="J22" s="52"/>
      <c r="K22" s="54"/>
      <c r="L22" s="54"/>
      <c r="M22" s="54"/>
      <c r="N22" s="54"/>
      <c r="O22" s="54"/>
      <c r="P22" s="54"/>
    </row>
    <row r="23" spans="1:16" ht="22.5">
      <c r="A23" s="55" t="s">
        <v>339</v>
      </c>
      <c r="B23" s="56" t="s">
        <v>95</v>
      </c>
      <c r="C23" s="73" t="s">
        <v>377</v>
      </c>
      <c r="D23" s="57" t="s">
        <v>137</v>
      </c>
      <c r="E23" s="53">
        <v>4</v>
      </c>
      <c r="F23" s="52"/>
      <c r="G23" s="52"/>
      <c r="H23" s="53"/>
      <c r="I23" s="52"/>
      <c r="J23" s="53"/>
      <c r="K23" s="54"/>
      <c r="L23" s="54"/>
      <c r="M23" s="54"/>
      <c r="N23" s="54"/>
      <c r="O23" s="54"/>
      <c r="P23" s="54"/>
    </row>
    <row r="24" spans="1:16" ht="22.5">
      <c r="A24" s="55" t="s">
        <v>340</v>
      </c>
      <c r="B24" s="56" t="s">
        <v>95</v>
      </c>
      <c r="C24" s="58" t="s">
        <v>378</v>
      </c>
      <c r="D24" s="57" t="s">
        <v>137</v>
      </c>
      <c r="E24" s="53">
        <v>2</v>
      </c>
      <c r="F24" s="53"/>
      <c r="G24" s="52"/>
      <c r="H24" s="53"/>
      <c r="I24" s="53"/>
      <c r="J24" s="53"/>
      <c r="K24" s="54"/>
      <c r="L24" s="54"/>
      <c r="M24" s="54"/>
      <c r="N24" s="54"/>
      <c r="O24" s="54"/>
      <c r="P24" s="54"/>
    </row>
    <row r="25" spans="1:16" ht="25.5">
      <c r="A25" s="55" t="s">
        <v>345</v>
      </c>
      <c r="B25" s="56" t="s">
        <v>95</v>
      </c>
      <c r="C25" s="58" t="s">
        <v>454</v>
      </c>
      <c r="D25" s="57" t="s">
        <v>137</v>
      </c>
      <c r="E25" s="53">
        <v>2</v>
      </c>
      <c r="F25" s="53"/>
      <c r="G25" s="52"/>
      <c r="H25" s="53"/>
      <c r="I25" s="53"/>
      <c r="J25" s="53"/>
      <c r="K25" s="54"/>
      <c r="L25" s="54"/>
      <c r="M25" s="54"/>
      <c r="N25" s="54"/>
      <c r="O25" s="54"/>
      <c r="P25" s="54"/>
    </row>
    <row r="26" spans="1:16" ht="22.5">
      <c r="A26" s="55" t="s">
        <v>346</v>
      </c>
      <c r="B26" s="56" t="s">
        <v>95</v>
      </c>
      <c r="C26" s="46" t="s">
        <v>379</v>
      </c>
      <c r="D26" s="57" t="s">
        <v>137</v>
      </c>
      <c r="E26" s="39">
        <v>2</v>
      </c>
      <c r="F26" s="53"/>
      <c r="G26" s="52"/>
      <c r="H26" s="53"/>
      <c r="I26" s="53"/>
      <c r="J26" s="53"/>
      <c r="K26" s="54"/>
      <c r="L26" s="54"/>
      <c r="M26" s="54"/>
      <c r="N26" s="54"/>
      <c r="O26" s="54"/>
      <c r="P26" s="54"/>
    </row>
    <row r="27" spans="1:16" ht="51">
      <c r="A27" s="55" t="s">
        <v>347</v>
      </c>
      <c r="B27" s="56" t="s">
        <v>95</v>
      </c>
      <c r="C27" s="13" t="s">
        <v>455</v>
      </c>
      <c r="D27" s="57" t="s">
        <v>137</v>
      </c>
      <c r="E27" s="39">
        <v>1</v>
      </c>
      <c r="F27" s="52"/>
      <c r="G27" s="52"/>
      <c r="H27" s="53"/>
      <c r="I27" s="52"/>
      <c r="J27" s="53"/>
      <c r="K27" s="54"/>
      <c r="L27" s="54"/>
      <c r="M27" s="54"/>
      <c r="N27" s="54"/>
      <c r="O27" s="54"/>
      <c r="P27" s="54"/>
    </row>
    <row r="28" spans="1:16" ht="25.5">
      <c r="A28" s="55" t="s">
        <v>348</v>
      </c>
      <c r="B28" s="56" t="s">
        <v>95</v>
      </c>
      <c r="C28" s="74" t="s">
        <v>456</v>
      </c>
      <c r="D28" s="57" t="s">
        <v>137</v>
      </c>
      <c r="E28" s="37">
        <v>5</v>
      </c>
      <c r="F28" s="52"/>
      <c r="G28" s="52"/>
      <c r="H28" s="53"/>
      <c r="I28" s="53"/>
      <c r="J28" s="52"/>
      <c r="K28" s="54"/>
      <c r="L28" s="54"/>
      <c r="M28" s="54"/>
      <c r="N28" s="54"/>
      <c r="O28" s="54"/>
      <c r="P28" s="54"/>
    </row>
    <row r="29" spans="1:16" ht="25.5">
      <c r="A29" s="55" t="s">
        <v>349</v>
      </c>
      <c r="B29" s="56" t="s">
        <v>95</v>
      </c>
      <c r="C29" s="46" t="s">
        <v>380</v>
      </c>
      <c r="D29" s="57" t="s">
        <v>137</v>
      </c>
      <c r="E29" s="37">
        <v>1</v>
      </c>
      <c r="F29" s="52"/>
      <c r="G29" s="52"/>
      <c r="H29" s="53"/>
      <c r="I29" s="53"/>
      <c r="J29" s="53"/>
      <c r="K29" s="54"/>
      <c r="L29" s="54"/>
      <c r="M29" s="54"/>
      <c r="N29" s="54"/>
      <c r="O29" s="54"/>
      <c r="P29" s="54"/>
    </row>
    <row r="30" spans="1:16" ht="25.5">
      <c r="A30" s="55" t="s">
        <v>350</v>
      </c>
      <c r="B30" s="56" t="s">
        <v>95</v>
      </c>
      <c r="C30" s="46" t="s">
        <v>381</v>
      </c>
      <c r="D30" s="57" t="s">
        <v>137</v>
      </c>
      <c r="E30" s="37">
        <v>1</v>
      </c>
      <c r="F30" s="52"/>
      <c r="G30" s="52"/>
      <c r="H30" s="53"/>
      <c r="I30" s="53"/>
      <c r="J30" s="52"/>
      <c r="K30" s="54"/>
      <c r="L30" s="54"/>
      <c r="M30" s="54"/>
      <c r="N30" s="54"/>
      <c r="O30" s="54"/>
      <c r="P30" s="54"/>
    </row>
    <row r="31" spans="1:16" ht="38.25">
      <c r="A31" s="55" t="s">
        <v>351</v>
      </c>
      <c r="B31" s="56" t="s">
        <v>95</v>
      </c>
      <c r="C31" s="46" t="s">
        <v>457</v>
      </c>
      <c r="D31" s="57" t="s">
        <v>137</v>
      </c>
      <c r="E31" s="37">
        <v>2</v>
      </c>
      <c r="F31" s="52"/>
      <c r="G31" s="52"/>
      <c r="H31" s="53"/>
      <c r="I31" s="53"/>
      <c r="J31" s="52"/>
      <c r="K31" s="54"/>
      <c r="L31" s="54"/>
      <c r="M31" s="54"/>
      <c r="N31" s="54"/>
      <c r="O31" s="54"/>
      <c r="P31" s="54"/>
    </row>
    <row r="32" spans="1:16" ht="38.25">
      <c r="A32" s="55" t="s">
        <v>364</v>
      </c>
      <c r="B32" s="56" t="s">
        <v>95</v>
      </c>
      <c r="C32" s="74" t="s">
        <v>458</v>
      </c>
      <c r="D32" s="57" t="s">
        <v>125</v>
      </c>
      <c r="E32" s="39">
        <v>100</v>
      </c>
      <c r="F32" s="52"/>
      <c r="G32" s="52"/>
      <c r="H32" s="53"/>
      <c r="I32" s="52"/>
      <c r="J32" s="53"/>
      <c r="K32" s="54"/>
      <c r="L32" s="54"/>
      <c r="M32" s="54"/>
      <c r="N32" s="54"/>
      <c r="O32" s="54"/>
      <c r="P32" s="54"/>
    </row>
    <row r="33" spans="1:16" ht="38.25">
      <c r="A33" s="55" t="s">
        <v>365</v>
      </c>
      <c r="B33" s="56" t="s">
        <v>95</v>
      </c>
      <c r="C33" s="46" t="s">
        <v>459</v>
      </c>
      <c r="D33" s="57" t="s">
        <v>125</v>
      </c>
      <c r="E33" s="37">
        <v>140</v>
      </c>
      <c r="F33" s="52"/>
      <c r="G33" s="52"/>
      <c r="H33" s="53"/>
      <c r="I33" s="53"/>
      <c r="J33" s="52"/>
      <c r="K33" s="54"/>
      <c r="L33" s="54"/>
      <c r="M33" s="54"/>
      <c r="N33" s="54"/>
      <c r="O33" s="54"/>
      <c r="P33" s="54"/>
    </row>
    <row r="34" spans="1:16" ht="25.5">
      <c r="A34" s="55" t="s">
        <v>366</v>
      </c>
      <c r="B34" s="56" t="s">
        <v>95</v>
      </c>
      <c r="C34" s="46" t="s">
        <v>382</v>
      </c>
      <c r="D34" s="57" t="s">
        <v>125</v>
      </c>
      <c r="E34" s="39">
        <v>111</v>
      </c>
      <c r="F34" s="53"/>
      <c r="G34" s="52"/>
      <c r="H34" s="53"/>
      <c r="I34" s="53"/>
      <c r="J34" s="53"/>
      <c r="K34" s="54"/>
      <c r="L34" s="54"/>
      <c r="M34" s="54"/>
      <c r="N34" s="54"/>
      <c r="O34" s="54"/>
      <c r="P34" s="54"/>
    </row>
    <row r="35" spans="1:16" ht="25.5">
      <c r="A35" s="55" t="s">
        <v>367</v>
      </c>
      <c r="B35" s="56" t="s">
        <v>95</v>
      </c>
      <c r="C35" s="46" t="s">
        <v>383</v>
      </c>
      <c r="D35" s="57" t="s">
        <v>137</v>
      </c>
      <c r="E35" s="39">
        <v>300</v>
      </c>
      <c r="F35" s="53"/>
      <c r="G35" s="52"/>
      <c r="H35" s="53"/>
      <c r="I35" s="53"/>
      <c r="J35" s="53"/>
      <c r="K35" s="54"/>
      <c r="L35" s="54"/>
      <c r="M35" s="54"/>
      <c r="N35" s="54"/>
      <c r="O35" s="54"/>
      <c r="P35" s="54"/>
    </row>
    <row r="36" spans="1:16" ht="25.5">
      <c r="A36" s="55" t="s">
        <v>368</v>
      </c>
      <c r="B36" s="56" t="s">
        <v>95</v>
      </c>
      <c r="C36" s="46" t="s">
        <v>460</v>
      </c>
      <c r="D36" s="57" t="s">
        <v>125</v>
      </c>
      <c r="E36" s="39">
        <v>30</v>
      </c>
      <c r="F36" s="53"/>
      <c r="G36" s="52"/>
      <c r="H36" s="53"/>
      <c r="I36" s="53"/>
      <c r="J36" s="53"/>
      <c r="K36" s="54"/>
      <c r="L36" s="54"/>
      <c r="M36" s="54"/>
      <c r="N36" s="54"/>
      <c r="O36" s="54"/>
      <c r="P36" s="54"/>
    </row>
    <row r="37" spans="1:16" ht="25.5">
      <c r="A37" s="55" t="s">
        <v>369</v>
      </c>
      <c r="B37" s="56" t="s">
        <v>95</v>
      </c>
      <c r="C37" s="74" t="s">
        <v>384</v>
      </c>
      <c r="D37" s="57" t="s">
        <v>121</v>
      </c>
      <c r="E37" s="39">
        <v>1</v>
      </c>
      <c r="F37" s="52"/>
      <c r="G37" s="52"/>
      <c r="H37" s="53"/>
      <c r="I37" s="52"/>
      <c r="J37" s="53"/>
      <c r="K37" s="54"/>
      <c r="L37" s="54"/>
      <c r="M37" s="54"/>
      <c r="N37" s="54"/>
      <c r="O37" s="54"/>
      <c r="P37" s="54"/>
    </row>
    <row r="38" spans="1:16" ht="22.5">
      <c r="A38" s="55" t="s">
        <v>370</v>
      </c>
      <c r="B38" s="56" t="s">
        <v>95</v>
      </c>
      <c r="C38" s="74" t="s">
        <v>361</v>
      </c>
      <c r="D38" s="57" t="s">
        <v>121</v>
      </c>
      <c r="E38" s="39">
        <v>1</v>
      </c>
      <c r="F38" s="52"/>
      <c r="G38" s="52"/>
      <c r="H38" s="53"/>
      <c r="I38" s="52"/>
      <c r="J38" s="53"/>
      <c r="K38" s="54"/>
      <c r="L38" s="54"/>
      <c r="M38" s="54"/>
      <c r="N38" s="54"/>
      <c r="O38" s="54"/>
      <c r="P38" s="54"/>
    </row>
    <row r="39" spans="1:16" ht="22.5">
      <c r="A39" s="55" t="s">
        <v>371</v>
      </c>
      <c r="B39" s="56" t="s">
        <v>95</v>
      </c>
      <c r="C39" s="46" t="s">
        <v>362</v>
      </c>
      <c r="D39" s="57" t="s">
        <v>121</v>
      </c>
      <c r="E39" s="39">
        <v>1</v>
      </c>
      <c r="F39" s="53"/>
      <c r="G39" s="52"/>
      <c r="H39" s="53"/>
      <c r="I39" s="53"/>
      <c r="J39" s="53"/>
      <c r="K39" s="54"/>
      <c r="L39" s="54"/>
      <c r="M39" s="54"/>
      <c r="N39" s="54"/>
      <c r="O39" s="54"/>
      <c r="P39" s="54"/>
    </row>
    <row r="40" spans="1:16" ht="22.5">
      <c r="A40" s="55" t="s">
        <v>372</v>
      </c>
      <c r="B40" s="56" t="s">
        <v>95</v>
      </c>
      <c r="C40" s="46" t="s">
        <v>363</v>
      </c>
      <c r="D40" s="57" t="s">
        <v>121</v>
      </c>
      <c r="E40" s="37">
        <v>1</v>
      </c>
      <c r="F40" s="52"/>
      <c r="G40" s="52"/>
      <c r="H40" s="53"/>
      <c r="I40" s="53"/>
      <c r="J40" s="52"/>
      <c r="K40" s="54"/>
      <c r="L40" s="54"/>
      <c r="M40" s="54"/>
      <c r="N40" s="54"/>
      <c r="O40" s="54"/>
      <c r="P40" s="54"/>
    </row>
    <row r="41" spans="1:16" ht="25.5">
      <c r="A41" s="59"/>
      <c r="B41" s="59"/>
      <c r="C41" s="60" t="s">
        <v>82</v>
      </c>
      <c r="D41" s="61" t="s">
        <v>21</v>
      </c>
      <c r="E41" s="62"/>
      <c r="F41" s="62"/>
      <c r="G41" s="62"/>
      <c r="H41" s="62"/>
      <c r="I41" s="62"/>
      <c r="J41" s="62"/>
      <c r="K41" s="62"/>
      <c r="L41" s="63">
        <f>ROUND(SUM(L15:L40),2)</f>
        <v>0</v>
      </c>
      <c r="M41" s="63">
        <f>ROUND(SUM(M15:M40),2)</f>
        <v>0</v>
      </c>
      <c r="N41" s="63">
        <f>ROUND(SUM(N15:N40),2)</f>
        <v>0</v>
      </c>
      <c r="O41" s="63">
        <f>ROUND(SUM(O15:O40),2)</f>
        <v>0</v>
      </c>
      <c r="P41" s="63">
        <f>ROUND(SUM(M41:O41),2)</f>
        <v>0</v>
      </c>
    </row>
    <row r="42" spans="1:16">
      <c r="A42" s="64"/>
      <c r="B42" s="65"/>
      <c r="C42" s="66"/>
      <c r="D42" s="67"/>
      <c r="E42" s="67"/>
      <c r="F42" s="67"/>
      <c r="G42" s="67"/>
      <c r="H42" s="67"/>
      <c r="I42" s="67"/>
      <c r="J42" s="67"/>
      <c r="K42" s="67"/>
      <c r="L42" s="67"/>
      <c r="M42" s="65"/>
      <c r="N42" s="65"/>
      <c r="O42" s="65"/>
      <c r="P42" s="65"/>
    </row>
    <row r="44" spans="1:16">
      <c r="A44" s="68" t="s">
        <v>464</v>
      </c>
      <c r="D44" s="68"/>
      <c r="E44" s="68"/>
      <c r="F44" s="68"/>
      <c r="G44" s="68"/>
      <c r="H44" s="68"/>
      <c r="I44" s="10"/>
      <c r="J44" s="154" t="s">
        <v>462</v>
      </c>
      <c r="K44" s="154"/>
      <c r="L44" s="154"/>
      <c r="M44" s="154"/>
      <c r="N44" s="154"/>
      <c r="O44" s="154"/>
      <c r="P44" s="154"/>
    </row>
    <row r="45" spans="1:16">
      <c r="A45" s="68" t="s">
        <v>52</v>
      </c>
      <c r="B45" s="68"/>
      <c r="C45" s="68"/>
      <c r="D45" s="68"/>
      <c r="E45" s="68"/>
      <c r="I45" s="75"/>
      <c r="J45" s="155" t="s">
        <v>463</v>
      </c>
      <c r="K45" s="155"/>
      <c r="L45" s="155"/>
      <c r="M45" s="155"/>
      <c r="N45" s="155"/>
      <c r="O45" s="155"/>
      <c r="P45" s="155"/>
    </row>
    <row r="46" spans="1:16" ht="12.75" customHeight="1">
      <c r="A46" s="69"/>
      <c r="F46" s="4"/>
      <c r="G46" s="4"/>
      <c r="H46" s="4"/>
      <c r="I46" s="4"/>
    </row>
    <row r="47" spans="1:16" s="47" customFormat="1" ht="15" customHeight="1">
      <c r="A47" s="156">
        <f>PS_kopt!A16</f>
        <v>0</v>
      </c>
      <c r="B47" s="156"/>
      <c r="C47" s="156"/>
      <c r="D47" s="13"/>
      <c r="E47" s="13"/>
      <c r="F47" s="13"/>
      <c r="G47" s="13"/>
      <c r="H47" s="13"/>
    </row>
  </sheetData>
  <mergeCells count="21">
    <mergeCell ref="F11:K11"/>
    <mergeCell ref="L11:P11"/>
    <mergeCell ref="J44:P44"/>
    <mergeCell ref="J45:P45"/>
    <mergeCell ref="A47:C47"/>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3"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PS_kopt</vt:lpstr>
      <vt:lpstr>Koptame </vt:lpstr>
      <vt:lpstr>kopsav</vt:lpstr>
      <vt:lpstr>1_AR, BK</vt:lpstr>
      <vt:lpstr>2_Iekārtas</vt:lpstr>
      <vt:lpstr>3_UK</vt:lpstr>
      <vt:lpstr>4_EL</vt:lpstr>
      <vt:lpstr>5_AVK-A</vt:lpstr>
      <vt:lpstr>6_AVK-V</vt:lpstr>
      <vt:lpstr>7_AVK-K</vt:lpstr>
      <vt:lpstr>8_UATS</vt:lpstr>
      <vt:lpstr>9_ESS-PK</vt:lpstr>
      <vt:lpstr>10_ESS-TK</vt:lpstr>
      <vt:lpstr>'1_AR, BK'!Print_Area</vt:lpstr>
      <vt:lpstr>'10_ESS-TK'!Print_Area</vt:lpstr>
      <vt:lpstr>'2_Iekārtas'!Print_Area</vt:lpstr>
      <vt:lpstr>'3_UK'!Print_Area</vt:lpstr>
      <vt:lpstr>'4_EL'!Print_Area</vt:lpstr>
      <vt:lpstr>'5_AVK-A'!Print_Area</vt:lpstr>
      <vt:lpstr>'6_AVK-V'!Print_Area</vt:lpstr>
      <vt:lpstr>'7_AVK-K'!Print_Area</vt:lpstr>
      <vt:lpstr>'8_UATS'!Print_Area</vt:lpstr>
      <vt:lpstr>'9_ESS-PK'!Print_Area</vt:lpstr>
      <vt:lpstr>kopsav!Print_Area</vt:lpstr>
      <vt:lpstr>'Koptame '!Print_Area</vt:lpstr>
      <vt:lpstr>PS_kopt!Print_Area</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Iepirkumu Jurists</cp:lastModifiedBy>
  <cp:lastPrinted>2026-05-08T05:56:38Z</cp:lastPrinted>
  <dcterms:created xsi:type="dcterms:W3CDTF">2012-05-22T12:04:26Z</dcterms:created>
  <dcterms:modified xsi:type="dcterms:W3CDTF">2026-07-03T12:15:31Z</dcterms:modified>
</cp:coreProperties>
</file>