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filterPrivacy="1" codeName="ЭтаКнига" defaultThemeVersion="124226"/>
  <xr:revisionPtr revIDLastSave="0" documentId="8_{C7223B69-6A9F-48CB-9E87-CC1775E20206}" xr6:coauthVersionLast="46" xr6:coauthVersionMax="46" xr10:uidLastSave="{00000000-0000-0000-0000-000000000000}"/>
  <bookViews>
    <workbookView xWindow="-120" yWindow="-120" windowWidth="29040" windowHeight="15840" tabRatio="923" activeTab="4" xr2:uid="{00000000-000D-0000-FFFF-FFFF00000000}"/>
  </bookViews>
  <sheets>
    <sheet name="KOPT" sheetId="3" r:id="rId1"/>
    <sheet name="KOPS1" sheetId="2" r:id="rId2"/>
    <sheet name="BŪVL" sheetId="40" state="hidden" r:id="rId3"/>
    <sheet name="Buvlaukums" sheetId="44" r:id="rId4"/>
    <sheet name="Jumts" sheetId="51" r:id="rId5"/>
    <sheet name="Zibens aizsardzība" sheetId="52" r:id="rId6"/>
    <sheet name="Ārsienas silrināšana" sheetId="47" r:id="rId7"/>
  </sheets>
  <definedNames>
    <definedName name="_xlnm.Print_Area" localSheetId="6">'Ārsienas silrināšana'!$A$1:$P$36</definedName>
    <definedName name="_xlnm.Print_Area" localSheetId="3">Buvlaukums!$A$1:$P$40</definedName>
    <definedName name="_xlnm.Print_Area" localSheetId="2">BŪVL!$A$1:$P$53</definedName>
    <definedName name="_xlnm.Print_Area" localSheetId="1">KOPS1!$A$1:$I$49</definedName>
    <definedName name="_xlnm.Print_Titles" localSheetId="6">'Ārsienas silrināšana'!$15:$17</definedName>
    <definedName name="_xlnm.Print_Titles" localSheetId="3">Buvlaukums!$21:$23</definedName>
    <definedName name="_xlnm.Print_Titles" localSheetId="2">BŪVL!$15:$17</definedName>
    <definedName name="_xlnm.Print_Titles" localSheetId="1">KOPS1!$18:$20</definedName>
    <definedName name="_xlnm.Print_Titles" localSheetId="0">KOPT!$24:$25</definedName>
  </definedNames>
  <calcPr calcId="191029" fullPrecision="0"/>
  <fileRecoveryPr autoRecover="0"/>
</workbook>
</file>

<file path=xl/calcChain.xml><?xml version="1.0" encoding="utf-8"?>
<calcChain xmlns="http://schemas.openxmlformats.org/spreadsheetml/2006/main">
  <c r="L31" i="44" l="1"/>
  <c r="N31" i="44"/>
  <c r="O31" i="44"/>
  <c r="N38" i="51"/>
  <c r="L38" i="51"/>
  <c r="O40" i="52"/>
  <c r="H25" i="2" s="1"/>
  <c r="N40" i="52"/>
  <c r="G25" i="2" s="1"/>
  <c r="A24" i="2"/>
  <c r="A45" i="52"/>
  <c r="A47" i="52"/>
  <c r="A52" i="52"/>
  <c r="A50" i="52"/>
  <c r="M13" i="52"/>
  <c r="C8" i="52"/>
  <c r="C7" i="52"/>
  <c r="C6" i="52"/>
  <c r="A30" i="2"/>
  <c r="A29" i="2"/>
  <c r="A50" i="51"/>
  <c r="A48" i="51"/>
  <c r="A45" i="51"/>
  <c r="A43" i="51"/>
  <c r="M13" i="51"/>
  <c r="C8" i="51"/>
  <c r="C7" i="51"/>
  <c r="C6" i="51"/>
  <c r="O38" i="51" l="1"/>
  <c r="H24" i="2" s="1"/>
  <c r="L40" i="52"/>
  <c r="I25" i="2" s="1"/>
  <c r="G24" i="2"/>
  <c r="I24" i="2"/>
  <c r="M31" i="44" l="1"/>
  <c r="P31" i="44"/>
  <c r="M38" i="51"/>
  <c r="P38" i="51"/>
  <c r="M11" i="51" s="1"/>
  <c r="M40" i="52"/>
  <c r="F25" i="2" s="1"/>
  <c r="P40" i="52"/>
  <c r="M11" i="52" s="1"/>
  <c r="E25" i="2" l="1"/>
  <c r="F24" i="2"/>
  <c r="E24" i="2" s="1"/>
  <c r="G22" i="2"/>
  <c r="I22" i="2"/>
  <c r="H22" i="2"/>
  <c r="L24" i="47"/>
  <c r="I23" i="2" s="1"/>
  <c r="O24" i="47"/>
  <c r="H23" i="2" s="1"/>
  <c r="N24" i="47"/>
  <c r="G23" i="2" s="1"/>
  <c r="H26" i="2" l="1"/>
  <c r="I26" i="2"/>
  <c r="P24" i="47"/>
  <c r="M11" i="47" s="1"/>
  <c r="M24" i="47"/>
  <c r="G26" i="2"/>
  <c r="F22" i="2"/>
  <c r="E22" i="2" s="1"/>
  <c r="B19" i="3"/>
  <c r="B16" i="3"/>
  <c r="A27" i="2"/>
  <c r="A45" i="2" l="1"/>
  <c r="A36" i="47" l="1"/>
  <c r="A34" i="47"/>
  <c r="A31" i="47"/>
  <c r="A29" i="47"/>
  <c r="M13" i="47"/>
  <c r="C8" i="47"/>
  <c r="C7" i="47"/>
  <c r="C6" i="47"/>
  <c r="A40" i="44"/>
  <c r="A38" i="44"/>
  <c r="A36" i="44"/>
  <c r="A35" i="44"/>
  <c r="A26" i="44"/>
  <c r="M18" i="44"/>
  <c r="C10" i="44"/>
  <c r="C9" i="44"/>
  <c r="C8" i="44"/>
  <c r="A53" i="40" l="1"/>
  <c r="A51" i="40"/>
  <c r="A48" i="40"/>
  <c r="A46" i="40"/>
  <c r="A38" i="3"/>
  <c r="A3" i="40" l="1"/>
  <c r="A1" i="40"/>
  <c r="M13" i="40"/>
  <c r="C9" i="40"/>
  <c r="C8" i="40"/>
  <c r="C7" i="40"/>
  <c r="C6" i="40"/>
  <c r="O43" i="40" l="1"/>
  <c r="L43" i="40"/>
  <c r="N43" i="40"/>
  <c r="A26" i="3"/>
  <c r="P43" i="40" l="1"/>
  <c r="M43" i="40"/>
  <c r="M11" i="40" l="1"/>
  <c r="B26" i="3" l="1"/>
  <c r="B36" i="3" l="1"/>
  <c r="B33" i="3"/>
  <c r="B18" i="3" l="1"/>
  <c r="B17" i="3"/>
  <c r="A22" i="2" l="1"/>
  <c r="M15" i="44" l="1"/>
  <c r="F23" i="2"/>
  <c r="E26" i="2" s="1"/>
  <c r="E29" i="2" l="1"/>
  <c r="E28" i="2"/>
  <c r="E27" i="2"/>
  <c r="E30" i="2"/>
  <c r="E31" i="2" s="1"/>
  <c r="E23" i="2"/>
  <c r="F26" i="2"/>
</calcChain>
</file>

<file path=xl/sharedStrings.xml><?xml version="1.0" encoding="utf-8"?>
<sst xmlns="http://schemas.openxmlformats.org/spreadsheetml/2006/main" count="376" uniqueCount="150">
  <si>
    <t>(Darba veids vai konstruktīvā elementa nosaukums)</t>
  </si>
  <si>
    <t>Nr. p.k.</t>
  </si>
  <si>
    <t>Kods</t>
  </si>
  <si>
    <t>Mērvienība</t>
  </si>
  <si>
    <t>Daudzums</t>
  </si>
  <si>
    <t>Vienības izmaksas</t>
  </si>
  <si>
    <t>Kopā uz visu apjomu</t>
  </si>
  <si>
    <t>Kopā</t>
  </si>
  <si>
    <t>Sastādīja:</t>
  </si>
  <si>
    <t>Pārbaudīja:</t>
  </si>
  <si>
    <t>Sertifikāta Nr.</t>
  </si>
  <si>
    <t>(paraksts un tā atšifrējums, datums)</t>
  </si>
  <si>
    <t>Kods, tāmes Nr.</t>
  </si>
  <si>
    <t>Kopsavilkuma aprēķini pa darbu vai konstruktīvo elementu veidiem</t>
  </si>
  <si>
    <t>Tai skaitā</t>
  </si>
  <si>
    <t>Darbietilpība
(c/h)</t>
  </si>
  <si>
    <t>Pavisam kopā</t>
  </si>
  <si>
    <t>t.sk. darba aizsardzība</t>
  </si>
  <si>
    <t>APSTIPRINU</t>
  </si>
  <si>
    <t>(pasūtītāja paraksts un tā atšifrējums)</t>
  </si>
  <si>
    <t>Z.v.</t>
  </si>
  <si>
    <t>Būvniecības koptāme</t>
  </si>
  <si>
    <t>Objekta nosaukums</t>
  </si>
  <si>
    <t>Objekta izmaksas
(euro)</t>
  </si>
  <si>
    <t>1. Vispārējie būvdarbi</t>
  </si>
  <si>
    <t>1-1</t>
  </si>
  <si>
    <t>1-3</t>
  </si>
  <si>
    <t>1-4</t>
  </si>
  <si>
    <t>laika norma (c/h)</t>
  </si>
  <si>
    <t>darba
samaksas
likme
(euro /h)</t>
  </si>
  <si>
    <t>darbietilpība
(c/h)</t>
  </si>
  <si>
    <t>līg.cena</t>
  </si>
  <si>
    <t>__________________________</t>
  </si>
  <si>
    <t>Piezīmes.</t>
  </si>
  <si>
    <t>3</t>
  </si>
  <si>
    <t>4</t>
  </si>
  <si>
    <t xml:space="preserve"> Vispārējie būvdarbi</t>
  </si>
  <si>
    <t xml:space="preserve">Tāme sastādīta 2017. gada tirgus cenās, pamatojoties uz AR, BK, GP daļas rasējumiem. </t>
  </si>
  <si>
    <t>Būvdarbu nosaukums</t>
  </si>
  <si>
    <t xml:space="preserve">darba alga
</t>
  </si>
  <si>
    <t>būvizstrādājumi</t>
  </si>
  <si>
    <t xml:space="preserve">mehānismi
</t>
  </si>
  <si>
    <t xml:space="preserve">Kopā
</t>
  </si>
  <si>
    <t xml:space="preserve">summa
</t>
  </si>
  <si>
    <t>Būvdarbu veids vai konstruktīvā elementa nosaukums</t>
  </si>
  <si>
    <t>Tāmes izmaksas</t>
  </si>
  <si>
    <t xml:space="preserve">darba alga </t>
  </si>
  <si>
    <t>mehānismi</t>
  </si>
  <si>
    <t>1. Būvuzņēmējam jādod pilna apjoma tendera (iepirkuma) cenu piedāvājums, ieskaitot palīgdarbus  un materiālus, kas nav uzrādīti tāmē,</t>
  </si>
  <si>
    <t>apjomu sarakstā un projektā, bet ir nepieciešami projektētā būvobjekta izbūvei un nodošanai ekspluatācijā.</t>
  </si>
  <si>
    <t>2. Darbu apjomu sarakstu skatīt kopā ar rasējumiem un specifikācijām.</t>
  </si>
  <si>
    <t>3. Tāmēs ietvertos konkrēto ražotāju materiālus un izstrādājumus var aizvietot ar analogiem citu ražotāju materiāliem un izstrādājumiem.</t>
  </si>
  <si>
    <t>Tiešās izmaksas kopā, t. sk. darba devēja sociālais nodoklis (23,59%)</t>
  </si>
  <si>
    <t>4. Materiāli doti bez atgriezumiem un nesablīvētā veidā</t>
  </si>
  <si>
    <t>Būves nosaukums</t>
  </si>
  <si>
    <t>Pasūtījuma Nr.</t>
  </si>
  <si>
    <t>Objekta adrese</t>
  </si>
  <si>
    <t>_____ .gada _____. ________________</t>
  </si>
  <si>
    <t>PVN (21%)</t>
  </si>
  <si>
    <t>Sastādīja</t>
  </si>
  <si>
    <t>m2</t>
  </si>
  <si>
    <t>m3</t>
  </si>
  <si>
    <t>m</t>
  </si>
  <si>
    <t>Sastatņu montāža, demontāža</t>
  </si>
  <si>
    <t>Lokālā tāme Nr. 1-1</t>
  </si>
  <si>
    <t>5. Pēc pasūtītāja pieprasījuma , projektētājs veic būvdarbu apjomu pārrēķinu, ja projkets netiks realizēts pilnā apjomā</t>
  </si>
  <si>
    <t>gab.</t>
  </si>
  <si>
    <t>Pagaidu nožogojuma uzstādīšana un noma</t>
  </si>
  <si>
    <t xml:space="preserve">Tualetes uzstādīšana, noma </t>
  </si>
  <si>
    <t>gab</t>
  </si>
  <si>
    <t>Būvlaukuma sagatavošanas darbi</t>
  </si>
  <si>
    <t>Būvlaukums</t>
  </si>
  <si>
    <t>BA</t>
  </si>
  <si>
    <t>1-00841</t>
  </si>
  <si>
    <t xml:space="preserve">Tāme sastādīta </t>
  </si>
  <si>
    <t>_________________________ Ainārs Mangulsons /______./</t>
  </si>
  <si>
    <t>_________________________ Ainārs Mangulsons /________/</t>
  </si>
  <si>
    <t>kopā</t>
  </si>
  <si>
    <t>materiāli,būvizstrādājumi</t>
  </si>
  <si>
    <t>materiāli, būvizstrādājumi</t>
  </si>
  <si>
    <t>Jumts</t>
  </si>
  <si>
    <t>J</t>
  </si>
  <si>
    <t>Tvaika izolācijas ieklāšana</t>
  </si>
  <si>
    <t>Apsildāmā lietus ūdens novaddrenāžas montāža un pieslēgšana pie esošiem elektrības tīkliem</t>
  </si>
  <si>
    <t>Zibens uztvērējstienis Ø16/10mm 4.5m, alumīnijs</t>
  </si>
  <si>
    <t>Gab.</t>
  </si>
  <si>
    <t>Masta stiprinājuma komplekts/ kronšteins, slīpam jumtam.</t>
  </si>
  <si>
    <t xml:space="preserve"> Zemējuma lenta 40x4mm, cinkots tērauds,</t>
  </si>
  <si>
    <t>Zemējuma stieple Ø10mm</t>
  </si>
  <si>
    <t>Mērījumu klemme</t>
  </si>
  <si>
    <t xml:space="preserve">Potenciālu izlīdzinošā kopne Ø8-10mm/30x5mm </t>
  </si>
  <si>
    <t>Potenciālu izlīdzinošā kopne   PVC korpusā</t>
  </si>
  <si>
    <t xml:space="preserve">Pievien. klemme zemējuma stienim
8-10/40/20mm </t>
  </si>
  <si>
    <t>Zemējuma stienis Ø20mm 1.5m ar šlicēm A-tips, c. tērauda</t>
  </si>
  <si>
    <t>Pievienoj. Klemme apaļdzelzs/apaļdzelzs</t>
  </si>
  <si>
    <t>Izplešanās elements,Cu, 16 mm², 300 mm</t>
  </si>
  <si>
    <t>Pievienoj. Klemme apaļdzelzs/plakandzekzs</t>
  </si>
  <si>
    <t>Stieples turētājs H=15mm Niro Clip, ner. Tērauda</t>
  </si>
  <si>
    <t>Zemējuma stieņa spice TE20, 20mm tips A, BP</t>
  </si>
  <si>
    <t>Pārsprieguma noved. V50-B+C 3 (I + II klase)</t>
  </si>
  <si>
    <t>k-ts</t>
  </si>
  <si>
    <t>Pārsprieguma noved. V50-C 3  II klase</t>
  </si>
  <si>
    <t>Vads H07V-K 1x16mm²</t>
  </si>
  <si>
    <t>1024 -Pretkorozijas lenta 50mm/10m 1</t>
  </si>
  <si>
    <t>Temonosēde/ apaļdzelzim</t>
  </si>
  <si>
    <t>Palīgmateriāli, savienojumi</t>
  </si>
  <si>
    <t>Madliena, Madlienas pagasts, Ogres novads</t>
  </si>
  <si>
    <t xml:space="preserve"> ''Kultūras nama kinozāles jumta atjaunošana un fasādes siltināšana'', Madlienā, Madlienas pagastā, Ogres novadā</t>
  </si>
  <si>
    <t xml:space="preserve"> Kultūras nama kinozāles jumta atjaunošana un fasādes siltināšana</t>
  </si>
  <si>
    <t>poz.</t>
  </si>
  <si>
    <t>Termostata un mitruma sensora uzstādīšana un pieslēgšana tīkliem</t>
  </si>
  <si>
    <t>1-2</t>
  </si>
  <si>
    <t>Lokālā tāme Nr. 1-2</t>
  </si>
  <si>
    <t>Lokālā tāme Nr. 1-4</t>
  </si>
  <si>
    <t xml:space="preserve"> Jumta siltināšana un ieseguma atjaunošana </t>
  </si>
  <si>
    <t>Zibens aizsardzības sistēmas montāža</t>
  </si>
  <si>
    <t>Zibens aizsardzības sistēma</t>
  </si>
  <si>
    <t>ZA</t>
  </si>
  <si>
    <t>AR</t>
  </si>
  <si>
    <t xml:space="preserve">Kinozāles ārsienas </t>
  </si>
  <si>
    <t xml:space="preserve">Tāme sastādīta 2026. gada tirgus cenās, pamatojoties uz AR daļas rasējumiem. </t>
  </si>
  <si>
    <t>2026-06</t>
  </si>
  <si>
    <t>Jumta virsmas attīrīšana un izlīdzināšana, bojāto vietu remonts</t>
  </si>
  <si>
    <t>Jumta vēdināšanas tornīšu montāža</t>
  </si>
  <si>
    <t>Esošo ventilācijas izvadu papildus nostiprināšana ar mīksto ruļļveida iesegumu</t>
  </si>
  <si>
    <t>Parapeta cinkota nosegskādra ar PE pārklājumu, tonis RR23  montāža</t>
  </si>
  <si>
    <t>Uzlocījumu ( parapetu iekšējā virsma) izveidošana ar mīkstā ruļļveida iesegumu</t>
  </si>
  <si>
    <t>Jumta ieseguma izbūve ar uzkausējamā mīkstā ruļļveida bitumena ieseguma divās kārtās</t>
  </si>
  <si>
    <t>Fasādes cokola profila elementa montāža (perforēta)</t>
  </si>
  <si>
    <t>Kinozāles ārsienu esošo fasādes fragmentu siltināšana ar 100 mm cieto minerālvati, pielietojot līmjavu un montāžas dībeļus, armējošā sieta uzlikšana līmjavas slānī un noklāšana ar tonētu dekoratīvo apmetumu</t>
  </si>
  <si>
    <t>Esošā fasādes apakšējās joslas siltināšana ar 75 mm ekstrudētā putupolistirola EPS 60 plāksnēm, pielietojot līmjavu un montāžas dībeļus</t>
  </si>
  <si>
    <t>Ārsienas ķieģeļu fragmentu piemūrēšana parapeta daļā ar apdares ķieģeļiem virs esošajām vertikālajām fasādes ķieģeļu dekoratīvajām joslām</t>
  </si>
  <si>
    <t>Tāme sastādīta 2026. gada tirgus cenās</t>
  </si>
  <si>
    <t>Ārsienu siltināšana</t>
  </si>
  <si>
    <t xml:space="preserve">Tāme sastādīta 2026. gada tirgus cenās, pamatojoties uz AR, DOP daļas rasējumiem. </t>
  </si>
  <si>
    <t>Sastatņu īre</t>
  </si>
  <si>
    <t>Mobīlās sadzīves telpas, noma</t>
  </si>
  <si>
    <t>Esošā parapeta skārda demontāža, utilizācija un nogādāšana uz atkritumu apsaimniekošanas poligonu</t>
  </si>
  <si>
    <t>t</t>
  </si>
  <si>
    <t xml:space="preserve">Esošā ruļļveida ruberoīda jumta ieseguma demontāža </t>
  </si>
  <si>
    <t>Demontētā skārda  utilizācija un nogādāšana uz atkritumu apsaimniekošanas poligonu</t>
  </si>
  <si>
    <t>Būvniecības atkritumu utilizācija un nogādāšana uz atkritumu apsaimniekošanas poligonu</t>
  </si>
  <si>
    <t>Siltumizolācijas ( 3 slāņos) montāža 200 mm biezumā pielietojot montāžas dībeļus</t>
  </si>
  <si>
    <t>Demontētā ruberoīda jumta ieseguma utilizācija, nogādāšana uz atkritumu apsaimniekošanas poligonu                                     ( bīstamie atkritumi)</t>
  </si>
  <si>
    <t>Parapeta paaugstināšana ar celtniecības bloku mūri 300 mm biezumā, 500 mm augstumā</t>
  </si>
  <si>
    <t>Ugunsdzēsēju kāpņu montāža (kas izgatavotas no A1 klases ugunsreakcijas materiāliem)</t>
  </si>
  <si>
    <t>Lokālā tāme Nr. 1-3</t>
  </si>
  <si>
    <t>Parapeta horizonālās virsmas un iekšējās vertikālās plaknes siltināšana ar 50 mm ekstrudētām putupolistirpla plāksnēm EPS 60, pielietojot līmjavu un montāžas dībeļus</t>
  </si>
  <si>
    <t>Būvtāfeles uzstādīšana</t>
  </si>
  <si>
    <t>0.5%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</si>
</sst>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&quot;Tāmes izmaksas &quot;#,##0.00&quot; euro&quot;"/>
    <numFmt numFmtId="166" formatCode="&quot;Kopā &quot;#,##0.00&quot; euro&quot;"/>
    <numFmt numFmtId="167" formatCode="&quot;Par kopējo summu, euro &quot;#,##0.00"/>
    <numFmt numFmtId="168" formatCode="&quot;Kopējā darbietilpība, c/h &quot;#,##0.00"/>
    <numFmt numFmtId="169" formatCode="0.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6" fillId="0" borderId="0"/>
    <xf numFmtId="0" fontId="1" fillId="0" borderId="0"/>
    <xf numFmtId="0" fontId="27" fillId="0" borderId="0"/>
    <xf numFmtId="0" fontId="29" fillId="0" borderId="0"/>
    <xf numFmtId="0" fontId="28" fillId="0" borderId="0"/>
    <xf numFmtId="0" fontId="1" fillId="0" borderId="0"/>
    <xf numFmtId="0" fontId="26" fillId="0" borderId="0"/>
    <xf numFmtId="0" fontId="1" fillId="0" borderId="0"/>
  </cellStyleXfs>
  <cellXfs count="162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 shrinkToFit="1"/>
    </xf>
    <xf numFmtId="4" fontId="3" fillId="0" borderId="2" xfId="0" applyNumberFormat="1" applyFont="1" applyBorder="1" applyAlignment="1">
      <alignment horizontal="right" vertical="center" shrinkToFi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7" xfId="0" applyNumberFormat="1" applyFont="1" applyBorder="1" applyAlignment="1">
      <alignment horizontal="right" vertical="center" shrinkToFit="1"/>
    </xf>
    <xf numFmtId="49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vertical="center"/>
    </xf>
    <xf numFmtId="0" fontId="8" fillId="0" borderId="0" xfId="0" applyFont="1" applyAlignment="1">
      <alignment vertical="top"/>
    </xf>
    <xf numFmtId="3" fontId="4" fillId="0" borderId="2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 shrinkToFit="1"/>
    </xf>
    <xf numFmtId="4" fontId="4" fillId="0" borderId="10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9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left" vertical="center"/>
    </xf>
    <xf numFmtId="165" fontId="14" fillId="0" borderId="0" xfId="0" applyNumberFormat="1" applyFont="1" applyAlignment="1">
      <alignment vertical="center"/>
    </xf>
    <xf numFmtId="0" fontId="15" fillId="0" borderId="0" xfId="0" applyFont="1"/>
    <xf numFmtId="168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left" vertical="center" wrapText="1"/>
    </xf>
    <xf numFmtId="4" fontId="14" fillId="0" borderId="8" xfId="0" applyNumberFormat="1" applyFont="1" applyBorder="1" applyAlignment="1">
      <alignment horizontal="right" vertical="center" shrinkToFit="1"/>
    </xf>
    <xf numFmtId="4" fontId="14" fillId="0" borderId="0" xfId="0" applyNumberFormat="1" applyFont="1" applyAlignment="1">
      <alignment horizontal="right" vertical="center" shrinkToFit="1"/>
    </xf>
    <xf numFmtId="0" fontId="14" fillId="0" borderId="2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right" vertical="center" shrinkToFit="1"/>
    </xf>
    <xf numFmtId="4" fontId="18" fillId="0" borderId="2" xfId="0" applyNumberFormat="1" applyFont="1" applyBorder="1" applyAlignment="1">
      <alignment horizontal="right" vertical="center" shrinkToFit="1"/>
    </xf>
    <xf numFmtId="4" fontId="18" fillId="0" borderId="0" xfId="0" applyNumberFormat="1" applyFont="1" applyAlignment="1">
      <alignment horizontal="right" vertical="center" shrinkToFit="1"/>
    </xf>
    <xf numFmtId="4" fontId="19" fillId="0" borderId="2" xfId="0" applyNumberFormat="1" applyFont="1" applyBorder="1" applyAlignment="1">
      <alignment horizontal="right" vertical="center" shrinkToFit="1"/>
    </xf>
    <xf numFmtId="0" fontId="18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left" vertical="top"/>
    </xf>
    <xf numFmtId="0" fontId="16" fillId="0" borderId="0" xfId="0" applyFont="1"/>
    <xf numFmtId="0" fontId="20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21" fillId="0" borderId="2" xfId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4" fontId="16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24" fillId="0" borderId="2" xfId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169" fontId="25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43" fontId="17" fillId="0" borderId="2" xfId="13" applyNumberFormat="1" applyFont="1" applyBorder="1" applyAlignment="1">
      <alignment horizontal="center" vertical="center"/>
    </xf>
    <xf numFmtId="43" fontId="17" fillId="0" borderId="2" xfId="2" applyNumberFormat="1" applyFont="1" applyBorder="1" applyAlignment="1">
      <alignment horizontal="center" vertical="center" wrapText="1"/>
    </xf>
    <xf numFmtId="43" fontId="17" fillId="0" borderId="11" xfId="2" applyNumberFormat="1" applyFont="1" applyBorder="1" applyAlignment="1">
      <alignment horizontal="center" vertical="center" wrapText="1"/>
    </xf>
    <xf numFmtId="43" fontId="17" fillId="0" borderId="2" xfId="13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right" vertical="center" wrapText="1"/>
    </xf>
    <xf numFmtId="49" fontId="4" fillId="0" borderId="8" xfId="0" applyNumberFormat="1" applyFont="1" applyBorder="1" applyAlignment="1">
      <alignment horizontal="right" vertical="center" wrapText="1"/>
    </xf>
    <xf numFmtId="4" fontId="9" fillId="0" borderId="2" xfId="0" applyNumberFormat="1" applyFont="1" applyBorder="1"/>
    <xf numFmtId="4" fontId="14" fillId="0" borderId="0" xfId="0" applyNumberFormat="1" applyFont="1"/>
    <xf numFmtId="4" fontId="31" fillId="0" borderId="0" xfId="0" applyNumberFormat="1" applyFont="1" applyAlignment="1">
      <alignment horizontal="right" vertical="center" shrinkToFit="1"/>
    </xf>
    <xf numFmtId="0" fontId="32" fillId="0" borderId="0" xfId="0" applyFont="1"/>
    <xf numFmtId="49" fontId="33" fillId="0" borderId="3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4" fontId="34" fillId="0" borderId="2" xfId="0" applyNumberFormat="1" applyFont="1" applyBorder="1"/>
    <xf numFmtId="4" fontId="33" fillId="0" borderId="2" xfId="0" applyNumberFormat="1" applyFont="1" applyBorder="1" applyAlignment="1">
      <alignment horizontal="right" vertical="center" shrinkToFit="1"/>
    </xf>
    <xf numFmtId="0" fontId="35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 wrapText="1"/>
    </xf>
    <xf numFmtId="4" fontId="28" fillId="0" borderId="2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65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4">
    <cellStyle name="Excel Built-in Normal" xfId="9" xr:uid="{00000000-0005-0000-0000-000000000000}"/>
    <cellStyle name="Excel Built-in Normal 1" xfId="4" xr:uid="{00000000-0005-0000-0000-000001000000}"/>
    <cellStyle name="Excel Built-in Normal 2" xfId="5" xr:uid="{00000000-0005-0000-0000-000002000000}"/>
    <cellStyle name="Normal" xfId="0" builtinId="0"/>
    <cellStyle name="Normal 2" xfId="7" xr:uid="{00000000-0005-0000-0000-000004000000}"/>
    <cellStyle name="Normal 2 2" xfId="10" xr:uid="{00000000-0005-0000-0000-000005000000}"/>
    <cellStyle name="Normal 3" xfId="8" xr:uid="{00000000-0005-0000-0000-000006000000}"/>
    <cellStyle name="Normal_2009-08-20_BKUS_20.korpuss_Tame_PASUT." xfId="13" xr:uid="{8625C914-1B02-4CE2-8480-6A1BBD8F19C7}"/>
    <cellStyle name="Normal_lokalas tames forma2" xfId="1" xr:uid="{00000000-0005-0000-0000-000008000000}"/>
    <cellStyle name="Parastais_Kopija no LNB MEP 17_07_2007_LV" xfId="6" xr:uid="{00000000-0005-0000-0000-000009000000}"/>
    <cellStyle name="Parasts 2" xfId="3" xr:uid="{00000000-0005-0000-0000-00000A000000}"/>
    <cellStyle name="Style 1" xfId="2" xr:uid="{00000000-0005-0000-0000-00000B000000}"/>
    <cellStyle name="Style 1 2" xfId="12" xr:uid="{00000000-0005-0000-0000-00000C000000}"/>
    <cellStyle name="Стиль 1" xfId="11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rgb="FF002060"/>
    <pageSetUpPr fitToPage="1"/>
  </sheetPr>
  <dimension ref="A1:C214"/>
  <sheetViews>
    <sheetView topLeftCell="A13" zoomScale="136" zoomScaleNormal="136" workbookViewId="0">
      <selection activeCell="J30" sqref="J30"/>
    </sheetView>
  </sheetViews>
  <sheetFormatPr defaultColWidth="9.140625" defaultRowHeight="15" x14ac:dyDescent="0.25"/>
  <cols>
    <col min="1" max="1" width="16" style="2" customWidth="1"/>
    <col min="2" max="2" width="63" style="2" customWidth="1"/>
    <col min="3" max="3" width="35.140625" style="2" customWidth="1"/>
    <col min="4" max="16384" width="9.140625" style="2"/>
  </cols>
  <sheetData>
    <row r="1" spans="1:3" x14ac:dyDescent="0.25">
      <c r="B1" s="44" t="s">
        <v>18</v>
      </c>
    </row>
    <row r="2" spans="1:3" x14ac:dyDescent="0.25">
      <c r="C2" s="44"/>
    </row>
    <row r="3" spans="1:3" x14ac:dyDescent="0.25">
      <c r="C3" s="44" t="s">
        <v>32</v>
      </c>
    </row>
    <row r="4" spans="1:3" x14ac:dyDescent="0.25">
      <c r="C4" s="45" t="s">
        <v>19</v>
      </c>
    </row>
    <row r="5" spans="1:3" x14ac:dyDescent="0.25">
      <c r="C5" s="17"/>
    </row>
    <row r="7" spans="1:3" x14ac:dyDescent="0.25">
      <c r="C7" s="44" t="s">
        <v>20</v>
      </c>
    </row>
    <row r="8" spans="1:3" x14ac:dyDescent="0.25">
      <c r="C8" s="44"/>
    </row>
    <row r="9" spans="1:3" x14ac:dyDescent="0.25">
      <c r="C9" s="44" t="s">
        <v>57</v>
      </c>
    </row>
    <row r="10" spans="1:3" x14ac:dyDescent="0.25">
      <c r="C10" s="44"/>
    </row>
    <row r="12" spans="1:3" ht="20.25" x14ac:dyDescent="0.3">
      <c r="A12" s="123" t="s">
        <v>21</v>
      </c>
      <c r="B12" s="123"/>
      <c r="C12" s="12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 t="s">
        <v>22</v>
      </c>
      <c r="B16" s="124" t="str">
        <f>KOPS1!C9</f>
        <v xml:space="preserve"> Kultūras nama kinozāles jumta atjaunošana un fasādes siltināšana</v>
      </c>
      <c r="C16" s="124"/>
    </row>
    <row r="17" spans="1:3" x14ac:dyDescent="0.25">
      <c r="A17" s="3" t="s">
        <v>54</v>
      </c>
      <c r="B17" s="124" t="str">
        <f>KOPS1!C8</f>
        <v xml:space="preserve"> ''Kultūras nama kinozāles jumta atjaunošana un fasādes siltināšana'', Madlienā, Madlienas pagastā, Ogres novadā</v>
      </c>
      <c r="C17" s="124"/>
    </row>
    <row r="18" spans="1:3" x14ac:dyDescent="0.25">
      <c r="A18" s="3" t="s">
        <v>56</v>
      </c>
      <c r="B18" s="124" t="str">
        <f>KOPS1!C10</f>
        <v>Madliena, Madlienas pagasts, Ogres novads</v>
      </c>
      <c r="C18" s="124"/>
    </row>
    <row r="19" spans="1:3" x14ac:dyDescent="0.25">
      <c r="A19" s="3" t="s">
        <v>55</v>
      </c>
      <c r="B19" s="124" t="str">
        <f>KOPS1!C11</f>
        <v>2026-06</v>
      </c>
      <c r="C19" s="124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</row>
    <row r="24" spans="1:3" ht="25.5" x14ac:dyDescent="0.25">
      <c r="A24" s="18" t="s">
        <v>1</v>
      </c>
      <c r="B24" s="18" t="s">
        <v>22</v>
      </c>
      <c r="C24" s="19" t="s">
        <v>23</v>
      </c>
    </row>
    <row r="25" spans="1:3" ht="15.75" thickBot="1" x14ac:dyDescent="0.3">
      <c r="A25" s="5"/>
      <c r="B25" s="6"/>
      <c r="C25" s="7"/>
    </row>
    <row r="26" spans="1:3" ht="35.25" customHeight="1" thickTop="1" thickBot="1" x14ac:dyDescent="0.3">
      <c r="A26" s="8">
        <f>1</f>
        <v>1</v>
      </c>
      <c r="B26" s="10" t="str">
        <f>KOPS1!C9</f>
        <v xml:space="preserve"> Kultūras nama kinozāles jumta atjaunošana un fasādes siltināšana</v>
      </c>
      <c r="C26" s="9"/>
    </row>
    <row r="27" spans="1:3" ht="18.600000000000001" customHeight="1" thickTop="1" x14ac:dyDescent="0.25">
      <c r="A27" s="12"/>
      <c r="B27" s="92"/>
      <c r="C27" s="13"/>
    </row>
    <row r="28" spans="1:3" x14ac:dyDescent="0.25">
      <c r="A28" s="119" t="s">
        <v>7</v>
      </c>
      <c r="B28" s="120"/>
      <c r="C28" s="14"/>
    </row>
    <row r="29" spans="1:3" x14ac:dyDescent="0.25">
      <c r="A29" s="3"/>
      <c r="B29" s="3"/>
      <c r="C29" s="3"/>
    </row>
    <row r="30" spans="1:3" x14ac:dyDescent="0.25">
      <c r="A30" s="121" t="s">
        <v>58</v>
      </c>
      <c r="B30" s="122"/>
      <c r="C30" s="9"/>
    </row>
    <row r="31" spans="1:3" x14ac:dyDescent="0.25">
      <c r="A31" s="46"/>
      <c r="B31" s="46"/>
      <c r="C31" s="47"/>
    </row>
    <row r="32" spans="1:3" hidden="1" x14ac:dyDescent="0.25">
      <c r="A32" s="3"/>
      <c r="B32" s="3"/>
      <c r="C32" s="3"/>
    </row>
    <row r="33" spans="1:3" hidden="1" x14ac:dyDescent="0.25">
      <c r="A33" s="3" t="s">
        <v>59</v>
      </c>
      <c r="B33" s="4" t="str">
        <f>KOPS1!$B$47</f>
        <v>_________________________ Ainārs Mangulsons /________/</v>
      </c>
    </row>
    <row r="34" spans="1:3" hidden="1" x14ac:dyDescent="0.25">
      <c r="A34" s="3"/>
      <c r="B34" s="48" t="s">
        <v>11</v>
      </c>
      <c r="C34" s="3"/>
    </row>
    <row r="35" spans="1:3" hidden="1" x14ac:dyDescent="0.25">
      <c r="A35" s="3"/>
      <c r="B35" s="17"/>
      <c r="C35" s="3"/>
    </row>
    <row r="36" spans="1:3" hidden="1" x14ac:dyDescent="0.25">
      <c r="A36" s="3" t="s">
        <v>10</v>
      </c>
      <c r="B36" s="4" t="str">
        <f>KOPS1!$B$49</f>
        <v>1-00841</v>
      </c>
      <c r="C36" s="3"/>
    </row>
    <row r="37" spans="1:3" hidden="1" x14ac:dyDescent="0.25">
      <c r="A37" s="3"/>
      <c r="B37" s="3"/>
      <c r="C37" s="3"/>
    </row>
    <row r="38" spans="1:3" hidden="1" x14ac:dyDescent="0.25">
      <c r="A38" s="4" t="str">
        <f>KOPS1!F16</f>
        <v xml:space="preserve">Tāme sastādīta </v>
      </c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3"/>
      <c r="B108" s="3"/>
      <c r="C108" s="3"/>
    </row>
    <row r="109" spans="1:3" x14ac:dyDescent="0.25">
      <c r="A109" s="3"/>
      <c r="B109" s="3"/>
      <c r="C109" s="3"/>
    </row>
    <row r="110" spans="1:3" x14ac:dyDescent="0.25">
      <c r="A110" s="3"/>
      <c r="B110" s="3"/>
      <c r="C110" s="3"/>
    </row>
    <row r="111" spans="1:3" x14ac:dyDescent="0.25">
      <c r="A111" s="3"/>
      <c r="B111" s="3"/>
      <c r="C111" s="3"/>
    </row>
    <row r="112" spans="1:3" x14ac:dyDescent="0.25">
      <c r="A112" s="3"/>
      <c r="B112" s="3"/>
      <c r="C112" s="3"/>
    </row>
    <row r="113" spans="1:3" x14ac:dyDescent="0.25">
      <c r="A113" s="3"/>
      <c r="B113" s="3"/>
      <c r="C113" s="3"/>
    </row>
    <row r="114" spans="1:3" x14ac:dyDescent="0.25">
      <c r="A114" s="3"/>
      <c r="B114" s="3"/>
      <c r="C114" s="3"/>
    </row>
    <row r="115" spans="1:3" x14ac:dyDescent="0.25">
      <c r="A115" s="3"/>
      <c r="B115" s="3"/>
      <c r="C115" s="3"/>
    </row>
    <row r="116" spans="1:3" x14ac:dyDescent="0.25">
      <c r="A116" s="3"/>
      <c r="B116" s="3"/>
      <c r="C116" s="3"/>
    </row>
    <row r="117" spans="1:3" x14ac:dyDescent="0.25">
      <c r="A117" s="3"/>
      <c r="B117" s="3"/>
      <c r="C117" s="3"/>
    </row>
    <row r="118" spans="1:3" x14ac:dyDescent="0.25">
      <c r="A118" s="3"/>
      <c r="B118" s="3"/>
      <c r="C118" s="3"/>
    </row>
    <row r="119" spans="1:3" x14ac:dyDescent="0.25">
      <c r="A119" s="3"/>
      <c r="B119" s="3"/>
      <c r="C119" s="3"/>
    </row>
    <row r="120" spans="1:3" x14ac:dyDescent="0.25">
      <c r="A120" s="3"/>
      <c r="B120" s="3"/>
      <c r="C120" s="3"/>
    </row>
    <row r="121" spans="1:3" x14ac:dyDescent="0.25">
      <c r="A121" s="3"/>
      <c r="B121" s="3"/>
      <c r="C121" s="3"/>
    </row>
    <row r="122" spans="1:3" x14ac:dyDescent="0.25">
      <c r="A122" s="3"/>
      <c r="B122" s="3"/>
      <c r="C122" s="3"/>
    </row>
    <row r="123" spans="1:3" x14ac:dyDescent="0.25">
      <c r="A123" s="3"/>
      <c r="B123" s="3"/>
      <c r="C123" s="3"/>
    </row>
    <row r="124" spans="1:3" x14ac:dyDescent="0.25">
      <c r="A124" s="3"/>
      <c r="B124" s="3"/>
      <c r="C124" s="3"/>
    </row>
    <row r="125" spans="1:3" x14ac:dyDescent="0.25">
      <c r="A125" s="3"/>
      <c r="B125" s="3"/>
      <c r="C125" s="3"/>
    </row>
    <row r="126" spans="1:3" x14ac:dyDescent="0.25">
      <c r="A126" s="3"/>
      <c r="B126" s="3"/>
      <c r="C126" s="3"/>
    </row>
    <row r="127" spans="1:3" x14ac:dyDescent="0.25">
      <c r="A127" s="3"/>
      <c r="B127" s="3"/>
      <c r="C127" s="3"/>
    </row>
    <row r="128" spans="1:3" x14ac:dyDescent="0.25">
      <c r="A128" s="3"/>
      <c r="B128" s="3"/>
      <c r="C128" s="3"/>
    </row>
    <row r="129" spans="1:3" x14ac:dyDescent="0.25">
      <c r="A129" s="3"/>
      <c r="B129" s="3"/>
      <c r="C129" s="3"/>
    </row>
    <row r="130" spans="1:3" x14ac:dyDescent="0.25">
      <c r="A130" s="3"/>
      <c r="B130" s="3"/>
      <c r="C130" s="3"/>
    </row>
    <row r="131" spans="1:3" x14ac:dyDescent="0.25">
      <c r="A131" s="3"/>
      <c r="B131" s="3"/>
      <c r="C131" s="3"/>
    </row>
    <row r="132" spans="1:3" x14ac:dyDescent="0.25">
      <c r="A132" s="3"/>
      <c r="B132" s="3"/>
      <c r="C132" s="3"/>
    </row>
    <row r="133" spans="1:3" x14ac:dyDescent="0.25">
      <c r="A133" s="3"/>
      <c r="B133" s="3"/>
      <c r="C133" s="3"/>
    </row>
    <row r="134" spans="1:3" x14ac:dyDescent="0.25">
      <c r="A134" s="3"/>
      <c r="B134" s="3"/>
      <c r="C134" s="3"/>
    </row>
    <row r="135" spans="1:3" x14ac:dyDescent="0.25">
      <c r="A135" s="3"/>
      <c r="B135" s="3"/>
      <c r="C135" s="3"/>
    </row>
    <row r="136" spans="1:3" x14ac:dyDescent="0.25">
      <c r="A136" s="3"/>
      <c r="B136" s="3"/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  <row r="142" spans="1:3" x14ac:dyDescent="0.25">
      <c r="A142" s="3"/>
      <c r="B142" s="3"/>
      <c r="C142" s="3"/>
    </row>
    <row r="143" spans="1:3" x14ac:dyDescent="0.25">
      <c r="A143" s="3"/>
      <c r="B143" s="3"/>
      <c r="C143" s="3"/>
    </row>
    <row r="144" spans="1:3" x14ac:dyDescent="0.25">
      <c r="A144" s="3"/>
      <c r="B144" s="3"/>
      <c r="C144" s="3"/>
    </row>
    <row r="145" spans="1:3" x14ac:dyDescent="0.25">
      <c r="A145" s="3"/>
      <c r="B145" s="3"/>
      <c r="C145" s="3"/>
    </row>
    <row r="146" spans="1:3" x14ac:dyDescent="0.25">
      <c r="A146" s="3"/>
      <c r="B146" s="3"/>
      <c r="C146" s="3"/>
    </row>
    <row r="147" spans="1:3" x14ac:dyDescent="0.25">
      <c r="A147" s="3"/>
      <c r="B147" s="3"/>
      <c r="C147" s="3"/>
    </row>
    <row r="148" spans="1:3" x14ac:dyDescent="0.25">
      <c r="A148" s="3"/>
      <c r="B148" s="3"/>
      <c r="C148" s="3"/>
    </row>
    <row r="149" spans="1:3" x14ac:dyDescent="0.25">
      <c r="A149" s="3"/>
      <c r="B149" s="3"/>
      <c r="C149" s="3"/>
    </row>
    <row r="150" spans="1:3" x14ac:dyDescent="0.25">
      <c r="A150" s="3"/>
      <c r="B150" s="3"/>
      <c r="C150" s="3"/>
    </row>
    <row r="151" spans="1:3" x14ac:dyDescent="0.25">
      <c r="A151" s="3"/>
      <c r="B151" s="3"/>
      <c r="C151" s="3"/>
    </row>
    <row r="152" spans="1:3" x14ac:dyDescent="0.25">
      <c r="A152" s="3"/>
      <c r="B152" s="3"/>
      <c r="C152" s="3"/>
    </row>
    <row r="153" spans="1:3" x14ac:dyDescent="0.25">
      <c r="A153" s="3"/>
      <c r="B153" s="3"/>
      <c r="C153" s="3"/>
    </row>
    <row r="154" spans="1:3" x14ac:dyDescent="0.25">
      <c r="A154" s="3"/>
      <c r="B154" s="3"/>
      <c r="C154" s="3"/>
    </row>
    <row r="155" spans="1:3" x14ac:dyDescent="0.25">
      <c r="A155" s="3"/>
      <c r="B155" s="3"/>
      <c r="C155" s="3"/>
    </row>
    <row r="156" spans="1:3" x14ac:dyDescent="0.25">
      <c r="A156" s="3"/>
      <c r="B156" s="3"/>
      <c r="C156" s="3"/>
    </row>
    <row r="157" spans="1:3" x14ac:dyDescent="0.25">
      <c r="A157" s="3"/>
      <c r="B157" s="3"/>
      <c r="C157" s="3"/>
    </row>
    <row r="158" spans="1:3" x14ac:dyDescent="0.25">
      <c r="A158" s="3"/>
      <c r="B158" s="3"/>
      <c r="C158" s="3"/>
    </row>
    <row r="159" spans="1:3" x14ac:dyDescent="0.25">
      <c r="A159" s="3"/>
      <c r="B159" s="3"/>
      <c r="C159" s="3"/>
    </row>
    <row r="160" spans="1:3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pans="1:3" x14ac:dyDescent="0.25">
      <c r="A177" s="3"/>
      <c r="B177" s="3"/>
      <c r="C177" s="3"/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  <row r="183" spans="1:3" x14ac:dyDescent="0.25">
      <c r="A183" s="3"/>
      <c r="B183" s="3"/>
      <c r="C183" s="3"/>
    </row>
    <row r="184" spans="1:3" x14ac:dyDescent="0.25">
      <c r="A184" s="3"/>
      <c r="B184" s="3"/>
      <c r="C184" s="3"/>
    </row>
    <row r="185" spans="1:3" x14ac:dyDescent="0.25">
      <c r="A185" s="3"/>
      <c r="B185" s="3"/>
      <c r="C185" s="3"/>
    </row>
    <row r="186" spans="1:3" x14ac:dyDescent="0.25">
      <c r="A186" s="3"/>
      <c r="B186" s="3"/>
      <c r="C186" s="3"/>
    </row>
    <row r="187" spans="1:3" x14ac:dyDescent="0.25">
      <c r="A187" s="3"/>
      <c r="B187" s="3"/>
      <c r="C187" s="3"/>
    </row>
    <row r="188" spans="1:3" x14ac:dyDescent="0.25">
      <c r="A188" s="3"/>
      <c r="B188" s="3"/>
      <c r="C188" s="3"/>
    </row>
    <row r="189" spans="1:3" x14ac:dyDescent="0.25">
      <c r="A189" s="3"/>
      <c r="B189" s="3"/>
      <c r="C189" s="3"/>
    </row>
    <row r="190" spans="1:3" x14ac:dyDescent="0.25">
      <c r="A190" s="3"/>
      <c r="B190" s="3"/>
      <c r="C190" s="3"/>
    </row>
    <row r="191" spans="1:3" x14ac:dyDescent="0.25">
      <c r="A191" s="3"/>
      <c r="B191" s="3"/>
      <c r="C191" s="3"/>
    </row>
    <row r="192" spans="1:3" x14ac:dyDescent="0.25">
      <c r="A192" s="3"/>
      <c r="B192" s="3"/>
      <c r="C192" s="3"/>
    </row>
    <row r="193" spans="1:3" x14ac:dyDescent="0.25">
      <c r="A193" s="3"/>
      <c r="B193" s="3"/>
      <c r="C193" s="3"/>
    </row>
    <row r="194" spans="1:3" x14ac:dyDescent="0.25">
      <c r="A194" s="3"/>
      <c r="B194" s="3"/>
      <c r="C194" s="3"/>
    </row>
    <row r="195" spans="1:3" x14ac:dyDescent="0.25">
      <c r="A195" s="3"/>
      <c r="B195" s="3"/>
      <c r="C195" s="3"/>
    </row>
    <row r="196" spans="1:3" x14ac:dyDescent="0.25">
      <c r="A196" s="3"/>
      <c r="B196" s="3"/>
      <c r="C196" s="3"/>
    </row>
    <row r="197" spans="1:3" x14ac:dyDescent="0.25">
      <c r="A197" s="3"/>
      <c r="B197" s="3"/>
      <c r="C197" s="3"/>
    </row>
    <row r="198" spans="1:3" x14ac:dyDescent="0.25">
      <c r="A198" s="3"/>
      <c r="B198" s="3"/>
      <c r="C198" s="3"/>
    </row>
    <row r="199" spans="1:3" x14ac:dyDescent="0.25">
      <c r="A199" s="3"/>
      <c r="B199" s="3"/>
      <c r="C199" s="3"/>
    </row>
    <row r="200" spans="1:3" x14ac:dyDescent="0.25">
      <c r="A200" s="3"/>
      <c r="B200" s="3"/>
      <c r="C200" s="3"/>
    </row>
    <row r="201" spans="1:3" x14ac:dyDescent="0.25">
      <c r="A201" s="3"/>
      <c r="B201" s="3"/>
      <c r="C201" s="3"/>
    </row>
    <row r="202" spans="1:3" x14ac:dyDescent="0.25">
      <c r="A202" s="3"/>
      <c r="B202" s="3"/>
      <c r="C202" s="3"/>
    </row>
    <row r="203" spans="1:3" x14ac:dyDescent="0.25">
      <c r="A203" s="3"/>
      <c r="B203" s="3"/>
      <c r="C203" s="3"/>
    </row>
    <row r="204" spans="1:3" x14ac:dyDescent="0.25">
      <c r="A204" s="3"/>
      <c r="B204" s="3"/>
      <c r="C204" s="3"/>
    </row>
    <row r="205" spans="1:3" x14ac:dyDescent="0.25">
      <c r="A205" s="3"/>
      <c r="B205" s="3"/>
      <c r="C205" s="3"/>
    </row>
    <row r="206" spans="1:3" x14ac:dyDescent="0.25">
      <c r="A206" s="3"/>
      <c r="B206" s="3"/>
      <c r="C206" s="3"/>
    </row>
    <row r="207" spans="1:3" x14ac:dyDescent="0.25">
      <c r="A207" s="3"/>
      <c r="B207" s="3"/>
      <c r="C207" s="3"/>
    </row>
    <row r="208" spans="1:3" x14ac:dyDescent="0.25">
      <c r="A208" s="3"/>
      <c r="B208" s="3"/>
      <c r="C208" s="3"/>
    </row>
    <row r="209" spans="1:3" x14ac:dyDescent="0.25">
      <c r="A209" s="3"/>
      <c r="B209" s="3"/>
      <c r="C209" s="3"/>
    </row>
    <row r="210" spans="1:3" x14ac:dyDescent="0.25">
      <c r="A210" s="3"/>
      <c r="B210" s="3"/>
      <c r="C210" s="3"/>
    </row>
    <row r="211" spans="1:3" x14ac:dyDescent="0.25">
      <c r="A211" s="3"/>
      <c r="B211" s="3"/>
      <c r="C211" s="3"/>
    </row>
    <row r="212" spans="1:3" x14ac:dyDescent="0.25">
      <c r="A212" s="3"/>
      <c r="B212" s="3"/>
      <c r="C212" s="3"/>
    </row>
    <row r="213" spans="1:3" x14ac:dyDescent="0.25">
      <c r="A213" s="3"/>
      <c r="B213" s="3"/>
      <c r="C213" s="3"/>
    </row>
    <row r="214" spans="1:3" x14ac:dyDescent="0.25">
      <c r="A214" s="3"/>
      <c r="B214" s="3"/>
      <c r="C214" s="3"/>
    </row>
  </sheetData>
  <mergeCells count="7">
    <mergeCell ref="A28:B28"/>
    <mergeCell ref="A30:B30"/>
    <mergeCell ref="A12:C12"/>
    <mergeCell ref="B17:C17"/>
    <mergeCell ref="B18:C18"/>
    <mergeCell ref="B19:C19"/>
    <mergeCell ref="B16:C16"/>
  </mergeCells>
  <pageMargins left="1.1811023622047245" right="0.59055118110236227" top="0.78740157480314965" bottom="0.78740157480314965" header="0.31496062992125984" footer="0.39370078740157483"/>
  <pageSetup paperSize="9" scale="98" fitToHeight="0" orientation="portrait" blackAndWhite="1" r:id="rId1"/>
  <headerFooter>
    <oddFooter>&amp;R&amp;"Times New Roman,Regular"&amp;10&amp;P. lpp. no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rgb="FF7030A0"/>
    <pageSetUpPr fitToPage="1"/>
  </sheetPr>
  <dimension ref="A2:J241"/>
  <sheetViews>
    <sheetView topLeftCell="A19" zoomScale="148" zoomScaleNormal="148" workbookViewId="0">
      <selection activeCell="E31" sqref="E31"/>
    </sheetView>
  </sheetViews>
  <sheetFormatPr defaultColWidth="9.140625" defaultRowHeight="15" outlineLevelCol="1" x14ac:dyDescent="0.25"/>
  <cols>
    <col min="1" max="1" width="5.85546875" style="49" customWidth="1"/>
    <col min="2" max="2" width="6.7109375" style="49" customWidth="1"/>
    <col min="3" max="3" width="44.7109375" style="49" customWidth="1"/>
    <col min="4" max="4" width="7.7109375" style="49" customWidth="1" outlineLevel="1"/>
    <col min="5" max="5" width="12" style="49" customWidth="1"/>
    <col min="6" max="8" width="10.7109375" style="49" customWidth="1"/>
    <col min="9" max="9" width="9.7109375" style="49" customWidth="1"/>
    <col min="10" max="10" width="4.140625" style="49" customWidth="1"/>
    <col min="11" max="12" width="9.140625" style="49"/>
    <col min="13" max="13" width="12.5703125" style="49" customWidth="1"/>
    <col min="14" max="16384" width="9.140625" style="49"/>
  </cols>
  <sheetData>
    <row r="2" spans="1:10" ht="20.25" x14ac:dyDescent="0.3">
      <c r="A2" s="131" t="s">
        <v>13</v>
      </c>
      <c r="B2" s="131"/>
      <c r="C2" s="131"/>
      <c r="D2" s="131"/>
      <c r="E2" s="131"/>
      <c r="F2" s="131"/>
      <c r="G2" s="131"/>
      <c r="H2" s="131"/>
      <c r="I2" s="131"/>
      <c r="J2" s="50"/>
    </row>
    <row r="4" spans="1:10" ht="20.25" x14ac:dyDescent="0.3">
      <c r="A4" s="132" t="s">
        <v>36</v>
      </c>
      <c r="B4" s="132"/>
      <c r="C4" s="132"/>
      <c r="D4" s="132"/>
      <c r="E4" s="132"/>
      <c r="F4" s="132"/>
      <c r="G4" s="132"/>
      <c r="H4" s="132"/>
      <c r="I4" s="132"/>
      <c r="J4" s="51"/>
    </row>
    <row r="5" spans="1:10" x14ac:dyDescent="0.25">
      <c r="A5" s="130" t="s">
        <v>0</v>
      </c>
      <c r="B5" s="130"/>
      <c r="C5" s="130"/>
      <c r="D5" s="130"/>
      <c r="E5" s="130"/>
      <c r="F5" s="130"/>
      <c r="G5" s="130"/>
      <c r="H5" s="130"/>
      <c r="I5" s="130"/>
      <c r="J5" s="52"/>
    </row>
    <row r="6" spans="1:10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x14ac:dyDescent="0.25">
      <c r="A8" s="53" t="s">
        <v>22</v>
      </c>
      <c r="B8" s="53"/>
      <c r="C8" s="124" t="s">
        <v>107</v>
      </c>
      <c r="D8" s="133"/>
      <c r="E8" s="133"/>
      <c r="F8" s="133"/>
      <c r="G8" s="133"/>
      <c r="H8" s="133"/>
      <c r="I8" s="133"/>
      <c r="J8" s="54"/>
    </row>
    <row r="9" spans="1:10" x14ac:dyDescent="0.25">
      <c r="A9" s="53" t="s">
        <v>54</v>
      </c>
      <c r="B9" s="53"/>
      <c r="C9" s="124" t="s">
        <v>108</v>
      </c>
      <c r="D9" s="133"/>
      <c r="E9" s="133"/>
      <c r="F9" s="133"/>
      <c r="G9" s="133"/>
      <c r="H9" s="133"/>
      <c r="I9" s="133"/>
      <c r="J9" s="54"/>
    </row>
    <row r="10" spans="1:10" x14ac:dyDescent="0.25">
      <c r="A10" s="53" t="s">
        <v>56</v>
      </c>
      <c r="B10" s="53"/>
      <c r="C10" s="134" t="s">
        <v>106</v>
      </c>
      <c r="D10" s="135"/>
      <c r="E10" s="135"/>
      <c r="F10" s="135"/>
      <c r="G10" s="135"/>
      <c r="H10" s="135"/>
      <c r="I10" s="135"/>
      <c r="J10" s="54"/>
    </row>
    <row r="11" spans="1:10" x14ac:dyDescent="0.25">
      <c r="A11" s="53" t="s">
        <v>55</v>
      </c>
      <c r="B11" s="53"/>
      <c r="C11" s="136" t="s">
        <v>121</v>
      </c>
      <c r="D11" s="137"/>
      <c r="E11" s="137"/>
      <c r="F11" s="137"/>
      <c r="G11" s="137"/>
      <c r="H11" s="137"/>
      <c r="I11" s="137"/>
      <c r="J11" s="54"/>
    </row>
    <row r="12" spans="1:10" x14ac:dyDescent="0.25">
      <c r="A12" s="53"/>
      <c r="B12" s="53"/>
      <c r="C12" s="53"/>
      <c r="D12" s="53"/>
      <c r="E12" s="53"/>
      <c r="F12" s="53"/>
      <c r="G12" s="53"/>
      <c r="H12" s="53"/>
    </row>
    <row r="13" spans="1:10" x14ac:dyDescent="0.25">
      <c r="A13" s="53"/>
      <c r="B13" s="53"/>
      <c r="C13" s="55"/>
      <c r="D13" s="55"/>
      <c r="E13" s="56"/>
      <c r="F13" s="53"/>
      <c r="G13" s="53"/>
    </row>
    <row r="14" spans="1:10" x14ac:dyDescent="0.25">
      <c r="A14" s="53"/>
      <c r="B14" s="53"/>
      <c r="C14" s="55"/>
      <c r="D14" s="55"/>
      <c r="E14" s="56"/>
      <c r="F14" s="53"/>
      <c r="G14" s="53"/>
      <c r="H14" s="57"/>
    </row>
    <row r="15" spans="1:10" x14ac:dyDescent="0.25">
      <c r="A15" s="53"/>
      <c r="B15" s="53"/>
      <c r="C15" s="58"/>
      <c r="D15" s="58"/>
      <c r="E15" s="56"/>
      <c r="F15" s="53"/>
      <c r="G15" s="53"/>
      <c r="H15" s="59"/>
      <c r="I15" s="59"/>
      <c r="J15" s="59"/>
    </row>
    <row r="16" spans="1:10" x14ac:dyDescent="0.25">
      <c r="A16" s="53"/>
      <c r="B16" s="53"/>
      <c r="C16" s="53"/>
      <c r="D16" s="53"/>
      <c r="E16" s="53"/>
      <c r="F16" s="128" t="s">
        <v>74</v>
      </c>
      <c r="G16" s="129"/>
      <c r="H16" s="129"/>
      <c r="I16" s="129"/>
      <c r="J16" s="59"/>
    </row>
    <row r="18" spans="1:10" ht="15" customHeight="1" x14ac:dyDescent="0.25">
      <c r="A18" s="138" t="s">
        <v>1</v>
      </c>
      <c r="B18" s="138" t="s">
        <v>12</v>
      </c>
      <c r="C18" s="150" t="s">
        <v>44</v>
      </c>
      <c r="D18" s="153"/>
      <c r="E18" s="151" t="s">
        <v>45</v>
      </c>
      <c r="F18" s="142" t="s">
        <v>14</v>
      </c>
      <c r="G18" s="143"/>
      <c r="H18" s="144"/>
      <c r="I18" s="148" t="s">
        <v>15</v>
      </c>
      <c r="J18" s="60"/>
    </row>
    <row r="19" spans="1:10" ht="25.5" x14ac:dyDescent="0.25">
      <c r="A19" s="138"/>
      <c r="B19" s="138"/>
      <c r="C19" s="150"/>
      <c r="D19" s="154"/>
      <c r="E19" s="152"/>
      <c r="F19" s="61" t="s">
        <v>46</v>
      </c>
      <c r="G19" s="61" t="s">
        <v>40</v>
      </c>
      <c r="H19" s="61" t="s">
        <v>47</v>
      </c>
      <c r="I19" s="149"/>
      <c r="J19" s="60"/>
    </row>
    <row r="20" spans="1:10" ht="15.75" thickBot="1" x14ac:dyDescent="0.3">
      <c r="A20" s="62"/>
      <c r="B20" s="62"/>
      <c r="C20" s="63"/>
      <c r="D20" s="63"/>
      <c r="E20" s="64"/>
      <c r="F20" s="64"/>
      <c r="G20" s="64"/>
      <c r="H20" s="64"/>
      <c r="I20" s="64"/>
      <c r="J20" s="65"/>
    </row>
    <row r="21" spans="1:10" ht="15.75" thickTop="1" x14ac:dyDescent="0.25">
      <c r="A21" s="66"/>
      <c r="B21" s="67"/>
      <c r="C21" s="68" t="s">
        <v>24</v>
      </c>
      <c r="D21" s="68"/>
      <c r="E21" s="69"/>
      <c r="F21" s="69"/>
      <c r="G21" s="69"/>
      <c r="H21" s="69"/>
      <c r="I21" s="69"/>
      <c r="J21" s="65"/>
    </row>
    <row r="22" spans="1:10" x14ac:dyDescent="0.25">
      <c r="A22" s="66">
        <f t="shared" ref="A22" si="0">A21+1</f>
        <v>1</v>
      </c>
      <c r="B22" s="67" t="s">
        <v>25</v>
      </c>
      <c r="C22" s="10" t="s">
        <v>71</v>
      </c>
      <c r="D22" s="18" t="s">
        <v>72</v>
      </c>
      <c r="E22" s="106">
        <f>SUM(F22:H22)</f>
        <v>0</v>
      </c>
      <c r="F22" s="9">
        <f>Buvlaukums!M31</f>
        <v>0</v>
      </c>
      <c r="G22" s="9">
        <f>Buvlaukums!N31</f>
        <v>0</v>
      </c>
      <c r="H22" s="9">
        <f>Buvlaukums!O31</f>
        <v>0</v>
      </c>
      <c r="I22" s="69">
        <f>Buvlaukums!L31</f>
        <v>0</v>
      </c>
      <c r="J22" s="65"/>
    </row>
    <row r="23" spans="1:10" x14ac:dyDescent="0.25">
      <c r="A23" s="66">
        <v>2</v>
      </c>
      <c r="B23" s="99" t="s">
        <v>111</v>
      </c>
      <c r="C23" s="10" t="s">
        <v>119</v>
      </c>
      <c r="D23" s="18" t="s">
        <v>118</v>
      </c>
      <c r="E23" s="106">
        <f t="shared" ref="E23:E24" si="1">SUM(F23:H23)</f>
        <v>0</v>
      </c>
      <c r="F23" s="69">
        <f>'Ārsienas silrināšana'!M24</f>
        <v>0</v>
      </c>
      <c r="G23" s="69">
        <f>'Ārsienas silrināšana'!N24</f>
        <v>0</v>
      </c>
      <c r="H23" s="69">
        <f>'Ārsienas silrināšana'!O24</f>
        <v>0</v>
      </c>
      <c r="I23" s="69">
        <f>'Ārsienas silrināšana'!L24</f>
        <v>0</v>
      </c>
      <c r="J23" s="65"/>
    </row>
    <row r="24" spans="1:10" s="109" customFormat="1" x14ac:dyDescent="0.25">
      <c r="A24" s="66">
        <f>A23+1</f>
        <v>3</v>
      </c>
      <c r="B24" s="110" t="s">
        <v>26</v>
      </c>
      <c r="C24" s="111" t="s">
        <v>80</v>
      </c>
      <c r="D24" s="112" t="s">
        <v>81</v>
      </c>
      <c r="E24" s="113">
        <f t="shared" si="1"/>
        <v>0</v>
      </c>
      <c r="F24" s="114">
        <f>Jumts!M38</f>
        <v>0</v>
      </c>
      <c r="G24" s="114">
        <f>Jumts!N38</f>
        <v>0</v>
      </c>
      <c r="H24" s="114">
        <f>Jumts!O38</f>
        <v>0</v>
      </c>
      <c r="I24" s="114">
        <f>Jumts!L38</f>
        <v>0</v>
      </c>
      <c r="J24" s="108"/>
    </row>
    <row r="25" spans="1:10" s="109" customFormat="1" x14ac:dyDescent="0.25">
      <c r="A25" s="66">
        <v>4</v>
      </c>
      <c r="B25" s="110" t="s">
        <v>27</v>
      </c>
      <c r="C25" s="111" t="s">
        <v>116</v>
      </c>
      <c r="D25" s="112" t="s">
        <v>117</v>
      </c>
      <c r="E25" s="113">
        <f t="shared" ref="E25" si="2">SUM(F25:H25)</f>
        <v>0</v>
      </c>
      <c r="F25" s="114">
        <f>'Zibens aizsardzība'!M40</f>
        <v>0</v>
      </c>
      <c r="G25" s="114">
        <f>'Zibens aizsardzība'!N40</f>
        <v>0</v>
      </c>
      <c r="H25" s="114">
        <f>'Zibens aizsardzība'!O40</f>
        <v>0</v>
      </c>
      <c r="I25" s="114">
        <f>'Zibens aizsardzība'!L40</f>
        <v>0</v>
      </c>
      <c r="J25" s="108"/>
    </row>
    <row r="26" spans="1:10" x14ac:dyDescent="0.25">
      <c r="A26" s="139" t="s">
        <v>7</v>
      </c>
      <c r="B26" s="140"/>
      <c r="C26" s="141"/>
      <c r="D26" s="89"/>
      <c r="E26" s="70">
        <f>SUM(F22:H25)</f>
        <v>0</v>
      </c>
      <c r="F26" s="70">
        <f>SUM(F22:F25)</f>
        <v>0</v>
      </c>
      <c r="G26" s="70">
        <f>SUM(G22:G25)</f>
        <v>0</v>
      </c>
      <c r="H26" s="70">
        <f>SUM(H22:H25)</f>
        <v>0</v>
      </c>
      <c r="I26" s="70">
        <f>SUM(I22:I25)</f>
        <v>0</v>
      </c>
      <c r="J26" s="71"/>
    </row>
    <row r="27" spans="1:10" x14ac:dyDescent="0.25">
      <c r="A27" s="125" t="str">
        <f>"Virsizdevumi ("&amp;D27*100&amp;"%)"</f>
        <v>Virsizdevumi (3%)</v>
      </c>
      <c r="B27" s="126"/>
      <c r="C27" s="127"/>
      <c r="D27" s="90">
        <v>0.03</v>
      </c>
      <c r="E27" s="69">
        <f>E26*0.03</f>
        <v>0</v>
      </c>
      <c r="F27" s="53"/>
      <c r="G27" s="53"/>
      <c r="H27" s="53"/>
      <c r="I27" s="107"/>
      <c r="J27" s="53"/>
    </row>
    <row r="28" spans="1:10" x14ac:dyDescent="0.25">
      <c r="A28" s="145" t="s">
        <v>17</v>
      </c>
      <c r="B28" s="146"/>
      <c r="C28" s="147"/>
      <c r="D28" s="91" t="s">
        <v>149</v>
      </c>
      <c r="E28" s="72">
        <f>E26*0.005</f>
        <v>0</v>
      </c>
      <c r="F28" s="53"/>
      <c r="G28" s="53"/>
      <c r="H28" s="53"/>
      <c r="I28" s="53"/>
      <c r="J28" s="53"/>
    </row>
    <row r="29" spans="1:10" x14ac:dyDescent="0.25">
      <c r="A29" s="125" t="str">
        <f>"Peļņa ("&amp;D29*100&amp;"%)"</f>
        <v>Peļņa (5%)</v>
      </c>
      <c r="B29" s="126"/>
      <c r="C29" s="127"/>
      <c r="D29" s="90">
        <v>0.05</v>
      </c>
      <c r="E29" s="69">
        <f>E26*0.05</f>
        <v>0</v>
      </c>
      <c r="F29" s="53"/>
      <c r="G29" s="53"/>
      <c r="H29" s="53"/>
      <c r="I29" s="53"/>
      <c r="J29" s="53"/>
    </row>
    <row r="30" spans="1:10" x14ac:dyDescent="0.25">
      <c r="A30" s="125" t="str">
        <f>"Pievienotā vērtība ("&amp;D30*100&amp;"%)"</f>
        <v>Pievienotā vērtība (21%)</v>
      </c>
      <c r="B30" s="126"/>
      <c r="C30" s="127"/>
      <c r="D30" s="90">
        <v>0.21</v>
      </c>
      <c r="E30" s="69">
        <f>E26*0.21</f>
        <v>0</v>
      </c>
      <c r="F30" s="53"/>
      <c r="G30" s="53"/>
      <c r="H30" s="53"/>
      <c r="I30" s="53"/>
      <c r="J30" s="53"/>
    </row>
    <row r="31" spans="1:10" x14ac:dyDescent="0.25">
      <c r="A31" s="139" t="s">
        <v>16</v>
      </c>
      <c r="B31" s="140"/>
      <c r="C31" s="141"/>
      <c r="D31" s="89"/>
      <c r="E31" s="70">
        <f>SUM(E26,E30)</f>
        <v>0</v>
      </c>
      <c r="F31" s="53"/>
      <c r="G31" s="53"/>
      <c r="H31" s="53"/>
      <c r="I31" s="53"/>
      <c r="J31" s="53"/>
    </row>
    <row r="32" spans="1:10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</row>
    <row r="33" spans="1:10" x14ac:dyDescent="0.25">
      <c r="A33" s="73" t="s">
        <v>33</v>
      </c>
      <c r="B33" s="74"/>
      <c r="C33" s="75"/>
      <c r="D33" s="53"/>
      <c r="E33" s="53"/>
      <c r="F33" s="53"/>
      <c r="G33" s="53"/>
      <c r="H33" s="53"/>
      <c r="I33" s="53"/>
      <c r="J33" s="53"/>
    </row>
    <row r="34" spans="1:10" x14ac:dyDescent="0.25">
      <c r="A34" s="76" t="s">
        <v>48</v>
      </c>
      <c r="B34" s="74"/>
      <c r="C34" s="75"/>
      <c r="D34" s="53"/>
      <c r="E34" s="53"/>
      <c r="F34" s="53"/>
      <c r="G34" s="53"/>
      <c r="H34" s="53"/>
      <c r="I34" s="53"/>
      <c r="J34" s="53"/>
    </row>
    <row r="35" spans="1:10" x14ac:dyDescent="0.25">
      <c r="A35" s="76" t="s">
        <v>49</v>
      </c>
      <c r="B35" s="74"/>
      <c r="C35" s="75"/>
      <c r="D35" s="53"/>
      <c r="E35" s="53"/>
      <c r="F35" s="53"/>
      <c r="G35" s="53"/>
      <c r="H35" s="53"/>
      <c r="I35" s="53"/>
      <c r="J35" s="53"/>
    </row>
    <row r="36" spans="1:10" x14ac:dyDescent="0.25">
      <c r="A36" s="76" t="s">
        <v>50</v>
      </c>
      <c r="B36" s="74"/>
      <c r="C36" s="75"/>
      <c r="D36" s="53"/>
      <c r="E36" s="53"/>
      <c r="F36" s="53"/>
      <c r="G36" s="53"/>
      <c r="H36" s="53"/>
      <c r="I36" s="53"/>
      <c r="J36" s="53"/>
    </row>
    <row r="37" spans="1:10" x14ac:dyDescent="0.25">
      <c r="A37" s="76" t="s">
        <v>51</v>
      </c>
      <c r="B37" s="74"/>
      <c r="C37" s="75"/>
      <c r="D37" s="53"/>
      <c r="E37" s="53"/>
      <c r="F37" s="53"/>
      <c r="G37" s="53"/>
      <c r="H37" s="53"/>
      <c r="I37" s="53"/>
      <c r="J37" s="53"/>
    </row>
    <row r="38" spans="1:10" s="78" customFormat="1" x14ac:dyDescent="0.25">
      <c r="A38" s="77" t="s">
        <v>53</v>
      </c>
      <c r="B38" s="77"/>
      <c r="C38" s="77"/>
      <c r="D38" s="77"/>
      <c r="E38" s="77"/>
      <c r="F38" s="77"/>
      <c r="G38" s="77"/>
      <c r="H38" s="77"/>
      <c r="I38" s="77"/>
      <c r="J38" s="77"/>
    </row>
    <row r="39" spans="1:10" s="78" customFormat="1" ht="18.75" customHeight="1" x14ac:dyDescent="0.25">
      <c r="A39" s="77" t="s">
        <v>65</v>
      </c>
      <c r="B39" s="77"/>
      <c r="C39" s="77"/>
      <c r="D39" s="77"/>
      <c r="E39" s="77"/>
      <c r="F39" s="77"/>
      <c r="G39" s="77"/>
      <c r="H39" s="77"/>
      <c r="I39" s="77"/>
      <c r="J39" s="77"/>
    </row>
    <row r="40" spans="1:10" ht="17.25" customHeight="1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10" ht="21.75" customHeight="1" x14ac:dyDescent="0.25">
      <c r="A41" s="53" t="s">
        <v>8</v>
      </c>
      <c r="B41" s="128" t="s">
        <v>75</v>
      </c>
      <c r="C41" s="129"/>
      <c r="D41" s="53"/>
      <c r="J41" s="59"/>
    </row>
    <row r="42" spans="1:10" x14ac:dyDescent="0.25">
      <c r="A42" s="53"/>
      <c r="B42" s="130" t="s">
        <v>11</v>
      </c>
      <c r="C42" s="130"/>
      <c r="D42" s="53"/>
      <c r="J42" s="79"/>
    </row>
    <row r="43" spans="1:10" ht="12.75" customHeight="1" x14ac:dyDescent="0.25">
      <c r="A43" s="53" t="s">
        <v>10</v>
      </c>
      <c r="B43" s="4" t="s">
        <v>73</v>
      </c>
      <c r="D43" s="53"/>
      <c r="J43" s="52"/>
    </row>
    <row r="44" spans="1:10" ht="10.5" customHeight="1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ht="12" customHeight="1" x14ac:dyDescent="0.25">
      <c r="A45" s="53" t="str">
        <f>F16</f>
        <v xml:space="preserve">Tāme sastādīta </v>
      </c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2.75" customHeight="1" x14ac:dyDescent="0.25">
      <c r="D46" s="53"/>
      <c r="E46" s="53"/>
      <c r="F46" s="53"/>
      <c r="G46" s="53"/>
      <c r="H46" s="53"/>
      <c r="I46" s="53"/>
      <c r="J46" s="53"/>
    </row>
    <row r="47" spans="1:10" ht="22.5" customHeight="1" x14ac:dyDescent="0.25">
      <c r="A47" s="53" t="s">
        <v>9</v>
      </c>
      <c r="B47" s="128" t="s">
        <v>76</v>
      </c>
      <c r="C47" s="129"/>
      <c r="D47" s="53"/>
      <c r="E47" s="53"/>
      <c r="F47" s="53"/>
      <c r="G47" s="53"/>
      <c r="H47" s="53"/>
      <c r="I47" s="53"/>
      <c r="J47" s="53"/>
    </row>
    <row r="48" spans="1:10" ht="14.25" customHeight="1" x14ac:dyDescent="0.25">
      <c r="A48" s="53"/>
      <c r="B48" s="130" t="s">
        <v>11</v>
      </c>
      <c r="C48" s="130"/>
      <c r="D48" s="80"/>
      <c r="E48" s="80"/>
      <c r="F48" s="53"/>
      <c r="G48" s="53"/>
      <c r="H48" s="53"/>
      <c r="I48" s="53"/>
      <c r="J48" s="53"/>
    </row>
    <row r="49" spans="1:10" ht="15.75" customHeight="1" x14ac:dyDescent="0.25">
      <c r="A49" s="53" t="s">
        <v>10</v>
      </c>
      <c r="B49" s="4" t="s">
        <v>73</v>
      </c>
      <c r="D49" s="53"/>
      <c r="E49" s="52"/>
      <c r="F49" s="53"/>
      <c r="G49" s="53"/>
      <c r="H49" s="53"/>
      <c r="I49" s="53"/>
      <c r="J49" s="53"/>
    </row>
    <row r="50" spans="1:10" x14ac:dyDescent="0.25">
      <c r="D50" s="53"/>
      <c r="E50" s="53"/>
      <c r="F50" s="53"/>
      <c r="G50" s="53"/>
      <c r="H50" s="53"/>
      <c r="I50" s="53"/>
      <c r="J50" s="53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</row>
    <row r="54" spans="1:10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</row>
    <row r="55" spans="1:10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</row>
    <row r="56" spans="1:10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</row>
    <row r="57" spans="1:10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</row>
    <row r="58" spans="1:10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</row>
    <row r="59" spans="1:10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</row>
    <row r="60" spans="1:10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</row>
    <row r="61" spans="1:10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</row>
    <row r="62" spans="1:10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</row>
    <row r="63" spans="1:10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</row>
    <row r="64" spans="1:10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</row>
    <row r="65" spans="1:10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</row>
    <row r="66" spans="1:10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</row>
    <row r="67" spans="1:10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</row>
    <row r="68" spans="1:10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</row>
    <row r="69" spans="1:10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</row>
    <row r="70" spans="1:10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</row>
    <row r="71" spans="1:10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</row>
    <row r="72" spans="1:10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</row>
    <row r="73" spans="1:10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</row>
    <row r="74" spans="1:10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</row>
    <row r="75" spans="1:10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</row>
    <row r="76" spans="1:10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</row>
    <row r="77" spans="1:10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</row>
    <row r="78" spans="1:10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</row>
    <row r="79" spans="1:10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</row>
    <row r="80" spans="1:10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</row>
    <row r="81" spans="1:10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</row>
    <row r="82" spans="1:10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</row>
    <row r="83" spans="1:10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</row>
    <row r="84" spans="1:10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</row>
    <row r="85" spans="1:10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</row>
    <row r="86" spans="1:10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</row>
    <row r="87" spans="1:10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</row>
    <row r="88" spans="1:10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</row>
    <row r="89" spans="1:10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</row>
    <row r="90" spans="1:10" x14ac:dyDescent="0.25">
      <c r="A90" s="53"/>
      <c r="B90" s="53"/>
      <c r="C90" s="53"/>
      <c r="D90" s="53"/>
      <c r="E90" s="53"/>
      <c r="F90" s="53"/>
      <c r="G90" s="53"/>
      <c r="H90" s="53"/>
      <c r="I90" s="53"/>
      <c r="J90" s="53"/>
    </row>
    <row r="91" spans="1:10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</row>
    <row r="92" spans="1:10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</row>
    <row r="93" spans="1:10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</row>
    <row r="94" spans="1:10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</row>
    <row r="95" spans="1:10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</row>
    <row r="96" spans="1:10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</row>
    <row r="97" spans="1:10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</row>
    <row r="98" spans="1:10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</row>
    <row r="99" spans="1:10" x14ac:dyDescent="0.25">
      <c r="A99" s="53"/>
      <c r="B99" s="53"/>
      <c r="C99" s="53"/>
      <c r="D99" s="53"/>
      <c r="E99" s="53"/>
      <c r="F99" s="53"/>
      <c r="G99" s="53"/>
      <c r="H99" s="53"/>
      <c r="I99" s="53"/>
      <c r="J99" s="53"/>
    </row>
    <row r="100" spans="1:10" x14ac:dyDescent="0.25">
      <c r="A100" s="53"/>
      <c r="B100" s="53"/>
      <c r="C100" s="53"/>
      <c r="D100" s="53"/>
      <c r="E100" s="53"/>
      <c r="F100" s="53"/>
      <c r="G100" s="53"/>
      <c r="H100" s="53"/>
      <c r="I100" s="53"/>
      <c r="J100" s="53"/>
    </row>
    <row r="101" spans="1:10" x14ac:dyDescent="0.25">
      <c r="A101" s="53"/>
      <c r="B101" s="53"/>
      <c r="C101" s="53"/>
      <c r="D101" s="53"/>
      <c r="E101" s="53"/>
      <c r="F101" s="53"/>
      <c r="G101" s="53"/>
      <c r="H101" s="53"/>
      <c r="I101" s="53"/>
      <c r="J101" s="53"/>
    </row>
    <row r="102" spans="1:10" x14ac:dyDescent="0.25">
      <c r="A102" s="53"/>
      <c r="B102" s="53"/>
      <c r="C102" s="53"/>
      <c r="D102" s="53"/>
      <c r="E102" s="53"/>
      <c r="F102" s="53"/>
      <c r="G102" s="53"/>
      <c r="H102" s="53"/>
      <c r="I102" s="53"/>
      <c r="J102" s="53"/>
    </row>
    <row r="103" spans="1:10" x14ac:dyDescent="0.25">
      <c r="A103" s="53"/>
      <c r="B103" s="53"/>
      <c r="C103" s="53"/>
      <c r="D103" s="53"/>
      <c r="E103" s="53"/>
      <c r="F103" s="53"/>
      <c r="G103" s="53"/>
      <c r="H103" s="53"/>
      <c r="I103" s="53"/>
      <c r="J103" s="53"/>
    </row>
    <row r="104" spans="1:10" x14ac:dyDescent="0.25">
      <c r="A104" s="53"/>
      <c r="B104" s="53"/>
      <c r="C104" s="53"/>
      <c r="D104" s="53"/>
      <c r="E104" s="53"/>
      <c r="F104" s="53"/>
      <c r="G104" s="53"/>
      <c r="H104" s="53"/>
      <c r="I104" s="53"/>
      <c r="J104" s="53"/>
    </row>
    <row r="105" spans="1:10" x14ac:dyDescent="0.25">
      <c r="A105" s="53"/>
      <c r="B105" s="53"/>
      <c r="C105" s="53"/>
      <c r="D105" s="53"/>
      <c r="E105" s="53"/>
      <c r="F105" s="53"/>
      <c r="G105" s="53"/>
      <c r="H105" s="53"/>
      <c r="I105" s="53"/>
      <c r="J105" s="53"/>
    </row>
    <row r="106" spans="1:10" x14ac:dyDescent="0.25">
      <c r="A106" s="53"/>
      <c r="B106" s="53"/>
      <c r="C106" s="53"/>
      <c r="D106" s="53"/>
      <c r="E106" s="53"/>
      <c r="F106" s="53"/>
      <c r="G106" s="53"/>
      <c r="H106" s="53"/>
      <c r="I106" s="53"/>
      <c r="J106" s="53"/>
    </row>
    <row r="107" spans="1:10" x14ac:dyDescent="0.25">
      <c r="A107" s="53"/>
      <c r="B107" s="53"/>
      <c r="C107" s="53"/>
      <c r="D107" s="53"/>
      <c r="E107" s="53"/>
      <c r="F107" s="53"/>
      <c r="G107" s="53"/>
      <c r="H107" s="53"/>
      <c r="I107" s="53"/>
      <c r="J107" s="53"/>
    </row>
    <row r="108" spans="1:10" x14ac:dyDescent="0.25">
      <c r="A108" s="53"/>
      <c r="B108" s="53"/>
      <c r="C108" s="53"/>
      <c r="D108" s="53"/>
      <c r="E108" s="53"/>
      <c r="F108" s="53"/>
      <c r="G108" s="53"/>
      <c r="H108" s="53"/>
      <c r="I108" s="53"/>
      <c r="J108" s="53"/>
    </row>
    <row r="109" spans="1:10" x14ac:dyDescent="0.25">
      <c r="A109" s="53"/>
      <c r="B109" s="53"/>
      <c r="C109" s="53"/>
      <c r="D109" s="53"/>
      <c r="E109" s="53"/>
      <c r="F109" s="53"/>
      <c r="G109" s="53"/>
      <c r="H109" s="53"/>
      <c r="I109" s="53"/>
      <c r="J109" s="53"/>
    </row>
    <row r="110" spans="1:10" x14ac:dyDescent="0.25">
      <c r="A110" s="53"/>
      <c r="B110" s="53"/>
      <c r="C110" s="53"/>
      <c r="D110" s="53"/>
      <c r="E110" s="53"/>
      <c r="F110" s="53"/>
      <c r="G110" s="53"/>
      <c r="H110" s="53"/>
      <c r="I110" s="53"/>
      <c r="J110" s="53"/>
    </row>
    <row r="111" spans="1:10" x14ac:dyDescent="0.25">
      <c r="A111" s="53"/>
      <c r="B111" s="53"/>
      <c r="C111" s="53"/>
      <c r="D111" s="53"/>
      <c r="E111" s="53"/>
      <c r="F111" s="53"/>
      <c r="G111" s="53"/>
      <c r="H111" s="53"/>
      <c r="I111" s="53"/>
      <c r="J111" s="53"/>
    </row>
    <row r="112" spans="1:10" x14ac:dyDescent="0.25">
      <c r="A112" s="53"/>
      <c r="B112" s="53"/>
      <c r="C112" s="53"/>
      <c r="D112" s="53"/>
      <c r="E112" s="53"/>
      <c r="F112" s="53"/>
      <c r="G112" s="53"/>
      <c r="H112" s="53"/>
      <c r="I112" s="53"/>
      <c r="J112" s="53"/>
    </row>
    <row r="113" spans="1:10" x14ac:dyDescent="0.25">
      <c r="A113" s="53"/>
      <c r="B113" s="53"/>
      <c r="C113" s="53"/>
      <c r="D113" s="53"/>
      <c r="E113" s="53"/>
      <c r="F113" s="53"/>
      <c r="G113" s="53"/>
      <c r="H113" s="53"/>
      <c r="I113" s="53"/>
      <c r="J113" s="53"/>
    </row>
    <row r="114" spans="1:10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</row>
    <row r="115" spans="1:10" x14ac:dyDescent="0.25">
      <c r="A115" s="53"/>
      <c r="B115" s="53"/>
      <c r="C115" s="53"/>
      <c r="D115" s="53"/>
      <c r="E115" s="53"/>
      <c r="F115" s="53"/>
      <c r="G115" s="53"/>
      <c r="H115" s="53"/>
      <c r="I115" s="53"/>
      <c r="J115" s="53"/>
    </row>
    <row r="116" spans="1:10" x14ac:dyDescent="0.25">
      <c r="A116" s="53"/>
      <c r="B116" s="53"/>
      <c r="C116" s="53"/>
      <c r="D116" s="53"/>
      <c r="E116" s="53"/>
      <c r="F116" s="53"/>
      <c r="G116" s="53"/>
      <c r="H116" s="53"/>
      <c r="I116" s="53"/>
      <c r="J116" s="53"/>
    </row>
    <row r="117" spans="1:10" x14ac:dyDescent="0.25">
      <c r="A117" s="53"/>
      <c r="B117" s="53"/>
      <c r="C117" s="53"/>
      <c r="D117" s="53"/>
      <c r="E117" s="53"/>
      <c r="F117" s="53"/>
      <c r="G117" s="53"/>
      <c r="H117" s="53"/>
      <c r="I117" s="53"/>
      <c r="J117" s="53"/>
    </row>
    <row r="118" spans="1:10" x14ac:dyDescent="0.25">
      <c r="A118" s="53"/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0" x14ac:dyDescent="0.25">
      <c r="A119" s="53"/>
      <c r="B119" s="53"/>
      <c r="C119" s="53"/>
      <c r="D119" s="53"/>
      <c r="E119" s="53"/>
      <c r="F119" s="53"/>
      <c r="G119" s="53"/>
      <c r="H119" s="53"/>
      <c r="I119" s="53"/>
      <c r="J119" s="53"/>
    </row>
    <row r="120" spans="1:10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</row>
    <row r="121" spans="1:10" x14ac:dyDescent="0.25">
      <c r="A121" s="53"/>
      <c r="B121" s="53"/>
      <c r="C121" s="53"/>
      <c r="D121" s="53"/>
      <c r="E121" s="53"/>
      <c r="F121" s="53"/>
      <c r="G121" s="53"/>
      <c r="H121" s="53"/>
      <c r="I121" s="53"/>
      <c r="J121" s="53"/>
    </row>
    <row r="122" spans="1:10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</row>
    <row r="123" spans="1:10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</row>
    <row r="124" spans="1:10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</row>
    <row r="125" spans="1:10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</row>
    <row r="126" spans="1:10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</row>
    <row r="127" spans="1:10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</row>
    <row r="128" spans="1:10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</row>
    <row r="129" spans="1:10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</row>
    <row r="130" spans="1:10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</row>
    <row r="131" spans="1:10" x14ac:dyDescent="0.25">
      <c r="A131" s="53"/>
      <c r="B131" s="53"/>
      <c r="C131" s="53"/>
      <c r="D131" s="53"/>
      <c r="E131" s="53"/>
      <c r="F131" s="53"/>
      <c r="G131" s="53"/>
      <c r="H131" s="53"/>
      <c r="I131" s="53"/>
      <c r="J131" s="53"/>
    </row>
    <row r="132" spans="1:10" x14ac:dyDescent="0.25">
      <c r="A132" s="53"/>
      <c r="B132" s="53"/>
      <c r="C132" s="53"/>
      <c r="D132" s="53"/>
      <c r="E132" s="53"/>
      <c r="F132" s="53"/>
      <c r="G132" s="53"/>
      <c r="H132" s="53"/>
      <c r="I132" s="53"/>
      <c r="J132" s="53"/>
    </row>
    <row r="133" spans="1:10" x14ac:dyDescent="0.25">
      <c r="A133" s="53"/>
      <c r="B133" s="53"/>
      <c r="C133" s="53"/>
      <c r="D133" s="53"/>
      <c r="E133" s="53"/>
      <c r="F133" s="53"/>
      <c r="G133" s="53"/>
      <c r="H133" s="53"/>
      <c r="I133" s="53"/>
      <c r="J133" s="53"/>
    </row>
    <row r="134" spans="1:10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</row>
    <row r="135" spans="1:10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</row>
    <row r="136" spans="1:10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</row>
    <row r="137" spans="1:10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</row>
    <row r="138" spans="1:10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</row>
    <row r="139" spans="1:10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</row>
    <row r="140" spans="1:10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</row>
    <row r="141" spans="1:10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</row>
    <row r="142" spans="1:10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</row>
    <row r="143" spans="1:10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</row>
    <row r="144" spans="1:10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</row>
    <row r="145" spans="1:10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</row>
    <row r="146" spans="1:10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</row>
    <row r="147" spans="1:10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</row>
    <row r="148" spans="1:10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</row>
    <row r="149" spans="1:10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</row>
    <row r="150" spans="1:10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</row>
    <row r="151" spans="1:10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</row>
    <row r="152" spans="1:10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</row>
    <row r="153" spans="1:10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</row>
    <row r="154" spans="1:10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</row>
    <row r="155" spans="1:10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</row>
    <row r="156" spans="1:10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</row>
    <row r="157" spans="1:10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</row>
    <row r="158" spans="1:10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</row>
    <row r="159" spans="1:10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</row>
    <row r="160" spans="1:10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</row>
    <row r="161" spans="1:10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</row>
    <row r="162" spans="1:10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</row>
    <row r="163" spans="1:10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</row>
    <row r="164" spans="1:10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</row>
    <row r="165" spans="1:10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</row>
    <row r="166" spans="1:10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</row>
    <row r="167" spans="1:10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</row>
    <row r="168" spans="1:10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</row>
    <row r="169" spans="1:10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</row>
    <row r="170" spans="1:10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</row>
    <row r="171" spans="1:10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</row>
    <row r="172" spans="1:10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</row>
    <row r="173" spans="1:10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</row>
    <row r="174" spans="1:10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</row>
    <row r="175" spans="1:10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</row>
    <row r="176" spans="1:10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</row>
    <row r="177" spans="1:10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</row>
    <row r="178" spans="1:10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</row>
    <row r="179" spans="1:10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</row>
    <row r="180" spans="1:10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</row>
    <row r="181" spans="1:10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</row>
    <row r="182" spans="1:10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</row>
    <row r="183" spans="1:10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</row>
    <row r="184" spans="1:10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</row>
    <row r="185" spans="1:10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</row>
    <row r="186" spans="1:10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</row>
    <row r="187" spans="1:10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</row>
    <row r="188" spans="1:10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</row>
    <row r="189" spans="1:10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</row>
    <row r="190" spans="1:10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</row>
    <row r="191" spans="1:10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</row>
    <row r="192" spans="1:10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</row>
    <row r="193" spans="1:10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</row>
    <row r="194" spans="1:10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</row>
    <row r="195" spans="1:10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</row>
    <row r="196" spans="1:10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</row>
    <row r="197" spans="1:10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</row>
    <row r="198" spans="1:10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</row>
    <row r="199" spans="1:10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</row>
    <row r="200" spans="1:10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</row>
    <row r="201" spans="1:10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</row>
    <row r="202" spans="1:10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</row>
    <row r="203" spans="1:10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</row>
    <row r="204" spans="1:10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</row>
    <row r="205" spans="1:10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</row>
    <row r="206" spans="1:10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</row>
    <row r="207" spans="1:10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</row>
    <row r="208" spans="1:10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</row>
    <row r="209" spans="1:10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</row>
    <row r="210" spans="1:10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</row>
    <row r="211" spans="1:10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</row>
    <row r="212" spans="1:10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</row>
    <row r="213" spans="1:10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</row>
    <row r="214" spans="1:10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</row>
    <row r="215" spans="1:10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</row>
    <row r="216" spans="1:10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</row>
    <row r="217" spans="1:10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</row>
    <row r="218" spans="1:10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</row>
    <row r="219" spans="1:10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</row>
    <row r="220" spans="1:10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</row>
    <row r="221" spans="1:10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</row>
    <row r="222" spans="1:10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</row>
    <row r="223" spans="1:10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</row>
    <row r="224" spans="1:10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</row>
    <row r="225" spans="1:10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</row>
    <row r="226" spans="1:10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</row>
    <row r="227" spans="1:10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</row>
    <row r="228" spans="1:10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</row>
    <row r="229" spans="1:10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</row>
    <row r="230" spans="1:10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</row>
    <row r="231" spans="1:10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</row>
    <row r="232" spans="1:10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</row>
    <row r="233" spans="1:10" x14ac:dyDescent="0.25">
      <c r="A233" s="53"/>
      <c r="B233" s="53"/>
      <c r="C233" s="53"/>
      <c r="D233" s="53"/>
      <c r="E233" s="53"/>
      <c r="F233" s="53"/>
      <c r="G233" s="53"/>
      <c r="H233" s="53"/>
      <c r="I233" s="53"/>
      <c r="J233" s="53"/>
    </row>
    <row r="234" spans="1:10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</row>
    <row r="235" spans="1:10" x14ac:dyDescent="0.25">
      <c r="A235" s="53"/>
      <c r="B235" s="53"/>
      <c r="C235" s="53"/>
      <c r="D235" s="53"/>
      <c r="E235" s="53"/>
      <c r="F235" s="53"/>
      <c r="G235" s="53"/>
      <c r="H235" s="53"/>
      <c r="I235" s="53"/>
      <c r="J235" s="53"/>
    </row>
    <row r="236" spans="1:10" x14ac:dyDescent="0.25">
      <c r="A236" s="53"/>
      <c r="B236" s="53"/>
      <c r="C236" s="53"/>
      <c r="D236" s="53"/>
      <c r="E236" s="53"/>
      <c r="F236" s="53"/>
      <c r="G236" s="53"/>
      <c r="H236" s="53"/>
      <c r="I236" s="53"/>
      <c r="J236" s="53"/>
    </row>
    <row r="237" spans="1:10" x14ac:dyDescent="0.25">
      <c r="A237" s="53"/>
      <c r="B237" s="53"/>
      <c r="C237" s="53"/>
      <c r="D237" s="53"/>
      <c r="E237" s="53"/>
      <c r="F237" s="53"/>
      <c r="G237" s="53"/>
      <c r="H237" s="53"/>
      <c r="I237" s="53"/>
      <c r="J237" s="53"/>
    </row>
    <row r="238" spans="1:10" x14ac:dyDescent="0.25">
      <c r="A238" s="53"/>
      <c r="B238" s="53"/>
      <c r="C238" s="53"/>
      <c r="D238" s="53"/>
      <c r="E238" s="53"/>
      <c r="F238" s="53"/>
      <c r="G238" s="53"/>
      <c r="H238" s="53"/>
      <c r="I238" s="53"/>
      <c r="J238" s="53"/>
    </row>
    <row r="239" spans="1:10" x14ac:dyDescent="0.25">
      <c r="A239" s="53"/>
      <c r="B239" s="53"/>
      <c r="C239" s="53"/>
      <c r="D239" s="53"/>
      <c r="E239" s="53"/>
      <c r="F239" s="53"/>
      <c r="G239" s="53"/>
      <c r="H239" s="53"/>
      <c r="I239" s="53"/>
      <c r="J239" s="53"/>
    </row>
    <row r="240" spans="1:10" x14ac:dyDescent="0.25">
      <c r="A240" s="53"/>
      <c r="B240" s="53"/>
      <c r="C240" s="53"/>
      <c r="D240" s="53"/>
      <c r="E240" s="53"/>
      <c r="F240" s="53"/>
      <c r="G240" s="53"/>
      <c r="H240" s="53"/>
      <c r="I240" s="53"/>
      <c r="J240" s="53"/>
    </row>
    <row r="241" spans="1:10" x14ac:dyDescent="0.25">
      <c r="A241" s="53"/>
      <c r="B241" s="53"/>
      <c r="C241" s="53"/>
      <c r="D241" s="53"/>
      <c r="E241" s="53"/>
      <c r="F241" s="53"/>
      <c r="G241" s="53"/>
      <c r="H241" s="53"/>
      <c r="I241" s="53"/>
      <c r="J241" s="53"/>
    </row>
  </sheetData>
  <mergeCells count="25">
    <mergeCell ref="F18:H18"/>
    <mergeCell ref="A27:C27"/>
    <mergeCell ref="A28:C28"/>
    <mergeCell ref="A18:A19"/>
    <mergeCell ref="I18:I19"/>
    <mergeCell ref="C18:C19"/>
    <mergeCell ref="E18:E19"/>
    <mergeCell ref="D18:D19"/>
    <mergeCell ref="A26:C26"/>
    <mergeCell ref="A29:C29"/>
    <mergeCell ref="B47:C47"/>
    <mergeCell ref="B48:C48"/>
    <mergeCell ref="A2:I2"/>
    <mergeCell ref="A4:I4"/>
    <mergeCell ref="A5:I5"/>
    <mergeCell ref="B41:C41"/>
    <mergeCell ref="B42:C42"/>
    <mergeCell ref="A30:C30"/>
    <mergeCell ref="C8:I8"/>
    <mergeCell ref="C9:I9"/>
    <mergeCell ref="C10:I10"/>
    <mergeCell ref="C11:I11"/>
    <mergeCell ref="F16:I16"/>
    <mergeCell ref="B18:B19"/>
    <mergeCell ref="A31:C31"/>
  </mergeCells>
  <phoneticPr fontId="30" type="noConversion"/>
  <pageMargins left="1.1811023622047245" right="0.59055118110236227" top="0.78740157480314965" bottom="0.78740157480314965" header="0.31496062992125984" footer="0.39370078740157483"/>
  <pageSetup paperSize="9" scale="67" fitToHeight="0" orientation="portrait" blackAndWhite="1" r:id="rId1"/>
  <headerFooter>
    <oddFooter>&amp;R&amp;"Times New Roman,Regular"&amp;10&amp;P. lpp. no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>
    <pageSetUpPr fitToPage="1"/>
  </sheetPr>
  <dimension ref="A1:P250"/>
  <sheetViews>
    <sheetView topLeftCell="A7" zoomScale="85" zoomScaleNormal="85" workbookViewId="0">
      <selection activeCell="R29" sqref="R29"/>
    </sheetView>
  </sheetViews>
  <sheetFormatPr defaultColWidth="9.140625" defaultRowHeight="15" outlineLevelRow="1" x14ac:dyDescent="0.25"/>
  <cols>
    <col min="1" max="2" width="8.7109375" style="2" customWidth="1"/>
    <col min="3" max="3" width="44.7109375" style="2" customWidth="1"/>
    <col min="4" max="5" width="9.7109375" style="2" customWidth="1"/>
    <col min="6" max="11" width="8.7109375" style="2" customWidth="1"/>
    <col min="12" max="15" width="10.7109375" style="2" customWidth="1"/>
    <col min="16" max="16" width="12.7109375" style="2" customWidth="1"/>
    <col min="17" max="16384" width="9.140625" style="2"/>
  </cols>
  <sheetData>
    <row r="1" spans="1:16" ht="20.25" x14ac:dyDescent="0.3">
      <c r="A1" s="123" t="e">
        <f>"Lokālā tāme Nr. "&amp;KOPS1!#REF!</f>
        <v>#REF!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3" spans="1:16" ht="20.25" x14ac:dyDescent="0.3">
      <c r="A3" s="155" t="e">
        <f>KOPS1!#REF!</f>
        <v>#REF!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 x14ac:dyDescent="0.25">
      <c r="A4" s="156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53" t="s">
        <v>22</v>
      </c>
      <c r="B6" s="3"/>
      <c r="C6" s="124" t="str">
        <f>KOPS1!C8</f>
        <v xml:space="preserve"> ''Kultūras nama kinozāles jumta atjaunošana un fasādes siltināšana'', Madlienā, Madlienas pagastā, Ogres novadā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16" x14ac:dyDescent="0.25">
      <c r="A7" s="53" t="s">
        <v>54</v>
      </c>
      <c r="B7" s="3"/>
      <c r="C7" s="124" t="str">
        <f>KOPS1!C9</f>
        <v xml:space="preserve"> Kultūras nama kinozāles jumta atjaunošana un fasādes siltināšana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</row>
    <row r="8" spans="1:16" x14ac:dyDescent="0.25">
      <c r="A8" s="53" t="s">
        <v>56</v>
      </c>
      <c r="B8" s="3"/>
      <c r="C8" s="124" t="str">
        <f>KOPS1!C10</f>
        <v>Madliena, Madlienas pagasts, Ogres novads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</row>
    <row r="9" spans="1:16" x14ac:dyDescent="0.25">
      <c r="A9" s="53" t="s">
        <v>55</v>
      </c>
      <c r="B9" s="3"/>
      <c r="C9" s="124" t="str">
        <f>KOPS1!C11</f>
        <v>2026-06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6" x14ac:dyDescent="0.25">
      <c r="A11" s="3" t="s">
        <v>37</v>
      </c>
      <c r="B11" s="3"/>
      <c r="C11" s="3"/>
      <c r="D11" s="3"/>
      <c r="E11" s="3"/>
      <c r="F11" s="3"/>
      <c r="G11" s="3"/>
      <c r="H11" s="3"/>
      <c r="I11" s="3"/>
      <c r="J11" s="3"/>
      <c r="K11" s="3"/>
      <c r="M11" s="160">
        <f>P43</f>
        <v>0</v>
      </c>
      <c r="N11" s="160"/>
      <c r="O11" s="160"/>
      <c r="P11" s="160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M13" s="128" t="str">
        <f>KOPS1!F16</f>
        <v xml:space="preserve">Tāme sastādīta </v>
      </c>
      <c r="N13" s="128"/>
      <c r="O13" s="128"/>
      <c r="P13" s="128"/>
    </row>
    <row r="15" spans="1:16" ht="15" customHeight="1" x14ac:dyDescent="0.25">
      <c r="A15" s="161" t="s">
        <v>1</v>
      </c>
      <c r="B15" s="161" t="s">
        <v>2</v>
      </c>
      <c r="C15" s="161" t="s">
        <v>38</v>
      </c>
      <c r="D15" s="161" t="s">
        <v>3</v>
      </c>
      <c r="E15" s="161" t="s">
        <v>4</v>
      </c>
      <c r="F15" s="161" t="s">
        <v>5</v>
      </c>
      <c r="G15" s="161"/>
      <c r="H15" s="161"/>
      <c r="I15" s="161"/>
      <c r="J15" s="161"/>
      <c r="K15" s="161"/>
      <c r="L15" s="161" t="s">
        <v>6</v>
      </c>
      <c r="M15" s="161"/>
      <c r="N15" s="161"/>
      <c r="O15" s="161"/>
      <c r="P15" s="161"/>
    </row>
    <row r="16" spans="1:16" ht="51" x14ac:dyDescent="0.25">
      <c r="A16" s="161"/>
      <c r="B16" s="161"/>
      <c r="C16" s="161"/>
      <c r="D16" s="161"/>
      <c r="E16" s="161"/>
      <c r="F16" s="18" t="s">
        <v>28</v>
      </c>
      <c r="G16" s="18" t="s">
        <v>29</v>
      </c>
      <c r="H16" s="18" t="s">
        <v>39</v>
      </c>
      <c r="I16" s="18" t="s">
        <v>40</v>
      </c>
      <c r="J16" s="18" t="s">
        <v>41</v>
      </c>
      <c r="K16" s="18" t="s">
        <v>42</v>
      </c>
      <c r="L16" s="18" t="s">
        <v>30</v>
      </c>
      <c r="M16" s="18" t="s">
        <v>39</v>
      </c>
      <c r="N16" s="18" t="s">
        <v>40</v>
      </c>
      <c r="O16" s="18" t="s">
        <v>41</v>
      </c>
      <c r="P16" s="18" t="s">
        <v>43</v>
      </c>
    </row>
    <row r="17" spans="1:16" ht="15.75" thickBot="1" x14ac:dyDescent="0.3">
      <c r="A17" s="20">
        <v>1</v>
      </c>
      <c r="B17" s="20">
        <v>2</v>
      </c>
      <c r="C17" s="21" t="s">
        <v>34</v>
      </c>
      <c r="D17" s="20" t="s">
        <v>35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</row>
    <row r="18" spans="1:16" ht="15.75" thickTop="1" x14ac:dyDescent="0.25">
      <c r="A18" s="23"/>
      <c r="B18" s="1"/>
      <c r="C18" s="88"/>
      <c r="D18" s="25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x14ac:dyDescent="0.25">
      <c r="A19" s="8"/>
      <c r="B19" s="81"/>
      <c r="C19" s="28"/>
      <c r="D19" s="11"/>
      <c r="E19" s="36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25">
      <c r="A20" s="8"/>
      <c r="B20" s="1"/>
      <c r="C20" s="28"/>
      <c r="D20" s="11"/>
      <c r="E20" s="3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5">
      <c r="A21" s="8"/>
      <c r="B21" s="1"/>
      <c r="C21" s="28"/>
      <c r="D21" s="11"/>
      <c r="E21" s="3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5">
      <c r="A22" s="8"/>
      <c r="B22" s="1"/>
      <c r="C22" s="28"/>
      <c r="D22" s="11"/>
      <c r="E22" s="3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25">
      <c r="A23" s="8"/>
      <c r="B23" s="1"/>
      <c r="C23" s="28"/>
      <c r="D23" s="11"/>
      <c r="E23" s="2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25">
      <c r="A24" s="8"/>
      <c r="B24" s="1"/>
      <c r="C24" s="28"/>
      <c r="D24" s="11"/>
      <c r="E24" s="2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5">
      <c r="A25" s="8"/>
      <c r="B25" s="1"/>
      <c r="C25" s="28"/>
      <c r="D25" s="11"/>
      <c r="E25" s="2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5">
      <c r="A26" s="8"/>
      <c r="B26" s="1"/>
      <c r="C26" s="28"/>
      <c r="D26" s="11"/>
      <c r="E26" s="2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25">
      <c r="A27" s="8"/>
      <c r="B27" s="1"/>
      <c r="C27" s="28"/>
      <c r="D27" s="11"/>
      <c r="E27" s="2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25">
      <c r="A28" s="8"/>
      <c r="B28" s="1"/>
      <c r="C28" s="28"/>
      <c r="D28" s="11"/>
      <c r="E28" s="2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25">
      <c r="A29" s="8"/>
      <c r="B29" s="1"/>
      <c r="C29" s="28"/>
      <c r="D29" s="11"/>
      <c r="E29" s="2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25">
      <c r="A30" s="8"/>
      <c r="B30" s="1"/>
      <c r="C30" s="28"/>
      <c r="D30" s="11"/>
      <c r="E30" s="2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5">
      <c r="A31" s="8"/>
      <c r="B31" s="1"/>
      <c r="C31" s="28"/>
      <c r="D31" s="11"/>
      <c r="E31" s="2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x14ac:dyDescent="0.25">
      <c r="A32" s="8"/>
      <c r="B32" s="1"/>
      <c r="C32" s="28"/>
      <c r="D32" s="11"/>
      <c r="E32" s="2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25">
      <c r="A33" s="8"/>
      <c r="B33" s="1"/>
      <c r="C33" s="28"/>
      <c r="D33" s="11"/>
      <c r="E33" s="2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x14ac:dyDescent="0.25">
      <c r="A34" s="8"/>
      <c r="B34" s="1"/>
      <c r="C34" s="28"/>
      <c r="D34" s="11"/>
      <c r="E34" s="2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25">
      <c r="A35" s="8"/>
      <c r="B35" s="1"/>
      <c r="C35" s="28"/>
      <c r="D35" s="11"/>
      <c r="E35" s="2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25">
      <c r="A36" s="8"/>
      <c r="B36" s="1"/>
      <c r="C36" s="28"/>
      <c r="D36" s="11"/>
      <c r="E36" s="2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25">
      <c r="A37" s="8"/>
      <c r="B37" s="1"/>
      <c r="C37" s="28"/>
      <c r="D37" s="11"/>
      <c r="E37" s="2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x14ac:dyDescent="0.25">
      <c r="A38" s="8"/>
      <c r="B38" s="1"/>
      <c r="C38" s="28"/>
      <c r="D38" s="11"/>
      <c r="E38" s="2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x14ac:dyDescent="0.25">
      <c r="A39" s="8"/>
      <c r="B39" s="1"/>
      <c r="C39" s="28"/>
      <c r="D39" s="11"/>
      <c r="E39" s="2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x14ac:dyDescent="0.25">
      <c r="A40" s="8"/>
      <c r="B40" s="1"/>
      <c r="C40" s="28"/>
      <c r="D40" s="11"/>
      <c r="E40" s="2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5.75" thickBot="1" x14ac:dyDescent="0.3">
      <c r="A41" s="8"/>
      <c r="B41" s="1"/>
      <c r="C41" s="28"/>
      <c r="D41" s="11"/>
      <c r="E41" s="2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5.75" thickTop="1" x14ac:dyDescent="0.25">
      <c r="A42" s="12"/>
      <c r="B42" s="12"/>
      <c r="C42" s="30"/>
      <c r="D42" s="31"/>
      <c r="E42" s="32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x14ac:dyDescent="0.25">
      <c r="A43" s="157" t="s">
        <v>52</v>
      </c>
      <c r="B43" s="158"/>
      <c r="C43" s="158"/>
      <c r="D43" s="158"/>
      <c r="E43" s="158"/>
      <c r="F43" s="158"/>
      <c r="G43" s="158"/>
      <c r="H43" s="158"/>
      <c r="I43" s="158"/>
      <c r="J43" s="159"/>
      <c r="K43" s="14"/>
      <c r="L43" s="14">
        <f t="shared" ref="L43:O43" si="0">SUM(L19:L42)</f>
        <v>0</v>
      </c>
      <c r="M43" s="14">
        <f t="shared" si="0"/>
        <v>0</v>
      </c>
      <c r="N43" s="14">
        <f t="shared" si="0"/>
        <v>0</v>
      </c>
      <c r="O43" s="14">
        <f t="shared" si="0"/>
        <v>0</v>
      </c>
      <c r="P43" s="14">
        <f>SUM(P19:P42)</f>
        <v>0</v>
      </c>
    </row>
    <row r="44" spans="1:16" hidden="1" outlineLevel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idden="1" outlineLevel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idden="1" outlineLevel="1" x14ac:dyDescent="0.25">
      <c r="A46" s="53" t="str">
        <f>"Sastādīja "&amp;KOPS1!$B$41</f>
        <v>Sastādīja _________________________ Ainārs Mangulsons /______./</v>
      </c>
      <c r="B46" s="82"/>
      <c r="C46" s="82"/>
      <c r="D46" s="3"/>
      <c r="E46" s="3"/>
      <c r="F46" s="3"/>
      <c r="G46" s="3"/>
      <c r="H46" s="3"/>
      <c r="I46" s="3"/>
      <c r="L46" s="33"/>
      <c r="N46" s="34"/>
      <c r="O46" s="3"/>
      <c r="P46" s="3"/>
    </row>
    <row r="47" spans="1:16" hidden="1" outlineLevel="1" x14ac:dyDescent="0.25">
      <c r="A47" s="53"/>
      <c r="B47" s="80" t="s">
        <v>11</v>
      </c>
      <c r="C47" s="80"/>
      <c r="D47" s="3"/>
      <c r="E47" s="3"/>
      <c r="F47" s="3"/>
      <c r="G47" s="3"/>
      <c r="H47" s="3"/>
      <c r="I47" s="3"/>
      <c r="K47" s="35"/>
      <c r="L47" s="35"/>
      <c r="M47" s="3"/>
      <c r="N47" s="3"/>
      <c r="O47" s="3"/>
      <c r="P47" s="3"/>
    </row>
    <row r="48" spans="1:16" hidden="1" outlineLevel="1" x14ac:dyDescent="0.25">
      <c r="A48" s="53" t="str">
        <f>KOPS1!$F$16</f>
        <v xml:space="preserve">Tāme sastādīta </v>
      </c>
      <c r="B48" s="53"/>
      <c r="C48" s="5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idden="1" outlineLevel="1" x14ac:dyDescent="0.25">
      <c r="A49" s="53"/>
      <c r="B49" s="53"/>
      <c r="C49" s="5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idden="1" outlineLevel="1" x14ac:dyDescent="0.25">
      <c r="A50" s="49"/>
      <c r="B50" s="49"/>
      <c r="C50" s="4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idden="1" outlineLevel="1" x14ac:dyDescent="0.25">
      <c r="A51" s="53" t="str">
        <f>"Pārbaudīja "&amp;KOPS1!$B$47</f>
        <v>Pārbaudīja _________________________ Ainārs Mangulsons /________/</v>
      </c>
      <c r="B51" s="82"/>
      <c r="C51" s="8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idden="1" outlineLevel="1" x14ac:dyDescent="0.25">
      <c r="A52" s="53"/>
      <c r="B52" s="80" t="s">
        <v>11</v>
      </c>
      <c r="C52" s="8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idden="1" outlineLevel="1" x14ac:dyDescent="0.25">
      <c r="A53" s="53" t="str">
        <f>"Sertifikāta Nr. "&amp;KOPS1!$B$49</f>
        <v>Sertifikāta Nr. 1-00841</v>
      </c>
      <c r="B53" s="59"/>
      <c r="C53" s="49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collapsed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</sheetData>
  <mergeCells count="17">
    <mergeCell ref="A43:J43"/>
    <mergeCell ref="C9:P9"/>
    <mergeCell ref="M11:P11"/>
    <mergeCell ref="M13:P13"/>
    <mergeCell ref="A15:A16"/>
    <mergeCell ref="B15:B16"/>
    <mergeCell ref="C15:C16"/>
    <mergeCell ref="D15:D16"/>
    <mergeCell ref="E15:E16"/>
    <mergeCell ref="F15:K15"/>
    <mergeCell ref="L15:P15"/>
    <mergeCell ref="C8:P8"/>
    <mergeCell ref="A1:P1"/>
    <mergeCell ref="A3:P3"/>
    <mergeCell ref="A4:P4"/>
    <mergeCell ref="C6:P6"/>
    <mergeCell ref="C7:P7"/>
  </mergeCells>
  <pageMargins left="0.39370078740157483" right="0.39370078740157483" top="1.1811023622047245" bottom="0.78740157480314965" header="0.31496062992125984" footer="0.39370078740157483"/>
  <pageSetup paperSize="9" scale="73" fitToHeight="0" orientation="landscape" blackAndWhite="1" r:id="rId1"/>
  <headerFooter>
    <oddFooter>&amp;R&amp;"Times New Roman,Regular"&amp;10&amp;P. lpp. no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tabColor rgb="FF92D050"/>
    <pageSetUpPr fitToPage="1"/>
  </sheetPr>
  <dimension ref="A1:P232"/>
  <sheetViews>
    <sheetView topLeftCell="A10" zoomScale="115" zoomScaleNormal="115" workbookViewId="0">
      <selection activeCell="F25" sqref="F25:P30"/>
    </sheetView>
  </sheetViews>
  <sheetFormatPr defaultColWidth="9.140625" defaultRowHeight="15" outlineLevelRow="1" x14ac:dyDescent="0.25"/>
  <cols>
    <col min="1" max="2" width="8.7109375" style="2" customWidth="1"/>
    <col min="3" max="3" width="44.7109375" style="2" customWidth="1"/>
    <col min="4" max="5" width="9.7109375" style="2" customWidth="1"/>
    <col min="6" max="11" width="8.7109375" style="2" customWidth="1"/>
    <col min="12" max="15" width="10.7109375" style="2" customWidth="1"/>
    <col min="16" max="16" width="12.7109375" style="2" customWidth="1"/>
    <col min="17" max="16384" width="9.140625" style="2"/>
  </cols>
  <sheetData>
    <row r="1" spans="1:16" ht="20.25" x14ac:dyDescent="0.3">
      <c r="A1" s="123" t="s">
        <v>64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3" spans="1:16" ht="20.25" x14ac:dyDescent="0.3">
      <c r="A3" s="155" t="s">
        <v>70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 x14ac:dyDescent="0.25">
      <c r="A4" s="156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53" t="s">
        <v>22</v>
      </c>
      <c r="B8" s="3"/>
      <c r="C8" s="124" t="str">
        <f>KOPS1!C8</f>
        <v xml:space="preserve"> ''Kultūras nama kinozāles jumta atjaunošana un fasādes siltināšana'', Madlienā, Madlienas pagastā, Ogres novadā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</row>
    <row r="9" spans="1:16" x14ac:dyDescent="0.25">
      <c r="A9" s="53" t="s">
        <v>54</v>
      </c>
      <c r="B9" s="3"/>
      <c r="C9" s="124" t="str">
        <f>KOPS1!C9</f>
        <v xml:space="preserve"> Kultūras nama kinozāles jumta atjaunošana un fasādes siltināšana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</row>
    <row r="10" spans="1:16" x14ac:dyDescent="0.25">
      <c r="A10" s="53" t="s">
        <v>56</v>
      </c>
      <c r="B10" s="3"/>
      <c r="C10" s="124" t="str">
        <f>KOPS1!C10</f>
        <v>Madliena, Madlienas pagasts, Ogres novads</v>
      </c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</row>
    <row r="11" spans="1:16" x14ac:dyDescent="0.25">
      <c r="A11" s="53" t="s">
        <v>55</v>
      </c>
      <c r="B11" s="3"/>
      <c r="C11" s="124" t="s">
        <v>121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</row>
    <row r="12" spans="1:16" x14ac:dyDescent="0.25">
      <c r="A12" s="53"/>
      <c r="B12" s="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</row>
    <row r="13" spans="1:16" x14ac:dyDescent="0.25">
      <c r="A13" s="53"/>
      <c r="B13" s="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6" x14ac:dyDescent="0.25">
      <c r="A15" s="3" t="s">
        <v>134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M15" s="160">
        <f>P31</f>
        <v>0</v>
      </c>
      <c r="N15" s="160"/>
      <c r="O15" s="160"/>
      <c r="P15" s="160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M16" s="94"/>
      <c r="N16" s="94"/>
      <c r="O16" s="94"/>
      <c r="P16" s="94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M18" s="128" t="str">
        <f>KOPS1!F16</f>
        <v xml:space="preserve">Tāme sastādīta </v>
      </c>
      <c r="N18" s="128"/>
      <c r="O18" s="128"/>
      <c r="P18" s="128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M19" s="4"/>
      <c r="N19" s="4"/>
      <c r="O19" s="4"/>
      <c r="P19" s="4"/>
    </row>
    <row r="21" spans="1:16" ht="15" customHeight="1" x14ac:dyDescent="0.25">
      <c r="A21" s="161" t="s">
        <v>1</v>
      </c>
      <c r="B21" s="161" t="s">
        <v>2</v>
      </c>
      <c r="C21" s="161" t="s">
        <v>38</v>
      </c>
      <c r="D21" s="161" t="s">
        <v>3</v>
      </c>
      <c r="E21" s="161" t="s">
        <v>4</v>
      </c>
      <c r="F21" s="161" t="s">
        <v>5</v>
      </c>
      <c r="G21" s="161"/>
      <c r="H21" s="161"/>
      <c r="I21" s="161"/>
      <c r="J21" s="161"/>
      <c r="K21" s="161"/>
      <c r="L21" s="161" t="s">
        <v>6</v>
      </c>
      <c r="M21" s="161"/>
      <c r="N21" s="161"/>
      <c r="O21" s="161"/>
      <c r="P21" s="161"/>
    </row>
    <row r="22" spans="1:16" ht="51" x14ac:dyDescent="0.25">
      <c r="A22" s="161"/>
      <c r="B22" s="161"/>
      <c r="C22" s="161"/>
      <c r="D22" s="161"/>
      <c r="E22" s="161"/>
      <c r="F22" s="18" t="s">
        <v>28</v>
      </c>
      <c r="G22" s="18" t="s">
        <v>29</v>
      </c>
      <c r="H22" s="18" t="s">
        <v>39</v>
      </c>
      <c r="I22" s="18" t="s">
        <v>79</v>
      </c>
      <c r="J22" s="18" t="s">
        <v>41</v>
      </c>
      <c r="K22" s="18" t="s">
        <v>42</v>
      </c>
      <c r="L22" s="18" t="s">
        <v>30</v>
      </c>
      <c r="M22" s="18" t="s">
        <v>39</v>
      </c>
      <c r="N22" s="18" t="s">
        <v>78</v>
      </c>
      <c r="O22" s="18" t="s">
        <v>41</v>
      </c>
      <c r="P22" s="18" t="s">
        <v>43</v>
      </c>
    </row>
    <row r="23" spans="1:16" ht="15.75" thickBot="1" x14ac:dyDescent="0.3">
      <c r="A23" s="20">
        <v>1</v>
      </c>
      <c r="B23" s="20">
        <v>2</v>
      </c>
      <c r="C23" s="21" t="s">
        <v>34</v>
      </c>
      <c r="D23" s="20" t="s">
        <v>35</v>
      </c>
      <c r="E23" s="22">
        <v>5</v>
      </c>
      <c r="F23" s="22">
        <v>6</v>
      </c>
      <c r="G23" s="22">
        <v>7</v>
      </c>
      <c r="H23" s="22">
        <v>8</v>
      </c>
      <c r="I23" s="22">
        <v>9</v>
      </c>
      <c r="J23" s="22">
        <v>10</v>
      </c>
      <c r="K23" s="22">
        <v>11</v>
      </c>
      <c r="L23" s="22">
        <v>12</v>
      </c>
      <c r="M23" s="22">
        <v>13</v>
      </c>
      <c r="N23" s="22">
        <v>14</v>
      </c>
      <c r="O23" s="22">
        <v>15</v>
      </c>
      <c r="P23" s="22">
        <v>16</v>
      </c>
    </row>
    <row r="24" spans="1:16" ht="15.75" thickTop="1" x14ac:dyDescent="0.25">
      <c r="A24" s="23"/>
      <c r="B24" s="1"/>
      <c r="C24" s="24"/>
      <c r="D24" s="25"/>
      <c r="E24" s="26"/>
      <c r="F24" s="103"/>
      <c r="G24" s="100"/>
      <c r="H24" s="101"/>
      <c r="I24" s="100"/>
      <c r="J24" s="100"/>
      <c r="K24" s="101"/>
      <c r="L24" s="100"/>
      <c r="M24" s="101"/>
      <c r="N24" s="101"/>
      <c r="O24" s="101"/>
      <c r="P24" s="102"/>
    </row>
    <row r="25" spans="1:16" x14ac:dyDescent="0.25">
      <c r="A25" s="8">
        <v>1</v>
      </c>
      <c r="B25" s="95" t="s">
        <v>31</v>
      </c>
      <c r="C25" s="98" t="s">
        <v>67</v>
      </c>
      <c r="D25" s="96" t="s">
        <v>62</v>
      </c>
      <c r="E25" s="97">
        <v>50</v>
      </c>
      <c r="F25" s="103"/>
      <c r="G25" s="100"/>
      <c r="H25" s="101"/>
      <c r="I25" s="100"/>
      <c r="J25" s="100"/>
      <c r="K25" s="101"/>
      <c r="L25" s="100"/>
      <c r="M25" s="101"/>
      <c r="N25" s="101"/>
      <c r="O25" s="101"/>
      <c r="P25" s="102"/>
    </row>
    <row r="26" spans="1:16" x14ac:dyDescent="0.25">
      <c r="A26" s="8">
        <f>A25+1</f>
        <v>2</v>
      </c>
      <c r="B26" s="95" t="s">
        <v>31</v>
      </c>
      <c r="C26" s="98" t="s">
        <v>63</v>
      </c>
      <c r="D26" s="96" t="s">
        <v>60</v>
      </c>
      <c r="E26" s="97">
        <v>30</v>
      </c>
      <c r="F26" s="103"/>
      <c r="G26" s="100"/>
      <c r="H26" s="101"/>
      <c r="I26" s="100"/>
      <c r="J26" s="100"/>
      <c r="K26" s="101"/>
      <c r="L26" s="100"/>
      <c r="M26" s="101"/>
      <c r="N26" s="101"/>
      <c r="O26" s="101"/>
      <c r="P26" s="102"/>
    </row>
    <row r="27" spans="1:16" x14ac:dyDescent="0.25">
      <c r="A27" s="8">
        <v>3</v>
      </c>
      <c r="B27" s="95" t="s">
        <v>31</v>
      </c>
      <c r="C27" s="98" t="s">
        <v>135</v>
      </c>
      <c r="D27" s="96" t="s">
        <v>60</v>
      </c>
      <c r="E27" s="97">
        <v>30</v>
      </c>
      <c r="F27" s="103"/>
      <c r="G27" s="100"/>
      <c r="H27" s="101"/>
      <c r="I27" s="100"/>
      <c r="J27" s="100"/>
      <c r="K27" s="101"/>
      <c r="L27" s="100"/>
      <c r="M27" s="101"/>
      <c r="N27" s="101"/>
      <c r="O27" s="101"/>
      <c r="P27" s="102"/>
    </row>
    <row r="28" spans="1:16" x14ac:dyDescent="0.25">
      <c r="A28" s="8">
        <v>4</v>
      </c>
      <c r="B28" s="95" t="s">
        <v>31</v>
      </c>
      <c r="C28" s="98" t="s">
        <v>68</v>
      </c>
      <c r="D28" s="96" t="s">
        <v>69</v>
      </c>
      <c r="E28" s="97">
        <v>1</v>
      </c>
      <c r="F28" s="103"/>
      <c r="G28" s="100"/>
      <c r="H28" s="101"/>
      <c r="I28" s="100"/>
      <c r="J28" s="100"/>
      <c r="K28" s="101"/>
      <c r="L28" s="100"/>
      <c r="M28" s="101"/>
      <c r="N28" s="101"/>
      <c r="O28" s="101"/>
      <c r="P28" s="102"/>
    </row>
    <row r="29" spans="1:16" x14ac:dyDescent="0.25">
      <c r="A29" s="8">
        <v>5</v>
      </c>
      <c r="B29" s="95" t="s">
        <v>31</v>
      </c>
      <c r="C29" s="98" t="s">
        <v>136</v>
      </c>
      <c r="D29" s="96" t="s">
        <v>69</v>
      </c>
      <c r="E29" s="97">
        <v>1</v>
      </c>
      <c r="F29" s="103"/>
      <c r="G29" s="100"/>
      <c r="H29" s="101"/>
      <c r="I29" s="100"/>
      <c r="J29" s="100"/>
      <c r="K29" s="101"/>
      <c r="L29" s="100"/>
      <c r="M29" s="101"/>
      <c r="N29" s="101"/>
      <c r="O29" s="101"/>
      <c r="P29" s="102"/>
    </row>
    <row r="30" spans="1:16" x14ac:dyDescent="0.25">
      <c r="A30" s="8">
        <v>5</v>
      </c>
      <c r="B30" s="95" t="s">
        <v>31</v>
      </c>
      <c r="C30" s="98" t="s">
        <v>148</v>
      </c>
      <c r="D30" s="96" t="s">
        <v>69</v>
      </c>
      <c r="E30" s="97">
        <v>1</v>
      </c>
      <c r="F30" s="103"/>
      <c r="G30" s="100"/>
      <c r="H30" s="101"/>
      <c r="I30" s="100"/>
      <c r="J30" s="100"/>
      <c r="K30" s="101"/>
      <c r="L30" s="100"/>
      <c r="M30" s="101"/>
      <c r="N30" s="101"/>
      <c r="O30" s="101"/>
      <c r="P30" s="102"/>
    </row>
    <row r="31" spans="1:16" ht="15.75" thickBot="1" x14ac:dyDescent="0.3">
      <c r="A31" s="5"/>
      <c r="B31" s="16"/>
      <c r="C31" s="105" t="s">
        <v>77</v>
      </c>
      <c r="D31" s="37"/>
      <c r="E31" s="38"/>
      <c r="F31" s="7"/>
      <c r="G31" s="7"/>
      <c r="H31" s="7"/>
      <c r="I31" s="7"/>
      <c r="J31" s="7"/>
      <c r="K31" s="7"/>
      <c r="L31" s="9">
        <f>SUM(L25:L29)</f>
        <v>0</v>
      </c>
      <c r="M31" s="9">
        <f>SUM(M25:M29)</f>
        <v>0</v>
      </c>
      <c r="N31" s="9">
        <f>SUM(N25:N29)</f>
        <v>0</v>
      </c>
      <c r="O31" s="9">
        <f>SUM(O25:O29)</f>
        <v>0</v>
      </c>
      <c r="P31" s="9">
        <f>SUM(P25:P29)</f>
        <v>0</v>
      </c>
    </row>
    <row r="32" spans="1:16" ht="15.75" thickTop="1" x14ac:dyDescent="0.25">
      <c r="A32" s="39"/>
      <c r="B32" s="15"/>
      <c r="C32" s="40"/>
      <c r="D32" s="41"/>
      <c r="E32" s="42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</row>
    <row r="33" spans="1:16" x14ac:dyDescent="0.25">
      <c r="A33" s="157" t="s">
        <v>52</v>
      </c>
      <c r="B33" s="158"/>
      <c r="C33" s="158"/>
      <c r="D33" s="158"/>
      <c r="E33" s="158"/>
      <c r="F33" s="158"/>
      <c r="G33" s="158"/>
      <c r="H33" s="158"/>
      <c r="I33" s="158"/>
      <c r="J33" s="159"/>
      <c r="K33" s="14"/>
      <c r="L33" s="14"/>
      <c r="M33" s="14"/>
      <c r="N33" s="14"/>
      <c r="O33" s="14"/>
      <c r="P33" s="14"/>
    </row>
    <row r="34" spans="1:16" hidden="1" outlineLevel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idden="1" outlineLevel="1" x14ac:dyDescent="0.25">
      <c r="A35" s="53" t="str">
        <f>"Sastādīja "&amp;KOPS1!$B$41</f>
        <v>Sastādīja _________________________ Ainārs Mangulsons /______./</v>
      </c>
      <c r="B35" s="82"/>
      <c r="C35" s="82"/>
      <c r="D35" s="3"/>
      <c r="E35" s="3"/>
      <c r="F35" s="3"/>
      <c r="G35" s="3"/>
      <c r="H35" s="3"/>
      <c r="I35" s="3"/>
      <c r="L35" s="33"/>
      <c r="N35" s="34"/>
      <c r="O35" s="3"/>
      <c r="P35" s="3"/>
    </row>
    <row r="36" spans="1:16" hidden="1" outlineLevel="1" x14ac:dyDescent="0.25">
      <c r="A36" s="53" t="str">
        <f>KOPS1!$F$16</f>
        <v xml:space="preserve">Tāme sastādīta </v>
      </c>
      <c r="B36" s="53"/>
      <c r="C36" s="5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idden="1" outlineLevel="1" x14ac:dyDescent="0.25">
      <c r="A37" s="49"/>
      <c r="B37" s="49"/>
      <c r="C37" s="4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idden="1" outlineLevel="1" x14ac:dyDescent="0.25">
      <c r="A38" s="53" t="str">
        <f>"Pārbaudīja "&amp;KOPS1!$B$47</f>
        <v>Pārbaudīja _________________________ Ainārs Mangulsons /________/</v>
      </c>
      <c r="B38" s="82"/>
      <c r="C38" s="8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idden="1" outlineLevel="1" x14ac:dyDescent="0.25">
      <c r="A39" s="53"/>
      <c r="B39" s="80" t="s">
        <v>11</v>
      </c>
      <c r="C39" s="80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idden="1" outlineLevel="1" x14ac:dyDescent="0.25">
      <c r="A40" s="53" t="str">
        <f>"Sertifikāta Nr. "&amp;KOPS1!$B$49</f>
        <v>Sertifikāta Nr. 1-00841</v>
      </c>
      <c r="B40" s="59"/>
      <c r="C40" s="49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collapsed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</sheetData>
  <mergeCells count="17">
    <mergeCell ref="A33:J33"/>
    <mergeCell ref="C11:P11"/>
    <mergeCell ref="M15:P15"/>
    <mergeCell ref="M18:P18"/>
    <mergeCell ref="A21:A22"/>
    <mergeCell ref="B21:B22"/>
    <mergeCell ref="C21:C22"/>
    <mergeCell ref="D21:D22"/>
    <mergeCell ref="E21:E22"/>
    <mergeCell ref="F21:K21"/>
    <mergeCell ref="L21:P21"/>
    <mergeCell ref="C10:P10"/>
    <mergeCell ref="A1:P1"/>
    <mergeCell ref="A3:P3"/>
    <mergeCell ref="A4:P4"/>
    <mergeCell ref="C8:P8"/>
    <mergeCell ref="C9:P9"/>
  </mergeCells>
  <pageMargins left="0.39370078740157483" right="0.39370078740157483" top="1.1811023622047245" bottom="0.78740157480314965" header="0.31496062992125984" footer="0.39370078740157483"/>
  <pageSetup paperSize="9" scale="73" fitToHeight="0" orientation="landscape" blackAndWhite="1" r:id="rId1"/>
  <headerFooter>
    <oddFooter>&amp;R&amp;"Times New Roman,Regular"&amp;10&amp;P. lpp. no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E944-C19B-4E0C-97CD-D8F201177970}">
  <dimension ref="A1:P239"/>
  <sheetViews>
    <sheetView tabSelected="1" topLeftCell="A14" zoomScale="130" zoomScaleNormal="130" workbookViewId="0">
      <selection activeCell="G27" sqref="G27"/>
    </sheetView>
  </sheetViews>
  <sheetFormatPr defaultColWidth="9.140625" defaultRowHeight="15" outlineLevelRow="1" x14ac:dyDescent="0.25"/>
  <cols>
    <col min="1" max="2" width="8.7109375" style="2" customWidth="1"/>
    <col min="3" max="3" width="44.7109375" style="2" customWidth="1"/>
    <col min="4" max="5" width="9.7109375" style="2" customWidth="1"/>
    <col min="6" max="11" width="8.7109375" style="2" customWidth="1"/>
    <col min="12" max="15" width="10.7109375" style="2" customWidth="1"/>
    <col min="16" max="16" width="12.7109375" style="2" customWidth="1"/>
    <col min="17" max="16384" width="9.140625" style="2"/>
  </cols>
  <sheetData>
    <row r="1" spans="1:16" ht="20.25" x14ac:dyDescent="0.3">
      <c r="A1" s="123" t="s">
        <v>112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3" spans="1:16" ht="20.25" x14ac:dyDescent="0.3">
      <c r="A3" s="155" t="s">
        <v>114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 x14ac:dyDescent="0.25">
      <c r="A4" s="156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53" t="s">
        <v>22</v>
      </c>
      <c r="B6" s="3"/>
      <c r="C6" s="124" t="str">
        <f>KOPS1!C8</f>
        <v xml:space="preserve"> ''Kultūras nama kinozāles jumta atjaunošana un fasādes siltināšana'', Madlienā, Madlienas pagastā, Ogres novadā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16" x14ac:dyDescent="0.25">
      <c r="A7" s="53" t="s">
        <v>54</v>
      </c>
      <c r="B7" s="3"/>
      <c r="C7" s="124" t="str">
        <f>KOPS1!C9</f>
        <v xml:space="preserve"> Kultūras nama kinozāles jumta atjaunošana un fasādes siltināšana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</row>
    <row r="8" spans="1:16" x14ac:dyDescent="0.25">
      <c r="A8" s="53" t="s">
        <v>56</v>
      </c>
      <c r="B8" s="3"/>
      <c r="C8" s="124" t="str">
        <f>KOPS1!C10</f>
        <v>Madliena, Madlienas pagasts, Ogres novads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</row>
    <row r="9" spans="1:16" x14ac:dyDescent="0.25">
      <c r="A9" s="53" t="s">
        <v>55</v>
      </c>
      <c r="B9" s="3"/>
      <c r="C9" s="124" t="s">
        <v>121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6" x14ac:dyDescent="0.25">
      <c r="A11" s="3" t="s">
        <v>120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M11" s="160">
        <f>P38</f>
        <v>0</v>
      </c>
      <c r="N11" s="160"/>
      <c r="O11" s="160"/>
      <c r="P11" s="160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M13" s="128" t="str">
        <f>KOPS1!F16</f>
        <v xml:space="preserve">Tāme sastādīta </v>
      </c>
      <c r="N13" s="128"/>
      <c r="O13" s="128"/>
      <c r="P13" s="128"/>
    </row>
    <row r="15" spans="1:16" ht="15" customHeight="1" x14ac:dyDescent="0.25">
      <c r="A15" s="161" t="s">
        <v>1</v>
      </c>
      <c r="B15" s="161" t="s">
        <v>2</v>
      </c>
      <c r="C15" s="161" t="s">
        <v>38</v>
      </c>
      <c r="D15" s="161" t="s">
        <v>3</v>
      </c>
      <c r="E15" s="161" t="s">
        <v>4</v>
      </c>
      <c r="F15" s="161" t="s">
        <v>5</v>
      </c>
      <c r="G15" s="161"/>
      <c r="H15" s="161"/>
      <c r="I15" s="161"/>
      <c r="J15" s="161"/>
      <c r="K15" s="161"/>
      <c r="L15" s="161" t="s">
        <v>6</v>
      </c>
      <c r="M15" s="161"/>
      <c r="N15" s="161"/>
      <c r="O15" s="161"/>
      <c r="P15" s="161"/>
    </row>
    <row r="16" spans="1:16" ht="51" x14ac:dyDescent="0.25">
      <c r="A16" s="161"/>
      <c r="B16" s="161"/>
      <c r="C16" s="161"/>
      <c r="D16" s="161"/>
      <c r="E16" s="161"/>
      <c r="F16" s="18" t="s">
        <v>28</v>
      </c>
      <c r="G16" s="18" t="s">
        <v>29</v>
      </c>
      <c r="H16" s="18" t="s">
        <v>39</v>
      </c>
      <c r="I16" s="18" t="s">
        <v>78</v>
      </c>
      <c r="J16" s="18" t="s">
        <v>41</v>
      </c>
      <c r="K16" s="18" t="s">
        <v>42</v>
      </c>
      <c r="L16" s="18" t="s">
        <v>30</v>
      </c>
      <c r="M16" s="18" t="s">
        <v>39</v>
      </c>
      <c r="N16" s="18" t="s">
        <v>78</v>
      </c>
      <c r="O16" s="18" t="s">
        <v>41</v>
      </c>
      <c r="P16" s="18" t="s">
        <v>43</v>
      </c>
    </row>
    <row r="17" spans="1:16" ht="15.75" thickBot="1" x14ac:dyDescent="0.3">
      <c r="A17" s="20">
        <v>1</v>
      </c>
      <c r="B17" s="20">
        <v>2</v>
      </c>
      <c r="C17" s="21" t="s">
        <v>34</v>
      </c>
      <c r="D17" s="20" t="s">
        <v>35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</row>
    <row r="18" spans="1:16" ht="15.75" thickTop="1" x14ac:dyDescent="0.25">
      <c r="A18" s="84"/>
      <c r="B18" s="61"/>
      <c r="C18" s="87"/>
      <c r="D18" s="85"/>
      <c r="E18" s="2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61"/>
      <c r="B19" s="61"/>
      <c r="C19" s="86"/>
      <c r="D19" s="83"/>
      <c r="E19" s="2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37.5" customHeight="1" x14ac:dyDescent="0.25">
      <c r="A20" s="84">
        <v>1</v>
      </c>
      <c r="B20" s="61" t="s">
        <v>31</v>
      </c>
      <c r="C20" s="98" t="s">
        <v>139</v>
      </c>
      <c r="D20" s="96" t="s">
        <v>60</v>
      </c>
      <c r="E20" s="97">
        <v>295</v>
      </c>
      <c r="F20" s="103"/>
      <c r="G20" s="100"/>
      <c r="H20" s="101"/>
      <c r="I20" s="100"/>
      <c r="J20" s="100"/>
      <c r="K20" s="101"/>
      <c r="L20" s="100"/>
      <c r="M20" s="101"/>
      <c r="N20" s="101"/>
      <c r="O20" s="101"/>
      <c r="P20" s="102"/>
    </row>
    <row r="21" spans="1:16" ht="37.5" customHeight="1" x14ac:dyDescent="0.25">
      <c r="A21" s="84">
        <v>3</v>
      </c>
      <c r="B21" s="61" t="s">
        <v>31</v>
      </c>
      <c r="C21" s="98" t="s">
        <v>143</v>
      </c>
      <c r="D21" s="96" t="s">
        <v>138</v>
      </c>
      <c r="E21" s="97">
        <v>3</v>
      </c>
      <c r="F21" s="103"/>
      <c r="G21" s="100"/>
      <c r="H21" s="101"/>
      <c r="I21" s="100"/>
      <c r="J21" s="100"/>
      <c r="K21" s="101"/>
      <c r="L21" s="100"/>
      <c r="M21" s="101"/>
      <c r="N21" s="101"/>
      <c r="O21" s="101"/>
      <c r="P21" s="102"/>
    </row>
    <row r="22" spans="1:16" ht="25.5" x14ac:dyDescent="0.25">
      <c r="A22" s="84">
        <v>2</v>
      </c>
      <c r="B22" s="61" t="s">
        <v>31</v>
      </c>
      <c r="C22" s="98" t="s">
        <v>137</v>
      </c>
      <c r="D22" s="96" t="s">
        <v>62</v>
      </c>
      <c r="E22" s="97">
        <v>74.400000000000006</v>
      </c>
      <c r="F22" s="103"/>
      <c r="G22" s="100"/>
      <c r="H22" s="101"/>
      <c r="I22" s="100"/>
      <c r="J22" s="100"/>
      <c r="K22" s="101"/>
      <c r="L22" s="100"/>
      <c r="M22" s="101"/>
      <c r="N22" s="101"/>
      <c r="O22" s="101"/>
      <c r="P22" s="102"/>
    </row>
    <row r="23" spans="1:16" ht="25.5" x14ac:dyDescent="0.25">
      <c r="A23" s="84">
        <v>4</v>
      </c>
      <c r="B23" s="118" t="s">
        <v>31</v>
      </c>
      <c r="C23" s="98" t="s">
        <v>140</v>
      </c>
      <c r="D23" s="96" t="s">
        <v>138</v>
      </c>
      <c r="E23" s="97">
        <v>0.8</v>
      </c>
      <c r="F23" s="103"/>
      <c r="G23" s="100"/>
      <c r="H23" s="101"/>
      <c r="I23" s="100"/>
      <c r="J23" s="100"/>
      <c r="K23" s="101"/>
      <c r="L23" s="100"/>
      <c r="M23" s="101"/>
      <c r="N23" s="101"/>
      <c r="O23" s="101"/>
      <c r="P23" s="102"/>
    </row>
    <row r="24" spans="1:16" ht="25.5" x14ac:dyDescent="0.25">
      <c r="A24" s="84">
        <v>5</v>
      </c>
      <c r="B24" s="61" t="s">
        <v>31</v>
      </c>
      <c r="C24" s="98" t="s">
        <v>141</v>
      </c>
      <c r="D24" s="96" t="s">
        <v>61</v>
      </c>
      <c r="E24" s="97">
        <v>5</v>
      </c>
      <c r="F24" s="103"/>
      <c r="G24" s="100"/>
      <c r="H24" s="101"/>
      <c r="I24" s="100"/>
      <c r="J24" s="100"/>
      <c r="K24" s="101"/>
      <c r="L24" s="100"/>
      <c r="M24" s="101"/>
      <c r="N24" s="101"/>
      <c r="O24" s="101"/>
      <c r="P24" s="102"/>
    </row>
    <row r="25" spans="1:16" ht="25.5" x14ac:dyDescent="0.25">
      <c r="A25" s="84">
        <v>6</v>
      </c>
      <c r="B25" s="61" t="s">
        <v>31</v>
      </c>
      <c r="C25" s="98" t="s">
        <v>122</v>
      </c>
      <c r="D25" s="96" t="s">
        <v>60</v>
      </c>
      <c r="E25" s="97">
        <v>300</v>
      </c>
      <c r="F25" s="103"/>
      <c r="G25" s="100"/>
      <c r="H25" s="101"/>
      <c r="I25" s="100"/>
      <c r="J25" s="100"/>
      <c r="K25" s="101"/>
      <c r="L25" s="100"/>
      <c r="M25" s="101"/>
      <c r="N25" s="101"/>
      <c r="O25" s="101"/>
      <c r="P25" s="102"/>
    </row>
    <row r="26" spans="1:16" x14ac:dyDescent="0.25">
      <c r="A26" s="84">
        <v>7</v>
      </c>
      <c r="B26" s="61" t="s">
        <v>31</v>
      </c>
      <c r="C26" s="98" t="s">
        <v>82</v>
      </c>
      <c r="D26" s="96" t="s">
        <v>60</v>
      </c>
      <c r="E26" s="97">
        <v>300</v>
      </c>
      <c r="F26" s="103"/>
      <c r="G26" s="100"/>
      <c r="H26" s="101"/>
      <c r="I26" s="100"/>
      <c r="J26" s="100"/>
      <c r="K26" s="101"/>
      <c r="L26" s="100"/>
      <c r="M26" s="101"/>
      <c r="N26" s="101"/>
      <c r="O26" s="101"/>
      <c r="P26" s="102"/>
    </row>
    <row r="27" spans="1:16" ht="25.5" x14ac:dyDescent="0.25">
      <c r="A27" s="84">
        <v>8</v>
      </c>
      <c r="B27" s="61" t="s">
        <v>31</v>
      </c>
      <c r="C27" s="98" t="s">
        <v>142</v>
      </c>
      <c r="D27" s="96" t="s">
        <v>60</v>
      </c>
      <c r="E27" s="97">
        <v>295</v>
      </c>
      <c r="F27" s="103"/>
      <c r="G27" s="100"/>
      <c r="H27" s="101"/>
      <c r="I27" s="100"/>
      <c r="J27" s="100"/>
      <c r="K27" s="101"/>
      <c r="L27" s="100"/>
      <c r="M27" s="101"/>
      <c r="N27" s="101"/>
      <c r="O27" s="101"/>
      <c r="P27" s="102"/>
    </row>
    <row r="28" spans="1:16" x14ac:dyDescent="0.25">
      <c r="A28" s="84">
        <v>9</v>
      </c>
      <c r="B28" s="61" t="s">
        <v>31</v>
      </c>
      <c r="C28" s="98" t="s">
        <v>123</v>
      </c>
      <c r="D28" s="96" t="s">
        <v>109</v>
      </c>
      <c r="E28" s="97">
        <v>4</v>
      </c>
      <c r="F28" s="103"/>
      <c r="G28" s="100"/>
      <c r="H28" s="101"/>
      <c r="I28" s="100"/>
      <c r="J28" s="100"/>
      <c r="K28" s="101"/>
      <c r="L28" s="100"/>
      <c r="M28" s="101"/>
      <c r="N28" s="101"/>
      <c r="O28" s="101"/>
      <c r="P28" s="102"/>
    </row>
    <row r="29" spans="1:16" ht="25.5" x14ac:dyDescent="0.25">
      <c r="A29" s="84">
        <v>10</v>
      </c>
      <c r="B29" s="61" t="s">
        <v>31</v>
      </c>
      <c r="C29" s="98" t="s">
        <v>83</v>
      </c>
      <c r="D29" s="96" t="s">
        <v>66</v>
      </c>
      <c r="E29" s="97">
        <v>2</v>
      </c>
      <c r="F29" s="103"/>
      <c r="G29" s="100"/>
      <c r="H29" s="101"/>
      <c r="I29" s="100"/>
      <c r="J29" s="100"/>
      <c r="K29" s="101"/>
      <c r="L29" s="100"/>
      <c r="M29" s="101"/>
      <c r="N29" s="101"/>
      <c r="O29" s="101"/>
      <c r="P29" s="102"/>
    </row>
    <row r="30" spans="1:16" ht="25.5" x14ac:dyDescent="0.25">
      <c r="A30" s="84">
        <v>11</v>
      </c>
      <c r="B30" s="61" t="s">
        <v>31</v>
      </c>
      <c r="C30" s="98" t="s">
        <v>110</v>
      </c>
      <c r="D30" s="96" t="s">
        <v>66</v>
      </c>
      <c r="E30" s="97">
        <v>2</v>
      </c>
      <c r="F30" s="103"/>
      <c r="G30" s="100"/>
      <c r="H30" s="101"/>
      <c r="I30" s="100"/>
      <c r="J30" s="100"/>
      <c r="K30" s="101"/>
      <c r="L30" s="100"/>
      <c r="M30" s="101"/>
      <c r="N30" s="101"/>
      <c r="O30" s="101"/>
      <c r="P30" s="102"/>
    </row>
    <row r="31" spans="1:16" ht="25.5" x14ac:dyDescent="0.25">
      <c r="A31" s="84">
        <v>12</v>
      </c>
      <c r="B31" s="61" t="s">
        <v>31</v>
      </c>
      <c r="C31" s="98" t="s">
        <v>124</v>
      </c>
      <c r="D31" s="96" t="s">
        <v>66</v>
      </c>
      <c r="E31" s="97">
        <v>3</v>
      </c>
      <c r="F31" s="103"/>
      <c r="G31" s="100"/>
      <c r="H31" s="101"/>
      <c r="I31" s="100"/>
      <c r="J31" s="100"/>
      <c r="K31" s="101"/>
      <c r="L31" s="100"/>
      <c r="M31" s="101"/>
      <c r="N31" s="101"/>
      <c r="O31" s="101"/>
      <c r="P31" s="102"/>
    </row>
    <row r="32" spans="1:16" ht="25.5" x14ac:dyDescent="0.25">
      <c r="A32" s="84">
        <v>13</v>
      </c>
      <c r="B32" s="61" t="s">
        <v>31</v>
      </c>
      <c r="C32" s="98" t="s">
        <v>144</v>
      </c>
      <c r="D32" s="96" t="s">
        <v>61</v>
      </c>
      <c r="E32" s="97">
        <v>11</v>
      </c>
      <c r="F32" s="103"/>
      <c r="G32" s="100"/>
      <c r="H32" s="101"/>
      <c r="I32" s="100"/>
      <c r="J32" s="100"/>
      <c r="K32" s="101"/>
      <c r="L32" s="100"/>
      <c r="M32" s="101"/>
      <c r="N32" s="101"/>
      <c r="O32" s="101"/>
      <c r="P32" s="102"/>
    </row>
    <row r="33" spans="1:16" ht="38.25" x14ac:dyDescent="0.25">
      <c r="A33" s="84">
        <v>14</v>
      </c>
      <c r="B33" s="61" t="s">
        <v>31</v>
      </c>
      <c r="C33" s="98" t="s">
        <v>131</v>
      </c>
      <c r="D33" s="96" t="s">
        <v>69</v>
      </c>
      <c r="E33" s="97">
        <v>120</v>
      </c>
      <c r="F33" s="103"/>
      <c r="G33" s="100"/>
      <c r="H33" s="101"/>
      <c r="I33" s="100"/>
      <c r="J33" s="100"/>
      <c r="K33" s="101"/>
      <c r="L33" s="100"/>
      <c r="M33" s="101"/>
      <c r="N33" s="101"/>
      <c r="O33" s="101"/>
      <c r="P33" s="102"/>
    </row>
    <row r="34" spans="1:16" ht="25.5" x14ac:dyDescent="0.25">
      <c r="A34" s="84">
        <v>15</v>
      </c>
      <c r="B34" s="61" t="s">
        <v>31</v>
      </c>
      <c r="C34" s="98" t="s">
        <v>125</v>
      </c>
      <c r="D34" s="96" t="s">
        <v>62</v>
      </c>
      <c r="E34" s="97">
        <v>75</v>
      </c>
      <c r="F34" s="103"/>
      <c r="G34" s="100"/>
      <c r="H34" s="101"/>
      <c r="I34" s="100"/>
      <c r="J34" s="100"/>
      <c r="K34" s="101"/>
      <c r="L34" s="100"/>
      <c r="M34" s="101"/>
      <c r="N34" s="101"/>
      <c r="O34" s="101"/>
      <c r="P34" s="102"/>
    </row>
    <row r="35" spans="1:16" ht="25.5" x14ac:dyDescent="0.25">
      <c r="A35" s="84">
        <v>16</v>
      </c>
      <c r="B35" s="61" t="s">
        <v>31</v>
      </c>
      <c r="C35" s="98" t="s">
        <v>126</v>
      </c>
      <c r="D35" s="96" t="s">
        <v>62</v>
      </c>
      <c r="E35" s="97">
        <v>56</v>
      </c>
      <c r="F35" s="103"/>
      <c r="G35" s="100"/>
      <c r="H35" s="101"/>
      <c r="I35" s="100"/>
      <c r="J35" s="100"/>
      <c r="K35" s="101"/>
      <c r="L35" s="100"/>
      <c r="M35" s="101"/>
      <c r="N35" s="101"/>
      <c r="O35" s="101"/>
      <c r="P35" s="102"/>
    </row>
    <row r="36" spans="1:16" ht="25.5" x14ac:dyDescent="0.25">
      <c r="A36" s="84">
        <v>17</v>
      </c>
      <c r="B36" s="61" t="s">
        <v>31</v>
      </c>
      <c r="C36" s="98" t="s">
        <v>127</v>
      </c>
      <c r="D36" s="96" t="s">
        <v>60</v>
      </c>
      <c r="E36" s="97">
        <v>295</v>
      </c>
      <c r="F36" s="103"/>
      <c r="G36" s="100"/>
      <c r="H36" s="101"/>
      <c r="I36" s="100"/>
      <c r="J36" s="100"/>
      <c r="K36" s="101"/>
      <c r="L36" s="100"/>
      <c r="M36" s="101"/>
      <c r="N36" s="101"/>
      <c r="O36" s="101"/>
      <c r="P36" s="102"/>
    </row>
    <row r="37" spans="1:16" ht="25.5" x14ac:dyDescent="0.25">
      <c r="A37" s="84">
        <v>18</v>
      </c>
      <c r="B37" s="61" t="s">
        <v>31</v>
      </c>
      <c r="C37" s="98" t="s">
        <v>145</v>
      </c>
      <c r="D37" s="96" t="s">
        <v>66</v>
      </c>
      <c r="E37" s="97">
        <v>1</v>
      </c>
      <c r="F37" s="103"/>
      <c r="G37" s="100"/>
      <c r="H37" s="101"/>
      <c r="I37" s="100"/>
      <c r="J37" s="100"/>
      <c r="K37" s="101"/>
      <c r="L37" s="100"/>
      <c r="M37" s="101"/>
      <c r="N37" s="101"/>
      <c r="O37" s="101"/>
      <c r="P37" s="102"/>
    </row>
    <row r="38" spans="1:16" ht="15.75" thickBot="1" x14ac:dyDescent="0.3">
      <c r="B38" s="61"/>
      <c r="C38" s="104" t="s">
        <v>77</v>
      </c>
      <c r="D38" s="85"/>
      <c r="E38" s="29"/>
      <c r="F38" s="9"/>
      <c r="G38" s="9"/>
      <c r="H38" s="9"/>
      <c r="I38" s="9"/>
      <c r="J38" s="9"/>
      <c r="K38" s="9"/>
      <c r="L38" s="9">
        <f>SUM(L27:L37)</f>
        <v>0</v>
      </c>
      <c r="M38" s="9">
        <f>SUM(M20:M37)</f>
        <v>0</v>
      </c>
      <c r="N38" s="9">
        <f>SUM(N20:N37)</f>
        <v>0</v>
      </c>
      <c r="O38" s="9">
        <f>SUM(O20:O37)</f>
        <v>0</v>
      </c>
      <c r="P38" s="9">
        <f>SUM(P20:P37)</f>
        <v>0</v>
      </c>
    </row>
    <row r="39" spans="1:16" ht="15.75" thickTop="1" x14ac:dyDescent="0.25">
      <c r="A39" s="12"/>
      <c r="B39" s="12"/>
      <c r="C39" s="30"/>
      <c r="D39" s="31"/>
      <c r="E39" s="32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x14ac:dyDescent="0.25">
      <c r="A40" s="157" t="s">
        <v>52</v>
      </c>
      <c r="B40" s="158"/>
      <c r="C40" s="158"/>
      <c r="D40" s="158"/>
      <c r="E40" s="158"/>
      <c r="F40" s="158"/>
      <c r="G40" s="158"/>
      <c r="H40" s="158"/>
      <c r="I40" s="158"/>
      <c r="J40" s="159"/>
      <c r="K40" s="14"/>
      <c r="L40" s="14"/>
      <c r="M40" s="14"/>
      <c r="N40" s="14"/>
      <c r="O40" s="14"/>
      <c r="P40" s="14"/>
    </row>
    <row r="41" spans="1:16" hidden="1" outlineLevel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idden="1" outlineLevel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idden="1" outlineLevel="1" x14ac:dyDescent="0.25">
      <c r="A43" s="53" t="str">
        <f>"Sastādīja "&amp;KOPS1!$B$41</f>
        <v>Sastādīja _________________________ Ainārs Mangulsons /______./</v>
      </c>
      <c r="B43" s="82"/>
      <c r="C43" s="82"/>
      <c r="D43" s="3"/>
      <c r="E43" s="3"/>
      <c r="F43" s="3"/>
      <c r="G43" s="3"/>
      <c r="H43" s="3"/>
      <c r="I43" s="3"/>
      <c r="L43" s="33"/>
      <c r="N43" s="34"/>
      <c r="O43" s="3"/>
      <c r="P43" s="3"/>
    </row>
    <row r="44" spans="1:16" hidden="1" outlineLevel="1" x14ac:dyDescent="0.25">
      <c r="A44" s="53"/>
      <c r="B44" s="80" t="s">
        <v>11</v>
      </c>
      <c r="C44" s="80"/>
      <c r="D44" s="3"/>
      <c r="E44" s="3"/>
      <c r="F44" s="3"/>
      <c r="G44" s="3"/>
      <c r="H44" s="3"/>
      <c r="I44" s="3"/>
      <c r="K44" s="35"/>
      <c r="L44" s="35"/>
      <c r="M44" s="3"/>
      <c r="N44" s="3"/>
      <c r="O44" s="3"/>
      <c r="P44" s="3"/>
    </row>
    <row r="45" spans="1:16" hidden="1" outlineLevel="1" x14ac:dyDescent="0.25">
      <c r="A45" s="53" t="str">
        <f>KOPS1!$F$16</f>
        <v xml:space="preserve">Tāme sastādīta </v>
      </c>
      <c r="B45" s="53"/>
      <c r="C45" s="5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idden="1" outlineLevel="1" x14ac:dyDescent="0.25">
      <c r="A46" s="53"/>
      <c r="B46" s="53"/>
      <c r="C46" s="5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idden="1" outlineLevel="1" x14ac:dyDescent="0.25">
      <c r="A47" s="49"/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idden="1" outlineLevel="1" x14ac:dyDescent="0.25">
      <c r="A48" s="53" t="str">
        <f>"Pārbaudīja "&amp;KOPS1!$B$47</f>
        <v>Pārbaudīja _________________________ Ainārs Mangulsons /________/</v>
      </c>
      <c r="B48" s="82"/>
      <c r="C48" s="8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idden="1" outlineLevel="1" x14ac:dyDescent="0.25">
      <c r="A49" s="53"/>
      <c r="B49" s="80" t="s">
        <v>11</v>
      </c>
      <c r="C49" s="80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idden="1" outlineLevel="1" x14ac:dyDescent="0.25">
      <c r="A50" s="53" t="str">
        <f>"Sertifikāta Nr. "&amp;KOPS1!$B$49</f>
        <v>Sertifikāta Nr. 1-00841</v>
      </c>
      <c r="B50" s="59"/>
      <c r="C50" s="4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collapsed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</sheetData>
  <mergeCells count="17">
    <mergeCell ref="C8:P8"/>
    <mergeCell ref="A1:P1"/>
    <mergeCell ref="A3:P3"/>
    <mergeCell ref="A4:P4"/>
    <mergeCell ref="C6:P6"/>
    <mergeCell ref="C7:P7"/>
    <mergeCell ref="A40:J40"/>
    <mergeCell ref="C9:P9"/>
    <mergeCell ref="M11:P11"/>
    <mergeCell ref="M13:P13"/>
    <mergeCell ref="A15:A16"/>
    <mergeCell ref="B15:B16"/>
    <mergeCell ref="C15:C16"/>
    <mergeCell ref="D15:D16"/>
    <mergeCell ref="E15:E16"/>
    <mergeCell ref="F15:K15"/>
    <mergeCell ref="L15:P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2469-CBF6-4773-B453-FC7238D49232}">
  <dimension ref="A1:P241"/>
  <sheetViews>
    <sheetView topLeftCell="A17" zoomScale="130" zoomScaleNormal="130" workbookViewId="0">
      <selection activeCell="F20" sqref="F20:P39"/>
    </sheetView>
  </sheetViews>
  <sheetFormatPr defaultColWidth="9.140625" defaultRowHeight="15" outlineLevelRow="1" x14ac:dyDescent="0.25"/>
  <cols>
    <col min="1" max="2" width="8.7109375" style="2" customWidth="1"/>
    <col min="3" max="3" width="44.7109375" style="2" customWidth="1"/>
    <col min="4" max="5" width="9.7109375" style="2" customWidth="1"/>
    <col min="6" max="11" width="8.7109375" style="2" customWidth="1"/>
    <col min="12" max="15" width="10.7109375" style="2" customWidth="1"/>
    <col min="16" max="16" width="12.7109375" style="2" customWidth="1"/>
    <col min="17" max="16384" width="9.140625" style="2"/>
  </cols>
  <sheetData>
    <row r="1" spans="1:16" ht="20.25" x14ac:dyDescent="0.3">
      <c r="A1" s="123" t="s">
        <v>146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3" spans="1:16" ht="20.25" x14ac:dyDescent="0.3">
      <c r="A3" s="155" t="s">
        <v>115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 x14ac:dyDescent="0.25">
      <c r="A4" s="156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53" t="s">
        <v>22</v>
      </c>
      <c r="B6" s="3"/>
      <c r="C6" s="124" t="str">
        <f>KOPS1!C8</f>
        <v xml:space="preserve"> ''Kultūras nama kinozāles jumta atjaunošana un fasādes siltināšana'', Madlienā, Madlienas pagastā, Ogres novadā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16" x14ac:dyDescent="0.25">
      <c r="A7" s="53" t="s">
        <v>54</v>
      </c>
      <c r="B7" s="3"/>
      <c r="C7" s="124" t="str">
        <f>KOPS1!C9</f>
        <v xml:space="preserve"> Kultūras nama kinozāles jumta atjaunošana un fasādes siltināšana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</row>
    <row r="8" spans="1:16" x14ac:dyDescent="0.25">
      <c r="A8" s="53" t="s">
        <v>56</v>
      </c>
      <c r="B8" s="3"/>
      <c r="C8" s="124" t="str">
        <f>KOPS1!C10</f>
        <v>Madliena, Madlienas pagasts, Ogres novads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</row>
    <row r="9" spans="1:16" x14ac:dyDescent="0.25">
      <c r="A9" s="53" t="s">
        <v>55</v>
      </c>
      <c r="B9" s="3"/>
      <c r="C9" s="124" t="s">
        <v>121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6" x14ac:dyDescent="0.25">
      <c r="A11" s="3" t="s">
        <v>132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M11" s="160">
        <f>P40</f>
        <v>0</v>
      </c>
      <c r="N11" s="160"/>
      <c r="O11" s="160"/>
      <c r="P11" s="160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M13" s="128" t="str">
        <f>KOPS1!F16</f>
        <v xml:space="preserve">Tāme sastādīta </v>
      </c>
      <c r="N13" s="128"/>
      <c r="O13" s="128"/>
      <c r="P13" s="128"/>
    </row>
    <row r="15" spans="1:16" ht="15" customHeight="1" x14ac:dyDescent="0.25">
      <c r="A15" s="161" t="s">
        <v>1</v>
      </c>
      <c r="B15" s="161" t="s">
        <v>2</v>
      </c>
      <c r="C15" s="161" t="s">
        <v>38</v>
      </c>
      <c r="D15" s="161" t="s">
        <v>3</v>
      </c>
      <c r="E15" s="161" t="s">
        <v>4</v>
      </c>
      <c r="F15" s="161" t="s">
        <v>5</v>
      </c>
      <c r="G15" s="161"/>
      <c r="H15" s="161"/>
      <c r="I15" s="161"/>
      <c r="J15" s="161"/>
      <c r="K15" s="161"/>
      <c r="L15" s="161" t="s">
        <v>6</v>
      </c>
      <c r="M15" s="161"/>
      <c r="N15" s="161"/>
      <c r="O15" s="161"/>
      <c r="P15" s="161"/>
    </row>
    <row r="16" spans="1:16" ht="51" x14ac:dyDescent="0.25">
      <c r="A16" s="161"/>
      <c r="B16" s="161"/>
      <c r="C16" s="161"/>
      <c r="D16" s="161"/>
      <c r="E16" s="161"/>
      <c r="F16" s="18" t="s">
        <v>28</v>
      </c>
      <c r="G16" s="18" t="s">
        <v>29</v>
      </c>
      <c r="H16" s="18" t="s">
        <v>39</v>
      </c>
      <c r="I16" s="18" t="s">
        <v>78</v>
      </c>
      <c r="J16" s="18" t="s">
        <v>41</v>
      </c>
      <c r="K16" s="18" t="s">
        <v>42</v>
      </c>
      <c r="L16" s="18" t="s">
        <v>30</v>
      </c>
      <c r="M16" s="18" t="s">
        <v>39</v>
      </c>
      <c r="N16" s="18" t="s">
        <v>78</v>
      </c>
      <c r="O16" s="18" t="s">
        <v>41</v>
      </c>
      <c r="P16" s="18" t="s">
        <v>43</v>
      </c>
    </row>
    <row r="17" spans="1:16" ht="15.75" thickBot="1" x14ac:dyDescent="0.3">
      <c r="A17" s="20">
        <v>1</v>
      </c>
      <c r="B17" s="20">
        <v>2</v>
      </c>
      <c r="C17" s="21" t="s">
        <v>34</v>
      </c>
      <c r="D17" s="20" t="s">
        <v>35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</row>
    <row r="18" spans="1:16" ht="15.75" thickTop="1" x14ac:dyDescent="0.25">
      <c r="A18" s="84"/>
      <c r="B18" s="61"/>
      <c r="C18" s="87"/>
      <c r="D18" s="85"/>
      <c r="E18" s="2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61"/>
      <c r="B19" s="61"/>
      <c r="C19" s="86"/>
      <c r="D19" s="83"/>
      <c r="E19" s="2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25">
      <c r="A20" s="84">
        <v>1</v>
      </c>
      <c r="B20" s="61" t="s">
        <v>31</v>
      </c>
      <c r="C20" s="116" t="s">
        <v>84</v>
      </c>
      <c r="D20" s="115" t="s">
        <v>85</v>
      </c>
      <c r="E20" s="115">
        <v>2</v>
      </c>
      <c r="F20" s="103"/>
      <c r="G20" s="100"/>
      <c r="H20" s="101"/>
      <c r="I20" s="101"/>
      <c r="J20" s="100"/>
      <c r="K20" s="101"/>
      <c r="L20" s="100"/>
      <c r="M20" s="101"/>
      <c r="N20" s="101"/>
      <c r="O20" s="101"/>
      <c r="P20" s="102"/>
    </row>
    <row r="21" spans="1:16" ht="25.5" x14ac:dyDescent="0.25">
      <c r="A21" s="84">
        <v>2</v>
      </c>
      <c r="B21" s="61" t="s">
        <v>31</v>
      </c>
      <c r="C21" s="116" t="s">
        <v>86</v>
      </c>
      <c r="D21" s="115" t="s">
        <v>85</v>
      </c>
      <c r="E21" s="115">
        <v>2</v>
      </c>
      <c r="F21" s="103"/>
      <c r="G21" s="100"/>
      <c r="H21" s="101"/>
      <c r="I21" s="101"/>
      <c r="J21" s="100"/>
      <c r="K21" s="101"/>
      <c r="L21" s="100"/>
      <c r="M21" s="101"/>
      <c r="N21" s="101"/>
      <c r="O21" s="101"/>
      <c r="P21" s="102"/>
    </row>
    <row r="22" spans="1:16" x14ac:dyDescent="0.25">
      <c r="A22" s="84">
        <v>3</v>
      </c>
      <c r="B22" s="61" t="s">
        <v>31</v>
      </c>
      <c r="C22" s="116" t="s">
        <v>87</v>
      </c>
      <c r="D22" s="115" t="s">
        <v>62</v>
      </c>
      <c r="E22" s="115">
        <v>30</v>
      </c>
      <c r="F22" s="103"/>
      <c r="G22" s="100"/>
      <c r="H22" s="101"/>
      <c r="I22" s="101"/>
      <c r="J22" s="100"/>
      <c r="K22" s="101"/>
      <c r="L22" s="100"/>
      <c r="M22" s="101"/>
      <c r="N22" s="101"/>
      <c r="O22" s="101"/>
      <c r="P22" s="102"/>
    </row>
    <row r="23" spans="1:16" x14ac:dyDescent="0.25">
      <c r="A23" s="84">
        <v>4</v>
      </c>
      <c r="B23" s="61" t="s">
        <v>31</v>
      </c>
      <c r="C23" s="116" t="s">
        <v>88</v>
      </c>
      <c r="D23" s="115" t="s">
        <v>62</v>
      </c>
      <c r="E23" s="115">
        <v>20</v>
      </c>
      <c r="F23" s="103"/>
      <c r="G23" s="100"/>
      <c r="H23" s="101"/>
      <c r="I23" s="101"/>
      <c r="J23" s="100"/>
      <c r="K23" s="101"/>
      <c r="L23" s="100"/>
      <c r="M23" s="101"/>
      <c r="N23" s="101"/>
      <c r="O23" s="101"/>
      <c r="P23" s="102"/>
    </row>
    <row r="24" spans="1:16" x14ac:dyDescent="0.25">
      <c r="A24" s="84">
        <v>5</v>
      </c>
      <c r="B24" s="61" t="s">
        <v>31</v>
      </c>
      <c r="C24" s="116" t="s">
        <v>89</v>
      </c>
      <c r="D24" s="115" t="s">
        <v>85</v>
      </c>
      <c r="E24" s="115">
        <v>2</v>
      </c>
      <c r="F24" s="103"/>
      <c r="G24" s="100"/>
      <c r="H24" s="101"/>
      <c r="I24" s="101"/>
      <c r="J24" s="100"/>
      <c r="K24" s="101"/>
      <c r="L24" s="100"/>
      <c r="M24" s="101"/>
      <c r="N24" s="101"/>
      <c r="O24" s="101"/>
      <c r="P24" s="102"/>
    </row>
    <row r="25" spans="1:16" x14ac:dyDescent="0.25">
      <c r="A25" s="84">
        <v>6</v>
      </c>
      <c r="B25" s="61" t="s">
        <v>31</v>
      </c>
      <c r="C25" s="116" t="s">
        <v>90</v>
      </c>
      <c r="D25" s="115" t="s">
        <v>85</v>
      </c>
      <c r="E25" s="115">
        <v>2</v>
      </c>
      <c r="F25" s="103"/>
      <c r="G25" s="100"/>
      <c r="H25" s="101"/>
      <c r="I25" s="101"/>
      <c r="J25" s="100"/>
      <c r="K25" s="101"/>
      <c r="L25" s="100"/>
      <c r="M25" s="101"/>
      <c r="N25" s="101"/>
      <c r="O25" s="101"/>
      <c r="P25" s="102"/>
    </row>
    <row r="26" spans="1:16" x14ac:dyDescent="0.25">
      <c r="A26" s="84">
        <v>7</v>
      </c>
      <c r="B26" s="61" t="s">
        <v>31</v>
      </c>
      <c r="C26" s="116" t="s">
        <v>91</v>
      </c>
      <c r="D26" s="115" t="s">
        <v>66</v>
      </c>
      <c r="E26" s="115">
        <v>2</v>
      </c>
      <c r="F26" s="103"/>
      <c r="G26" s="100"/>
      <c r="H26" s="101"/>
      <c r="I26" s="101"/>
      <c r="J26" s="100"/>
      <c r="K26" s="101"/>
      <c r="L26" s="100"/>
      <c r="M26" s="101"/>
      <c r="N26" s="101"/>
      <c r="O26" s="101"/>
      <c r="P26" s="102"/>
    </row>
    <row r="27" spans="1:16" ht="25.5" x14ac:dyDescent="0.25">
      <c r="A27" s="84">
        <v>8</v>
      </c>
      <c r="B27" s="61" t="s">
        <v>31</v>
      </c>
      <c r="C27" s="116" t="s">
        <v>92</v>
      </c>
      <c r="D27" s="115" t="s">
        <v>85</v>
      </c>
      <c r="E27" s="115">
        <v>2</v>
      </c>
      <c r="F27" s="103"/>
      <c r="G27" s="100"/>
      <c r="H27" s="101"/>
      <c r="I27" s="101"/>
      <c r="J27" s="100"/>
      <c r="K27" s="101"/>
      <c r="L27" s="100"/>
      <c r="M27" s="101"/>
      <c r="N27" s="101"/>
      <c r="O27" s="101"/>
      <c r="P27" s="102"/>
    </row>
    <row r="28" spans="1:16" ht="25.5" x14ac:dyDescent="0.25">
      <c r="A28" s="84">
        <v>9</v>
      </c>
      <c r="B28" s="61" t="s">
        <v>31</v>
      </c>
      <c r="C28" s="116" t="s">
        <v>93</v>
      </c>
      <c r="D28" s="115" t="s">
        <v>85</v>
      </c>
      <c r="E28" s="115">
        <v>2</v>
      </c>
      <c r="F28" s="103"/>
      <c r="G28" s="100"/>
      <c r="H28" s="101"/>
      <c r="I28" s="101"/>
      <c r="J28" s="100"/>
      <c r="K28" s="101"/>
      <c r="L28" s="100"/>
      <c r="M28" s="101"/>
      <c r="N28" s="101"/>
      <c r="O28" s="101"/>
      <c r="P28" s="102"/>
    </row>
    <row r="29" spans="1:16" x14ac:dyDescent="0.25">
      <c r="A29" s="84">
        <v>10</v>
      </c>
      <c r="B29" s="61" t="s">
        <v>31</v>
      </c>
      <c r="C29" s="116" t="s">
        <v>94</v>
      </c>
      <c r="D29" s="115" t="s">
        <v>85</v>
      </c>
      <c r="E29" s="115">
        <v>2</v>
      </c>
      <c r="F29" s="103"/>
      <c r="G29" s="100"/>
      <c r="H29" s="101"/>
      <c r="I29" s="101"/>
      <c r="J29" s="100"/>
      <c r="K29" s="101"/>
      <c r="L29" s="100"/>
      <c r="M29" s="101"/>
      <c r="N29" s="101"/>
      <c r="O29" s="101"/>
      <c r="P29" s="102"/>
    </row>
    <row r="30" spans="1:16" x14ac:dyDescent="0.25">
      <c r="A30" s="84">
        <v>11</v>
      </c>
      <c r="B30" s="61" t="s">
        <v>31</v>
      </c>
      <c r="C30" s="116" t="s">
        <v>95</v>
      </c>
      <c r="D30" s="115" t="s">
        <v>85</v>
      </c>
      <c r="E30" s="115">
        <v>2</v>
      </c>
      <c r="F30" s="103"/>
      <c r="G30" s="100"/>
      <c r="H30" s="101"/>
      <c r="I30" s="101"/>
      <c r="J30" s="100"/>
      <c r="K30" s="101"/>
      <c r="L30" s="100"/>
      <c r="M30" s="101"/>
      <c r="N30" s="101"/>
      <c r="O30" s="101"/>
      <c r="P30" s="102"/>
    </row>
    <row r="31" spans="1:16" x14ac:dyDescent="0.25">
      <c r="A31" s="84">
        <v>12</v>
      </c>
      <c r="B31" s="61" t="s">
        <v>31</v>
      </c>
      <c r="C31" s="116" t="s">
        <v>96</v>
      </c>
      <c r="D31" s="115" t="s">
        <v>85</v>
      </c>
      <c r="E31" s="115">
        <v>2</v>
      </c>
      <c r="F31" s="103"/>
      <c r="G31" s="100"/>
      <c r="H31" s="101"/>
      <c r="I31" s="101"/>
      <c r="J31" s="100"/>
      <c r="K31" s="101"/>
      <c r="L31" s="100"/>
      <c r="M31" s="101"/>
      <c r="N31" s="101"/>
      <c r="O31" s="101"/>
      <c r="P31" s="102"/>
    </row>
    <row r="32" spans="1:16" x14ac:dyDescent="0.25">
      <c r="A32" s="84">
        <v>13</v>
      </c>
      <c r="B32" s="61" t="s">
        <v>31</v>
      </c>
      <c r="C32" s="116" t="s">
        <v>97</v>
      </c>
      <c r="D32" s="115" t="s">
        <v>85</v>
      </c>
      <c r="E32" s="115">
        <v>10</v>
      </c>
      <c r="F32" s="103"/>
      <c r="G32" s="100"/>
      <c r="H32" s="101"/>
      <c r="I32" s="101"/>
      <c r="J32" s="100"/>
      <c r="K32" s="101"/>
      <c r="L32" s="100"/>
      <c r="M32" s="101"/>
      <c r="N32" s="101"/>
      <c r="O32" s="101"/>
      <c r="P32" s="102"/>
    </row>
    <row r="33" spans="1:16" x14ac:dyDescent="0.25">
      <c r="A33" s="84">
        <v>14</v>
      </c>
      <c r="B33" s="61" t="s">
        <v>31</v>
      </c>
      <c r="C33" s="116" t="s">
        <v>98</v>
      </c>
      <c r="D33" s="115" t="s">
        <v>85</v>
      </c>
      <c r="E33" s="115">
        <v>2</v>
      </c>
      <c r="F33" s="103"/>
      <c r="G33" s="100"/>
      <c r="H33" s="101"/>
      <c r="I33" s="101"/>
      <c r="J33" s="100"/>
      <c r="K33" s="101"/>
      <c r="L33" s="100"/>
      <c r="M33" s="101"/>
      <c r="N33" s="101"/>
      <c r="O33" s="101"/>
      <c r="P33" s="102"/>
    </row>
    <row r="34" spans="1:16" x14ac:dyDescent="0.25">
      <c r="A34" s="84">
        <v>15</v>
      </c>
      <c r="B34" s="61" t="s">
        <v>31</v>
      </c>
      <c r="C34" s="116" t="s">
        <v>99</v>
      </c>
      <c r="D34" s="115" t="s">
        <v>100</v>
      </c>
      <c r="E34" s="115">
        <v>1</v>
      </c>
      <c r="F34" s="103"/>
      <c r="G34" s="100"/>
      <c r="H34" s="101"/>
      <c r="I34" s="101"/>
      <c r="J34" s="100"/>
      <c r="K34" s="101"/>
      <c r="L34" s="100"/>
      <c r="M34" s="101"/>
      <c r="N34" s="101"/>
      <c r="O34" s="101"/>
      <c r="P34" s="102"/>
    </row>
    <row r="35" spans="1:16" x14ac:dyDescent="0.25">
      <c r="A35" s="84">
        <v>16</v>
      </c>
      <c r="B35" s="61" t="s">
        <v>31</v>
      </c>
      <c r="C35" s="116" t="s">
        <v>101</v>
      </c>
      <c r="D35" s="115" t="s">
        <v>100</v>
      </c>
      <c r="E35" s="115">
        <v>4</v>
      </c>
      <c r="F35" s="103"/>
      <c r="G35" s="100"/>
      <c r="H35" s="101"/>
      <c r="I35" s="101"/>
      <c r="J35" s="100"/>
      <c r="K35" s="101"/>
      <c r="L35" s="100"/>
      <c r="M35" s="101"/>
      <c r="N35" s="101"/>
      <c r="O35" s="101"/>
      <c r="P35" s="102"/>
    </row>
    <row r="36" spans="1:16" x14ac:dyDescent="0.25">
      <c r="A36" s="84">
        <v>17</v>
      </c>
      <c r="B36" s="61" t="s">
        <v>31</v>
      </c>
      <c r="C36" s="116" t="s">
        <v>102</v>
      </c>
      <c r="D36" s="115" t="s">
        <v>62</v>
      </c>
      <c r="E36" s="115">
        <v>12</v>
      </c>
      <c r="F36" s="103"/>
      <c r="G36" s="100"/>
      <c r="H36" s="101"/>
      <c r="I36" s="101"/>
      <c r="J36" s="100"/>
      <c r="K36" s="101"/>
      <c r="L36" s="100"/>
      <c r="M36" s="101"/>
      <c r="N36" s="101"/>
      <c r="O36" s="101"/>
      <c r="P36" s="102"/>
    </row>
    <row r="37" spans="1:16" x14ac:dyDescent="0.25">
      <c r="A37" s="84">
        <v>18</v>
      </c>
      <c r="B37" s="61" t="s">
        <v>31</v>
      </c>
      <c r="C37" s="116" t="s">
        <v>103</v>
      </c>
      <c r="D37" s="115" t="s">
        <v>85</v>
      </c>
      <c r="E37" s="115">
        <v>2</v>
      </c>
      <c r="F37" s="103"/>
      <c r="G37" s="100"/>
      <c r="H37" s="101"/>
      <c r="I37" s="101"/>
      <c r="J37" s="100"/>
      <c r="K37" s="101"/>
      <c r="L37" s="100"/>
      <c r="M37" s="101"/>
      <c r="N37" s="101"/>
      <c r="O37" s="101"/>
      <c r="P37" s="102"/>
    </row>
    <row r="38" spans="1:16" x14ac:dyDescent="0.25">
      <c r="A38" s="84">
        <v>19</v>
      </c>
      <c r="B38" s="61" t="s">
        <v>31</v>
      </c>
      <c r="C38" s="116" t="s">
        <v>104</v>
      </c>
      <c r="D38" s="115" t="s">
        <v>62</v>
      </c>
      <c r="E38" s="115">
        <v>9</v>
      </c>
      <c r="F38" s="103"/>
      <c r="G38" s="100"/>
      <c r="H38" s="101"/>
      <c r="I38" s="101"/>
      <c r="J38" s="100"/>
      <c r="K38" s="101"/>
      <c r="L38" s="100"/>
      <c r="M38" s="101"/>
      <c r="N38" s="101"/>
      <c r="O38" s="101"/>
      <c r="P38" s="102"/>
    </row>
    <row r="39" spans="1:16" x14ac:dyDescent="0.25">
      <c r="A39" s="84">
        <v>20</v>
      </c>
      <c r="B39" s="61" t="s">
        <v>31</v>
      </c>
      <c r="C39" s="116" t="s">
        <v>105</v>
      </c>
      <c r="D39" s="115" t="s">
        <v>100</v>
      </c>
      <c r="E39" s="115">
        <v>1</v>
      </c>
      <c r="F39" s="103"/>
      <c r="G39" s="100"/>
      <c r="H39" s="101"/>
      <c r="I39" s="101"/>
      <c r="J39" s="100"/>
      <c r="K39" s="101"/>
      <c r="L39" s="100"/>
      <c r="M39" s="101"/>
      <c r="N39" s="101"/>
      <c r="O39" s="101"/>
      <c r="P39" s="102"/>
    </row>
    <row r="40" spans="1:16" ht="15.75" thickBot="1" x14ac:dyDescent="0.3">
      <c r="F40" s="9"/>
      <c r="G40" s="9"/>
      <c r="H40" s="9"/>
      <c r="I40" s="117"/>
      <c r="J40" s="9"/>
      <c r="K40" s="9"/>
      <c r="L40" s="9">
        <f>SUM(L24:L38)</f>
        <v>0</v>
      </c>
      <c r="M40" s="9">
        <f>SUM(M20:M39)</f>
        <v>0</v>
      </c>
      <c r="N40" s="9">
        <f>SUM(N20:N39)</f>
        <v>0</v>
      </c>
      <c r="O40" s="9">
        <f>SUM(O20:O39)</f>
        <v>0</v>
      </c>
      <c r="P40" s="9">
        <f>SUM(P20:P39)</f>
        <v>0</v>
      </c>
    </row>
    <row r="41" spans="1:16" ht="15.75" thickTop="1" x14ac:dyDescent="0.25">
      <c r="A41" s="12"/>
      <c r="B41" s="12"/>
      <c r="C41" s="30"/>
      <c r="D41" s="31"/>
      <c r="E41" s="32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x14ac:dyDescent="0.25">
      <c r="A42" s="157" t="s">
        <v>52</v>
      </c>
      <c r="B42" s="158"/>
      <c r="C42" s="158"/>
      <c r="D42" s="158"/>
      <c r="E42" s="158"/>
      <c r="F42" s="158"/>
      <c r="G42" s="158"/>
      <c r="H42" s="158"/>
      <c r="I42" s="158"/>
      <c r="J42" s="159"/>
      <c r="K42" s="14"/>
      <c r="L42" s="14"/>
      <c r="M42" s="14"/>
      <c r="N42" s="14"/>
      <c r="O42" s="14"/>
      <c r="P42" s="14"/>
    </row>
    <row r="43" spans="1:16" hidden="1" outlineLevel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idden="1" outlineLevel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idden="1" outlineLevel="1" x14ac:dyDescent="0.25">
      <c r="A45" s="53" t="str">
        <f>"Sastādīja "&amp;KOPS1!$B$41</f>
        <v>Sastādīja _________________________ Ainārs Mangulsons /______./</v>
      </c>
      <c r="B45" s="82"/>
      <c r="C45" s="82"/>
      <c r="D45" s="3"/>
      <c r="E45" s="3"/>
      <c r="F45" s="3"/>
      <c r="G45" s="3"/>
      <c r="H45" s="3"/>
      <c r="I45" s="3"/>
      <c r="L45" s="33"/>
      <c r="N45" s="34"/>
      <c r="O45" s="3"/>
      <c r="P45" s="3"/>
    </row>
    <row r="46" spans="1:16" hidden="1" outlineLevel="1" x14ac:dyDescent="0.25">
      <c r="A46" s="53"/>
      <c r="B46" s="80" t="s">
        <v>11</v>
      </c>
      <c r="C46" s="80"/>
      <c r="D46" s="3"/>
      <c r="E46" s="3"/>
      <c r="F46" s="3"/>
      <c r="G46" s="3"/>
      <c r="H46" s="3"/>
      <c r="I46" s="3"/>
      <c r="K46" s="35"/>
      <c r="L46" s="35"/>
      <c r="M46" s="3"/>
      <c r="N46" s="3"/>
      <c r="O46" s="3"/>
      <c r="P46" s="3"/>
    </row>
    <row r="47" spans="1:16" hidden="1" outlineLevel="1" x14ac:dyDescent="0.25">
      <c r="A47" s="53" t="str">
        <f>KOPS1!$F$16</f>
        <v xml:space="preserve">Tāme sastādīta </v>
      </c>
      <c r="B47" s="53"/>
      <c r="C47" s="5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idden="1" outlineLevel="1" x14ac:dyDescent="0.25">
      <c r="A48" s="53"/>
      <c r="B48" s="53"/>
      <c r="C48" s="5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idden="1" outlineLevel="1" x14ac:dyDescent="0.25">
      <c r="A49" s="49"/>
      <c r="B49" s="49"/>
      <c r="C49" s="4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idden="1" outlineLevel="1" x14ac:dyDescent="0.25">
      <c r="A50" s="53" t="str">
        <f>"Pārbaudīja "&amp;KOPS1!$B$47</f>
        <v>Pārbaudīja _________________________ Ainārs Mangulsons /________/</v>
      </c>
      <c r="B50" s="82"/>
      <c r="C50" s="8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idden="1" outlineLevel="1" x14ac:dyDescent="0.25">
      <c r="A51" s="53"/>
      <c r="B51" s="80" t="s">
        <v>11</v>
      </c>
      <c r="C51" s="8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idden="1" outlineLevel="1" x14ac:dyDescent="0.25">
      <c r="A52" s="53" t="str">
        <f>"Sertifikāta Nr. "&amp;KOPS1!$B$49</f>
        <v>Sertifikāta Nr. 1-00841</v>
      </c>
      <c r="B52" s="5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collapsed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</sheetData>
  <mergeCells count="17">
    <mergeCell ref="A42:J42"/>
    <mergeCell ref="C9:P9"/>
    <mergeCell ref="M11:P11"/>
    <mergeCell ref="M13:P13"/>
    <mergeCell ref="A15:A16"/>
    <mergeCell ref="B15:B16"/>
    <mergeCell ref="C15:C16"/>
    <mergeCell ref="D15:D16"/>
    <mergeCell ref="E15:E16"/>
    <mergeCell ref="F15:K15"/>
    <mergeCell ref="L15:P15"/>
    <mergeCell ref="C8:P8"/>
    <mergeCell ref="A1:P1"/>
    <mergeCell ref="A3:P3"/>
    <mergeCell ref="A4:P4"/>
    <mergeCell ref="C6:P6"/>
    <mergeCell ref="C7:P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92D050"/>
    <pageSetUpPr fitToPage="1"/>
  </sheetPr>
  <dimension ref="A1:P225"/>
  <sheetViews>
    <sheetView topLeftCell="A9" zoomScale="112" zoomScaleNormal="112" workbookViewId="0">
      <selection activeCell="I42" sqref="I42"/>
    </sheetView>
  </sheetViews>
  <sheetFormatPr defaultColWidth="9.140625" defaultRowHeight="15" outlineLevelRow="1" x14ac:dyDescent="0.25"/>
  <cols>
    <col min="1" max="2" width="8.7109375" style="2" customWidth="1"/>
    <col min="3" max="3" width="44.7109375" style="2" customWidth="1"/>
    <col min="4" max="5" width="9.7109375" style="2" customWidth="1"/>
    <col min="6" max="11" width="8.7109375" style="2" customWidth="1"/>
    <col min="12" max="15" width="10.7109375" style="2" customWidth="1"/>
    <col min="16" max="16" width="12.7109375" style="2" customWidth="1"/>
    <col min="17" max="16384" width="9.140625" style="2"/>
  </cols>
  <sheetData>
    <row r="1" spans="1:16" ht="20.25" x14ac:dyDescent="0.3">
      <c r="A1" s="123" t="s">
        <v>113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3" spans="1:16" ht="20.25" x14ac:dyDescent="0.3">
      <c r="A3" s="155" t="s">
        <v>133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 x14ac:dyDescent="0.25">
      <c r="A4" s="156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53" t="s">
        <v>22</v>
      </c>
      <c r="B6" s="3"/>
      <c r="C6" s="124" t="str">
        <f>KOPS1!C8</f>
        <v xml:space="preserve"> ''Kultūras nama kinozāles jumta atjaunošana un fasādes siltināšana'', Madlienā, Madlienas pagastā, Ogres novadā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16" x14ac:dyDescent="0.25">
      <c r="A7" s="53" t="s">
        <v>54</v>
      </c>
      <c r="B7" s="3"/>
      <c r="C7" s="124" t="str">
        <f>KOPS1!C9</f>
        <v xml:space="preserve"> Kultūras nama kinozāles jumta atjaunošana un fasādes siltināšana</v>
      </c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</row>
    <row r="8" spans="1:16" x14ac:dyDescent="0.25">
      <c r="A8" s="53" t="s">
        <v>56</v>
      </c>
      <c r="B8" s="3"/>
      <c r="C8" s="124" t="str">
        <f>KOPS1!C10</f>
        <v>Madliena, Madlienas pagasts, Ogres novads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</row>
    <row r="9" spans="1:16" x14ac:dyDescent="0.25">
      <c r="A9" s="53" t="s">
        <v>55</v>
      </c>
      <c r="B9" s="3"/>
      <c r="C9" s="124" t="s">
        <v>121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6" x14ac:dyDescent="0.25">
      <c r="A11" s="3" t="s">
        <v>120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M11" s="160">
        <f>P24</f>
        <v>0</v>
      </c>
      <c r="N11" s="160"/>
      <c r="O11" s="160"/>
      <c r="P11" s="160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M13" s="128" t="str">
        <f>KOPS1!F16</f>
        <v xml:space="preserve">Tāme sastādīta </v>
      </c>
      <c r="N13" s="128"/>
      <c r="O13" s="128"/>
      <c r="P13" s="128"/>
    </row>
    <row r="15" spans="1:16" ht="15" customHeight="1" x14ac:dyDescent="0.25">
      <c r="A15" s="161" t="s">
        <v>1</v>
      </c>
      <c r="B15" s="161" t="s">
        <v>2</v>
      </c>
      <c r="C15" s="161" t="s">
        <v>38</v>
      </c>
      <c r="D15" s="161" t="s">
        <v>3</v>
      </c>
      <c r="E15" s="161" t="s">
        <v>4</v>
      </c>
      <c r="F15" s="161" t="s">
        <v>5</v>
      </c>
      <c r="G15" s="161"/>
      <c r="H15" s="161"/>
      <c r="I15" s="161"/>
      <c r="J15" s="161"/>
      <c r="K15" s="161"/>
      <c r="L15" s="161" t="s">
        <v>6</v>
      </c>
      <c r="M15" s="161"/>
      <c r="N15" s="161"/>
      <c r="O15" s="161"/>
      <c r="P15" s="161"/>
    </row>
    <row r="16" spans="1:16" ht="51" x14ac:dyDescent="0.25">
      <c r="A16" s="161"/>
      <c r="B16" s="161"/>
      <c r="C16" s="161"/>
      <c r="D16" s="161"/>
      <c r="E16" s="161"/>
      <c r="F16" s="18" t="s">
        <v>28</v>
      </c>
      <c r="G16" s="18" t="s">
        <v>29</v>
      </c>
      <c r="H16" s="18" t="s">
        <v>39</v>
      </c>
      <c r="I16" s="18" t="s">
        <v>78</v>
      </c>
      <c r="J16" s="18" t="s">
        <v>41</v>
      </c>
      <c r="K16" s="18" t="s">
        <v>42</v>
      </c>
      <c r="L16" s="18" t="s">
        <v>30</v>
      </c>
      <c r="M16" s="18" t="s">
        <v>39</v>
      </c>
      <c r="N16" s="18" t="s">
        <v>78</v>
      </c>
      <c r="O16" s="18" t="s">
        <v>41</v>
      </c>
      <c r="P16" s="18" t="s">
        <v>43</v>
      </c>
    </row>
    <row r="17" spans="1:16" ht="15.75" thickBot="1" x14ac:dyDescent="0.3">
      <c r="A17" s="20">
        <v>1</v>
      </c>
      <c r="B17" s="20">
        <v>2</v>
      </c>
      <c r="C17" s="21" t="s">
        <v>34</v>
      </c>
      <c r="D17" s="20" t="s">
        <v>35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</row>
    <row r="18" spans="1:16" ht="15.75" thickTop="1" x14ac:dyDescent="0.25">
      <c r="A18" s="84"/>
      <c r="B18" s="61"/>
      <c r="C18" s="87"/>
      <c r="D18" s="85"/>
      <c r="E18" s="2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61"/>
      <c r="B19" s="61"/>
      <c r="C19" s="86"/>
      <c r="D19" s="83"/>
      <c r="E19" s="2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25">
      <c r="A20" s="84">
        <v>1</v>
      </c>
      <c r="B20" s="61" t="s">
        <v>31</v>
      </c>
      <c r="C20" s="98" t="s">
        <v>128</v>
      </c>
      <c r="D20" s="96" t="s">
        <v>62</v>
      </c>
      <c r="E20" s="97">
        <v>76</v>
      </c>
      <c r="F20" s="103"/>
      <c r="G20" s="100"/>
      <c r="H20" s="101"/>
      <c r="I20" s="100"/>
      <c r="J20" s="100"/>
      <c r="K20" s="101"/>
      <c r="L20" s="100"/>
      <c r="M20" s="101"/>
      <c r="N20" s="101"/>
      <c r="O20" s="101"/>
      <c r="P20" s="102"/>
    </row>
    <row r="21" spans="1:16" ht="51" x14ac:dyDescent="0.25">
      <c r="A21" s="84">
        <v>2</v>
      </c>
      <c r="B21" s="61" t="s">
        <v>31</v>
      </c>
      <c r="C21" s="98" t="s">
        <v>129</v>
      </c>
      <c r="D21" s="96" t="s">
        <v>60</v>
      </c>
      <c r="E21" s="97">
        <v>363</v>
      </c>
      <c r="F21" s="103"/>
      <c r="G21" s="100"/>
      <c r="H21" s="101"/>
      <c r="I21" s="100"/>
      <c r="J21" s="100"/>
      <c r="K21" s="101"/>
      <c r="L21" s="100"/>
      <c r="M21" s="101"/>
      <c r="N21" s="101"/>
      <c r="O21" s="101"/>
      <c r="P21" s="102"/>
    </row>
    <row r="22" spans="1:16" ht="51" x14ac:dyDescent="0.25">
      <c r="A22" s="84">
        <v>3</v>
      </c>
      <c r="B22" s="61" t="s">
        <v>31</v>
      </c>
      <c r="C22" s="98" t="s">
        <v>147</v>
      </c>
      <c r="D22" s="96" t="s">
        <v>60</v>
      </c>
      <c r="E22" s="97">
        <v>82</v>
      </c>
      <c r="F22" s="103"/>
      <c r="G22" s="100"/>
      <c r="H22" s="101"/>
      <c r="I22" s="100"/>
      <c r="J22" s="100"/>
      <c r="K22" s="101"/>
      <c r="L22" s="100"/>
      <c r="M22" s="101"/>
      <c r="N22" s="101"/>
      <c r="O22" s="101"/>
      <c r="P22" s="102"/>
    </row>
    <row r="23" spans="1:16" ht="38.25" x14ac:dyDescent="0.25">
      <c r="A23" s="84">
        <v>4</v>
      </c>
      <c r="B23" s="61" t="s">
        <v>31</v>
      </c>
      <c r="C23" s="98" t="s">
        <v>130</v>
      </c>
      <c r="D23" s="96" t="s">
        <v>60</v>
      </c>
      <c r="E23" s="97">
        <v>27</v>
      </c>
      <c r="F23" s="103"/>
      <c r="G23" s="100"/>
      <c r="H23" s="101"/>
      <c r="I23" s="100"/>
      <c r="J23" s="100"/>
      <c r="K23" s="101"/>
      <c r="L23" s="100"/>
      <c r="M23" s="101"/>
      <c r="N23" s="101"/>
      <c r="O23" s="101"/>
      <c r="P23" s="102"/>
    </row>
    <row r="24" spans="1:16" ht="15.75" thickBot="1" x14ac:dyDescent="0.3">
      <c r="A24" s="84"/>
      <c r="B24" s="61"/>
      <c r="C24" s="104" t="s">
        <v>77</v>
      </c>
      <c r="D24" s="85"/>
      <c r="E24" s="29"/>
      <c r="F24" s="9"/>
      <c r="G24" s="9"/>
      <c r="H24" s="9"/>
      <c r="I24" s="9"/>
      <c r="J24" s="9"/>
      <c r="K24" s="9"/>
      <c r="L24" s="9">
        <f>SUM(L20:L23)</f>
        <v>0</v>
      </c>
      <c r="M24" s="9">
        <f>SUM(M20:M23)</f>
        <v>0</v>
      </c>
      <c r="N24" s="9">
        <f>SUM(N20:N23)</f>
        <v>0</v>
      </c>
      <c r="O24" s="9">
        <f>SUM(O20:O23)</f>
        <v>0</v>
      </c>
      <c r="P24" s="9">
        <f>SUM(P20:P23)</f>
        <v>0</v>
      </c>
    </row>
    <row r="25" spans="1:16" ht="15.75" thickTop="1" x14ac:dyDescent="0.25">
      <c r="A25" s="12"/>
      <c r="B25" s="12"/>
      <c r="C25" s="30"/>
      <c r="D25" s="31"/>
      <c r="E25" s="3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57" t="s">
        <v>52</v>
      </c>
      <c r="B26" s="158"/>
      <c r="C26" s="158"/>
      <c r="D26" s="158"/>
      <c r="E26" s="158"/>
      <c r="F26" s="158"/>
      <c r="G26" s="158"/>
      <c r="H26" s="158"/>
      <c r="I26" s="158"/>
      <c r="J26" s="159"/>
      <c r="K26" s="14"/>
      <c r="L26" s="14"/>
      <c r="M26" s="14"/>
      <c r="N26" s="14"/>
      <c r="O26" s="14"/>
      <c r="P26" s="14"/>
    </row>
    <row r="27" spans="1:16" hidden="1" outlineLevel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idden="1" outlineLevel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idden="1" outlineLevel="1" x14ac:dyDescent="0.25">
      <c r="A29" s="53" t="str">
        <f>"Sastādīja "&amp;KOPS1!$B$41</f>
        <v>Sastādīja _________________________ Ainārs Mangulsons /______./</v>
      </c>
      <c r="B29" s="82"/>
      <c r="C29" s="82"/>
      <c r="D29" s="3"/>
      <c r="E29" s="3"/>
      <c r="F29" s="3"/>
      <c r="G29" s="3"/>
      <c r="H29" s="3"/>
      <c r="I29" s="3"/>
      <c r="L29" s="33"/>
      <c r="N29" s="34"/>
      <c r="O29" s="3"/>
      <c r="P29" s="3"/>
    </row>
    <row r="30" spans="1:16" hidden="1" outlineLevel="1" x14ac:dyDescent="0.25">
      <c r="A30" s="53"/>
      <c r="B30" s="80" t="s">
        <v>11</v>
      </c>
      <c r="C30" s="80"/>
      <c r="D30" s="3"/>
      <c r="E30" s="3"/>
      <c r="F30" s="3"/>
      <c r="G30" s="3"/>
      <c r="H30" s="3"/>
      <c r="I30" s="3"/>
      <c r="K30" s="35"/>
      <c r="L30" s="35"/>
      <c r="M30" s="3"/>
      <c r="N30" s="3"/>
      <c r="O30" s="3"/>
      <c r="P30" s="3"/>
    </row>
    <row r="31" spans="1:16" hidden="1" outlineLevel="1" x14ac:dyDescent="0.25">
      <c r="A31" s="53" t="str">
        <f>KOPS1!$F$16</f>
        <v xml:space="preserve">Tāme sastādīta </v>
      </c>
      <c r="B31" s="53"/>
      <c r="C31" s="5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idden="1" outlineLevel="1" x14ac:dyDescent="0.25">
      <c r="A32" s="53"/>
      <c r="B32" s="53"/>
      <c r="C32" s="5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idden="1" outlineLevel="1" x14ac:dyDescent="0.25">
      <c r="A33" s="49"/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idden="1" outlineLevel="1" x14ac:dyDescent="0.25">
      <c r="A34" s="53" t="str">
        <f>"Pārbaudīja "&amp;KOPS1!$B$47</f>
        <v>Pārbaudīja _________________________ Ainārs Mangulsons /________/</v>
      </c>
      <c r="B34" s="82"/>
      <c r="C34" s="8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idden="1" outlineLevel="1" x14ac:dyDescent="0.25">
      <c r="A35" s="53"/>
      <c r="B35" s="80" t="s">
        <v>11</v>
      </c>
      <c r="C35" s="80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idden="1" outlineLevel="1" x14ac:dyDescent="0.25">
      <c r="A36" s="53" t="str">
        <f>"Sertifikāta Nr. "&amp;KOPS1!$B$49</f>
        <v>Sertifikāta Nr. 1-00841</v>
      </c>
      <c r="B36" s="59"/>
      <c r="C36" s="4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collapsed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</sheetData>
  <mergeCells count="17">
    <mergeCell ref="A26:J26"/>
    <mergeCell ref="C9:P9"/>
    <mergeCell ref="M11:P11"/>
    <mergeCell ref="M13:P13"/>
    <mergeCell ref="A15:A16"/>
    <mergeCell ref="B15:B16"/>
    <mergeCell ref="C15:C16"/>
    <mergeCell ref="D15:D16"/>
    <mergeCell ref="E15:E16"/>
    <mergeCell ref="F15:K15"/>
    <mergeCell ref="L15:P15"/>
    <mergeCell ref="C8:P8"/>
    <mergeCell ref="A1:P1"/>
    <mergeCell ref="A3:P3"/>
    <mergeCell ref="A4:P4"/>
    <mergeCell ref="C6:P6"/>
    <mergeCell ref="C7:P7"/>
  </mergeCells>
  <pageMargins left="0.39370078740157483" right="0.39370078740157483" top="1.1811023622047245" bottom="0.78740157480314965" header="0.31496062992125984" footer="0.39370078740157483"/>
  <pageSetup paperSize="9" scale="73" fitToHeight="0" orientation="landscape" blackAndWhite="1" r:id="rId1"/>
  <headerFooter>
    <oddFooter>&amp;R&amp;"Times New Roman,Regular"&amp;10&amp;P. lpp.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KOPT</vt:lpstr>
      <vt:lpstr>KOPS1</vt:lpstr>
      <vt:lpstr>BŪVL</vt:lpstr>
      <vt:lpstr>Buvlaukums</vt:lpstr>
      <vt:lpstr>Jumts</vt:lpstr>
      <vt:lpstr>Zibens aizsardzība</vt:lpstr>
      <vt:lpstr>Ārsienas silrināšana</vt:lpstr>
      <vt:lpstr>'Ārsienas silrināšana'!Print_Area</vt:lpstr>
      <vt:lpstr>Buvlaukums!Print_Area</vt:lpstr>
      <vt:lpstr>BŪVL!Print_Area</vt:lpstr>
      <vt:lpstr>KOPS1!Print_Area</vt:lpstr>
      <vt:lpstr>'Ārsienas silrināšana'!Print_Titles</vt:lpstr>
      <vt:lpstr>Buvlaukums!Print_Titles</vt:lpstr>
      <vt:lpstr>BŪVL!Print_Titles</vt:lpstr>
      <vt:lpstr>KOPS1!Print_Titles</vt:lpstr>
      <vt:lpstr>KOPT!Print_Titles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2026-07-02T12:16:49Z</dcterms:modified>
</cp:coreProperties>
</file>