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S:\IEPIRKUMI\Krista\LE_2026_18_Rita_16_07_2026\"/>
    </mc:Choice>
  </mc:AlternateContent>
  <xr:revisionPtr revIDLastSave="0" documentId="8_{4BA8A4D4-9C05-4EB1-A5C7-C8B1F92E78AB}" xr6:coauthVersionLast="47" xr6:coauthVersionMax="47" xr10:uidLastSave="{00000000-0000-0000-0000-000000000000}"/>
  <bookViews>
    <workbookView xWindow="3740" yWindow="1180" windowWidth="21600" windowHeight="12500" activeTab="1" xr2:uid="{50A34FCA-08F7-4804-B035-FD9BEECD3B02}"/>
  </bookViews>
  <sheets>
    <sheet name="Izmaksu piedāvājums" sheetId="1" r:id="rId1"/>
    <sheet name="Plānoto darbu detalizācija" sheetId="2" r:id="rId2"/>
    <sheet name="Darbu grafik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 i="2" l="1"/>
  <c r="R760" i="2"/>
  <c r="R759" i="2"/>
  <c r="R695" i="2"/>
  <c r="T695" i="2" s="1"/>
  <c r="R687" i="2"/>
  <c r="T687" i="2" s="1"/>
  <c r="R686" i="2"/>
  <c r="T686" i="2" s="1"/>
  <c r="R658" i="2"/>
  <c r="T658" i="2" s="1"/>
  <c r="R639" i="2"/>
  <c r="T639" i="2" s="1"/>
  <c r="R590" i="2"/>
  <c r="T590" i="2" s="1"/>
  <c r="R586" i="2"/>
  <c r="T586" i="2" s="1"/>
  <c r="R578" i="2"/>
  <c r="T578" i="2" s="1"/>
  <c r="R554" i="2"/>
  <c r="T554" i="2" s="1"/>
  <c r="R526" i="2"/>
  <c r="T526" i="2" s="1"/>
  <c r="R523" i="2"/>
  <c r="T523" i="2" s="1"/>
  <c r="R492" i="2"/>
  <c r="T492" i="2" s="1"/>
  <c r="R491" i="2"/>
  <c r="R434" i="2"/>
  <c r="T434" i="2" s="1"/>
  <c r="R430" i="2"/>
  <c r="T430" i="2" s="1"/>
  <c r="R426" i="2"/>
  <c r="T426" i="2" s="1"/>
  <c r="R413" i="2"/>
  <c r="T413" i="2" s="1"/>
  <c r="R378" i="2"/>
  <c r="R372" i="2"/>
  <c r="T372" i="2" s="1"/>
  <c r="R363" i="2"/>
  <c r="T363" i="2" s="1"/>
  <c r="R361" i="2"/>
  <c r="T361" i="2" s="1"/>
  <c r="R314" i="2"/>
  <c r="T314" i="2" s="1"/>
  <c r="R303" i="2"/>
  <c r="T303" i="2" s="1"/>
  <c r="R284" i="2"/>
  <c r="T284" i="2" s="1"/>
  <c r="R265" i="2"/>
  <c r="T265" i="2" s="1"/>
  <c r="R231" i="2"/>
  <c r="R207" i="2"/>
  <c r="T207" i="2" s="1"/>
  <c r="R203" i="2"/>
  <c r="T203" i="2" s="1"/>
  <c r="R184" i="2"/>
  <c r="T184" i="2" s="1"/>
  <c r="R180" i="2"/>
  <c r="T180" i="2" s="1"/>
  <c r="R178" i="2"/>
  <c r="T178" i="2" s="1"/>
  <c r="R151" i="2"/>
  <c r="T151" i="2" s="1"/>
  <c r="R124" i="2"/>
  <c r="T124" i="2" s="1"/>
  <c r="R123" i="2"/>
  <c r="T123" i="2" s="1"/>
  <c r="R98" i="2"/>
  <c r="R66" i="2"/>
  <c r="T66" i="2" s="1"/>
  <c r="R60" i="2"/>
  <c r="T60" i="2" s="1"/>
  <c r="R20" i="2"/>
  <c r="T20" i="2" s="1"/>
  <c r="R11" i="2"/>
  <c r="R7" i="2"/>
  <c r="T7" i="2" s="1"/>
  <c r="T550" i="2"/>
  <c r="T539" i="2"/>
  <c r="T499" i="2"/>
  <c r="T491" i="2"/>
  <c r="T401" i="2"/>
  <c r="T378" i="2"/>
  <c r="T258" i="2"/>
  <c r="T231" i="2"/>
  <c r="T169" i="2"/>
  <c r="T98" i="2"/>
  <c r="T11" i="2"/>
  <c r="L225" i="1"/>
  <c r="I225" i="1"/>
  <c r="H225" i="1"/>
  <c r="M225" i="1" s="1"/>
  <c r="N224" i="1"/>
  <c r="L224" i="1"/>
  <c r="J224" i="1"/>
  <c r="I224" i="1"/>
  <c r="H224" i="1"/>
  <c r="M224" i="1" s="1"/>
  <c r="M223" i="1"/>
  <c r="L223" i="1"/>
  <c r="J223" i="1"/>
  <c r="N223" i="1" s="1"/>
  <c r="I223" i="1"/>
  <c r="H223" i="1"/>
  <c r="J222" i="1"/>
  <c r="I222" i="1"/>
  <c r="H222" i="1"/>
  <c r="L221" i="1"/>
  <c r="I221" i="1"/>
  <c r="H221" i="1"/>
  <c r="J221" i="1" s="1"/>
  <c r="L220" i="1"/>
  <c r="I220" i="1"/>
  <c r="H220" i="1"/>
  <c r="L219" i="1"/>
  <c r="I219" i="1"/>
  <c r="H219" i="1"/>
  <c r="L218" i="1"/>
  <c r="I218" i="1"/>
  <c r="H218" i="1"/>
  <c r="J218" i="1" s="1"/>
  <c r="N218" i="1" s="1"/>
  <c r="L217" i="1"/>
  <c r="I217" i="1"/>
  <c r="H217" i="1"/>
  <c r="L213" i="1"/>
  <c r="I213" i="1"/>
  <c r="H213" i="1"/>
  <c r="L212" i="1"/>
  <c r="I212" i="1"/>
  <c r="H212" i="1"/>
  <c r="L211" i="1"/>
  <c r="I211" i="1"/>
  <c r="H211" i="1"/>
  <c r="J211" i="1" s="1"/>
  <c r="N211" i="1" s="1"/>
  <c r="L210" i="1"/>
  <c r="I210" i="1"/>
  <c r="H210" i="1"/>
  <c r="J210" i="1" s="1"/>
  <c r="N210" i="1" s="1"/>
  <c r="L209" i="1"/>
  <c r="I209" i="1"/>
  <c r="H209" i="1"/>
  <c r="L208" i="1"/>
  <c r="J208" i="1"/>
  <c r="N208" i="1" s="1"/>
  <c r="I208" i="1"/>
  <c r="H208" i="1"/>
  <c r="M208" i="1" s="1"/>
  <c r="R556" i="2" s="1"/>
  <c r="T556" i="2" s="1"/>
  <c r="M207" i="1"/>
  <c r="R555" i="2" s="1"/>
  <c r="T555" i="2" s="1"/>
  <c r="L207" i="1"/>
  <c r="J207" i="1"/>
  <c r="N207" i="1" s="1"/>
  <c r="I207" i="1"/>
  <c r="H207" i="1"/>
  <c r="N206" i="1"/>
  <c r="M206" i="1"/>
  <c r="L206" i="1"/>
  <c r="J206" i="1"/>
  <c r="I206" i="1"/>
  <c r="H206" i="1"/>
  <c r="N205" i="1"/>
  <c r="M205" i="1"/>
  <c r="L205" i="1"/>
  <c r="I205" i="1"/>
  <c r="H205" i="1"/>
  <c r="J205" i="1" s="1"/>
  <c r="L204" i="1"/>
  <c r="I204" i="1"/>
  <c r="H204" i="1"/>
  <c r="J204" i="1" s="1"/>
  <c r="N204" i="1" s="1"/>
  <c r="L203" i="1"/>
  <c r="I203" i="1"/>
  <c r="H203" i="1"/>
  <c r="J203" i="1" s="1"/>
  <c r="N203" i="1" s="1"/>
  <c r="M202" i="1"/>
  <c r="R191" i="2" s="1"/>
  <c r="T191" i="2" s="1"/>
  <c r="L202" i="1"/>
  <c r="J202" i="1"/>
  <c r="N202" i="1" s="1"/>
  <c r="I202" i="1"/>
  <c r="H202" i="1"/>
  <c r="L201" i="1"/>
  <c r="I201" i="1"/>
  <c r="H201" i="1"/>
  <c r="M201" i="1" s="1"/>
  <c r="R190" i="2" s="1"/>
  <c r="T190" i="2" s="1"/>
  <c r="L200" i="1"/>
  <c r="I200" i="1"/>
  <c r="H200" i="1"/>
  <c r="M200" i="1" s="1"/>
  <c r="M199" i="1"/>
  <c r="R171" i="2" s="1"/>
  <c r="T171" i="2" s="1"/>
  <c r="L199" i="1"/>
  <c r="J199" i="1"/>
  <c r="N199" i="1" s="1"/>
  <c r="I199" i="1"/>
  <c r="H199" i="1"/>
  <c r="M198" i="1"/>
  <c r="R176" i="2" s="1"/>
  <c r="T176" i="2" s="1"/>
  <c r="L198" i="1"/>
  <c r="J198" i="1"/>
  <c r="N198" i="1" s="1"/>
  <c r="I198" i="1"/>
  <c r="H198" i="1"/>
  <c r="L197" i="1"/>
  <c r="I197" i="1"/>
  <c r="H197" i="1"/>
  <c r="L196" i="1"/>
  <c r="I196" i="1"/>
  <c r="H196" i="1"/>
  <c r="J196" i="1" s="1"/>
  <c r="N196" i="1" s="1"/>
  <c r="N195" i="1"/>
  <c r="M195" i="1"/>
  <c r="R169" i="2" s="1"/>
  <c r="L195" i="1"/>
  <c r="I195" i="1"/>
  <c r="H195" i="1"/>
  <c r="J195" i="1" s="1"/>
  <c r="L194" i="1"/>
  <c r="I194" i="1"/>
  <c r="H194" i="1"/>
  <c r="L193" i="1"/>
  <c r="I193" i="1"/>
  <c r="H193" i="1"/>
  <c r="L192" i="1"/>
  <c r="J192" i="1"/>
  <c r="N192" i="1" s="1"/>
  <c r="I192" i="1"/>
  <c r="H192" i="1"/>
  <c r="M192" i="1" s="1"/>
  <c r="R551" i="2" s="1"/>
  <c r="T551" i="2" s="1"/>
  <c r="M191" i="1"/>
  <c r="R550" i="2" s="1"/>
  <c r="L191" i="1"/>
  <c r="J191" i="1"/>
  <c r="I191" i="1"/>
  <c r="H191" i="1"/>
  <c r="M190" i="1"/>
  <c r="R175" i="2" s="1"/>
  <c r="T175" i="2" s="1"/>
  <c r="L190" i="1"/>
  <c r="J190" i="1"/>
  <c r="N190" i="1" s="1"/>
  <c r="I190" i="1"/>
  <c r="H190" i="1"/>
  <c r="N189" i="1"/>
  <c r="M189" i="1"/>
  <c r="R166" i="2" s="1"/>
  <c r="T166" i="2" s="1"/>
  <c r="L189" i="1"/>
  <c r="J189" i="1"/>
  <c r="I189" i="1"/>
  <c r="H189" i="1"/>
  <c r="L188" i="1"/>
  <c r="I188" i="1"/>
  <c r="H188" i="1"/>
  <c r="L187" i="1"/>
  <c r="I187" i="1"/>
  <c r="H187" i="1"/>
  <c r="L186" i="1"/>
  <c r="I186" i="1"/>
  <c r="H186" i="1"/>
  <c r="J186" i="1" s="1"/>
  <c r="N186" i="1" s="1"/>
  <c r="L185" i="1"/>
  <c r="I185" i="1"/>
  <c r="H185" i="1"/>
  <c r="M185" i="1" s="1"/>
  <c r="R548" i="2" s="1"/>
  <c r="T548" i="2" s="1"/>
  <c r="L184" i="1"/>
  <c r="I184" i="1"/>
  <c r="H184" i="1"/>
  <c r="J184" i="1" s="1"/>
  <c r="N184" i="1" s="1"/>
  <c r="N183" i="1"/>
  <c r="M183" i="1"/>
  <c r="R539" i="2" s="1"/>
  <c r="L183" i="1"/>
  <c r="J183" i="1"/>
  <c r="I183" i="1"/>
  <c r="H183" i="1"/>
  <c r="L182" i="1"/>
  <c r="I182" i="1"/>
  <c r="H182" i="1"/>
  <c r="M182" i="1" s="1"/>
  <c r="R161" i="2" s="1"/>
  <c r="T161" i="2" s="1"/>
  <c r="M181" i="1"/>
  <c r="R160" i="2" s="1"/>
  <c r="T160" i="2" s="1"/>
  <c r="L181" i="1"/>
  <c r="J181" i="1"/>
  <c r="N181" i="1" s="1"/>
  <c r="I181" i="1"/>
  <c r="H181" i="1"/>
  <c r="L180" i="1"/>
  <c r="I180" i="1"/>
  <c r="H180" i="1"/>
  <c r="L179" i="1"/>
  <c r="I179" i="1"/>
  <c r="H179" i="1"/>
  <c r="M179" i="1" s="1"/>
  <c r="M178" i="1"/>
  <c r="R540" i="2" s="1"/>
  <c r="T540" i="2" s="1"/>
  <c r="L178" i="1"/>
  <c r="J178" i="1"/>
  <c r="N178" i="1" s="1"/>
  <c r="I178" i="1"/>
  <c r="H178" i="1"/>
  <c r="L177" i="1"/>
  <c r="I177" i="1"/>
  <c r="H177" i="1"/>
  <c r="M176" i="1"/>
  <c r="R542" i="2" s="1"/>
  <c r="T542" i="2" s="1"/>
  <c r="L176" i="1"/>
  <c r="I176" i="1"/>
  <c r="H176" i="1"/>
  <c r="J176" i="1" s="1"/>
  <c r="N176" i="1" s="1"/>
  <c r="M175" i="1"/>
  <c r="R541" i="2" s="1"/>
  <c r="T541" i="2" s="1"/>
  <c r="L175" i="1"/>
  <c r="N175" i="1" s="1"/>
  <c r="J175" i="1"/>
  <c r="I175" i="1"/>
  <c r="H175" i="1"/>
  <c r="L174" i="1"/>
  <c r="J174" i="1"/>
  <c r="N174" i="1" s="1"/>
  <c r="I174" i="1"/>
  <c r="H174" i="1"/>
  <c r="M174" i="1" s="1"/>
  <c r="L173" i="1"/>
  <c r="I173" i="1"/>
  <c r="H173" i="1"/>
  <c r="M173" i="1" s="1"/>
  <c r="L172" i="1"/>
  <c r="I172" i="1"/>
  <c r="H172" i="1"/>
  <c r="L171" i="1"/>
  <c r="I171" i="1"/>
  <c r="H171" i="1"/>
  <c r="M171" i="1" s="1"/>
  <c r="R167" i="2" s="1"/>
  <c r="T167" i="2" s="1"/>
  <c r="N170" i="1"/>
  <c r="M170" i="1"/>
  <c r="L170" i="1"/>
  <c r="I170" i="1"/>
  <c r="H170" i="1"/>
  <c r="J170" i="1" s="1"/>
  <c r="L169" i="1"/>
  <c r="I169" i="1"/>
  <c r="H169" i="1"/>
  <c r="M169" i="1" s="1"/>
  <c r="R536" i="2" s="1"/>
  <c r="T536" i="2" s="1"/>
  <c r="L168" i="1"/>
  <c r="I168" i="1"/>
  <c r="H168" i="1"/>
  <c r="M168" i="1" s="1"/>
  <c r="R535" i="2" s="1"/>
  <c r="T535" i="2" s="1"/>
  <c r="M167" i="1"/>
  <c r="R666" i="2" s="1"/>
  <c r="T666" i="2" s="1"/>
  <c r="L167" i="1"/>
  <c r="N167" i="1" s="1"/>
  <c r="J167" i="1"/>
  <c r="I167" i="1"/>
  <c r="H167" i="1"/>
  <c r="L166" i="1"/>
  <c r="I166" i="1"/>
  <c r="H166" i="1"/>
  <c r="L165" i="1"/>
  <c r="I165" i="1"/>
  <c r="H165" i="1"/>
  <c r="M164" i="1"/>
  <c r="L164" i="1"/>
  <c r="N164" i="1" s="1"/>
  <c r="I164" i="1"/>
  <c r="H164" i="1"/>
  <c r="J164" i="1" s="1"/>
  <c r="L163" i="1"/>
  <c r="I163" i="1"/>
  <c r="H163" i="1"/>
  <c r="M163" i="1" s="1"/>
  <c r="L162" i="1"/>
  <c r="I162" i="1"/>
  <c r="H162" i="1"/>
  <c r="L161" i="1"/>
  <c r="N161" i="1" s="1"/>
  <c r="J161" i="1"/>
  <c r="I161" i="1"/>
  <c r="H161" i="1"/>
  <c r="M161" i="1" s="1"/>
  <c r="R401" i="2" s="1"/>
  <c r="L160" i="1"/>
  <c r="I160" i="1"/>
  <c r="H160" i="1"/>
  <c r="M160" i="1" s="1"/>
  <c r="M159" i="1"/>
  <c r="R10" i="2" s="1"/>
  <c r="T10" i="2" s="1"/>
  <c r="L159" i="1"/>
  <c r="J159" i="1"/>
  <c r="N159" i="1" s="1"/>
  <c r="I159" i="1"/>
  <c r="H159" i="1"/>
  <c r="L158" i="1"/>
  <c r="I158" i="1"/>
  <c r="H158" i="1"/>
  <c r="M158" i="1" s="1"/>
  <c r="R381" i="2" s="1"/>
  <c r="T381" i="2" s="1"/>
  <c r="L157" i="1"/>
  <c r="I157" i="1"/>
  <c r="H157" i="1"/>
  <c r="M157" i="1" s="1"/>
  <c r="R529" i="2" s="1"/>
  <c r="T529" i="2" s="1"/>
  <c r="L156" i="1"/>
  <c r="I156" i="1"/>
  <c r="H156" i="1"/>
  <c r="L155" i="1"/>
  <c r="I155" i="1"/>
  <c r="H155" i="1"/>
  <c r="M155" i="1" s="1"/>
  <c r="L154" i="1"/>
  <c r="I154" i="1"/>
  <c r="H154" i="1"/>
  <c r="M154" i="1" s="1"/>
  <c r="L153" i="1"/>
  <c r="J153" i="1"/>
  <c r="N153" i="1" s="1"/>
  <c r="I153" i="1"/>
  <c r="H153" i="1"/>
  <c r="M153" i="1" s="1"/>
  <c r="L152" i="1"/>
  <c r="I152" i="1"/>
  <c r="H152" i="1"/>
  <c r="M151" i="1"/>
  <c r="L151" i="1"/>
  <c r="N151" i="1" s="1"/>
  <c r="J151" i="1"/>
  <c r="I151" i="1"/>
  <c r="H151" i="1"/>
  <c r="M150" i="1"/>
  <c r="R750" i="2" s="1"/>
  <c r="T750" i="2" s="1"/>
  <c r="L150" i="1"/>
  <c r="N150" i="1" s="1"/>
  <c r="J150" i="1"/>
  <c r="I150" i="1"/>
  <c r="H150" i="1"/>
  <c r="L149" i="1"/>
  <c r="I149" i="1"/>
  <c r="H149" i="1"/>
  <c r="M149" i="1" s="1"/>
  <c r="N148" i="1"/>
  <c r="M148" i="1"/>
  <c r="L148" i="1"/>
  <c r="I148" i="1"/>
  <c r="H148" i="1"/>
  <c r="J148" i="1" s="1"/>
  <c r="L147" i="1"/>
  <c r="I147" i="1"/>
  <c r="H147" i="1"/>
  <c r="J147" i="1" s="1"/>
  <c r="N147" i="1" s="1"/>
  <c r="L146" i="1"/>
  <c r="J146" i="1"/>
  <c r="N146" i="1" s="1"/>
  <c r="I146" i="1"/>
  <c r="H146" i="1"/>
  <c r="M146" i="1" s="1"/>
  <c r="L145" i="1"/>
  <c r="J145" i="1"/>
  <c r="N145" i="1" s="1"/>
  <c r="I145" i="1"/>
  <c r="H145" i="1"/>
  <c r="M145" i="1" s="1"/>
  <c r="L144" i="1"/>
  <c r="I144" i="1"/>
  <c r="H144" i="1"/>
  <c r="M144" i="1" s="1"/>
  <c r="M143" i="1"/>
  <c r="L143" i="1"/>
  <c r="J143" i="1"/>
  <c r="N143" i="1" s="1"/>
  <c r="I143" i="1"/>
  <c r="H143" i="1"/>
  <c r="N142" i="1"/>
  <c r="M142" i="1"/>
  <c r="L142" i="1"/>
  <c r="J142" i="1"/>
  <c r="I142" i="1"/>
  <c r="H142" i="1"/>
  <c r="L141" i="1"/>
  <c r="I141" i="1"/>
  <c r="H141" i="1"/>
  <c r="L140" i="1"/>
  <c r="I140" i="1"/>
  <c r="H140" i="1"/>
  <c r="J140" i="1" s="1"/>
  <c r="N140" i="1" s="1"/>
  <c r="M139" i="1"/>
  <c r="L139" i="1"/>
  <c r="J139" i="1"/>
  <c r="N139" i="1" s="1"/>
  <c r="I139" i="1"/>
  <c r="H139" i="1"/>
  <c r="L138" i="1"/>
  <c r="I138" i="1"/>
  <c r="H138" i="1"/>
  <c r="M138" i="1" s="1"/>
  <c r="L137" i="1"/>
  <c r="I137" i="1"/>
  <c r="H137" i="1"/>
  <c r="M137" i="1" s="1"/>
  <c r="M136" i="1"/>
  <c r="L136" i="1"/>
  <c r="N136" i="1" s="1"/>
  <c r="J136" i="1"/>
  <c r="I136" i="1"/>
  <c r="H136" i="1"/>
  <c r="M135" i="1"/>
  <c r="R499" i="2" s="1"/>
  <c r="L135" i="1"/>
  <c r="J135" i="1"/>
  <c r="N135" i="1" s="1"/>
  <c r="I135" i="1"/>
  <c r="H135" i="1"/>
  <c r="L134" i="1"/>
  <c r="I134" i="1"/>
  <c r="H134" i="1"/>
  <c r="L133" i="1"/>
  <c r="I133" i="1"/>
  <c r="H133" i="1"/>
  <c r="M133" i="1" s="1"/>
  <c r="R661" i="2" s="1"/>
  <c r="T661" i="2" s="1"/>
  <c r="L132" i="1"/>
  <c r="I132" i="1"/>
  <c r="H132" i="1"/>
  <c r="J132" i="1" s="1"/>
  <c r="N132" i="1" s="1"/>
  <c r="L131" i="1"/>
  <c r="I131" i="1"/>
  <c r="H131" i="1"/>
  <c r="L130" i="1"/>
  <c r="J130" i="1"/>
  <c r="N130" i="1" s="1"/>
  <c r="I130" i="1"/>
  <c r="H130" i="1"/>
  <c r="M130" i="1" s="1"/>
  <c r="L129" i="1"/>
  <c r="I129" i="1"/>
  <c r="H129" i="1"/>
  <c r="M129" i="1" s="1"/>
  <c r="M128" i="1"/>
  <c r="L128" i="1"/>
  <c r="J128" i="1"/>
  <c r="N128" i="1" s="1"/>
  <c r="I128" i="1"/>
  <c r="H128" i="1"/>
  <c r="M127" i="1"/>
  <c r="R665" i="2" s="1"/>
  <c r="T665" i="2" s="1"/>
  <c r="L127" i="1"/>
  <c r="J127" i="1"/>
  <c r="N127" i="1" s="1"/>
  <c r="I127" i="1"/>
  <c r="H127" i="1"/>
  <c r="L126" i="1"/>
  <c r="I126" i="1"/>
  <c r="H126" i="1"/>
  <c r="M126" i="1" s="1"/>
  <c r="R663" i="2" s="1"/>
  <c r="T663" i="2" s="1"/>
  <c r="M125" i="1"/>
  <c r="R383" i="2" s="1"/>
  <c r="T383" i="2" s="1"/>
  <c r="L125" i="1"/>
  <c r="N125" i="1" s="1"/>
  <c r="J125" i="1"/>
  <c r="I125" i="1"/>
  <c r="H125" i="1"/>
  <c r="L124" i="1"/>
  <c r="I124" i="1"/>
  <c r="H124" i="1"/>
  <c r="L123" i="1"/>
  <c r="I123" i="1"/>
  <c r="H123" i="1"/>
  <c r="M123" i="1" s="1"/>
  <c r="L122" i="1"/>
  <c r="I122" i="1"/>
  <c r="H122" i="1"/>
  <c r="J122" i="1" s="1"/>
  <c r="N122" i="1" s="1"/>
  <c r="L121" i="1"/>
  <c r="I121" i="1"/>
  <c r="H121" i="1"/>
  <c r="M121" i="1" s="1"/>
  <c r="M120" i="1"/>
  <c r="L120" i="1"/>
  <c r="I120" i="1"/>
  <c r="H120" i="1"/>
  <c r="J120" i="1" s="1"/>
  <c r="N120" i="1" s="1"/>
  <c r="L119" i="1"/>
  <c r="I119" i="1"/>
  <c r="H119" i="1"/>
  <c r="M119" i="1" s="1"/>
  <c r="L118" i="1"/>
  <c r="I118" i="1"/>
  <c r="H118" i="1"/>
  <c r="M118" i="1" s="1"/>
  <c r="N117" i="1"/>
  <c r="M117" i="1"/>
  <c r="L117" i="1"/>
  <c r="J117" i="1"/>
  <c r="I117" i="1"/>
  <c r="H117" i="1"/>
  <c r="L116" i="1"/>
  <c r="I116" i="1"/>
  <c r="H116" i="1"/>
  <c r="L115" i="1"/>
  <c r="J115" i="1"/>
  <c r="N115" i="1" s="1"/>
  <c r="I115" i="1"/>
  <c r="H115" i="1"/>
  <c r="M115" i="1" s="1"/>
  <c r="M114" i="1"/>
  <c r="L114" i="1"/>
  <c r="N114" i="1" s="1"/>
  <c r="J114" i="1"/>
  <c r="I114" i="1"/>
  <c r="H114" i="1"/>
  <c r="L113" i="1"/>
  <c r="I113" i="1"/>
  <c r="H113" i="1"/>
  <c r="M113" i="1" s="1"/>
  <c r="L112" i="1"/>
  <c r="I112" i="1"/>
  <c r="H112" i="1"/>
  <c r="M112" i="1" s="1"/>
  <c r="L111" i="1"/>
  <c r="I111" i="1"/>
  <c r="H111" i="1"/>
  <c r="M111" i="1" s="1"/>
  <c r="L110" i="1"/>
  <c r="I110" i="1"/>
  <c r="H110" i="1"/>
  <c r="M110" i="1" s="1"/>
  <c r="M109" i="1"/>
  <c r="L109" i="1"/>
  <c r="J109" i="1"/>
  <c r="N109" i="1" s="1"/>
  <c r="I109" i="1"/>
  <c r="H109" i="1"/>
  <c r="L108" i="1"/>
  <c r="I108" i="1"/>
  <c r="H108" i="1"/>
  <c r="L107" i="1"/>
  <c r="I107" i="1"/>
  <c r="H107" i="1"/>
  <c r="M107" i="1" s="1"/>
  <c r="M106" i="1"/>
  <c r="L106" i="1"/>
  <c r="N106" i="1" s="1"/>
  <c r="J106" i="1"/>
  <c r="I106" i="1"/>
  <c r="H106" i="1"/>
  <c r="L105" i="1"/>
  <c r="J105" i="1"/>
  <c r="N105" i="1" s="1"/>
  <c r="I105" i="1"/>
  <c r="H105" i="1"/>
  <c r="M105" i="1" s="1"/>
  <c r="L104" i="1"/>
  <c r="I104" i="1"/>
  <c r="H104" i="1"/>
  <c r="M104" i="1" s="1"/>
  <c r="L103" i="1"/>
  <c r="I103" i="1"/>
  <c r="H103" i="1"/>
  <c r="M103" i="1" s="1"/>
  <c r="M102" i="1"/>
  <c r="R636" i="2" s="1"/>
  <c r="T636" i="2" s="1"/>
  <c r="L102" i="1"/>
  <c r="J102" i="1"/>
  <c r="N102" i="1" s="1"/>
  <c r="I102" i="1"/>
  <c r="H102" i="1"/>
  <c r="M101" i="1"/>
  <c r="R473" i="2" s="1"/>
  <c r="T473" i="2" s="1"/>
  <c r="L101" i="1"/>
  <c r="J101" i="1"/>
  <c r="N101" i="1" s="1"/>
  <c r="I101" i="1"/>
  <c r="H101" i="1"/>
  <c r="L100" i="1"/>
  <c r="I100" i="1"/>
  <c r="H100" i="1"/>
  <c r="N99" i="1"/>
  <c r="M99" i="1"/>
  <c r="L99" i="1"/>
  <c r="J99" i="1"/>
  <c r="I99" i="1"/>
  <c r="H99" i="1"/>
  <c r="M98" i="1"/>
  <c r="L98" i="1"/>
  <c r="N98" i="1" s="1"/>
  <c r="J98" i="1"/>
  <c r="I98" i="1"/>
  <c r="H98" i="1"/>
  <c r="L97" i="1"/>
  <c r="I97" i="1"/>
  <c r="H97" i="1"/>
  <c r="M96" i="1"/>
  <c r="L96" i="1"/>
  <c r="J96" i="1"/>
  <c r="N96" i="1" s="1"/>
  <c r="I96" i="1"/>
  <c r="H96" i="1"/>
  <c r="L95" i="1"/>
  <c r="I95" i="1"/>
  <c r="H95" i="1"/>
  <c r="M95" i="1" s="1"/>
  <c r="R117" i="2" s="1"/>
  <c r="T117" i="2" s="1"/>
  <c r="L94" i="1"/>
  <c r="I94" i="1"/>
  <c r="H94" i="1"/>
  <c r="M93" i="1"/>
  <c r="L93" i="1"/>
  <c r="J93" i="1"/>
  <c r="N93" i="1" s="1"/>
  <c r="I93" i="1"/>
  <c r="H93" i="1"/>
  <c r="L92" i="1"/>
  <c r="I92" i="1"/>
  <c r="H92" i="1"/>
  <c r="L91" i="1"/>
  <c r="I91" i="1"/>
  <c r="H91" i="1"/>
  <c r="M90" i="1"/>
  <c r="L90" i="1"/>
  <c r="N90" i="1" s="1"/>
  <c r="J90" i="1"/>
  <c r="I90" i="1"/>
  <c r="H90" i="1"/>
  <c r="L89" i="1"/>
  <c r="I89" i="1"/>
  <c r="H89" i="1"/>
  <c r="M89" i="1" s="1"/>
  <c r="L88" i="1"/>
  <c r="I88" i="1"/>
  <c r="H88" i="1"/>
  <c r="L87" i="1"/>
  <c r="I87" i="1"/>
  <c r="H87" i="1"/>
  <c r="M87" i="1" s="1"/>
  <c r="L86" i="1"/>
  <c r="I86" i="1"/>
  <c r="H86" i="1"/>
  <c r="M86" i="1" s="1"/>
  <c r="M85" i="1"/>
  <c r="R258" i="2" s="1"/>
  <c r="L85" i="1"/>
  <c r="J85" i="1"/>
  <c r="N85" i="1" s="1"/>
  <c r="I85" i="1"/>
  <c r="H85" i="1"/>
  <c r="L84" i="1"/>
  <c r="I84" i="1"/>
  <c r="H84" i="1"/>
  <c r="L83" i="1"/>
  <c r="I83" i="1"/>
  <c r="H83" i="1"/>
  <c r="M83" i="1" s="1"/>
  <c r="M82" i="1"/>
  <c r="L82" i="1"/>
  <c r="N82" i="1" s="1"/>
  <c r="J82" i="1"/>
  <c r="I82" i="1"/>
  <c r="H82" i="1"/>
  <c r="L81" i="1"/>
  <c r="I81" i="1"/>
  <c r="H81" i="1"/>
  <c r="M81" i="1" s="1"/>
  <c r="L80" i="1"/>
  <c r="I80" i="1"/>
  <c r="H80" i="1"/>
  <c r="M80" i="1" s="1"/>
  <c r="L79" i="1"/>
  <c r="I79" i="1"/>
  <c r="H79" i="1"/>
  <c r="M79" i="1" s="1"/>
  <c r="L78" i="1"/>
  <c r="I78" i="1"/>
  <c r="H78" i="1"/>
  <c r="J78" i="1" s="1"/>
  <c r="N78" i="1" s="1"/>
  <c r="M77" i="1"/>
  <c r="L77" i="1"/>
  <c r="J77" i="1"/>
  <c r="N77" i="1" s="1"/>
  <c r="I77" i="1"/>
  <c r="H77" i="1"/>
  <c r="L76" i="1"/>
  <c r="I76" i="1"/>
  <c r="H76" i="1"/>
  <c r="L75" i="1"/>
  <c r="I75" i="1"/>
  <c r="H75" i="1"/>
  <c r="M75" i="1" s="1"/>
  <c r="N74" i="1"/>
  <c r="M74" i="1"/>
  <c r="R496" i="2" s="1"/>
  <c r="T496" i="2" s="1"/>
  <c r="L74" i="1"/>
  <c r="J74" i="1"/>
  <c r="I74" i="1"/>
  <c r="H74" i="1"/>
  <c r="L73" i="1"/>
  <c r="I73" i="1"/>
  <c r="H73" i="1"/>
  <c r="M73" i="1" s="1"/>
  <c r="R118" i="2" s="1"/>
  <c r="T118" i="2" s="1"/>
  <c r="L72" i="1"/>
  <c r="I72" i="1"/>
  <c r="H72" i="1"/>
  <c r="M72" i="1" s="1"/>
  <c r="L71" i="1"/>
  <c r="I71" i="1"/>
  <c r="H71" i="1"/>
  <c r="M71" i="1" s="1"/>
  <c r="L70" i="1"/>
  <c r="I70" i="1"/>
  <c r="H70" i="1"/>
  <c r="J70" i="1" s="1"/>
  <c r="N70" i="1" s="1"/>
  <c r="M69" i="1"/>
  <c r="L69" i="1"/>
  <c r="J69" i="1"/>
  <c r="N69" i="1" s="1"/>
  <c r="I69" i="1"/>
  <c r="H69" i="1"/>
  <c r="L68" i="1"/>
  <c r="I68" i="1"/>
  <c r="H68" i="1"/>
  <c r="L67" i="1"/>
  <c r="I67" i="1"/>
  <c r="H67" i="1"/>
  <c r="J67" i="1" s="1"/>
  <c r="N67" i="1" s="1"/>
  <c r="M66" i="1"/>
  <c r="L66" i="1"/>
  <c r="N66" i="1" s="1"/>
  <c r="J66" i="1"/>
  <c r="I66" i="1"/>
  <c r="H66" i="1"/>
  <c r="L65" i="1"/>
  <c r="I65" i="1"/>
  <c r="H65" i="1"/>
  <c r="M65" i="1" s="1"/>
  <c r="L64" i="1"/>
  <c r="I64" i="1"/>
  <c r="H64" i="1"/>
  <c r="J64" i="1" s="1"/>
  <c r="N64" i="1" s="1"/>
  <c r="L63" i="1"/>
  <c r="I63" i="1"/>
  <c r="H63" i="1"/>
  <c r="M63" i="1" s="1"/>
  <c r="M62" i="1"/>
  <c r="L62" i="1"/>
  <c r="I62" i="1"/>
  <c r="H62" i="1"/>
  <c r="J62" i="1" s="1"/>
  <c r="N62" i="1" s="1"/>
  <c r="M61" i="1"/>
  <c r="L61" i="1"/>
  <c r="J61" i="1"/>
  <c r="N61" i="1" s="1"/>
  <c r="I61" i="1"/>
  <c r="H61" i="1"/>
  <c r="L60" i="1"/>
  <c r="I60" i="1"/>
  <c r="H60" i="1"/>
  <c r="M59" i="1"/>
  <c r="L59" i="1"/>
  <c r="N59" i="1" s="1"/>
  <c r="J59" i="1"/>
  <c r="I59" i="1"/>
  <c r="H59" i="1"/>
  <c r="M58" i="1"/>
  <c r="L58" i="1"/>
  <c r="N58" i="1" s="1"/>
  <c r="J58" i="1"/>
  <c r="I58" i="1"/>
  <c r="H58" i="1"/>
  <c r="L57" i="1"/>
  <c r="J57" i="1"/>
  <c r="I57" i="1"/>
  <c r="H57" i="1"/>
  <c r="M57" i="1" s="1"/>
  <c r="M56" i="1"/>
  <c r="L56" i="1"/>
  <c r="I56" i="1"/>
  <c r="H56" i="1"/>
  <c r="J56" i="1" s="1"/>
  <c r="N56" i="1" s="1"/>
  <c r="L55" i="1"/>
  <c r="I55" i="1"/>
  <c r="H55" i="1"/>
  <c r="M55" i="1" s="1"/>
  <c r="L54" i="1"/>
  <c r="I54" i="1"/>
  <c r="H54" i="1"/>
  <c r="M54" i="1" s="1"/>
  <c r="N53" i="1"/>
  <c r="M53" i="1"/>
  <c r="L53" i="1"/>
  <c r="J53" i="1"/>
  <c r="I53" i="1"/>
  <c r="H53" i="1"/>
  <c r="L52" i="1"/>
  <c r="I52" i="1"/>
  <c r="H52" i="1"/>
  <c r="L51" i="1"/>
  <c r="I51" i="1"/>
  <c r="H51" i="1"/>
  <c r="M51" i="1" s="1"/>
  <c r="M50" i="1"/>
  <c r="R212" i="2" s="1"/>
  <c r="T212" i="2" s="1"/>
  <c r="L50" i="1"/>
  <c r="N50" i="1" s="1"/>
  <c r="J50" i="1"/>
  <c r="I50" i="1"/>
  <c r="H50" i="1"/>
  <c r="L49" i="1"/>
  <c r="I49" i="1"/>
  <c r="H49" i="1"/>
  <c r="M49" i="1" s="1"/>
  <c r="R379" i="2" s="1"/>
  <c r="T379" i="2" s="1"/>
  <c r="L48" i="1"/>
  <c r="I48" i="1"/>
  <c r="H48" i="1"/>
  <c r="M48" i="1" s="1"/>
  <c r="L47" i="1"/>
  <c r="I47" i="1"/>
  <c r="H47" i="1"/>
  <c r="M47" i="1" s="1"/>
  <c r="L46" i="1"/>
  <c r="I46" i="1"/>
  <c r="H46" i="1"/>
  <c r="M46" i="1" s="1"/>
  <c r="M45" i="1"/>
  <c r="L45" i="1"/>
  <c r="J45" i="1"/>
  <c r="I45" i="1"/>
  <c r="H45" i="1"/>
  <c r="L44" i="1"/>
  <c r="I44" i="1"/>
  <c r="H44" i="1"/>
  <c r="L43" i="1"/>
  <c r="I43" i="1"/>
  <c r="H43" i="1"/>
  <c r="M43" i="1" s="1"/>
  <c r="M42" i="1"/>
  <c r="L42" i="1"/>
  <c r="N42" i="1" s="1"/>
  <c r="J42" i="1"/>
  <c r="I42" i="1"/>
  <c r="H42" i="1"/>
  <c r="N41" i="1"/>
  <c r="L41" i="1"/>
  <c r="J41" i="1"/>
  <c r="I41" i="1"/>
  <c r="H41" i="1"/>
  <c r="M41" i="1" s="1"/>
  <c r="L40" i="1"/>
  <c r="I40" i="1"/>
  <c r="H40" i="1"/>
  <c r="J40" i="1" s="1"/>
  <c r="N40" i="1" s="1"/>
  <c r="L39" i="1"/>
  <c r="I39" i="1"/>
  <c r="H39" i="1"/>
  <c r="M39" i="1" s="1"/>
  <c r="M38" i="1"/>
  <c r="L38" i="1"/>
  <c r="J38" i="1"/>
  <c r="N38" i="1" s="1"/>
  <c r="I38" i="1"/>
  <c r="H38" i="1"/>
  <c r="M37" i="1"/>
  <c r="L37" i="1"/>
  <c r="J37" i="1"/>
  <c r="N37" i="1" s="1"/>
  <c r="I37" i="1"/>
  <c r="H37" i="1"/>
  <c r="L36" i="1"/>
  <c r="I36" i="1"/>
  <c r="H36" i="1"/>
  <c r="M35" i="1"/>
  <c r="L35" i="1"/>
  <c r="J35" i="1"/>
  <c r="N35" i="1" s="1"/>
  <c r="I35" i="1"/>
  <c r="H35" i="1"/>
  <c r="M34" i="1"/>
  <c r="L34" i="1"/>
  <c r="N34" i="1" s="1"/>
  <c r="J34" i="1"/>
  <c r="I34" i="1"/>
  <c r="H34" i="1"/>
  <c r="L33" i="1"/>
  <c r="I33" i="1"/>
  <c r="H33" i="1"/>
  <c r="M32" i="1"/>
  <c r="R142" i="2" s="1"/>
  <c r="T142" i="2" s="1"/>
  <c r="L32" i="1"/>
  <c r="J32" i="1"/>
  <c r="N32" i="1" s="1"/>
  <c r="I32" i="1"/>
  <c r="H32" i="1"/>
  <c r="L31" i="1"/>
  <c r="I31" i="1"/>
  <c r="H31" i="1"/>
  <c r="M31" i="1" s="1"/>
  <c r="R493" i="2" s="1"/>
  <c r="T493" i="2" s="1"/>
  <c r="L30" i="1"/>
  <c r="I30" i="1"/>
  <c r="H30" i="1"/>
  <c r="M29" i="1"/>
  <c r="L29" i="1"/>
  <c r="J29" i="1"/>
  <c r="N29" i="1" s="1"/>
  <c r="I29" i="1"/>
  <c r="H29" i="1"/>
  <c r="L28" i="1"/>
  <c r="I28" i="1"/>
  <c r="H28" i="1"/>
  <c r="L27" i="1"/>
  <c r="I27" i="1"/>
  <c r="H27" i="1"/>
  <c r="N26" i="1"/>
  <c r="M26" i="1"/>
  <c r="L26" i="1"/>
  <c r="J26" i="1"/>
  <c r="I26" i="1"/>
  <c r="H26" i="1"/>
  <c r="L25" i="1"/>
  <c r="I25" i="1"/>
  <c r="H25" i="1"/>
  <c r="M25" i="1" s="1"/>
  <c r="L24" i="1"/>
  <c r="I24" i="1"/>
  <c r="H24" i="1"/>
  <c r="L23" i="1"/>
  <c r="I23" i="1"/>
  <c r="H23" i="1"/>
  <c r="M23" i="1" s="1"/>
  <c r="L22" i="1"/>
  <c r="I22" i="1"/>
  <c r="H22" i="1"/>
  <c r="M22" i="1" s="1"/>
  <c r="M21" i="1"/>
  <c r="L21" i="1"/>
  <c r="J21" i="1"/>
  <c r="N21" i="1" s="1"/>
  <c r="I21" i="1"/>
  <c r="H21" i="1"/>
  <c r="L20" i="1"/>
  <c r="I20" i="1"/>
  <c r="H20" i="1"/>
  <c r="M19" i="1"/>
  <c r="L19" i="1"/>
  <c r="I19" i="1"/>
  <c r="H19" i="1"/>
  <c r="J19" i="1" s="1"/>
  <c r="N19" i="1" s="1"/>
  <c r="M18" i="1"/>
  <c r="L18" i="1"/>
  <c r="N18" i="1" s="1"/>
  <c r="J18" i="1"/>
  <c r="I18" i="1"/>
  <c r="H18" i="1"/>
  <c r="M218" i="1" l="1"/>
  <c r="M221" i="1"/>
  <c r="R424" i="2"/>
  <c r="T424" i="2" s="1"/>
  <c r="R425" i="2"/>
  <c r="T425" i="2" s="1"/>
  <c r="R57" i="2"/>
  <c r="T57" i="2" s="1"/>
  <c r="R56" i="2"/>
  <c r="T56" i="2" s="1"/>
  <c r="R272" i="2"/>
  <c r="T272" i="2" s="1"/>
  <c r="R653" i="2"/>
  <c r="T653" i="2" s="1"/>
  <c r="R229" i="2"/>
  <c r="T229" i="2" s="1"/>
  <c r="R228" i="2"/>
  <c r="T228" i="2" s="1"/>
  <c r="R604" i="2"/>
  <c r="T604" i="2" s="1"/>
  <c r="R603" i="2"/>
  <c r="T603" i="2" s="1"/>
  <c r="M27" i="1"/>
  <c r="J27" i="1"/>
  <c r="N27" i="1" s="1"/>
  <c r="R385" i="2"/>
  <c r="T385" i="2" s="1"/>
  <c r="R9" i="2"/>
  <c r="T9" i="2" s="1"/>
  <c r="R158" i="2"/>
  <c r="T158" i="2" s="1"/>
  <c r="R157" i="2"/>
  <c r="T157" i="2" s="1"/>
  <c r="R156" i="2"/>
  <c r="T156" i="2" s="1"/>
  <c r="R155" i="2"/>
  <c r="T155" i="2" s="1"/>
  <c r="R154" i="2"/>
  <c r="T154" i="2" s="1"/>
  <c r="R575" i="2"/>
  <c r="T575" i="2" s="1"/>
  <c r="R400" i="2"/>
  <c r="T400" i="2" s="1"/>
  <c r="R29" i="2"/>
  <c r="T29" i="2" s="1"/>
  <c r="R399" i="2"/>
  <c r="T399" i="2" s="1"/>
  <c r="R28" i="2"/>
  <c r="T28" i="2" s="1"/>
  <c r="J54" i="1"/>
  <c r="N54" i="1" s="1"/>
  <c r="R675" i="2"/>
  <c r="T675" i="2" s="1"/>
  <c r="R288" i="2"/>
  <c r="T288" i="2" s="1"/>
  <c r="R679" i="2"/>
  <c r="T679" i="2" s="1"/>
  <c r="R671" i="2"/>
  <c r="T671" i="2" s="1"/>
  <c r="R296" i="2"/>
  <c r="T296" i="2" s="1"/>
  <c r="R292" i="2"/>
  <c r="T292" i="2" s="1"/>
  <c r="R392" i="2"/>
  <c r="T392" i="2" s="1"/>
  <c r="R21" i="2"/>
  <c r="T21" i="2" s="1"/>
  <c r="R393" i="2"/>
  <c r="T393" i="2" s="1"/>
  <c r="R22" i="2"/>
  <c r="T22" i="2" s="1"/>
  <c r="J124" i="1"/>
  <c r="N124" i="1" s="1"/>
  <c r="M124" i="1"/>
  <c r="R382" i="2" s="1"/>
  <c r="T382" i="2" s="1"/>
  <c r="R531" i="2"/>
  <c r="T531" i="2" s="1"/>
  <c r="R530" i="2"/>
  <c r="T530" i="2" s="1"/>
  <c r="M24" i="1"/>
  <c r="J24" i="1"/>
  <c r="N24" i="1" s="1"/>
  <c r="R481" i="2"/>
  <c r="T481" i="2" s="1"/>
  <c r="R110" i="2"/>
  <c r="T110" i="2" s="1"/>
  <c r="R489" i="2"/>
  <c r="T489" i="2" s="1"/>
  <c r="R114" i="2"/>
  <c r="T114" i="2" s="1"/>
  <c r="R485" i="2"/>
  <c r="T485" i="2" s="1"/>
  <c r="R106" i="2"/>
  <c r="T106" i="2" s="1"/>
  <c r="M20" i="1"/>
  <c r="J20" i="1"/>
  <c r="N20" i="1" s="1"/>
  <c r="J51" i="1"/>
  <c r="N51" i="1" s="1"/>
  <c r="R584" i="2"/>
  <c r="T584" i="2" s="1"/>
  <c r="R568" i="2"/>
  <c r="T568" i="2" s="1"/>
  <c r="R213" i="2"/>
  <c r="T213" i="2" s="1"/>
  <c r="R197" i="2"/>
  <c r="T197" i="2" s="1"/>
  <c r="R577" i="2"/>
  <c r="T577" i="2" s="1"/>
  <c r="R206" i="2"/>
  <c r="T206" i="2" s="1"/>
  <c r="R576" i="2"/>
  <c r="T576" i="2" s="1"/>
  <c r="R205" i="2"/>
  <c r="T205" i="2" s="1"/>
  <c r="R585" i="2"/>
  <c r="T585" i="2" s="1"/>
  <c r="R569" i="2"/>
  <c r="T569" i="2" s="1"/>
  <c r="R214" i="2"/>
  <c r="T214" i="2" s="1"/>
  <c r="R198" i="2"/>
  <c r="T198" i="2" s="1"/>
  <c r="R238" i="2"/>
  <c r="T238" i="2" s="1"/>
  <c r="R252" i="2"/>
  <c r="T252" i="2" s="1"/>
  <c r="R621" i="2"/>
  <c r="T621" i="2" s="1"/>
  <c r="R613" i="2"/>
  <c r="T613" i="2" s="1"/>
  <c r="R537" i="2"/>
  <c r="T537" i="2" s="1"/>
  <c r="R159" i="2"/>
  <c r="T159" i="2" s="1"/>
  <c r="R116" i="2"/>
  <c r="T116" i="2" s="1"/>
  <c r="R245" i="2"/>
  <c r="T245" i="2" s="1"/>
  <c r="R321" i="2"/>
  <c r="T321" i="2" s="1"/>
  <c r="R17" i="2"/>
  <c r="T17" i="2" s="1"/>
  <c r="R627" i="2"/>
  <c r="T627" i="2" s="1"/>
  <c r="R320" i="2"/>
  <c r="T320" i="2" s="1"/>
  <c r="R80" i="2"/>
  <c r="T80" i="2" s="1"/>
  <c r="R625" i="2"/>
  <c r="T625" i="2" s="1"/>
  <c r="R624" i="2"/>
  <c r="T624" i="2" s="1"/>
  <c r="R448" i="2"/>
  <c r="T448" i="2" s="1"/>
  <c r="R253" i="2"/>
  <c r="T253" i="2" s="1"/>
  <c r="R633" i="2"/>
  <c r="T633" i="2" s="1"/>
  <c r="R246" i="2"/>
  <c r="T246" i="2" s="1"/>
  <c r="R38" i="2"/>
  <c r="T38" i="2" s="1"/>
  <c r="R623" i="2"/>
  <c r="T623" i="2" s="1"/>
  <c r="R82" i="2"/>
  <c r="T82" i="2" s="1"/>
  <c r="R450" i="2"/>
  <c r="T450" i="2" s="1"/>
  <c r="R247" i="2"/>
  <c r="T247" i="2" s="1"/>
  <c r="R18" i="2"/>
  <c r="T18" i="2" s="1"/>
  <c r="R244" i="2"/>
  <c r="T244" i="2" s="1"/>
  <c r="R402" i="2"/>
  <c r="T402" i="2" s="1"/>
  <c r="R235" i="2"/>
  <c r="T235" i="2" s="1"/>
  <c r="R36" i="2"/>
  <c r="T36" i="2" s="1"/>
  <c r="R234" i="2"/>
  <c r="T234" i="2" s="1"/>
  <c r="R718" i="2"/>
  <c r="T718" i="2" s="1"/>
  <c r="R469" i="2"/>
  <c r="T469" i="2" s="1"/>
  <c r="R717" i="2"/>
  <c r="T717" i="2" s="1"/>
  <c r="R471" i="2"/>
  <c r="T471" i="2" s="1"/>
  <c r="R635" i="2"/>
  <c r="T635" i="2" s="1"/>
  <c r="R634" i="2"/>
  <c r="T634" i="2" s="1"/>
  <c r="M152" i="1"/>
  <c r="J152" i="1"/>
  <c r="N152" i="1" s="1"/>
  <c r="R728" i="2"/>
  <c r="T728" i="2" s="1"/>
  <c r="R357" i="2"/>
  <c r="T357" i="2" s="1"/>
  <c r="R341" i="2"/>
  <c r="T341" i="2" s="1"/>
  <c r="R726" i="2"/>
  <c r="T726" i="2" s="1"/>
  <c r="R339" i="2"/>
  <c r="T339" i="2" s="1"/>
  <c r="R740" i="2"/>
  <c r="T740" i="2" s="1"/>
  <c r="R337" i="2"/>
  <c r="T337" i="2" s="1"/>
  <c r="R739" i="2"/>
  <c r="T739" i="2" s="1"/>
  <c r="R368" i="2"/>
  <c r="T368" i="2" s="1"/>
  <c r="R352" i="2"/>
  <c r="T352" i="2" s="1"/>
  <c r="R336" i="2"/>
  <c r="T336" i="2" s="1"/>
  <c r="R754" i="2"/>
  <c r="T754" i="2" s="1"/>
  <c r="R753" i="2"/>
  <c r="T753" i="2" s="1"/>
  <c r="R737" i="2"/>
  <c r="T737" i="2" s="1"/>
  <c r="R350" i="2"/>
  <c r="T350" i="2" s="1"/>
  <c r="R752" i="2"/>
  <c r="T752" i="2" s="1"/>
  <c r="R736" i="2"/>
  <c r="T736" i="2" s="1"/>
  <c r="R349" i="2"/>
  <c r="T349" i="2" s="1"/>
  <c r="R751" i="2"/>
  <c r="T751" i="2" s="1"/>
  <c r="R749" i="2"/>
  <c r="T749" i="2" s="1"/>
  <c r="R748" i="2"/>
  <c r="T748" i="2" s="1"/>
  <c r="R747" i="2"/>
  <c r="T747" i="2" s="1"/>
  <c r="R746" i="2"/>
  <c r="T746" i="2" s="1"/>
  <c r="R729" i="2"/>
  <c r="T729" i="2" s="1"/>
  <c r="R358" i="2"/>
  <c r="T358" i="2" s="1"/>
  <c r="R741" i="2"/>
  <c r="T741" i="2" s="1"/>
  <c r="R367" i="2"/>
  <c r="T367" i="2" s="1"/>
  <c r="R340" i="2"/>
  <c r="T340" i="2" s="1"/>
  <c r="R738" i="2"/>
  <c r="T738" i="2" s="1"/>
  <c r="R338" i="2"/>
  <c r="T338" i="2" s="1"/>
  <c r="R362" i="2"/>
  <c r="T362" i="2" s="1"/>
  <c r="R360" i="2"/>
  <c r="T360" i="2" s="1"/>
  <c r="R359" i="2"/>
  <c r="T359" i="2" s="1"/>
  <c r="R730" i="2"/>
  <c r="T730" i="2" s="1"/>
  <c r="R347" i="2"/>
  <c r="T347" i="2" s="1"/>
  <c r="R727" i="2"/>
  <c r="T727" i="2" s="1"/>
  <c r="R725" i="2"/>
  <c r="T725" i="2" s="1"/>
  <c r="R133" i="2"/>
  <c r="T133" i="2" s="1"/>
  <c r="R131" i="2"/>
  <c r="T131" i="2" s="1"/>
  <c r="R508" i="2"/>
  <c r="T508" i="2" s="1"/>
  <c r="R506" i="2"/>
  <c r="T506" i="2" s="1"/>
  <c r="R132" i="2"/>
  <c r="T132" i="2" s="1"/>
  <c r="R507" i="2"/>
  <c r="T507" i="2" s="1"/>
  <c r="R67" i="2"/>
  <c r="T67" i="2" s="1"/>
  <c r="R435" i="2"/>
  <c r="T435" i="2" s="1"/>
  <c r="R439" i="2"/>
  <c r="T439" i="2" s="1"/>
  <c r="R71" i="2"/>
  <c r="T71" i="2" s="1"/>
  <c r="M78" i="1"/>
  <c r="R92" i="2"/>
  <c r="T92" i="2" s="1"/>
  <c r="R460" i="2"/>
  <c r="T460" i="2" s="1"/>
  <c r="R724" i="2"/>
  <c r="T724" i="2" s="1"/>
  <c r="R745" i="2"/>
  <c r="T745" i="2" s="1"/>
  <c r="R356" i="2"/>
  <c r="T356" i="2" s="1"/>
  <c r="R335" i="2"/>
  <c r="T335" i="2" s="1"/>
  <c r="M165" i="1"/>
  <c r="J165" i="1"/>
  <c r="N165" i="1" s="1"/>
  <c r="R275" i="2"/>
  <c r="T275" i="2" s="1"/>
  <c r="R657" i="2"/>
  <c r="T657" i="2" s="1"/>
  <c r="R656" i="2"/>
  <c r="T656" i="2" s="1"/>
  <c r="R580" i="2"/>
  <c r="T580" i="2" s="1"/>
  <c r="R209" i="2"/>
  <c r="T209" i="2" s="1"/>
  <c r="R572" i="2"/>
  <c r="T572" i="2" s="1"/>
  <c r="R589" i="2"/>
  <c r="T589" i="2" s="1"/>
  <c r="R217" i="2"/>
  <c r="T217" i="2" s="1"/>
  <c r="R588" i="2"/>
  <c r="T588" i="2" s="1"/>
  <c r="R201" i="2"/>
  <c r="T201" i="2" s="1"/>
  <c r="R573" i="2"/>
  <c r="T573" i="2" s="1"/>
  <c r="R218" i="2"/>
  <c r="T218" i="2" s="1"/>
  <c r="R420" i="2"/>
  <c r="T420" i="2" s="1"/>
  <c r="R409" i="2"/>
  <c r="T409" i="2" s="1"/>
  <c r="R647" i="2"/>
  <c r="T647" i="2" s="1"/>
  <c r="R41" i="2"/>
  <c r="T41" i="2" s="1"/>
  <c r="R52" i="2"/>
  <c r="T52" i="2" s="1"/>
  <c r="J162" i="1"/>
  <c r="N162" i="1" s="1"/>
  <c r="M162" i="1"/>
  <c r="R538" i="2" s="1"/>
  <c r="T538" i="2" s="1"/>
  <c r="M193" i="1"/>
  <c r="R552" i="2" s="1"/>
  <c r="T552" i="2" s="1"/>
  <c r="J193" i="1"/>
  <c r="N193" i="1" s="1"/>
  <c r="M100" i="1"/>
  <c r="J100" i="1"/>
  <c r="N100" i="1" s="1"/>
  <c r="M209" i="1"/>
  <c r="J209" i="1"/>
  <c r="N209" i="1" s="1"/>
  <c r="R27" i="2"/>
  <c r="T27" i="2" s="1"/>
  <c r="R398" i="2"/>
  <c r="T398" i="2" s="1"/>
  <c r="R327" i="2"/>
  <c r="T327" i="2" s="1"/>
  <c r="R716" i="2"/>
  <c r="T716" i="2" s="1"/>
  <c r="R325" i="2"/>
  <c r="T325" i="2" s="1"/>
  <c r="R707" i="2"/>
  <c r="T707" i="2" s="1"/>
  <c r="R326" i="2"/>
  <c r="T326" i="2" s="1"/>
  <c r="R706" i="2"/>
  <c r="T706" i="2" s="1"/>
  <c r="R163" i="2"/>
  <c r="T163" i="2" s="1"/>
  <c r="R162" i="2"/>
  <c r="T162" i="2" s="1"/>
  <c r="R266" i="2"/>
  <c r="T266" i="2" s="1"/>
  <c r="R628" i="2"/>
  <c r="T628" i="2" s="1"/>
  <c r="R239" i="2"/>
  <c r="T239" i="2" s="1"/>
  <c r="J155" i="1"/>
  <c r="N155" i="1" s="1"/>
  <c r="R277" i="2"/>
  <c r="T277" i="2" s="1"/>
  <c r="R662" i="2"/>
  <c r="T662" i="2" s="1"/>
  <c r="R660" i="2"/>
  <c r="T660" i="2" s="1"/>
  <c r="R273" i="2"/>
  <c r="T273" i="2" s="1"/>
  <c r="R278" i="2"/>
  <c r="T278" i="2" s="1"/>
  <c r="R655" i="2"/>
  <c r="T655" i="2" s="1"/>
  <c r="R654" i="2"/>
  <c r="T654" i="2" s="1"/>
  <c r="R279" i="2"/>
  <c r="T279" i="2" s="1"/>
  <c r="R274" i="2"/>
  <c r="T274" i="2" s="1"/>
  <c r="M33" i="1"/>
  <c r="J33" i="1"/>
  <c r="N33" i="1" s="1"/>
  <c r="J48" i="1"/>
  <c r="N48" i="1" s="1"/>
  <c r="R259" i="2"/>
  <c r="T259" i="2" s="1"/>
  <c r="R640" i="2"/>
  <c r="T640" i="2" s="1"/>
  <c r="R61" i="2"/>
  <c r="T61" i="2" s="1"/>
  <c r="R45" i="2"/>
  <c r="T45" i="2" s="1"/>
  <c r="R429" i="2"/>
  <c r="T429" i="2" s="1"/>
  <c r="R744" i="2"/>
  <c r="T744" i="2" s="1"/>
  <c r="R355" i="2"/>
  <c r="T355" i="2" s="1"/>
  <c r="J156" i="1"/>
  <c r="N156" i="1" s="1"/>
  <c r="M156" i="1"/>
  <c r="R528" i="2" s="1"/>
  <c r="T528" i="2" s="1"/>
  <c r="J168" i="1"/>
  <c r="N168" i="1" s="1"/>
  <c r="J180" i="1"/>
  <c r="N180" i="1" s="1"/>
  <c r="M180" i="1"/>
  <c r="R720" i="2"/>
  <c r="T720" i="2" s="1"/>
  <c r="R329" i="2"/>
  <c r="T329" i="2" s="1"/>
  <c r="R328" i="2"/>
  <c r="T328" i="2" s="1"/>
  <c r="R719" i="2"/>
  <c r="T719" i="2" s="1"/>
  <c r="M60" i="1"/>
  <c r="J60" i="1"/>
  <c r="N60" i="1" s="1"/>
  <c r="J75" i="1"/>
  <c r="N75" i="1" s="1"/>
  <c r="R641" i="2"/>
  <c r="T641" i="2" s="1"/>
  <c r="R62" i="2"/>
  <c r="T62" i="2" s="1"/>
  <c r="R46" i="2"/>
  <c r="T46" i="2" s="1"/>
  <c r="R414" i="2"/>
  <c r="T414" i="2" s="1"/>
  <c r="R260" i="2"/>
  <c r="T260" i="2" s="1"/>
  <c r="J91" i="1"/>
  <c r="N91" i="1" s="1"/>
  <c r="M91" i="1"/>
  <c r="R632" i="2"/>
  <c r="T632" i="2" s="1"/>
  <c r="R630" i="2"/>
  <c r="T630" i="2" s="1"/>
  <c r="R243" i="2"/>
  <c r="T243" i="2" s="1"/>
  <c r="R241" i="2"/>
  <c r="T241" i="2" s="1"/>
  <c r="R626" i="2"/>
  <c r="T626" i="2" s="1"/>
  <c r="R233" i="2"/>
  <c r="T233" i="2" s="1"/>
  <c r="M134" i="1"/>
  <c r="J134" i="1"/>
  <c r="N134" i="1" s="1"/>
  <c r="M30" i="1"/>
  <c r="J30" i="1"/>
  <c r="N30" i="1" s="1"/>
  <c r="N45" i="1"/>
  <c r="R69" i="2"/>
  <c r="T69" i="2" s="1"/>
  <c r="R441" i="2"/>
  <c r="T441" i="2" s="1"/>
  <c r="R73" i="2"/>
  <c r="T73" i="2" s="1"/>
  <c r="R437" i="2"/>
  <c r="T437" i="2" s="1"/>
  <c r="J72" i="1"/>
  <c r="N72" i="1" s="1"/>
  <c r="R256" i="2"/>
  <c r="T256" i="2" s="1"/>
  <c r="R42" i="2"/>
  <c r="T42" i="2" s="1"/>
  <c r="R637" i="2"/>
  <c r="T637" i="2" s="1"/>
  <c r="R410" i="2"/>
  <c r="T410" i="2" s="1"/>
  <c r="R35" i="2"/>
  <c r="T35" i="2" s="1"/>
  <c r="R468" i="2"/>
  <c r="T468" i="2" s="1"/>
  <c r="R447" i="2"/>
  <c r="T447" i="2" s="1"/>
  <c r="R79" i="2"/>
  <c r="T79" i="2" s="1"/>
  <c r="R126" i="2"/>
  <c r="T126" i="2" s="1"/>
  <c r="R255" i="2"/>
  <c r="T255" i="2" s="1"/>
  <c r="J149" i="1"/>
  <c r="N149" i="1" s="1"/>
  <c r="M177" i="1"/>
  <c r="R543" i="2" s="1"/>
  <c r="T543" i="2" s="1"/>
  <c r="J177" i="1"/>
  <c r="N177" i="1" s="1"/>
  <c r="J212" i="1"/>
  <c r="N212" i="1" s="1"/>
  <c r="M212" i="1"/>
  <c r="R563" i="2" s="1"/>
  <c r="T563" i="2" s="1"/>
  <c r="J219" i="1"/>
  <c r="N219" i="1" s="1"/>
  <c r="M219" i="1"/>
  <c r="R58" i="2"/>
  <c r="T58" i="2" s="1"/>
  <c r="R202" i="2"/>
  <c r="T202" i="2" s="1"/>
  <c r="R348" i="2"/>
  <c r="T348" i="2" s="1"/>
  <c r="R395" i="2"/>
  <c r="T395" i="2" s="1"/>
  <c r="R24" i="2"/>
  <c r="T24" i="2" s="1"/>
  <c r="R249" i="2"/>
  <c r="T249" i="2" s="1"/>
  <c r="R615" i="2"/>
  <c r="T615" i="2" s="1"/>
  <c r="R607" i="2"/>
  <c r="T607" i="2" s="1"/>
  <c r="R232" i="2"/>
  <c r="T232" i="2" s="1"/>
  <c r="R196" i="2"/>
  <c r="T196" i="2" s="1"/>
  <c r="R567" i="2"/>
  <c r="T567" i="2" s="1"/>
  <c r="R87" i="2"/>
  <c r="T87" i="2" s="1"/>
  <c r="R455" i="2"/>
  <c r="T455" i="2" s="1"/>
  <c r="J131" i="1"/>
  <c r="N131" i="1" s="1"/>
  <c r="M131" i="1"/>
  <c r="R174" i="2"/>
  <c r="T174" i="2" s="1"/>
  <c r="R173" i="2"/>
  <c r="T173" i="2" s="1"/>
  <c r="R97" i="2"/>
  <c r="T97" i="2" s="1"/>
  <c r="R96" i="2"/>
  <c r="T96" i="2" s="1"/>
  <c r="R465" i="2"/>
  <c r="T465" i="2" s="1"/>
  <c r="R464" i="2"/>
  <c r="T464" i="2" s="1"/>
  <c r="R95" i="2"/>
  <c r="T95" i="2" s="1"/>
  <c r="R463" i="2"/>
  <c r="T463" i="2" s="1"/>
  <c r="R616" i="2"/>
  <c r="T616" i="2" s="1"/>
  <c r="R608" i="2"/>
  <c r="T608" i="2" s="1"/>
  <c r="M97" i="1"/>
  <c r="J97" i="1"/>
  <c r="N97" i="1" s="1"/>
  <c r="J112" i="1"/>
  <c r="N112" i="1" s="1"/>
  <c r="R583" i="2"/>
  <c r="T583" i="2" s="1"/>
  <c r="R403" i="2"/>
  <c r="T403" i="2" s="1"/>
  <c r="R31" i="2"/>
  <c r="T31" i="2" s="1"/>
  <c r="R280" i="2"/>
  <c r="T280" i="2" s="1"/>
  <c r="R612" i="2"/>
  <c r="T612" i="2" s="1"/>
  <c r="R611" i="2"/>
  <c r="T611" i="2" s="1"/>
  <c r="R237" i="2"/>
  <c r="T237" i="2" s="1"/>
  <c r="R251" i="2"/>
  <c r="T251" i="2" s="1"/>
  <c r="R619" i="2"/>
  <c r="T619" i="2" s="1"/>
  <c r="R620" i="2"/>
  <c r="T620" i="2" s="1"/>
  <c r="R236" i="2"/>
  <c r="T236" i="2" s="1"/>
  <c r="R250" i="2"/>
  <c r="T250" i="2" s="1"/>
  <c r="R532" i="2"/>
  <c r="T532" i="2" s="1"/>
  <c r="R332" i="2"/>
  <c r="T332" i="2" s="1"/>
  <c r="R722" i="2"/>
  <c r="T722" i="2" s="1"/>
  <c r="R153" i="2"/>
  <c r="T153" i="2" s="1"/>
  <c r="R517" i="2"/>
  <c r="T517" i="2" s="1"/>
  <c r="R710" i="2"/>
  <c r="T710" i="2" s="1"/>
  <c r="R715" i="2"/>
  <c r="T715" i="2" s="1"/>
  <c r="R714" i="2"/>
  <c r="T714" i="2" s="1"/>
  <c r="R711" i="2"/>
  <c r="T711" i="2" s="1"/>
  <c r="J118" i="1"/>
  <c r="N118" i="1" s="1"/>
  <c r="R702" i="2"/>
  <c r="T702" i="2" s="1"/>
  <c r="R319" i="2"/>
  <c r="T319" i="2" s="1"/>
  <c r="R165" i="2"/>
  <c r="T165" i="2" s="1"/>
  <c r="R545" i="2"/>
  <c r="T545" i="2" s="1"/>
  <c r="R544" i="2"/>
  <c r="T544" i="2" s="1"/>
  <c r="R164" i="2"/>
  <c r="T164" i="2" s="1"/>
  <c r="M196" i="1"/>
  <c r="R170" i="2" s="1"/>
  <c r="T170" i="2" s="1"/>
  <c r="R351" i="2"/>
  <c r="T351" i="2" s="1"/>
  <c r="M88" i="1"/>
  <c r="J88" i="1"/>
  <c r="N88" i="1" s="1"/>
  <c r="R452" i="2"/>
  <c r="T452" i="2" s="1"/>
  <c r="R84" i="2"/>
  <c r="T84" i="2" s="1"/>
  <c r="R566" i="2"/>
  <c r="T566" i="2" s="1"/>
  <c r="R195" i="2"/>
  <c r="T195" i="2" s="1"/>
  <c r="R565" i="2"/>
  <c r="T565" i="2" s="1"/>
  <c r="R194" i="2"/>
  <c r="T194" i="2" s="1"/>
  <c r="R254" i="2"/>
  <c r="T254" i="2" s="1"/>
  <c r="R230" i="2"/>
  <c r="T230" i="2" s="1"/>
  <c r="R622" i="2"/>
  <c r="T622" i="2" s="1"/>
  <c r="R605" i="2"/>
  <c r="T605" i="2" s="1"/>
  <c r="M84" i="1"/>
  <c r="J84" i="1"/>
  <c r="N84" i="1" s="1"/>
  <c r="J213" i="1"/>
  <c r="N213" i="1" s="1"/>
  <c r="M213" i="1"/>
  <c r="R564" i="2" s="1"/>
  <c r="T564" i="2" s="1"/>
  <c r="R210" i="2"/>
  <c r="T210" i="2" s="1"/>
  <c r="R600" i="2"/>
  <c r="T600" i="2" s="1"/>
  <c r="R594" i="2"/>
  <c r="T594" i="2" s="1"/>
  <c r="M186" i="1"/>
  <c r="R549" i="2" s="1"/>
  <c r="T549" i="2" s="1"/>
  <c r="R581" i="2"/>
  <c r="T581" i="2" s="1"/>
  <c r="R521" i="2"/>
  <c r="T521" i="2" s="1"/>
  <c r="R146" i="2"/>
  <c r="T146" i="2" s="1"/>
  <c r="J81" i="1"/>
  <c r="N81" i="1" s="1"/>
  <c r="J171" i="1"/>
  <c r="N171" i="1" s="1"/>
  <c r="M187" i="1"/>
  <c r="R12" i="2" s="1"/>
  <c r="T12" i="2" s="1"/>
  <c r="J187" i="1"/>
  <c r="N187" i="1" s="1"/>
  <c r="R598" i="2"/>
  <c r="T598" i="2" s="1"/>
  <c r="R227" i="2"/>
  <c r="T227" i="2" s="1"/>
  <c r="R596" i="2"/>
  <c r="T596" i="2" s="1"/>
  <c r="R225" i="2"/>
  <c r="T225" i="2" s="1"/>
  <c r="R224" i="2"/>
  <c r="T224" i="2" s="1"/>
  <c r="R592" i="2"/>
  <c r="T592" i="2" s="1"/>
  <c r="R221" i="2"/>
  <c r="T221" i="2" s="1"/>
  <c r="R602" i="2"/>
  <c r="T602" i="2" s="1"/>
  <c r="R597" i="2"/>
  <c r="T597" i="2" s="1"/>
  <c r="R223" i="2"/>
  <c r="T223" i="2" s="1"/>
  <c r="R591" i="2"/>
  <c r="T591" i="2" s="1"/>
  <c r="R220" i="2"/>
  <c r="T220" i="2" s="1"/>
  <c r="M36" i="1"/>
  <c r="J36" i="1"/>
  <c r="N36" i="1" s="1"/>
  <c r="R276" i="2"/>
  <c r="T276" i="2" s="1"/>
  <c r="M94" i="1"/>
  <c r="J94" i="1"/>
  <c r="N94" i="1" s="1"/>
  <c r="R78" i="2"/>
  <c r="T78" i="2" s="1"/>
  <c r="R77" i="2"/>
  <c r="T77" i="2" s="1"/>
  <c r="R76" i="2"/>
  <c r="T76" i="2" s="1"/>
  <c r="R446" i="2"/>
  <c r="T446" i="2" s="1"/>
  <c r="R445" i="2"/>
  <c r="T445" i="2" s="1"/>
  <c r="R444" i="2"/>
  <c r="T444" i="2" s="1"/>
  <c r="R366" i="2"/>
  <c r="T366" i="2" s="1"/>
  <c r="R365" i="2"/>
  <c r="T365" i="2" s="1"/>
  <c r="R364" i="2"/>
  <c r="T364" i="2" s="1"/>
  <c r="R644" i="2"/>
  <c r="T644" i="2" s="1"/>
  <c r="R65" i="2"/>
  <c r="T65" i="2" s="1"/>
  <c r="R49" i="2"/>
  <c r="T49" i="2" s="1"/>
  <c r="R433" i="2"/>
  <c r="T433" i="2" s="1"/>
  <c r="R417" i="2"/>
  <c r="T417" i="2" s="1"/>
  <c r="R263" i="2"/>
  <c r="T263" i="2" s="1"/>
  <c r="J121" i="1"/>
  <c r="N121" i="1" s="1"/>
  <c r="R512" i="2"/>
  <c r="T512" i="2" s="1"/>
  <c r="R137" i="2"/>
  <c r="T137" i="2" s="1"/>
  <c r="R618" i="2"/>
  <c r="T618" i="2" s="1"/>
  <c r="R610" i="2"/>
  <c r="T610" i="2" s="1"/>
  <c r="N57" i="1"/>
  <c r="R37" i="2"/>
  <c r="T37" i="2" s="1"/>
  <c r="R470" i="2"/>
  <c r="T470" i="2" s="1"/>
  <c r="R81" i="2"/>
  <c r="T81" i="2" s="1"/>
  <c r="R449" i="2"/>
  <c r="T449" i="2" s="1"/>
  <c r="R723" i="2"/>
  <c r="T723" i="2" s="1"/>
  <c r="R330" i="2"/>
  <c r="T330" i="2" s="1"/>
  <c r="R742" i="2"/>
  <c r="T742" i="2" s="1"/>
  <c r="R353" i="2"/>
  <c r="T353" i="2" s="1"/>
  <c r="R743" i="2"/>
  <c r="T743" i="2" s="1"/>
  <c r="R204" i="2"/>
  <c r="T204" i="2" s="1"/>
  <c r="R354" i="2"/>
  <c r="T354" i="2" s="1"/>
  <c r="R85" i="2"/>
  <c r="T85" i="2" s="1"/>
  <c r="R453" i="2"/>
  <c r="T453" i="2" s="1"/>
  <c r="R25" i="2"/>
  <c r="T25" i="2" s="1"/>
  <c r="R396" i="2"/>
  <c r="T396" i="2" s="1"/>
  <c r="J172" i="1"/>
  <c r="N172" i="1" s="1"/>
  <c r="M172" i="1"/>
  <c r="R168" i="2" s="1"/>
  <c r="T168" i="2" s="1"/>
  <c r="M197" i="1"/>
  <c r="R553" i="2" s="1"/>
  <c r="T553" i="2" s="1"/>
  <c r="J197" i="1"/>
  <c r="N197" i="1" s="1"/>
  <c r="J46" i="1"/>
  <c r="N46" i="1" s="1"/>
  <c r="R614" i="2"/>
  <c r="T614" i="2" s="1"/>
  <c r="R248" i="2"/>
  <c r="T248" i="2" s="1"/>
  <c r="R606" i="2"/>
  <c r="T606" i="2" s="1"/>
  <c r="M70" i="1"/>
  <c r="J104" i="1"/>
  <c r="N104" i="1" s="1"/>
  <c r="J110" i="1"/>
  <c r="N110" i="1" s="1"/>
  <c r="J113" i="1"/>
  <c r="N113" i="1" s="1"/>
  <c r="R664" i="2"/>
  <c r="T664" i="2" s="1"/>
  <c r="R659" i="2"/>
  <c r="T659" i="2" s="1"/>
  <c r="R758" i="2"/>
  <c r="T758" i="2" s="1"/>
  <c r="R371" i="2"/>
  <c r="T371" i="2" s="1"/>
  <c r="R757" i="2"/>
  <c r="T757" i="2" s="1"/>
  <c r="M166" i="1"/>
  <c r="J166" i="1"/>
  <c r="N166" i="1" s="1"/>
  <c r="M184" i="1"/>
  <c r="M194" i="1"/>
  <c r="R561" i="2" s="1"/>
  <c r="T561" i="2" s="1"/>
  <c r="J194" i="1"/>
  <c r="N194" i="1" s="1"/>
  <c r="M204" i="1"/>
  <c r="R172" i="2" s="1"/>
  <c r="T172" i="2" s="1"/>
  <c r="M210" i="1"/>
  <c r="M28" i="1"/>
  <c r="J28" i="1"/>
  <c r="N28" i="1" s="1"/>
  <c r="J43" i="1"/>
  <c r="N43" i="1" s="1"/>
  <c r="R438" i="2"/>
  <c r="T438" i="2" s="1"/>
  <c r="R70" i="2"/>
  <c r="T70" i="2" s="1"/>
  <c r="M67" i="1"/>
  <c r="M92" i="1"/>
  <c r="J92" i="1"/>
  <c r="N92" i="1" s="1"/>
  <c r="J107" i="1"/>
  <c r="N107" i="1" s="1"/>
  <c r="M141" i="1"/>
  <c r="J141" i="1"/>
  <c r="N141" i="1" s="1"/>
  <c r="M147" i="1"/>
  <c r="J188" i="1"/>
  <c r="N188" i="1" s="1"/>
  <c r="M188" i="1"/>
  <c r="J201" i="1"/>
  <c r="N201" i="1" s="1"/>
  <c r="R486" i="2"/>
  <c r="T486" i="2" s="1"/>
  <c r="R115" i="2"/>
  <c r="T115" i="2" s="1"/>
  <c r="R111" i="2"/>
  <c r="T111" i="2" s="1"/>
  <c r="R482" i="2"/>
  <c r="T482" i="2" s="1"/>
  <c r="R683" i="2"/>
  <c r="T683" i="2" s="1"/>
  <c r="R682" i="2"/>
  <c r="T682" i="2" s="1"/>
  <c r="R300" i="2"/>
  <c r="T300" i="2" s="1"/>
  <c r="R299" i="2"/>
  <c r="T299" i="2" s="1"/>
  <c r="J73" i="1"/>
  <c r="N73" i="1" s="1"/>
  <c r="R457" i="2"/>
  <c r="T457" i="2" s="1"/>
  <c r="R89" i="2"/>
  <c r="T89" i="2" s="1"/>
  <c r="M122" i="1"/>
  <c r="R285" i="2"/>
  <c r="T285" i="2" s="1"/>
  <c r="R668" i="2"/>
  <c r="T668" i="2" s="1"/>
  <c r="R667" i="2"/>
  <c r="T667" i="2" s="1"/>
  <c r="M64" i="1"/>
  <c r="R643" i="2"/>
  <c r="T643" i="2" s="1"/>
  <c r="R64" i="2"/>
  <c r="T64" i="2" s="1"/>
  <c r="R48" i="2"/>
  <c r="T48" i="2" s="1"/>
  <c r="R432" i="2"/>
  <c r="T432" i="2" s="1"/>
  <c r="R416" i="2"/>
  <c r="T416" i="2" s="1"/>
  <c r="R262" i="2"/>
  <c r="T262" i="2" s="1"/>
  <c r="M40" i="1"/>
  <c r="M217" i="1"/>
  <c r="J217" i="1"/>
  <c r="N217" i="1" s="1"/>
  <c r="R99" i="2"/>
  <c r="T99" i="2" s="1"/>
  <c r="R474" i="2"/>
  <c r="T474" i="2" s="1"/>
  <c r="R149" i="2"/>
  <c r="T149" i="2" s="1"/>
  <c r="R500" i="2"/>
  <c r="T500" i="2" s="1"/>
  <c r="R483" i="2"/>
  <c r="T483" i="2" s="1"/>
  <c r="R112" i="2"/>
  <c r="T112" i="2" s="1"/>
  <c r="R487" i="2"/>
  <c r="T487" i="2" s="1"/>
  <c r="R108" i="2"/>
  <c r="T108" i="2" s="1"/>
  <c r="R479" i="2"/>
  <c r="T479" i="2" s="1"/>
  <c r="R104" i="2"/>
  <c r="T104" i="2" s="1"/>
  <c r="M76" i="1"/>
  <c r="J76" i="1"/>
  <c r="N76" i="1" s="1"/>
  <c r="R713" i="2"/>
  <c r="T713" i="2" s="1"/>
  <c r="R709" i="2"/>
  <c r="T709" i="2" s="1"/>
  <c r="T5" i="2"/>
  <c r="R582" i="2"/>
  <c r="T582" i="2" s="1"/>
  <c r="R406" i="2"/>
  <c r="T406" i="2" s="1"/>
  <c r="R323" i="2"/>
  <c r="T323" i="2" s="1"/>
  <c r="R211" i="2"/>
  <c r="T211" i="2" s="1"/>
  <c r="R404" i="2"/>
  <c r="T404" i="2" s="1"/>
  <c r="R33" i="2"/>
  <c r="T33" i="2" s="1"/>
  <c r="R32" i="2"/>
  <c r="T32" i="2" s="1"/>
  <c r="R705" i="2"/>
  <c r="T705" i="2" s="1"/>
  <c r="R704" i="2"/>
  <c r="T704" i="2" s="1"/>
  <c r="R6" i="2"/>
  <c r="T6" i="2" s="1"/>
  <c r="R219" i="2"/>
  <c r="T219" i="2" s="1"/>
  <c r="R405" i="2"/>
  <c r="T405" i="2" s="1"/>
  <c r="R34" i="2"/>
  <c r="T34" i="2" s="1"/>
  <c r="R428" i="2"/>
  <c r="T428" i="2" s="1"/>
  <c r="R44" i="2"/>
  <c r="T44" i="2" s="1"/>
  <c r="R240" i="2"/>
  <c r="T240" i="2" s="1"/>
  <c r="R629" i="2"/>
  <c r="T629" i="2" s="1"/>
  <c r="J137" i="1"/>
  <c r="N137" i="1" s="1"/>
  <c r="R756" i="2"/>
  <c r="T756" i="2" s="1"/>
  <c r="R369" i="2"/>
  <c r="T369" i="2" s="1"/>
  <c r="R755" i="2"/>
  <c r="T755" i="2" s="1"/>
  <c r="R370" i="2"/>
  <c r="T370" i="2" s="1"/>
  <c r="R286" i="2"/>
  <c r="T286" i="2" s="1"/>
  <c r="R301" i="2"/>
  <c r="T301" i="2" s="1"/>
  <c r="R684" i="2"/>
  <c r="T684" i="2" s="1"/>
  <c r="R669" i="2"/>
  <c r="T669" i="2" s="1"/>
  <c r="M52" i="1"/>
  <c r="J52" i="1"/>
  <c r="N52" i="1" s="1"/>
  <c r="R495" i="2"/>
  <c r="T495" i="2" s="1"/>
  <c r="R494" i="2"/>
  <c r="T494" i="2" s="1"/>
  <c r="M116" i="1"/>
  <c r="J116" i="1"/>
  <c r="N116" i="1" s="1"/>
  <c r="M140" i="1"/>
  <c r="J49" i="1"/>
  <c r="N49" i="1" s="1"/>
  <c r="J22" i="1"/>
  <c r="N22" i="1" s="1"/>
  <c r="N214" i="1" s="1"/>
  <c r="J25" i="1"/>
  <c r="N25" i="1" s="1"/>
  <c r="R515" i="2"/>
  <c r="T515" i="2" s="1"/>
  <c r="R140" i="2"/>
  <c r="T140" i="2" s="1"/>
  <c r="R478" i="2"/>
  <c r="T478" i="2" s="1"/>
  <c r="R103" i="2"/>
  <c r="T103" i="2" s="1"/>
  <c r="R678" i="2"/>
  <c r="T678" i="2" s="1"/>
  <c r="R291" i="2"/>
  <c r="T291" i="2" s="1"/>
  <c r="R674" i="2"/>
  <c r="T674" i="2" s="1"/>
  <c r="R670" i="2"/>
  <c r="T670" i="2" s="1"/>
  <c r="R295" i="2"/>
  <c r="T295" i="2" s="1"/>
  <c r="R287" i="2"/>
  <c r="T287" i="2" s="1"/>
  <c r="J80" i="1"/>
  <c r="N80" i="1" s="1"/>
  <c r="J86" i="1"/>
  <c r="N86" i="1" s="1"/>
  <c r="J89" i="1"/>
  <c r="N89" i="1" s="1"/>
  <c r="R696" i="2"/>
  <c r="T696" i="2" s="1"/>
  <c r="R694" i="2"/>
  <c r="T694" i="2" s="1"/>
  <c r="R305" i="2"/>
  <c r="T305" i="2" s="1"/>
  <c r="R304" i="2"/>
  <c r="T304" i="2" s="1"/>
  <c r="R689" i="2"/>
  <c r="T689" i="2" s="1"/>
  <c r="R688" i="2"/>
  <c r="T688" i="2" s="1"/>
  <c r="R697" i="2"/>
  <c r="T697" i="2" s="1"/>
  <c r="R313" i="2"/>
  <c r="T313" i="2" s="1"/>
  <c r="R312" i="2"/>
  <c r="T312" i="2" s="1"/>
  <c r="R311" i="2"/>
  <c r="T311" i="2" s="1"/>
  <c r="R306" i="2"/>
  <c r="T306" i="2" s="1"/>
  <c r="J157" i="1"/>
  <c r="N157" i="1" s="1"/>
  <c r="J160" i="1"/>
  <c r="N160" i="1" s="1"/>
  <c r="J163" i="1"/>
  <c r="N163" i="1" s="1"/>
  <c r="J182" i="1"/>
  <c r="N182" i="1" s="1"/>
  <c r="R107" i="2"/>
  <c r="T107" i="2" s="1"/>
  <c r="R703" i="2"/>
  <c r="T703" i="2" s="1"/>
  <c r="R514" i="2"/>
  <c r="T514" i="2" s="1"/>
  <c r="R139" i="2"/>
  <c r="T139" i="2" s="1"/>
  <c r="M68" i="1"/>
  <c r="J68" i="1"/>
  <c r="N68" i="1" s="1"/>
  <c r="J83" i="1"/>
  <c r="N83" i="1" s="1"/>
  <c r="R408" i="2"/>
  <c r="T408" i="2" s="1"/>
  <c r="R646" i="2"/>
  <c r="T646" i="2" s="1"/>
  <c r="R51" i="2"/>
  <c r="T51" i="2" s="1"/>
  <c r="R419" i="2"/>
  <c r="T419" i="2" s="1"/>
  <c r="R40" i="2"/>
  <c r="T40" i="2" s="1"/>
  <c r="J123" i="1"/>
  <c r="N123" i="1" s="1"/>
  <c r="J126" i="1"/>
  <c r="N126" i="1" s="1"/>
  <c r="J138" i="1"/>
  <c r="N138" i="1" s="1"/>
  <c r="J154" i="1"/>
  <c r="N154" i="1" s="1"/>
  <c r="J173" i="1"/>
  <c r="N173" i="1" s="1"/>
  <c r="J179" i="1"/>
  <c r="N179" i="1" s="1"/>
  <c r="N191" i="1"/>
  <c r="R322" i="2"/>
  <c r="T322" i="2" s="1"/>
  <c r="R380" i="2"/>
  <c r="T380" i="2" s="1"/>
  <c r="J220" i="1"/>
  <c r="N220" i="1" s="1"/>
  <c r="M220" i="1"/>
  <c r="R511" i="2"/>
  <c r="T511" i="2" s="1"/>
  <c r="R136" i="2"/>
  <c r="T136" i="2" s="1"/>
  <c r="R579" i="2"/>
  <c r="T579" i="2" s="1"/>
  <c r="R208" i="2"/>
  <c r="T208" i="2" s="1"/>
  <c r="R200" i="2"/>
  <c r="T200" i="2" s="1"/>
  <c r="R571" i="2"/>
  <c r="T571" i="2" s="1"/>
  <c r="R199" i="2"/>
  <c r="T199" i="2" s="1"/>
  <c r="R570" i="2"/>
  <c r="T570" i="2" s="1"/>
  <c r="R216" i="2"/>
  <c r="T216" i="2" s="1"/>
  <c r="R587" i="2"/>
  <c r="T587" i="2" s="1"/>
  <c r="R215" i="2"/>
  <c r="T215" i="2" s="1"/>
  <c r="J65" i="1"/>
  <c r="N65" i="1" s="1"/>
  <c r="R388" i="2"/>
  <c r="T388" i="2" s="1"/>
  <c r="R387" i="2"/>
  <c r="T387" i="2" s="1"/>
  <c r="R16" i="2"/>
  <c r="T16" i="2" s="1"/>
  <c r="R14" i="2"/>
  <c r="T14" i="2" s="1"/>
  <c r="R13" i="2"/>
  <c r="T13" i="2" s="1"/>
  <c r="R389" i="2"/>
  <c r="T389" i="2" s="1"/>
  <c r="R15" i="2"/>
  <c r="T15" i="2" s="1"/>
  <c r="R386" i="2"/>
  <c r="T386" i="2" s="1"/>
  <c r="R23" i="2"/>
  <c r="T23" i="2" s="1"/>
  <c r="R394" i="2"/>
  <c r="T394" i="2" s="1"/>
  <c r="R456" i="2"/>
  <c r="T456" i="2" s="1"/>
  <c r="R88" i="2"/>
  <c r="T88" i="2" s="1"/>
  <c r="J129" i="1"/>
  <c r="N129" i="1" s="1"/>
  <c r="M132" i="1"/>
  <c r="T760" i="2"/>
  <c r="R373" i="2"/>
  <c r="T373" i="2" s="1"/>
  <c r="T759" i="2"/>
  <c r="R374" i="2"/>
  <c r="T374" i="2" s="1"/>
  <c r="J185" i="1"/>
  <c r="N185" i="1" s="1"/>
  <c r="R119" i="2"/>
  <c r="T119" i="2" s="1"/>
  <c r="R324" i="2"/>
  <c r="T324" i="2" s="1"/>
  <c r="R524" i="2"/>
  <c r="T524" i="2" s="1"/>
  <c r="R26" i="2"/>
  <c r="T26" i="2" s="1"/>
  <c r="R397" i="2"/>
  <c r="T397" i="2" s="1"/>
  <c r="R391" i="2"/>
  <c r="T391" i="2" s="1"/>
  <c r="M44" i="1"/>
  <c r="J44" i="1"/>
  <c r="N44" i="1" s="1"/>
  <c r="M108" i="1"/>
  <c r="J108" i="1"/>
  <c r="N108" i="1" s="1"/>
  <c r="M211" i="1"/>
  <c r="R562" i="2" s="1"/>
  <c r="T562" i="2" s="1"/>
  <c r="N221" i="1"/>
  <c r="R120" i="2"/>
  <c r="T120" i="2" s="1"/>
  <c r="R412" i="2"/>
  <c r="T412" i="2" s="1"/>
  <c r="R490" i="2"/>
  <c r="T490" i="2" s="1"/>
  <c r="R574" i="2"/>
  <c r="T574" i="2" s="1"/>
  <c r="R181" i="2"/>
  <c r="T181" i="2" s="1"/>
  <c r="R179" i="2"/>
  <c r="T179" i="2" s="1"/>
  <c r="R177" i="2"/>
  <c r="T177" i="2" s="1"/>
  <c r="R189" i="2"/>
  <c r="T189" i="2" s="1"/>
  <c r="R182" i="2"/>
  <c r="T182" i="2" s="1"/>
  <c r="R187" i="2"/>
  <c r="T187" i="2" s="1"/>
  <c r="R186" i="2"/>
  <c r="T186" i="2" s="1"/>
  <c r="R185" i="2"/>
  <c r="T185" i="2" s="1"/>
  <c r="R183" i="2"/>
  <c r="T183" i="2" s="1"/>
  <c r="J23" i="1"/>
  <c r="N23" i="1" s="1"/>
  <c r="J39" i="1"/>
  <c r="N39" i="1" s="1"/>
  <c r="J47" i="1"/>
  <c r="N47" i="1" s="1"/>
  <c r="J55" i="1"/>
  <c r="N55" i="1" s="1"/>
  <c r="J63" i="1"/>
  <c r="N63" i="1" s="1"/>
  <c r="J71" i="1"/>
  <c r="N71" i="1" s="1"/>
  <c r="J79" i="1"/>
  <c r="N79" i="1" s="1"/>
  <c r="J87" i="1"/>
  <c r="N87" i="1" s="1"/>
  <c r="J95" i="1"/>
  <c r="N95" i="1" s="1"/>
  <c r="J103" i="1"/>
  <c r="N103" i="1" s="1"/>
  <c r="J111" i="1"/>
  <c r="N111" i="1" s="1"/>
  <c r="J119" i="1"/>
  <c r="N119" i="1" s="1"/>
  <c r="J133" i="1"/>
  <c r="N133" i="1" s="1"/>
  <c r="J144" i="1"/>
  <c r="N144" i="1" s="1"/>
  <c r="J158" i="1"/>
  <c r="N158" i="1" s="1"/>
  <c r="J169" i="1"/>
  <c r="N169" i="1" s="1"/>
  <c r="J200" i="1"/>
  <c r="N200" i="1" s="1"/>
  <c r="R188" i="2"/>
  <c r="T188" i="2" s="1"/>
  <c r="J31" i="1"/>
  <c r="N31" i="1" s="1"/>
  <c r="M203" i="1"/>
  <c r="R652" i="2"/>
  <c r="T652" i="2" s="1"/>
  <c r="R271" i="2"/>
  <c r="T271" i="2" s="1"/>
  <c r="R148" i="2"/>
  <c r="T148" i="2" s="1"/>
  <c r="J225" i="1"/>
  <c r="N225" i="1" s="1"/>
  <c r="K222" i="1" l="1"/>
  <c r="N215" i="1"/>
  <c r="N216" i="1"/>
  <c r="R390" i="2"/>
  <c r="T390" i="2" s="1"/>
  <c r="R19" i="2"/>
  <c r="T19" i="2" s="1"/>
  <c r="R55" i="2"/>
  <c r="T55" i="2" s="1"/>
  <c r="R423" i="2"/>
  <c r="T423" i="2" s="1"/>
  <c r="R516" i="2"/>
  <c r="T516" i="2" s="1"/>
  <c r="R141" i="2"/>
  <c r="T141" i="2" s="1"/>
  <c r="R534" i="2"/>
  <c r="T534" i="2" s="1"/>
  <c r="R533" i="2"/>
  <c r="T533" i="2" s="1"/>
  <c r="R504" i="2"/>
  <c r="T504" i="2" s="1"/>
  <c r="R502" i="2"/>
  <c r="T502" i="2" s="1"/>
  <c r="R129" i="2"/>
  <c r="T129" i="2" s="1"/>
  <c r="R128" i="2"/>
  <c r="T128" i="2" s="1"/>
  <c r="R505" i="2"/>
  <c r="T505" i="2" s="1"/>
  <c r="R503" i="2"/>
  <c r="T503" i="2" s="1"/>
  <c r="R130" i="2"/>
  <c r="T130" i="2" s="1"/>
  <c r="R127" i="2"/>
  <c r="T127" i="2" s="1"/>
  <c r="R673" i="2"/>
  <c r="T673" i="2" s="1"/>
  <c r="R681" i="2"/>
  <c r="T681" i="2" s="1"/>
  <c r="R294" i="2"/>
  <c r="T294" i="2" s="1"/>
  <c r="R298" i="2"/>
  <c r="T298" i="2" s="1"/>
  <c r="R677" i="2"/>
  <c r="T677" i="2" s="1"/>
  <c r="R290" i="2"/>
  <c r="T290" i="2" s="1"/>
  <c r="R467" i="2"/>
  <c r="T467" i="2" s="1"/>
  <c r="R466" i="2"/>
  <c r="T466" i="2" s="1"/>
  <c r="R302" i="2"/>
  <c r="T302" i="2" s="1"/>
  <c r="R685" i="2"/>
  <c r="T685" i="2" s="1"/>
  <c r="R527" i="2"/>
  <c r="T527" i="2" s="1"/>
  <c r="R152" i="2"/>
  <c r="T152" i="2" s="1"/>
  <c r="R261" i="2"/>
  <c r="T261" i="2" s="1"/>
  <c r="R415" i="2"/>
  <c r="T415" i="2" s="1"/>
  <c r="R642" i="2"/>
  <c r="T642" i="2" s="1"/>
  <c r="R47" i="2"/>
  <c r="T47" i="2" s="1"/>
  <c r="R431" i="2"/>
  <c r="T431" i="2" s="1"/>
  <c r="R63" i="2"/>
  <c r="T63" i="2" s="1"/>
  <c r="R147" i="2"/>
  <c r="T147" i="2" s="1"/>
  <c r="R150" i="2"/>
  <c r="T150" i="2" s="1"/>
  <c r="R498" i="2"/>
  <c r="T498" i="2" s="1"/>
  <c r="R525" i="2"/>
  <c r="T525" i="2" s="1"/>
  <c r="R122" i="2"/>
  <c r="T122" i="2" s="1"/>
  <c r="R522" i="2"/>
  <c r="T522" i="2" s="1"/>
  <c r="R712" i="2"/>
  <c r="T712" i="2" s="1"/>
  <c r="R708" i="2"/>
  <c r="T708" i="2" s="1"/>
  <c r="R680" i="2"/>
  <c r="T680" i="2" s="1"/>
  <c r="R293" i="2"/>
  <c r="T293" i="2" s="1"/>
  <c r="R676" i="2"/>
  <c r="T676" i="2" s="1"/>
  <c r="R289" i="2"/>
  <c r="T289" i="2" s="1"/>
  <c r="R672" i="2"/>
  <c r="T672" i="2" s="1"/>
  <c r="R297" i="2"/>
  <c r="T297" i="2" s="1"/>
  <c r="R513" i="2"/>
  <c r="T513" i="2" s="1"/>
  <c r="R138" i="2"/>
  <c r="T138" i="2" s="1"/>
  <c r="R342" i="2"/>
  <c r="T342" i="2" s="1"/>
  <c r="R343" i="2"/>
  <c r="T343" i="2" s="1"/>
  <c r="R735" i="2"/>
  <c r="T735" i="2" s="1"/>
  <c r="R734" i="2"/>
  <c r="T734" i="2" s="1"/>
  <c r="R732" i="2"/>
  <c r="T732" i="2" s="1"/>
  <c r="R731" i="2"/>
  <c r="T731" i="2" s="1"/>
  <c r="R733" i="2"/>
  <c r="T733" i="2" s="1"/>
  <c r="R346" i="2"/>
  <c r="T346" i="2" s="1"/>
  <c r="R345" i="2"/>
  <c r="T345" i="2" s="1"/>
  <c r="R344" i="2"/>
  <c r="T344" i="2" s="1"/>
  <c r="R50" i="2"/>
  <c r="T50" i="2" s="1"/>
  <c r="R418" i="2"/>
  <c r="T418" i="2" s="1"/>
  <c r="R645" i="2"/>
  <c r="T645" i="2" s="1"/>
  <c r="R39" i="2"/>
  <c r="T39" i="2" s="1"/>
  <c r="R264" i="2"/>
  <c r="T264" i="2" s="1"/>
  <c r="R407" i="2"/>
  <c r="T407" i="2" s="1"/>
  <c r="R648" i="2"/>
  <c r="T648" i="2" s="1"/>
  <c r="R53" i="2"/>
  <c r="T53" i="2" s="1"/>
  <c r="R422" i="2"/>
  <c r="T422" i="2" s="1"/>
  <c r="R270" i="2"/>
  <c r="T270" i="2" s="1"/>
  <c r="R269" i="2"/>
  <c r="T269" i="2" s="1"/>
  <c r="R649" i="2"/>
  <c r="T649" i="2" s="1"/>
  <c r="R54" i="2"/>
  <c r="T54" i="2" s="1"/>
  <c r="R651" i="2"/>
  <c r="T651" i="2" s="1"/>
  <c r="R74" i="2"/>
  <c r="T74" i="2" s="1"/>
  <c r="R268" i="2"/>
  <c r="T268" i="2" s="1"/>
  <c r="R443" i="2"/>
  <c r="T443" i="2" s="1"/>
  <c r="R442" i="2"/>
  <c r="T442" i="2" s="1"/>
  <c r="R75" i="2"/>
  <c r="T75" i="2" s="1"/>
  <c r="R267" i="2"/>
  <c r="T267" i="2" s="1"/>
  <c r="R650" i="2"/>
  <c r="T650" i="2" s="1"/>
  <c r="R421" i="2"/>
  <c r="T421" i="2" s="1"/>
  <c r="R454" i="2"/>
  <c r="T454" i="2" s="1"/>
  <c r="R86" i="2"/>
  <c r="T86" i="2" s="1"/>
  <c r="R472" i="2"/>
  <c r="T472" i="2" s="1"/>
  <c r="R83" i="2"/>
  <c r="T83" i="2" s="1"/>
  <c r="R451" i="2"/>
  <c r="T451" i="2" s="1"/>
  <c r="R30" i="2"/>
  <c r="T30" i="2" s="1"/>
  <c r="R520" i="2"/>
  <c r="T520" i="2" s="1"/>
  <c r="R145" i="2"/>
  <c r="T145" i="2" s="1"/>
  <c r="R94" i="2"/>
  <c r="T94" i="2" s="1"/>
  <c r="R93" i="2"/>
  <c r="T93" i="2" s="1"/>
  <c r="R461" i="2"/>
  <c r="T461" i="2" s="1"/>
  <c r="R462" i="2"/>
  <c r="T462" i="2" s="1"/>
  <c r="R459" i="2"/>
  <c r="T459" i="2" s="1"/>
  <c r="R458" i="2"/>
  <c r="T458" i="2" s="1"/>
  <c r="R91" i="2"/>
  <c r="T91" i="2" s="1"/>
  <c r="R90" i="2"/>
  <c r="T90" i="2" s="1"/>
  <c r="R593" i="2"/>
  <c r="T593" i="2" s="1"/>
  <c r="R222" i="2"/>
  <c r="T222" i="2" s="1"/>
  <c r="R599" i="2"/>
  <c r="T599" i="2" s="1"/>
  <c r="R226" i="2"/>
  <c r="T226" i="2" s="1"/>
  <c r="R283" i="2"/>
  <c r="T283" i="2" s="1"/>
  <c r="R282" i="2"/>
  <c r="T282" i="2" s="1"/>
  <c r="R281" i="2"/>
  <c r="T281" i="2" s="1"/>
  <c r="R547" i="2"/>
  <c r="T547" i="2" s="1"/>
  <c r="R546" i="2"/>
  <c r="T546" i="2" s="1"/>
  <c r="R518" i="2"/>
  <c r="T518" i="2" s="1"/>
  <c r="R144" i="2"/>
  <c r="T144" i="2" s="1"/>
  <c r="R143" i="2"/>
  <c r="T143" i="2" s="1"/>
  <c r="R519" i="2"/>
  <c r="T519" i="2" s="1"/>
  <c r="R497" i="2"/>
  <c r="T497" i="2" s="1"/>
  <c r="R121" i="2"/>
  <c r="T121" i="2" s="1"/>
  <c r="R440" i="2"/>
  <c r="T440" i="2" s="1"/>
  <c r="R436" i="2"/>
  <c r="T436" i="2" s="1"/>
  <c r="R72" i="2"/>
  <c r="T72" i="2" s="1"/>
  <c r="R68" i="2"/>
  <c r="T68" i="2" s="1"/>
  <c r="R609" i="2"/>
  <c r="T609" i="2" s="1"/>
  <c r="R617" i="2"/>
  <c r="T617" i="2" s="1"/>
  <c r="R134" i="2"/>
  <c r="T134" i="2" s="1"/>
  <c r="R510" i="2"/>
  <c r="T510" i="2" s="1"/>
  <c r="R509" i="2"/>
  <c r="T509" i="2" s="1"/>
  <c r="R135" i="2"/>
  <c r="T135" i="2" s="1"/>
  <c r="R560" i="2"/>
  <c r="T560" i="2" s="1"/>
  <c r="R559" i="2"/>
  <c r="T559" i="2" s="1"/>
  <c r="R101" i="2"/>
  <c r="T101" i="2" s="1"/>
  <c r="R102" i="2"/>
  <c r="T102" i="2" s="1"/>
  <c r="R476" i="2"/>
  <c r="T476" i="2" s="1"/>
  <c r="R475" i="2"/>
  <c r="T475" i="2" s="1"/>
  <c r="R100" i="2"/>
  <c r="T100" i="2" s="1"/>
  <c r="R477" i="2"/>
  <c r="T477" i="2" s="1"/>
  <c r="R334" i="2"/>
  <c r="T334" i="2" s="1"/>
  <c r="R333" i="2"/>
  <c r="T333" i="2" s="1"/>
  <c r="R309" i="2"/>
  <c r="T309" i="2" s="1"/>
  <c r="R307" i="2"/>
  <c r="T307" i="2" s="1"/>
  <c r="R692" i="2"/>
  <c r="T692" i="2" s="1"/>
  <c r="R691" i="2"/>
  <c r="T691" i="2" s="1"/>
  <c r="R318" i="2"/>
  <c r="T318" i="2" s="1"/>
  <c r="R317" i="2"/>
  <c r="T317" i="2" s="1"/>
  <c r="R310" i="2"/>
  <c r="T310" i="2" s="1"/>
  <c r="R701" i="2"/>
  <c r="T701" i="2" s="1"/>
  <c r="R700" i="2"/>
  <c r="T700" i="2" s="1"/>
  <c r="R693" i="2"/>
  <c r="T693" i="2" s="1"/>
  <c r="R690" i="2"/>
  <c r="T690" i="2" s="1"/>
  <c r="R308" i="2"/>
  <c r="T308" i="2" s="1"/>
  <c r="R699" i="2"/>
  <c r="T699" i="2" s="1"/>
  <c r="R316" i="2"/>
  <c r="T316" i="2" s="1"/>
  <c r="R698" i="2"/>
  <c r="T698" i="2" s="1"/>
  <c r="R315" i="2"/>
  <c r="T315" i="2" s="1"/>
  <c r="R242" i="2"/>
  <c r="T242" i="2" s="1"/>
  <c r="R631" i="2"/>
  <c r="T631" i="2" s="1"/>
  <c r="R193" i="2"/>
  <c r="T193" i="2" s="1"/>
  <c r="R192" i="2"/>
  <c r="T192" i="2" s="1"/>
  <c r="R125" i="2"/>
  <c r="T125" i="2" s="1"/>
  <c r="R501" i="2"/>
  <c r="T501" i="2" s="1"/>
  <c r="R721" i="2"/>
  <c r="T721" i="2" s="1"/>
  <c r="R331" i="2"/>
  <c r="T331" i="2" s="1"/>
  <c r="R595" i="2"/>
  <c r="T595" i="2" s="1"/>
  <c r="R601" i="2"/>
  <c r="T601" i="2" s="1"/>
  <c r="R558" i="2"/>
  <c r="T558" i="2" s="1"/>
  <c r="R557" i="2"/>
  <c r="T557" i="2" s="1"/>
  <c r="R384" i="2"/>
  <c r="T384" i="2" s="1"/>
  <c r="T761" i="2" s="1"/>
  <c r="R8" i="2"/>
  <c r="T8" i="2" s="1"/>
  <c r="T375" i="2" s="1"/>
  <c r="R488" i="2"/>
  <c r="T488" i="2" s="1"/>
  <c r="R484" i="2"/>
  <c r="T484" i="2" s="1"/>
  <c r="R113" i="2"/>
  <c r="T113" i="2" s="1"/>
  <c r="R480" i="2"/>
  <c r="T480" i="2" s="1"/>
  <c r="R109" i="2"/>
  <c r="T109" i="2" s="1"/>
  <c r="R105" i="2"/>
  <c r="T105" i="2" s="1"/>
  <c r="R257" i="2"/>
  <c r="T257" i="2" s="1"/>
  <c r="R427" i="2"/>
  <c r="T427" i="2" s="1"/>
  <c r="R43" i="2"/>
  <c r="T43" i="2" s="1"/>
  <c r="R638" i="2"/>
  <c r="T638" i="2" s="1"/>
  <c r="R411" i="2"/>
  <c r="T411" i="2" s="1"/>
  <c r="R59" i="2"/>
  <c r="T59" i="2" s="1"/>
  <c r="M222" i="1" l="1"/>
  <c r="L222" i="1"/>
  <c r="N222" i="1" s="1"/>
  <c r="N226" i="1" s="1"/>
  <c r="N227" i="1" s="1"/>
  <c r="N228" i="1" s="1"/>
  <c r="N230" i="1" s="1"/>
  <c r="T376" i="2"/>
  <c r="T377" i="2" s="1"/>
  <c r="T762" i="2"/>
  <c r="T763" i="2" s="1"/>
  <c r="N22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tc={7D8E040C-0FB7-4FF1-8274-A1863D412CAA}</author>
  </authors>
  <commentList>
    <comment ref="K222" authorId="0" shapeId="0" xr:uid="{7D8E040C-0FB7-4FF1-8274-A1863D412CAA}">
      <text>
        <t>[Threaded comment]
Your version of Excel allows you to read this threaded comment; however, any edits to it will get removed if the file is opened in a newer version of Excel. Learn more: https://go.microsoft.com/fwlink/?linkid=870924
Comment:
    Tiek rēķināts kā 30% no darbaspēka izmaksām</t>
      </text>
    </comment>
  </commentList>
</comments>
</file>

<file path=xl/sharedStrings.xml><?xml version="1.0" encoding="utf-8"?>
<sst xmlns="http://schemas.openxmlformats.org/spreadsheetml/2006/main" count="16001" uniqueCount="1690">
  <si>
    <t>Atskaite izveidota:</t>
  </si>
  <si>
    <t>TOPS Projekta Nr.:</t>
  </si>
  <si>
    <t>Ražotnes:</t>
  </si>
  <si>
    <t>TEC1</t>
  </si>
  <si>
    <t>Darbu veidi:</t>
  </si>
  <si>
    <t>MEH</t>
  </si>
  <si>
    <t>No:</t>
  </si>
  <si>
    <t>Līdz:</t>
  </si>
  <si>
    <t>Paskaidrojumi:</t>
  </si>
  <si>
    <r>
      <t xml:space="preserve">Datus ievadīt tikai iekrāsotajos laukos. </t>
    </r>
    <r>
      <rPr>
        <b/>
        <sz val="12"/>
        <rFont val="Times New Roman"/>
        <family val="1"/>
        <charset val="186"/>
      </rPr>
      <t>Uzmanību - cenu noapaļot līdz 2 simboliem aiz komata!</t>
    </r>
    <r>
      <rPr>
        <sz val="12"/>
        <rFont val="Times New Roman"/>
        <family val="1"/>
        <charset val="186"/>
      </rPr>
      <t xml:space="preserve"> </t>
    </r>
  </si>
  <si>
    <t>Izmaksu piedāvājums</t>
  </si>
  <si>
    <t>TEC-1 mehānisko iekārtu uzturēšanas remonts 2027.-2028. gadā</t>
  </si>
  <si>
    <t>Iepirkuma vienības Nr.</t>
  </si>
  <si>
    <t>Iepirkuma vienības apraksts</t>
  </si>
  <si>
    <t>Iepirkuma vienības tips</t>
  </si>
  <si>
    <t>Mērvienība</t>
  </si>
  <si>
    <t>Daudzums periodā</t>
  </si>
  <si>
    <t>Darbietilpība 1 vienībai, c/h</t>
  </si>
  <si>
    <t>Darbaspēka c/h likme 1 vienībai (t.sk. VSAOI) , EUR</t>
  </si>
  <si>
    <t>Darbaspēka izmaksas 1 vienībai, EUR</t>
  </si>
  <si>
    <t>Darbietilpība kopējam daudzumam, c/h</t>
  </si>
  <si>
    <t>Darbaspēka izmaksas kopējam daudzumam, EUR</t>
  </si>
  <si>
    <t>Materiālu un mehānismu izmaksas 1 vienībai, EUR</t>
  </si>
  <si>
    <t>Materiālu un mehānismu izmaksas kopējam daudzumam, EUR</t>
  </si>
  <si>
    <t>Cena kopā 1 vienībai , EUR</t>
  </si>
  <si>
    <t>Cena kopējam daudzumam, EUR</t>
  </si>
  <si>
    <t>! Noapaļot līdz ne vairāk kā 2 simboli aiz komata!</t>
  </si>
  <si>
    <t>8=6*7</t>
  </si>
  <si>
    <t>9=5*6</t>
  </si>
  <si>
    <t>10=5*8</t>
  </si>
  <si>
    <t>12=5*11</t>
  </si>
  <si>
    <t>13=8+11</t>
  </si>
  <si>
    <t>14=10+12</t>
  </si>
  <si>
    <t>T1E-MEH-0001</t>
  </si>
  <si>
    <t>GT gāzes filtru nomaiņa</t>
  </si>
  <si>
    <t>Plānots darbs / pakalpojums</t>
  </si>
  <si>
    <t>gab</t>
  </si>
  <si>
    <t>T1E-MEH-0003</t>
  </si>
  <si>
    <t>GT eļļas attīrīšanas iekārtas eļļas filtru nomaiņa</t>
  </si>
  <si>
    <t>T1E-MEH-0004</t>
  </si>
  <si>
    <t>Skalošanas sūkņa eļļas nomaiņa</t>
  </si>
  <si>
    <t>T1E-MEH-0005</t>
  </si>
  <si>
    <t>Zobratu parraides sūkņa eļļas nomaiņa</t>
  </si>
  <si>
    <t>T1E-MEH-0006</t>
  </si>
  <si>
    <t>Sietfiltru iztīrīšana</t>
  </si>
  <si>
    <t>T1E-MEH-0007</t>
  </si>
  <si>
    <t>GT ventilācijas sistēmas gaisa ieplūdes filtru nomaiņa</t>
  </si>
  <si>
    <t>T1E-MEH-0008</t>
  </si>
  <si>
    <t>GT gaisa ieplūdes filtru nomaiņa</t>
  </si>
  <si>
    <t>T1E-MEH-0011</t>
  </si>
  <si>
    <t>Konservācijas iekārtas "Munters ML690" piedziņas siksnu un atbalsta riteņus pārbaude</t>
  </si>
  <si>
    <t>T1E-MEH-0011P</t>
  </si>
  <si>
    <t>TT konservācijas iekārtas "Munters ML690" piedziņas siksnu un atbalsta riteņus pārbaude</t>
  </si>
  <si>
    <t>T1E-MEH-0012</t>
  </si>
  <si>
    <t>Tvaika uztvērēju Dn 25 filtru elementu tīrīšana</t>
  </si>
  <si>
    <t>T1E-MEH-0013</t>
  </si>
  <si>
    <t>Filtru Dn65 tīrīšana</t>
  </si>
  <si>
    <t>T1E-MEH-0014</t>
  </si>
  <si>
    <t>Droseļdiafragmas Dn25 revīzija. Siltumizolācijas atjaunošana.</t>
  </si>
  <si>
    <t>T1E-MEH-0015</t>
  </si>
  <si>
    <t>Tvaika cauruļvada Dn 25 filtra tīrīšana</t>
  </si>
  <si>
    <t>T1E-MEH-0016</t>
  </si>
  <si>
    <t>Galvenā kondensāta cauruļvada Dn 25 filtra tīrīšana</t>
  </si>
  <si>
    <t>T1E-MEH-0017</t>
  </si>
  <si>
    <t>Ūdens separatora tīrīšana</t>
  </si>
  <si>
    <t>T1E-MEH-0018</t>
  </si>
  <si>
    <t>Drošības vārsta Armatec AT4550, Dn80-Pn16/Dn50-Pn40 revīzija, funkcionēšanas pārbaude</t>
  </si>
  <si>
    <t>T1E-MEH-0019</t>
  </si>
  <si>
    <t>Filtra pirms vītņsūkņa tīrīšana Dn 150</t>
  </si>
  <si>
    <t>T1E-MEH-0020</t>
  </si>
  <si>
    <t>Galveno eļļas filtru nomaiņa Dn 150</t>
  </si>
  <si>
    <t>T1E-MEH-0021</t>
  </si>
  <si>
    <t>Eļļas tvaiku ventilatora filtra revīzija</t>
  </si>
  <si>
    <t>T1E-MEH-0022</t>
  </si>
  <si>
    <t>Eļļas filtra tīrīšana</t>
  </si>
  <si>
    <t>T1E-MEH-0023</t>
  </si>
  <si>
    <t>Filtra kartridžu nomaiņa</t>
  </si>
  <si>
    <t>T1E-MEH-0026</t>
  </si>
  <si>
    <t>Eļļas dzesētāja tīrīšana ar demontāžu</t>
  </si>
  <si>
    <t>T1E-MEH-0029</t>
  </si>
  <si>
    <t>Eļļas spiediena ierobežošanas vārsta funkcionēšanas pārbaude</t>
  </si>
  <si>
    <t>T1E-MEH-0030</t>
  </si>
  <si>
    <t>Blīvtvaika dzesētāja tīrīšana</t>
  </si>
  <si>
    <t>T1E-MEH-0031</t>
  </si>
  <si>
    <t>Sietiņa filtra tīrīšana (Dn250)</t>
  </si>
  <si>
    <t>T1E-MEH-0032</t>
  </si>
  <si>
    <t>Eļļas separatora filtra filtrējošo elementu nomaiņa (ELT-920 - 3 gab.)</t>
  </si>
  <si>
    <t>kom</t>
  </si>
  <si>
    <t>T1E-MEH-0033</t>
  </si>
  <si>
    <t>Eļļas pilienu atdalītāja tīrīšana (Dn 490X200)</t>
  </si>
  <si>
    <t>T1E-MEH-0034</t>
  </si>
  <si>
    <t>Eļļas separatora filtra filtrējošo elementu nomaiņa (ELT-110 - 7 gab.)</t>
  </si>
  <si>
    <t>T1E-MEH-0035</t>
  </si>
  <si>
    <t>Eļļas filtra filtrējošo elementu nomaiņa (ELT-Z-1800-A-CC10V)</t>
  </si>
  <si>
    <t>T1E-MEH-0036</t>
  </si>
  <si>
    <t>Sietiņa eļļas filtra tīrīšana (Dn100)</t>
  </si>
  <si>
    <t>T1E-MEH-0037</t>
  </si>
  <si>
    <t>Sietiņa eļļas filtra tīrīšana (Dn15)</t>
  </si>
  <si>
    <t>T1E-MEH-0038</t>
  </si>
  <si>
    <t>Eļļas papildināšana līdz nepieciešamajam līmenim</t>
  </si>
  <si>
    <t>T1E-MEH-0039</t>
  </si>
  <si>
    <t>Drošības vārsta pārbaude</t>
  </si>
  <si>
    <t>T1E-MEH-0040</t>
  </si>
  <si>
    <t>Gāzes filtra kartridža nomaiņa (Dn100)</t>
  </si>
  <si>
    <t>T1E-MEH-0041</t>
  </si>
  <si>
    <t>Gāzes filtra tīrīšana (Dn100)</t>
  </si>
  <si>
    <t>T1E-MEH-0042</t>
  </si>
  <si>
    <t>Gāzes filtra tīrīšana (Dn40)</t>
  </si>
  <si>
    <t>T1E-MEH-0048</t>
  </si>
  <si>
    <t>Sietiņa filtra tīrīšana (Dn85)</t>
  </si>
  <si>
    <t>T1E-MEH-0051</t>
  </si>
  <si>
    <t>Fosfāta sūkņa pulsācijas slāpētāja spied. pārbaude</t>
  </si>
  <si>
    <t>T1E-MEH-0055</t>
  </si>
  <si>
    <t>Lūku atvēršana un aizvēršana katla iekšējai apskatei ( 4 gab.)</t>
  </si>
  <si>
    <t>T1E-MEH-0056</t>
  </si>
  <si>
    <t>Lūku atvēršana un aizvērš. dūmeņa iekšējai un ārējai apskatei (2 gab.)</t>
  </si>
  <si>
    <t>T1E-MEH-0057</t>
  </si>
  <si>
    <t>Boilera lūku atveršana un aizvēršana iekšējai vīrsmu tīrīšanai un apskatei (2 gab.)</t>
  </si>
  <si>
    <t>T1E-MEH-0058</t>
  </si>
  <si>
    <t>Drošības vārsta pneimatiskās spēka pievada sistēmas tehniskā apkope un drošības vārsta darbības pārbaude (ar "SEMPEL" (Vācija) speciālistu piesaisti)</t>
  </si>
  <si>
    <t>T1E-MEH-0059</t>
  </si>
  <si>
    <t>Dūmeņa aizvaru blīvslēgu pārbaude, tīrīšana, eļļošana un darbības pārbaude</t>
  </si>
  <si>
    <t>T1E-MEH-0060</t>
  </si>
  <si>
    <t>Drošības vārstu noņemšana, pārbaude uz stenda un uzstādīšana: Dn=40 mm, Pn = 162.0 bar.</t>
  </si>
  <si>
    <t>T1E-MEH-0061</t>
  </si>
  <si>
    <t>Drošības vārstu noņemšana, pārbaude uz stenda un uzstādīšana: Dn = 25 mm, Pn = 28.0 bar.</t>
  </si>
  <si>
    <t>T1E-MEH-0062</t>
  </si>
  <si>
    <t>Drošības vārstu noņemšana, pārbaude uz stenda un uzstādīšana: Dn=15 mm, Pn = 15.0 bar.</t>
  </si>
  <si>
    <t>T1E-MEH-0063</t>
  </si>
  <si>
    <t>Gāzes pieņemšanas stacijas filtra nomaiņa (ELMT1012-2X600)</t>
  </si>
  <si>
    <t>T1E-MEH-0064</t>
  </si>
  <si>
    <t>Gāzes pieņemšanas stacijas filtra tīrīšana (Dn80)</t>
  </si>
  <si>
    <t>T1E-MEH-0070</t>
  </si>
  <si>
    <t>Drošības vārstu ARMATEC 433 (AT4592D4-10-20) Dn25 Pn10 revīzija, funkcionēšanas pārbaude.</t>
  </si>
  <si>
    <t>T1E-MEH-0072</t>
  </si>
  <si>
    <t>Drošības vārstu LASER 441 Dn25 Pn40 revīzija, funkcionēšanas pārbaude</t>
  </si>
  <si>
    <t>T1E-MEH-0073</t>
  </si>
  <si>
    <t>Filtra pirms BES tīrīšana (Dn150)</t>
  </si>
  <si>
    <t>T1E-MEH-0074</t>
  </si>
  <si>
    <t>Eļļas nomaiņa BES gultņos</t>
  </si>
  <si>
    <t>T1E-MEH-0075</t>
  </si>
  <si>
    <t>Smērvielas nomaiņa sūkņa savienotājuzmavā</t>
  </si>
  <si>
    <t>T1E-MEH-0078</t>
  </si>
  <si>
    <t>Drošības vārsta noņemšana, pārbaude uz stenda un uzstādīšana: Dn=25 mm, Pn = 5.5 bar</t>
  </si>
  <si>
    <t>T1E-MEH-0079</t>
  </si>
  <si>
    <t>Drošības vārsta noņemšana, pārbaude uz stenda un uzstādīšana: Dn=25 mm, Pn = 16 bar</t>
  </si>
  <si>
    <t>T1E-MEH-0083</t>
  </si>
  <si>
    <t>Filtra 0SDA10AT005 gultņu bloka revīzija, smērvielas nomaiņa, blīvējumu nomaiņa.</t>
  </si>
  <si>
    <t>T1E-MEH-0084</t>
  </si>
  <si>
    <t>Drošības vārsta LASER 433 (AT4520D4-16-50) Dn50 Pn16 revīzija, funkcionēšanas pārbaude</t>
  </si>
  <si>
    <t>T1E-MEH-0086</t>
  </si>
  <si>
    <t>Blīvripas Dn250 demontāža ar siltumizolācijas demontāžu un montāžu.</t>
  </si>
  <si>
    <t>T1E-MEH-0088</t>
  </si>
  <si>
    <t>Drenāžas sūkņa filtra Dn 100 tīrīšana</t>
  </si>
  <si>
    <t>T1E-MEH-0090</t>
  </si>
  <si>
    <t>Kondensāta filtra Dn 300 tīrīšana</t>
  </si>
  <si>
    <t>T1E-MEH-0091</t>
  </si>
  <si>
    <t>Galvenā kondensāta filtra kartridžu nomaiņa, 42gab.</t>
  </si>
  <si>
    <t>T1E-MEH-0093</t>
  </si>
  <si>
    <t>Drošības vārstu LASER 441 (AT4547-4-8,0-125) Dn125/200 Pn40/16 revīzija, funkcionēšanas pārbaude</t>
  </si>
  <si>
    <t>T1E-MEH-0095</t>
  </si>
  <si>
    <t>Kasešu filtru tīrīšana Dn=350mm</t>
  </si>
  <si>
    <t>T1E-MEH-0096</t>
  </si>
  <si>
    <t>Slēgtās dzesēšanas sistēma siltummaiņu mazgāšana  (ārējā)</t>
  </si>
  <si>
    <t>T1E-MEH-0099</t>
  </si>
  <si>
    <t>Kasešu filtru tīrīšana Dn=150mm</t>
  </si>
  <si>
    <t>T1E-MEH-0100</t>
  </si>
  <si>
    <t>Gaisa kompresora gaisa ieplūdes filtru nomaiņa</t>
  </si>
  <si>
    <t>T1E-MEH-0101</t>
  </si>
  <si>
    <t>Gaisa kompresora eļļas filtru nomaiņa</t>
  </si>
  <si>
    <t>T1E-MEH-0102</t>
  </si>
  <si>
    <t>Gaisa kompresora eļļas atdalītāju nomaiņa</t>
  </si>
  <si>
    <t>T1E-MEH-0103</t>
  </si>
  <si>
    <t>Gaisa kompresora eļļas maiņa</t>
  </si>
  <si>
    <t>T1E-MEH-0104</t>
  </si>
  <si>
    <t>Gaisa kompresora drošības vārstu pārbaude</t>
  </si>
  <si>
    <t>T1E-MEH-0105</t>
  </si>
  <si>
    <t>Minimālā spiediena vārstu nomaiņa</t>
  </si>
  <si>
    <t>T1E-MEH-0106</t>
  </si>
  <si>
    <t>Eļļas regulatoru nomaiņa</t>
  </si>
  <si>
    <t>T1E-MEH-0107</t>
  </si>
  <si>
    <t>Eļļas dzesētāju tīrīšana</t>
  </si>
  <si>
    <t>T1E-MEH-0108</t>
  </si>
  <si>
    <t>Gaisa kompresora ķīļsiksnas nomaiņa (komplekts)</t>
  </si>
  <si>
    <t>T1E-MEH-0109</t>
  </si>
  <si>
    <t>Eļļas /ūdens atdalītāja tīrīšāna un filtru nomaiņa</t>
  </si>
  <si>
    <t>T1E-MEH-0111</t>
  </si>
  <si>
    <t>Eļļas atdalītāja filtra elementa nomaiņa</t>
  </si>
  <si>
    <t>T1E-MEH-0112</t>
  </si>
  <si>
    <t>Izplūdes trokšņa slāpētāju komplekta nomaiņa</t>
  </si>
  <si>
    <t>T1E-MEH-0113</t>
  </si>
  <si>
    <t>Gaisa resīvera drošības vārstu noņemšana, pārbaude  uz stenda un uzstādīšana : Pn=10.5bar</t>
  </si>
  <si>
    <t>T1E-MEH-0114</t>
  </si>
  <si>
    <t>Gaisa žāvētāju absorbējošā materiāla nomaiņa</t>
  </si>
  <si>
    <t>T1E-MEH-0115</t>
  </si>
  <si>
    <t>Gaisa žāvētāju vārstu(ieplūdes, izplūdes, caurplūdes, pārslēdzes, noplūdes) nomaiņa (5kompl.)</t>
  </si>
  <si>
    <t>T1E-MEH-0116</t>
  </si>
  <si>
    <t>Magnētisko vārstu nomaiņa.</t>
  </si>
  <si>
    <t>T1E-MEH-0117</t>
  </si>
  <si>
    <t>Iesūknēšanas vārstu nomaiņa</t>
  </si>
  <si>
    <t>T1E-MEH-0118</t>
  </si>
  <si>
    <t>Sietiņa filtra tīrīšana (Strainer AT4029A Dn65)</t>
  </si>
  <si>
    <t>T1E-MEH-0119</t>
  </si>
  <si>
    <t>Degvielas  sietiņa filtra tīrīšana (Anello 70502)</t>
  </si>
  <si>
    <t>T1E-MEH-0120</t>
  </si>
  <si>
    <t>Gāzes filtra (RMG 906-80-16/1/1) kartridža nomaiņa</t>
  </si>
  <si>
    <t>T1E-MEH-0138</t>
  </si>
  <si>
    <t>Drošības vārstu noņemšana, pārbaude uz stenda un uzstādīšana Pn=2,5 bar</t>
  </si>
  <si>
    <t>T1E-MEH-0139</t>
  </si>
  <si>
    <t>Drošības vārstu noņemšana, pārbaude uz stenda un uzstādīšana Pn=20 bar</t>
  </si>
  <si>
    <t>T1E-MEH-0140</t>
  </si>
  <si>
    <t>Lūku atvēršana un aizvēršana katla iekšējai apskatei</t>
  </si>
  <si>
    <t>T1E-MEH-0141</t>
  </si>
  <si>
    <t>Lūku atvēršana un aizvēršana tvertne iekšējai apskatei</t>
  </si>
  <si>
    <t>T1E-MEH-0142</t>
  </si>
  <si>
    <t>Lūku atvēršana un aizvēršana, s/t ūdens sildītāja Nr1 tvertnes sagatavošana iekšējai apskatei</t>
  </si>
  <si>
    <t>T1E-MEH-0143</t>
  </si>
  <si>
    <t>Lūku atvēršana un aizvēršana, s/t ūdens sildītāja Nr2 tvertnes sagatavošana iekšējai apskatei</t>
  </si>
  <si>
    <t>T1E-MEH-0144</t>
  </si>
  <si>
    <t>0MAG20AC005 drošības vārstu noņemšana, pārbaude uz stenda un uzstādīšana Pn=1.1bar</t>
  </si>
  <si>
    <t>T1E-MEH-0145</t>
  </si>
  <si>
    <t>0MAG20AC005 drošības vārstu noņemšana, pārbaude uz stenda un uzstādīšana Pn=16bar</t>
  </si>
  <si>
    <t>T1E-MEH-0146</t>
  </si>
  <si>
    <t>Lūku atvēršana un aizvēršana, s/t ūdens sildītāja Nr3 tvertnes sagatavošana iekšējai apskatei</t>
  </si>
  <si>
    <t>T1E-MEH-0147</t>
  </si>
  <si>
    <t>0MAG30AC005 drošības vārstu noņemšana, pārbaude uz stenda un uzstādīšana Pn=3.25bar</t>
  </si>
  <si>
    <t>T1E-MEH-0148</t>
  </si>
  <si>
    <t>0MAG30AC005 drošības vārstu noņemšana, pārbaude uz stenda un uzstādīšana Pn=16bar</t>
  </si>
  <si>
    <t>T1E-MEH-0149</t>
  </si>
  <si>
    <t>Telfera sliede ar pārvietojamu ķēdes vinču  1.25 tn. ( apkope )</t>
  </si>
  <si>
    <t>T1E-MEH-0150</t>
  </si>
  <si>
    <t>Telfera sliede ar pārvietojamu ķēdes vinču  3.5 tn. ( apkope )</t>
  </si>
  <si>
    <t>T1E-MEH-0151</t>
  </si>
  <si>
    <t>Telfera sliede ar pārvietojamu ķēdes vinču  0.25 tn. ( apkope )</t>
  </si>
  <si>
    <t>T1E-MEH-0152</t>
  </si>
  <si>
    <t>Telfera sliede ar pārvietojamu ķēdes vinču  0.5 tn. ( apkope )</t>
  </si>
  <si>
    <t>T1E-MEH-0153</t>
  </si>
  <si>
    <t>Telfera sliede ar ratiņiem 0.5 tn. ( apkope )</t>
  </si>
  <si>
    <t>T1E-MEH-0154</t>
  </si>
  <si>
    <t>Telfera sliede ar pārvietojamu ķēdes vinču 1.0 tn. ( apkope )</t>
  </si>
  <si>
    <t>T1E-MEH-0155</t>
  </si>
  <si>
    <t>Telfera sliede ar pārvietojamu ķēdes vinču 5.0 tn. ( apkope )</t>
  </si>
  <si>
    <t>T1E-MEH-0156</t>
  </si>
  <si>
    <t>Telfera sliede ar pārvietojamu ķēdes vinču  2.0 tn. ( apkope )</t>
  </si>
  <si>
    <t>T1E-MEH-0157</t>
  </si>
  <si>
    <t>Telfera sliede 0.5 tn. ( apkope )</t>
  </si>
  <si>
    <t>T1E-MEH-0159</t>
  </si>
  <si>
    <t>Pārvietojama telfera sliede ar pārvietojamu ķēdes vinču 2.0 tn. ( apkope )</t>
  </si>
  <si>
    <t>T1E-MEH-0160</t>
  </si>
  <si>
    <t>Rokas-ķēdes bloka sijas trīsis 1.5 tn. ( apkope ) un pilnā pārbaude</t>
  </si>
  <si>
    <t>T1E-MEH-0161</t>
  </si>
  <si>
    <t>Rokas-ķēdes bloka sijas trīsis 2.0 tn. ( apkope ) un pilnā pārbaude</t>
  </si>
  <si>
    <t>T1E-MEH-0162</t>
  </si>
  <si>
    <t>Gāzes filtra (FAG A/6, Dn300)  kartridža nomaiņa</t>
  </si>
  <si>
    <t>T1E-MEH-0163</t>
  </si>
  <si>
    <t>Gāzes filtra (FAG A/4, Dn200)  kartridža nomaiņa</t>
  </si>
  <si>
    <t>T1E-MEH-0164</t>
  </si>
  <si>
    <t>Gāzes filtra (Kromschrōder GFK80 F40-3) tīrīšana</t>
  </si>
  <si>
    <t>T1E-MEH-0165</t>
  </si>
  <si>
    <t>Filtra (EG2) tīrīšana (Ako Filter DN25)</t>
  </si>
  <si>
    <t>T1E-MEH-0166</t>
  </si>
  <si>
    <t>Filtra tīrīšana (Siebeck - Bitter DN40)</t>
  </si>
  <si>
    <t>T1E-MEH-0167</t>
  </si>
  <si>
    <t>Sietiņa filtra ''Spirax Sarco" tīrīšana (Dn25)</t>
  </si>
  <si>
    <t>T1E-MEH-0168</t>
  </si>
  <si>
    <t>Sietiņa filtra ''Spirax Sarco" tīrīšana (Dn50)</t>
  </si>
  <si>
    <t>T1E-MEH-0169</t>
  </si>
  <si>
    <t>Sietiņa filtra "Plenty" (DN600) tīrīšana</t>
  </si>
  <si>
    <t>T1E-MEH-0171</t>
  </si>
  <si>
    <t>Gultņu revīzija, eļļas nomaiņa (ventilators VDN18 II)</t>
  </si>
  <si>
    <t>T1E-MEH-0172</t>
  </si>
  <si>
    <t>Gultņu revīzija, eļļas nomaiņa (dūmsūc. DN22X2-0,62GM)</t>
  </si>
  <si>
    <t>T1E-MEH-0173</t>
  </si>
  <si>
    <t>Dūmsūcēja iekšēja apskate</t>
  </si>
  <si>
    <t>T1E-MEH-0174</t>
  </si>
  <si>
    <t>Lūku atvērš. un aizvērš. dūmeņa iekšējai apskatei</t>
  </si>
  <si>
    <t>T1E-MEH-0175</t>
  </si>
  <si>
    <t>Siltumtīkla sūkņa iekšēja apskate, defektācija,  remonts ar blīvējumu un gultņu nomaiņu, sūkņa centrēšana (sūknis OMEGA 300 - 700A)</t>
  </si>
  <si>
    <t>T1E-MEH-0176</t>
  </si>
  <si>
    <t>Sietiņa filtra (DN300) tīrīšana</t>
  </si>
  <si>
    <t>T1E-MEH-0178</t>
  </si>
  <si>
    <t>Lūku atvēršana un aizvēršana kondensācijas ekonomaizera iekšējai apskatei</t>
  </si>
  <si>
    <t>T1E-MEH-0179</t>
  </si>
  <si>
    <t>Kondensāta sajaukšanas starptvertnes (V=0,26 m3) attīrīšana no nosēdumiem</t>
  </si>
  <si>
    <t>T1E-MEH-0180</t>
  </si>
  <si>
    <t>Gāzes vada aku, ar tajā uzstādīto armatūru revīzija</t>
  </si>
  <si>
    <t>T1E-MEH-0181</t>
  </si>
  <si>
    <t>Sūkņu FA 10.28 (gultņu, blīvējumu, darba riteņa, eļļas, sūkņu stiprinājumu pārbaude) tehniskā apkope</t>
  </si>
  <si>
    <t>T1E-MEH-0182</t>
  </si>
  <si>
    <t>Sūkņu FA 08.66 (gultņu, blīvējuma, darba riteņa, eļļas, sūkņu stiprinājumu pārbaude) tehniskā apkope</t>
  </si>
  <si>
    <t>T1E-MEH-0184</t>
  </si>
  <si>
    <t>Lietusūdens kanalizācijas stacijas sūkņu (darba riteņa, eļļas, izolācijas, cauruļvadu pievienojumu pārbaude) tehniskā apkope</t>
  </si>
  <si>
    <t>T1E-MEH-0189</t>
  </si>
  <si>
    <t>Membrānas pārbaude dozēšanas sūkņos</t>
  </si>
  <si>
    <t>T1E-MEH-0190</t>
  </si>
  <si>
    <t>Filtrējošā materiāla līmeņa pārbaude</t>
  </si>
  <si>
    <t>T1E-MEH-0191</t>
  </si>
  <si>
    <t>Sveķu aizturētāju tīrīšana</t>
  </si>
  <si>
    <t>T1E-MEH-0193</t>
  </si>
  <si>
    <t>Kālija permanganāta dozēšanas sistēmas tīrīšana</t>
  </si>
  <si>
    <t>T1E-MEH-0194</t>
  </si>
  <si>
    <t>Neitralizācijas tvertnes tīrīšana</t>
  </si>
  <si>
    <t>T1E-MEH-0195</t>
  </si>
  <si>
    <t>Jonu apmaiņu sveķu nomaiņa.</t>
  </si>
  <si>
    <t>T1E-MEH-0197</t>
  </si>
  <si>
    <t>Sietfiltru iztīrīšana, Dn=700mm</t>
  </si>
  <si>
    <t>T1E-MEH-0198</t>
  </si>
  <si>
    <t>Tvaika ģeneratoru bārošanas ūdens deaeratora drošības vārsta noņemšana, pārbaude uz stenda un uzstādīšana: Dn=200 mm Pn = 3.0 bar</t>
  </si>
  <si>
    <t>T1E-MEH-0200</t>
  </si>
  <si>
    <t>Gaisa resīvera drošības vārstu noņemšana, pārbaude  uz stenda un uzstādīšana :  Pn=11bar</t>
  </si>
  <si>
    <t>T1E-MEH-0203</t>
  </si>
  <si>
    <t>Blīvripas Dn250 uzstādīšana ar siltumizolācijas demontāžu un montāžu.</t>
  </si>
  <si>
    <t>T1E-MEH-0206</t>
  </si>
  <si>
    <t>Tvaika ģeneratoru barošanas ūdens rezervuāra lūku atvēršana un aizvēršana tvertnes iekšējai apskatei</t>
  </si>
  <si>
    <t>T1E-MEH-0208</t>
  </si>
  <si>
    <t>Gaisa resivera lūku atvēršana un aizvēršana tvertnes iekšējai apskatei V=1m3</t>
  </si>
  <si>
    <t>T1E-MEH-0209</t>
  </si>
  <si>
    <t>Gaisa resivera lūku atvēršana un aizvēršana tvertnes iekšējai apskatei V=2m3</t>
  </si>
  <si>
    <t>T1E-MEH-0211</t>
  </si>
  <si>
    <t>Rokas-ķēdes bloka sijas trīša apkope 1.5 t</t>
  </si>
  <si>
    <t>T1E-MEH-0212</t>
  </si>
  <si>
    <t>Rokas-ķēdes bloka sijas trīša apkope 2.0 t</t>
  </si>
  <si>
    <t>T1E-MEH-0215</t>
  </si>
  <si>
    <t>Telfera sliedes ar pārvietojamu ķēdes vinču 0.5 t apkope un pilnā pārbaude</t>
  </si>
  <si>
    <t>T1E-MEH-0216</t>
  </si>
  <si>
    <t>Telfera sliedes ar pārvietojamu ķēdes vinču 2.0 t apkope un pilnā pārbaude</t>
  </si>
  <si>
    <t>T1E-MEH-0225</t>
  </si>
  <si>
    <t>Metāla kontroles apjoms ar sagatavošanas darbiem cauruļvadam ar diametru Ø168.3x12.5mm</t>
  </si>
  <si>
    <t>T1E-MEH-0232</t>
  </si>
  <si>
    <t>TT regulēšanas eļļas sistēmas eļļas tvertnes tīrīšana un eļļas nomaiņa (V=0.3 m³)</t>
  </si>
  <si>
    <t>T1E-MEH-0233</t>
  </si>
  <si>
    <t>Sūkņa (VECTRA GL 60) smērvielas, gultņu un blīvējuma nomaiņa; caurplūdes daļas revīzija ar korpusa blīvējumu nomaiņu; pusuzmavas defektēšana, elastīgo ieliktņu nomaiņa; agregāta centrēšana</t>
  </si>
  <si>
    <t>T1E-MEH-0234</t>
  </si>
  <si>
    <t>Sūkņa (KSB RDLO 500-1035 B) smērvielas nomaiņa. Agregāta centrēšanas pārbaude</t>
  </si>
  <si>
    <t>T1E-MEH-0235</t>
  </si>
  <si>
    <t>Kombinēta degļa (EK9.1000 GL-R) tehniskā apkope, noregulēšana un sadegšanas procesu pārbaude</t>
  </si>
  <si>
    <t>T1E-MEH-0237</t>
  </si>
  <si>
    <t>Nopūšanas tvertnes sagatavošana iekšējai pārbaudei.</t>
  </si>
  <si>
    <t>T1E-MEH-0249</t>
  </si>
  <si>
    <t>Lūkas Dn200 atvēršana un aizvēršana</t>
  </si>
  <si>
    <t>T1E-MEH-0260</t>
  </si>
  <si>
    <t>Lūkas Dn250 atvēršana un aizvēršana</t>
  </si>
  <si>
    <t>T1E-MEH-0262</t>
  </si>
  <si>
    <t>Metāla kontroles apjoms ar sagatavošanas darbiem cauruļvada D=168.3mm zonā</t>
  </si>
  <si>
    <t>T1E-MEH-0263</t>
  </si>
  <si>
    <t>Metāla kontroles apjoms ar sagatavošanas darbiem cauruļvada D=219.1mm zonā</t>
  </si>
  <si>
    <t>T1E-MEH-0265</t>
  </si>
  <si>
    <t>Membrānas nomaiņa pneimatiskajos vārstos kam ir saskarsme ar agresīvām ķīmiskām vielām</t>
  </si>
  <si>
    <t>T1E-MEH-0266</t>
  </si>
  <si>
    <t>GT gaisa ieplūdes sistēmas rāmja blīvējumu nomaiņa kabatu filtriem</t>
  </si>
  <si>
    <t>T1E-MEH-0267</t>
  </si>
  <si>
    <t>Sagatavošanās darbi nopūšanas tvertnes DN 500 hidrauliskās pārbaudes veikšanai un hidrauliskā pārbaude</t>
  </si>
  <si>
    <t>T1E-MEH-0268</t>
  </si>
  <si>
    <t>Sagatavošanās darbi tvaika ģeneratoru barošanas ūdens rezervuāra DN 2800 ar deaeratoru hidrauliskās pārbaudes veikšanai un hidrauliskā pārbaude</t>
  </si>
  <si>
    <t>T1E-MEH-0269</t>
  </si>
  <si>
    <t>Sagatavošanas darbi gaisa resivera hidrauliskajai pārbaudei  un hidrauliskā pārbaude V=1m3, P=16.0 bar</t>
  </si>
  <si>
    <t>T1E-MEH-0270</t>
  </si>
  <si>
    <t>Sagatvošanās darbi barošanas ūdens tvertnes 7.0.H-3 hidrauliskās pārbaudes veikšanai un hidrauliskā pārbaude</t>
  </si>
  <si>
    <t>T1E-MEH-0271</t>
  </si>
  <si>
    <t>GT izplūdes difuzora siltumizolācijas nomaiņa</t>
  </si>
  <si>
    <t>T1E-MEH-0272</t>
  </si>
  <si>
    <t>Metāla kontroles apjoms ar sagatavošanās darbiem KU zonā</t>
  </si>
  <si>
    <t>T1E-MEH-0273</t>
  </si>
  <si>
    <t>Palīgkatla deaeratora barbotāžas disku remonts</t>
  </si>
  <si>
    <t>T1E-MEH-0274</t>
  </si>
  <si>
    <t>Palīgkatla barošanas sūkņa KSB MTC A 32/11B-02.1 10.62 remonts</t>
  </si>
  <si>
    <t>T1E-MEH-0275</t>
  </si>
  <si>
    <t>Sagatavošanās darbi tvaika katla Univex 120PD H-20 hidrauliskās pārbaudes veikšanai un hidrauliskā pārbaude</t>
  </si>
  <si>
    <t>T1E-MEH-0276</t>
  </si>
  <si>
    <t>Ūk sagatavošana iekšējai un hidrauliskajai pārbaudei. Hidrauliskā pārbaude uz P=29.0 bar</t>
  </si>
  <si>
    <t>T1E-MEH-0277</t>
  </si>
  <si>
    <t>Gāzes arējās apgādes sistēmas augstspiediena daļas sagatavošana  hidrauliskajai pārbaudei. Hidrauliskā pārbaude uz P=45.0 bar</t>
  </si>
  <si>
    <t>T1E-MEH-0278</t>
  </si>
  <si>
    <t>Gāzes arējās apgādes sistēmas zemspiediena daļas sagatavošana  hidrauliskajai pārbaudei. Hidrauliskā pārbaude uz P=10.5 bar</t>
  </si>
  <si>
    <t>T1E-MEH-0279</t>
  </si>
  <si>
    <t>Gāzes skaitītāja Fluxi 2080 TZ G160 noņemšana verifikācijai un uzstādīšana</t>
  </si>
  <si>
    <t>T1E-MEH-0280</t>
  </si>
  <si>
    <t>Gāzes skaitītāja Fluxi 2300 TZ G400 noņemšana verifikācijai un uzstādīšana</t>
  </si>
  <si>
    <t>T1E-MEH-0281</t>
  </si>
  <si>
    <t>Siltumtīklu armatūas DN600 nomaiņa</t>
  </si>
  <si>
    <t>T1E-MEH-0282</t>
  </si>
  <si>
    <t>Regulējoša vārsta FLOWSERVE, Type V726DCVNA, Dn80, Pn40 blīvslēgu nomaiņa</t>
  </si>
  <si>
    <t>T1E-MEH-0283</t>
  </si>
  <si>
    <t>Deaeratora Dn3000 sagatavošana hidrauliskajai pārbaudei un hidrauliskā pārbaude. P=3.4 bar</t>
  </si>
  <si>
    <t>T1E-MEH-0284</t>
  </si>
  <si>
    <t>Deaeratora Dn3000 sagatavošana iekšējai pārbaudei</t>
  </si>
  <si>
    <t>T1E-MEH-0285</t>
  </si>
  <si>
    <t>Metāla kontrole pārkarsēta tvaika cauruļvadu sistēmai</t>
  </si>
  <si>
    <t>T1E-MEH-0286</t>
  </si>
  <si>
    <t>Tvaika cauruļvadu sistēmas sagatavošana iekšējai pārbaudei</t>
  </si>
  <si>
    <t>T1E-MEH-0287</t>
  </si>
  <si>
    <t>Siltummaiņa metāla kontroles sagatavošanas darbi</t>
  </si>
  <si>
    <t>T1E-MEH-0288</t>
  </si>
  <si>
    <t>Siltummaiņu metāla kontroles sagatavošanas darbi</t>
  </si>
  <si>
    <t>T1E-MEH-0289</t>
  </si>
  <si>
    <t>Drenāžas tvertnes metāla kontroles sagatavošanas darbi</t>
  </si>
  <si>
    <t>T1E-MEH-0290</t>
  </si>
  <si>
    <t>Ķīļveida aizbīdņa KSB, STAAL 40, Dn600 Pn8 remonts</t>
  </si>
  <si>
    <t>T1E-MEH-0291</t>
  </si>
  <si>
    <t>Vārsta KSB, NORI 500 ZXSV 7641.1, Dn25, Pn320, materiāls 10CrMo9-10 ar cauruļvadu 33.7x5.0, DIN 2448, materiāls 10CrMo9-10 metinājuma šuves pārbaude</t>
  </si>
  <si>
    <t>T1E-MEH-0292</t>
  </si>
  <si>
    <t>Vārsta KSB, NORI 500 ZXSV 7641.1, Dn25, Pn320 nomaiņa; materiāls 10CrMo9-10</t>
  </si>
  <si>
    <t>T1E-MEH-0293</t>
  </si>
  <si>
    <t>Reducejoša dzēsējoša vārsta CCI BTG, VLB-40RT, Dn100 Pn112 korpusa blīvējuma un kāta blīvslēga nomaiņa</t>
  </si>
  <si>
    <t>T1E-MEH-0294</t>
  </si>
  <si>
    <t>Regulējoša vārsta CCI BTG, tips 25VSG1-10, Dn25, Pn16 korpusa blīvējuma un kāta blīvslēga nomaiņa</t>
  </si>
  <si>
    <t>T1E-MEH-0295</t>
  </si>
  <si>
    <t>Regulējoša vārsta CCI BTG, tips 50VSG1-40R, Dn50, Pn16 korpusa blīvējuma un kāta blīvslēga nomaiņa</t>
  </si>
  <si>
    <t>T1E-MEH-0296</t>
  </si>
  <si>
    <t>Apkalpošanas laukuma daļēja demontāža un atjaunošana aizbīdņu revīzijai</t>
  </si>
  <si>
    <t>T1E-MEH-0297</t>
  </si>
  <si>
    <t>Ķīļveida aizbīdņa Dn800 Pn25 remonts</t>
  </si>
  <si>
    <t>T1E-MEH-0298</t>
  </si>
  <si>
    <t>Noslēgtās dzesēšanas sistēmas drenēšana un uzpildīšana</t>
  </si>
  <si>
    <t>T1E-MEH-0299</t>
  </si>
  <si>
    <t>Tauriņveida regulējoša vārsta Dn200 Pn16  atloksavienojumu blīvējumu, bultskrūvju un uzgriežņu nomaiņa</t>
  </si>
  <si>
    <t>T1E-MEH-0300</t>
  </si>
  <si>
    <t>Tauriņveida regulējoša vārsta Dn350 Pn16 atloksavienojumu blīvējumu, bultskrūvju un uzgriežņu nomaiņa</t>
  </si>
  <si>
    <t>T1E-MEH-0301</t>
  </si>
  <si>
    <t>Prētvārsta Dn350 Pn16 atloksavienojumu blīvējumu, bultskrūvju un uzgriežņu nomaiņa</t>
  </si>
  <si>
    <t>T1E-MEH-0302</t>
  </si>
  <si>
    <t>Sūkņa ETANORM R S 250-400 atloksavienojumu Dn350 Pn16 blīvējumu, bultskrūvju un uzgriežņu nomaiņa</t>
  </si>
  <si>
    <t>T1E-MEH-0303</t>
  </si>
  <si>
    <t>Sūkņa DOMINATOR PUMP E1SA4R449 remonts</t>
  </si>
  <si>
    <t>T1E-MEH-0304</t>
  </si>
  <si>
    <t>Drošības vārsta Dn15 Pn8 nomaiņa</t>
  </si>
  <si>
    <t>T1E-MEH-0305</t>
  </si>
  <si>
    <t>Drošības vārsta Dn15 Pn8 nomaiņa (nepieciešama sastatņu montāža un demontāža)</t>
  </si>
  <si>
    <t>Plānoto darbu izmaksas kopā:</t>
  </si>
  <si>
    <t>PVN (21%):</t>
  </si>
  <si>
    <t>Plānoto darbu izmaksas ar PVN:</t>
  </si>
  <si>
    <t>ND-DSP-0001</t>
  </si>
  <si>
    <t>Darbaspēks neparedzētiem darbiem - Remontatslēdznieks 723302</t>
  </si>
  <si>
    <t>Neplānots darbs / pakalpojums</t>
  </si>
  <si>
    <t>h</t>
  </si>
  <si>
    <t>ND-DSP-0002</t>
  </si>
  <si>
    <t>Darbaspēks neparedzētiem darbiem - Metinātājs 721212, 721209</t>
  </si>
  <si>
    <t>ND-DSP-0013</t>
  </si>
  <si>
    <t>Darbaspēks neparedzētiem darbiem - Sastatņu montētājs 711902</t>
  </si>
  <si>
    <t>ND-DSP-0015</t>
  </si>
  <si>
    <t>Darbaspēks neparedzētiem darbiem - Izolētājs 712404</t>
  </si>
  <si>
    <t>ND-DSP-0029</t>
  </si>
  <si>
    <t>Darbaspēks neparedzētiem darbiem - Skārdnieks 721302</t>
  </si>
  <si>
    <t>ND-MAT-0001</t>
  </si>
  <si>
    <t>Materiālu izmaksas neparedzētiem darbiem un defektu novēršanai</t>
  </si>
  <si>
    <t>-</t>
  </si>
  <si>
    <t>ND-MEH-0001</t>
  </si>
  <si>
    <t>Mehānismi neparedzētiem darbiem - Elektropacēlājs</t>
  </si>
  <si>
    <t>ND-MEH-0005</t>
  </si>
  <si>
    <t>Mehānismi neparedzētiem darbiem - Kravas automašīna</t>
  </si>
  <si>
    <t>ND-MEH-0008</t>
  </si>
  <si>
    <t>Mehānismi neparedzētiem darbiem - Sastatnes - 1m³</t>
  </si>
  <si>
    <t>Defektu novēršanas darbu izmaksas kopā:</t>
  </si>
  <si>
    <t>Defektu novēršanas darbu izmaksas ar PVN:</t>
  </si>
  <si>
    <t>Plānoto un defektu novēršanas darbu izmaksas KOPĀ (bez PVN):</t>
  </si>
  <si>
    <t>Plānoto un defektu novēršanas darbu izmaksas KOPĀ ar PVN:</t>
  </si>
  <si>
    <t>Veicamo plānoto darbu detalizācija</t>
  </si>
  <si>
    <t>Gads</t>
  </si>
  <si>
    <t>Ražotne</t>
  </si>
  <si>
    <t>Ražotnes daļa</t>
  </si>
  <si>
    <t>Objekta kods, ID</t>
  </si>
  <si>
    <t>Operatīvais apzīmējums</t>
  </si>
  <si>
    <t>Objekta/iekārtas nosaukums</t>
  </si>
  <si>
    <t>DU numurs</t>
  </si>
  <si>
    <t>Struktūrv.</t>
  </si>
  <si>
    <t>Darba apraksts</t>
  </si>
  <si>
    <t>Plānotās remontdarbības apraksts</t>
  </si>
  <si>
    <t>Darba detalizācija / soļi / uzdevumi</t>
  </si>
  <si>
    <t>Uzsākt no:</t>
  </si>
  <si>
    <t>Pabeigt līdz:</t>
  </si>
  <si>
    <t>Materiālu/-s izsniedz Pasūtītājs</t>
  </si>
  <si>
    <t>Piezīmes</t>
  </si>
  <si>
    <t>Vienības cena, EUR</t>
  </si>
  <si>
    <t>Daudzums</t>
  </si>
  <si>
    <t>Vienības kopējā cena, EUR</t>
  </si>
  <si>
    <t xml:space="preserve"> </t>
  </si>
  <si>
    <t>#T1.U1 =C00 EKA61 BB001</t>
  </si>
  <si>
    <t>0EKA61BB001</t>
  </si>
  <si>
    <t>Eļļas separators</t>
  </si>
  <si>
    <t>TEC-1 ED siltumiekārtu inženieru grupa</t>
  </si>
  <si>
    <t>Eļļas papildināšana</t>
  </si>
  <si>
    <t>1 Slēgta atloka noņemšana no ielietnes. 
2 Ar pārnesamā sūkņa palīdzību eļļas papildināšana separatorā. 
3 Slēgta atloka uzstādīšana uz ielietnes. 
4 Slēgta atloka savienojuma blīvējumu pārbaude ar slāpekli</t>
  </si>
  <si>
    <t>0041754 Kompresoreļļa SHELL MADRELA OIL GS68, SHELL Gas Compressor Oil S4 RN68 SHELL  GR7501.002 35 l; 0041984 Spirālblīve 2''-300# 316 Spiral Spirālblīve Spiral wound gasket 2''-300# 316 Spiral /C.St outerring/ St.St. innerirring/ Graphite t=4,5/3mm  GR6001.004 1 gab</t>
  </si>
  <si>
    <t>#T1.U1 =C00 EKA62 BB001</t>
  </si>
  <si>
    <t>0EKA62BB001</t>
  </si>
  <si>
    <t>Rezervuārs. Eļļas separators</t>
  </si>
  <si>
    <t>#T1.U1 =C00 EKA63 BB001</t>
  </si>
  <si>
    <t>0EKA63BB001</t>
  </si>
  <si>
    <t>#T1.U1 =C00 LCA30 AT005</t>
  </si>
  <si>
    <t>0LCA30AT005</t>
  </si>
  <si>
    <t>Filtrs</t>
  </si>
  <si>
    <t>1 Siltumizolācijas demontāža. 
2 Filtra vāka noņemšana. 
3 Kartridžu, 42 gab., izņemšana no filtra korpusa un utilizācija. 
4 Filtra korpusa, vāka un skrūvju tīrīšana. 
5 Jauno kartrīdžu uzstādīšana, blīvējuma nomaiņa, filtra savākšana. 
6 Filtra blīvuma pārbaude. 
7 Siltumizolācijas montāža.</t>
  </si>
  <si>
    <t>0041853 Ūdens filtra elementi Type P 42-4, 40" HECO Filter cartridge, Type P 42-4, Heco drg. No.32529, micr 40" 1.4301, poliester (max +150°C). Pieg.: SIA Termogrupa,  Raž.: A/S Heco Filtration  GR6001.004 42 gab</t>
  </si>
  <si>
    <t>#T1.U1 =C00 QFA55 AA005</t>
  </si>
  <si>
    <t>0QFA55AA005</t>
  </si>
  <si>
    <t>Noslēgvārsts</t>
  </si>
  <si>
    <t>Drošības vārsta pārbaude Nr.11</t>
  </si>
  <si>
    <t>1 Drošības vārsta noņemšana no tvertnes. 
2 Drošības vārsta uzstādīšana pārbaudes stendā. 
3 Drošības vārsta nostrādes pārbaude, paceļot slāpekļa spiedienu stendā. DV nostrādes spiedienam jābūt, kā norādīts pasē. 
4 Ja DV nostrādes spiediens neatbilst ražotāja datiem, veikt DV ieregulēšanu. Pēc ieregulēšanas un atkārtotas pārbaudes DV noņemšana no stenda. 
5 Drošības vārsta uzstādīšana uz tvertne (pielietot jaunu blīvējošu starpliku), blīvējumu pārbaude.</t>
  </si>
  <si>
    <t/>
  </si>
  <si>
    <t>#T1.U1 =B00 SMH10 AE090</t>
  </si>
  <si>
    <t>0SMH10AE090</t>
  </si>
  <si>
    <t>Celtnis. Rokas-ķēdes bloka sijas trīsis 1.5 tn.</t>
  </si>
  <si>
    <t>Telfera sliede ar vinču (apkope)</t>
  </si>
  <si>
    <t>Rokas-ķēdes bloka sijas trīsis 1.5 tn. ( apkope )</t>
  </si>
  <si>
    <t>1 Kravas ķēdes, nodiluma, stāvokļa (pārrāvumi utt.) un stiprinājumu apskate, ieeļļošana. 
2 Pacelšanas mehānisma, skrūvju un uzgriežņu fiksācijas apskate un darbības pārbaude. 
3 Kāša un fiksācijas apskate, kāša bloka ieeļļošana. 
4 Metālkonstrukcijas apskate un uzkopšana. 
5 Buferu un strupceļa apskate. 
6 Kravas ratiņu apskate. 
7 Kravas ratiņu sliežu ceļa apskate.</t>
  </si>
  <si>
    <t>#T1.U1 =B00 SMH10 AE095</t>
  </si>
  <si>
    <t>0SMH10AE095</t>
  </si>
  <si>
    <t>Celtnis. Rokas-ķēdes bloka sijas trīsis 2.0 tn.</t>
  </si>
  <si>
    <t>Rokas-ķēdes bloka sijas trīsis 2.0 tn. ( apkope )</t>
  </si>
  <si>
    <t>#T1.U1 =C00 EKA24 CF005</t>
  </si>
  <si>
    <t>0EKA24CF005</t>
  </si>
  <si>
    <t>Plūsmas mērītājs</t>
  </si>
  <si>
    <t>Gāzes skaitītāja Fluxi 2080 TZ G160 noņemšana verifikācijai un uzstādīšana.</t>
  </si>
  <si>
    <t>1 Gāzevada atloku atjaukšana, gredzenu izņemšana un slēgplākšņu DN80, 2gab. uzstādīšana. 
2 Gāzes skaitītāja noņemšana verifikācijai. 
3 Blīvējošo starpliku DN80, 6gab. izgatavošana un uzstādīšana. 
4 Gāzes skaitītāja uzstādīšana pēc verifikācijas. 
5 Gāzesvada posma hermētiskuma pārbaude ar slāpekli. P=6,5bar. 
6 Slēgplākšņu DN80, 2gab. izņemšana no gāzesvada un gredzenu uzstādīšana atloku savienojumā.</t>
  </si>
  <si>
    <t>#T1.U1 =C00 LCA21 AT005</t>
  </si>
  <si>
    <t>0LCA21AT005</t>
  </si>
  <si>
    <t>1 Siltumizolācijas demontāža. 
2 Filtra vāka noņemšana. 
3 Filtrēšanas sieta izņemšana no filtra korpusa, tīrīšana un defektēšana. 
4 Filtra korpusa, vāka un skrūvju tīrīšana. 
5 Filtrēšanas sieta uzstādīšana, blīvējuma nomaiņa, filtra savākšana. 
6 Filtra blīvuma pārbaude. 
7 Siltumizolācijas montāža.</t>
  </si>
  <si>
    <t>#T1.U1 =C00 LCA22 AT005</t>
  </si>
  <si>
    <t>0LCA22AT005</t>
  </si>
  <si>
    <t>#T1.U1 =C00 LCA61 AT005</t>
  </si>
  <si>
    <t>0LCA61AT005</t>
  </si>
  <si>
    <t>#T1.U1 =C00 LCA62 AT005</t>
  </si>
  <si>
    <t>0LCA62AT005</t>
  </si>
  <si>
    <t>#T1.U1 =B00 SMH10 AE015</t>
  </si>
  <si>
    <t>0SMH10AE015</t>
  </si>
  <si>
    <t>Celtnis. Telfera sliede ar pārv. ķēdes vinču 0.5 tn.</t>
  </si>
  <si>
    <t>#T1.U1 =B00 SMH10 AE020</t>
  </si>
  <si>
    <t>0SMH10AE020</t>
  </si>
  <si>
    <t>#T1.U1 =C00 LCM11 AT005</t>
  </si>
  <si>
    <t>0LCM11AT005</t>
  </si>
  <si>
    <t>Sietfiltru iztīrīšana Nr.12</t>
  </si>
  <si>
    <t>1 Siltumizolācijas demontāža. 
2 Ūdens atliekumu izliešana no filtra korpusa. Filtra vāka noņemšana. 
3 Filtrēšanas sieta izņemšana no filtra korpusa, tīrīšana un defektēšana. 
4 Filtra korpusa, vāka un skrūvju tīrīšana. 
5 Filtrēšanas sieta uzstādīšana, blīvējumu nomaiņa, filtra savākšana. 
6 Filtra blīvuma pārbaude. 
7 Siltumizolācijas montāža.</t>
  </si>
  <si>
    <t>#T1.U1 =G02 MBV20 AT010</t>
  </si>
  <si>
    <t>2MBV20AT010</t>
  </si>
  <si>
    <t>Eļļas attīrīšanas sistēmas filtrs</t>
  </si>
  <si>
    <t>GT eļļas filtru nomaiņa</t>
  </si>
  <si>
    <t>1 Filtra vāka noņemšana, filtrēšanas elementu izņemšana, filtra korpusa iekšējās virsmas tīrīšana. 
2 Jaunu filtrēšanas elementu uzstādīšana. 
3 Blīves defektēšana (nepieciešamības gadījumā blīves nomaiņa), filtra vāka uzstādīšana. 
4 Filtra blīvējumu pārbaude. 
5 Filtrēšanas elementu utilizācija.</t>
  </si>
  <si>
    <t>0041923 Eļļas filtra elements 2xA 27/27 Article PA5600318 CJC  GR6001.004 2 kom</t>
  </si>
  <si>
    <t>#T1.U1 =P00 QHA10 AA005</t>
  </si>
  <si>
    <t>0QHA10AA005</t>
  </si>
  <si>
    <t>Drošības vārsts</t>
  </si>
  <si>
    <t>Drošības vārsta pārbaude Nr.5</t>
  </si>
  <si>
    <t>1 Drošības vārsta noņemšana no cauruļvada. 
2 Drošības vārsta uzstādīšana pārbaudes stendā. 
3 Drošības vārsta nostrādes pārbaude, paceļot slāpekļa spiedienu stendā. DV nostrādes spiedienam jābūt, kā norādīts pasē. 
4 Ja DV nostrādes spiediens neatbilst pases datiem, veikt DV ieregulēšanu. Pēc ieregulēšanas un atkārtotas pārbaudes DV noņemšana no stenda. 
5 Drošības vārsta uzstādīšana cauruļvadā (pielietot jaunu blīvējošu starpliku), blīvējumu pārbaude.</t>
  </si>
  <si>
    <t>#T1.U1 =P00 QHA10 AA010</t>
  </si>
  <si>
    <t>0QHA10AA010</t>
  </si>
  <si>
    <t>#T1.U1 =P00 QHA10 AC005</t>
  </si>
  <si>
    <t>0QHA10AC005</t>
  </si>
  <si>
    <t>Sildvirsma. Tvaika katls</t>
  </si>
  <si>
    <t>Lūku atvēršana katla iekšējai apskatei</t>
  </si>
  <si>
    <t>1 Apšuvuma un siltumizolācijas noņemšana no katla lūkām (3 vietas). 
2 Lūku (3 gab.) atvēršana. 
3 Blīvējošas starplikas izgatavošana. 
4 Lūku (3 gab.) aizvēršana. 
5 Apšuvuma un siltumizolācijas atjaunošana.</t>
  </si>
  <si>
    <t>#T1.U1 =P00 QLA10 AA010</t>
  </si>
  <si>
    <t>0QLA10AA010</t>
  </si>
  <si>
    <t>#T1.U1 =P00 QLA10 BB005</t>
  </si>
  <si>
    <t>0QLA10BB005</t>
  </si>
  <si>
    <t>Piebarošanas ūdens tvertne</t>
  </si>
  <si>
    <t>Lūku atvēršana tvertnes apskatei</t>
  </si>
  <si>
    <t>1 Lūkas atvēršana. 
2 Blīvējošas starplikas izgatavošana. 
3 Lūkas aizvēršana.</t>
  </si>
  <si>
    <t>#T1.U1 =G01 MBV20 AT010</t>
  </si>
  <si>
    <t>1MBV20AT010</t>
  </si>
  <si>
    <t>#T1.U1 =S00 MAV40 AT005</t>
  </si>
  <si>
    <t>0MAV40AT005</t>
  </si>
  <si>
    <t>1 Spiediena noņemšanas kontrole, filtra iztukšošana, eļļas atliekumu izliešana un utilizācija. 
2 Eļļas filtra vāka noņemšana. 
3 Filtrējošo elementu, 5 gab., izņemšana, apskate un utilizācija. 
4 Filtra un filtra vāka iztīrīšana. 
5 Filtrējošo elementu un vāka blīvējumu pārbaude un nomaiņa, ja nepieciešams. 
6 Jauno filtrējošo elementu, 5 gab., uzstādīšana. Filtra savākšana. 
7 Filtra blīvuma pārbaude.</t>
  </si>
  <si>
    <t>0033987 Eļļas filtra elements 0850 R 020 ON /-KB 20 micron HYDAC GR6001.004 5 gab</t>
  </si>
  <si>
    <t>#T1.U1 =S00 MAV90 AT010</t>
  </si>
  <si>
    <t>0MAV90AT010</t>
  </si>
  <si>
    <t>Filtra kartridžu nomaiņa Nr.1</t>
  </si>
  <si>
    <t>#T1.U1 =S00 MAV90 AT015</t>
  </si>
  <si>
    <t>0MAV90AT015</t>
  </si>
  <si>
    <t>#T1.U1 =B00 SMH10 AE070</t>
  </si>
  <si>
    <t>0SMH10AE070</t>
  </si>
  <si>
    <t>Celtnis. Telfera sliede ar pārv. ķēdes vinču 0.25 tn.</t>
  </si>
  <si>
    <t>#T1.U1 =C00 GHD50 AA010</t>
  </si>
  <si>
    <t>0GHD50AA010</t>
  </si>
  <si>
    <t>Drošības vārsta pārbaude Nr.6</t>
  </si>
  <si>
    <t>1 Drošības vārsta noņemšana no cauruļvada. 
2 Drošības vārsta uzstādīšana pārbaudes stendā. 
3 Drošības vārsta nostrādes pārbaude paceļot slāpekļa spiedienu stendā. DV nostrādes spiedienam jābūt 10,0 bari. 
4 Ja DV nostrādes spiediens neatbilst pases datos norādītajam veikt DV ieregulēšanu un atkārtotu pārbaudi. 
5 Drošības vārsta blīvuma pārbaude stendā. 
6 Drošības vārsta uzstādīšana uz cauruļvada (pielietot jaunu blīvējošu materiālu).</t>
  </si>
  <si>
    <t>#T1.U1 =B00 SMH10 AE050</t>
  </si>
  <si>
    <t>0SMH10AE050</t>
  </si>
  <si>
    <t>Celtnis. Telfera sliede ar pārv. ķēdes vinču 1.25 tn.</t>
  </si>
  <si>
    <t>#T1.U1 =B00 SMH10 AE055</t>
  </si>
  <si>
    <t>0SMH10AE055</t>
  </si>
  <si>
    <t>#T1.U1 =B00 SMH10 AE060</t>
  </si>
  <si>
    <t>0SMH10AE060</t>
  </si>
  <si>
    <t>Celtnis. Telfera sliede ar pārv. ķēdes vinču 3.5 tn.</t>
  </si>
  <si>
    <t>#T1.U1 =B00 SMH10 AE065</t>
  </si>
  <si>
    <t>0SMH10AE065</t>
  </si>
  <si>
    <t>#T1.U1 =C00 QFA40 AN005</t>
  </si>
  <si>
    <t>0QFA40AN005</t>
  </si>
  <si>
    <t>Gaisa kompresors Nr.1</t>
  </si>
  <si>
    <t>Gaisa kompresora ķīļsiksnas nomaiņa</t>
  </si>
  <si>
    <t>1 Ķīļsiksnas aizsardzības korpusa noņemšana. 
2 Ķīļsiksnas komplekta noņemšana. 
3 Jauna ķīļsiksnas komplekta uzstādīšana. 
4 Aizsardzības korpusa uzstādīšana.</t>
  </si>
  <si>
    <t>0041946 Ķīļsiksna MODELIS: 586000938P BOGE S50-3  GR6001.004 4 gab</t>
  </si>
  <si>
    <t>Magnētisko vāstu nomaiņa</t>
  </si>
  <si>
    <t>1 Magnētiskā vārsta noņemšana. 
2 Jauna magnētiskā vārsta uzstādīšana. 
3 Vārsta blīvējumu pārbaude.</t>
  </si>
  <si>
    <t>0041964 Magnētiskais vārsts MODELIS: 644006101P BOGE S50-2  GR6001.004 1 gab</t>
  </si>
  <si>
    <t>1 Iesūknēšanas vārsta noņemšana. 
2 Jauna iesūknēšanas vārsta uzstādīšana. 
3 Vārsta blīvējumu pārbaude.</t>
  </si>
  <si>
    <t>0041965 Iesūknēšanas vārsts MODELIS: 2420088671P BOGE S50-3  GR6001.004 1 gab</t>
  </si>
  <si>
    <t>#T1.U1 =C00 QFA45 AN005</t>
  </si>
  <si>
    <t>0QFA45AN005</t>
  </si>
  <si>
    <t>Gaisa kompresors Nr.2</t>
  </si>
  <si>
    <t>1 Gaisa kompresora gaisa ieplūdes filtra korpusa atvēršana. 
2 Vecā gaisa filtra noņemšana. 
3 Gaisa ieplūdes ekrāna un filtra korpusa tīrīšana. 
4 Jaunā gaisa filtra uzstādīšana. 
5 Filtra uzstādīšanas pārbaude. 
6 Filtrēšanas elementa utilizācija.</t>
  </si>
  <si>
    <t>0041942 Apkalpošanas komplekts MODELIS: 2900003566P BOGE S50-2  GR6001.004 1 gab</t>
  </si>
  <si>
    <t>1 Filtrēšanas elementa noņemšana. 
2 Jauna blīves un filtrēšanas elementa uzstādīšana. 
3 Filtra blīvējumu pārbaude. 
4 Filtrēšanas elementa utilizācija.</t>
  </si>
  <si>
    <t>Gaisa kompresora eļļas atdal. nomaiņa</t>
  </si>
  <si>
    <t>1 Eļļas atdalītāja elementa noņemšana. 
2 Jauna blīves un eļļas atdalītāja elementa uzstādīšana. 
3 Eļļas atdalītāja blīvējumu pārbaude. 
4 Eļļas atdalītāja elementa utilizācija.</t>
  </si>
  <si>
    <t>1 Saspiesta gaisa kompresora eļļas tvertne noliešanas ventiļa atvēršana, eļļas noliešana, izmantojot savākšanas tvertni. 
2 Pēc eļļas iztukšošanās noliešanas ventiļa aizvēršana. 
3 Uzpildīšanas skrūves atskrūvēšana, eļļas piepildīšana. 
4 Pēc eļļas piepildīšanas, uzpildīšanas skrūves ieskrūvēšana. 
5 Eļļas noplūdes pārbaude. 
6 Eļļas utilizācija.</t>
  </si>
  <si>
    <t>0041943 Eļļa SHELL CORENA S3 R 46 30 l</t>
  </si>
  <si>
    <t>1 Minimālā spiediena vārsta noņemšana. 
2 Jauna minimālā spiediena vārsta uzstādīšana. 
3 Vārsta blīvējumu pārbaude.</t>
  </si>
  <si>
    <t>0041944 Minimālā spiediena vārsts MODELIS: 223044167P BOGE S50-2  GR6001.004 1 gab</t>
  </si>
  <si>
    <t>1 Eļļas regulatora noņemšana. 
2 Jauna eļļas regulatora uzstādīšana. 
3 Eļļas regulatora blīvējumu pārbaude.</t>
  </si>
  <si>
    <t>0041945 Eļļas regulators MODELIS: 2420289671P BOGE S50-2  GR6001.004 1 gab</t>
  </si>
  <si>
    <t>1 Eļļas dzesētāja korpusa vāka noņemšana, dzesētāja korpusa iekšējas virsmas tīrīšana ar saspiesto gaisu. 
2 Eļļas dzesētāja korpusa vāka uzstādīšana.</t>
  </si>
  <si>
    <t>#T1.U1 =G01 MBL10 AT010</t>
  </si>
  <si>
    <t>1MBL10AT010</t>
  </si>
  <si>
    <t>Filtrēšanas ierīce. Priekšfiltrs g4</t>
  </si>
  <si>
    <t>Gaisa ieplūdes filtru nomaiņa Nr.1</t>
  </si>
  <si>
    <t>1 Gaisa filtru uzcelšana ar konsoles celtni un izvietošana uz GT telpas jumta. 
2 Filtru fiksatoru atvienošana, veco gaisa filtru noņemšana, izvietošana uz jumta. 
3 Gaisa filtru blīvējumu defektēšana. 
4 Gaisa ieplūdes rāmja un filtru telpas tīrīšana. 
5 Jaunu gaisa filtru uzstādīšana, filtru fiksatoru pievienošana. Nepieļaut svešu priekšmetu nokļūšanu gaisa ieplūdes ventilācijas sistēmā. 
6 Filtru uzstādīšanas pārbaude. 
7 Veco gaisa filtru nocelšana no jumta ar konsoles celtni. 
8 Gaisa filtru utilizācija.</t>
  </si>
  <si>
    <t>0041928 Gaisa ieplūdes filtrs GT HI-FLO II P7/520 50+ HFGS-F7-592/592/520-10-25 (WxHxD) CAMFIL FARR  GR6001.004 45 gab</t>
  </si>
  <si>
    <t>#T1.U1 =G01 MBL10 AT015</t>
  </si>
  <si>
    <t>1MBL10AT015</t>
  </si>
  <si>
    <t>Augstas efektivitātes filtrs h9</t>
  </si>
  <si>
    <t>0041927 Gaisa ieplūdes filtrs GT CAM GT 4V-300- E10-Std 592x592x292 (WxHxD) CAMFIL FARR  GR6001.004 45 gab</t>
  </si>
  <si>
    <t>#T1.U1 =C00 LCM12 AT005</t>
  </si>
  <si>
    <t>0LCM12AT005</t>
  </si>
  <si>
    <t>#T1.U1 =C00 NDA70 AB005</t>
  </si>
  <si>
    <t>0NDA70AB005</t>
  </si>
  <si>
    <t>Blīvripa</t>
  </si>
  <si>
    <t>Blīvripas demontāža un gredzena montāža</t>
  </si>
  <si>
    <t>1 Siltumizolācijas demontāža 
2 Blīvripas demontāža 
3 Blīvējumu izgatavošana 
4 Gredzenu uzstādīšana 
5 Atloksavienojuma blīvuma pārbaude un siltumizolācijas montāža</t>
  </si>
  <si>
    <t>#T1.U1 =C00 NDB70 AB005</t>
  </si>
  <si>
    <t>0NDB70AB005</t>
  </si>
  <si>
    <t>#T1.U1 =H01 HAD20 BB010</t>
  </si>
  <si>
    <t>1HAD20BB010</t>
  </si>
  <si>
    <t>Boilers</t>
  </si>
  <si>
    <t>Boilera iekšējā apskate</t>
  </si>
  <si>
    <t>1 Siltumizolācijas noņemšana no boilera lūkām (2 vietas). 
2 Lūku (2 gab.) atvēršana. 
3 Blīvējošas starplikas (2 gab.) izgatavošana, uzstādīšana. 
4 Lūku (2 gab.) aizvēršana. 
5 Lūku blīvējumu pārbaude. 
6 Siltumizolācijas atjaunošana.</t>
  </si>
  <si>
    <t>#T1.U1 =H01 HBK10 BR005</t>
  </si>
  <si>
    <t>1HBK10BR005</t>
  </si>
  <si>
    <t>Dūmvads</t>
  </si>
  <si>
    <t>Katla iekšējā apskate</t>
  </si>
  <si>
    <t>1 Apšuvuma noņemšana no katla lūkām (4 vietas). 
2 Lūku (4 gab.) atvēršana. 
3 Blīvējošas starplikas (4 gab.) izgatavošana, uzstādīšana. 
4 Lūku (4 gab.) aizvēršana. 
5 Apšuvuma uzstādīšana.</t>
  </si>
  <si>
    <t>#T1.U1 =H01 HNE10 AA005</t>
  </si>
  <si>
    <t>1HNE10AA005</t>
  </si>
  <si>
    <t>Dūmu aizvars</t>
  </si>
  <si>
    <t>Dūmeņa aizvaru blīvslēgu pārbaude</t>
  </si>
  <si>
    <t>1 Dūmeņa aizvaru blīvslēgu korpusa vāku noņemšana. 
2 Blīvslēgu tīrīšana, eļļošana. 
3 Dūmeņa aizvaru blīvslēgu korpusa vāku uzstādīšana. 
4 Dūmeņa aizvaru darbības pārbaude.</t>
  </si>
  <si>
    <t>#T1.U1 =H01 HNE10 BR005</t>
  </si>
  <si>
    <t>1HNE10BR005</t>
  </si>
  <si>
    <t>Cauruļvads</t>
  </si>
  <si>
    <t>Dūmeņa iekšējā un ārējā apskate</t>
  </si>
  <si>
    <t>1 Lūku (2 gab.) atvēršana. 
2 Blīvējošas starplikas (2 gab.) izgatavošana, uzstādīšana. 
3 Lūku (2 gab.) aizvēršana. 
4 Apšuvuma uzstādīšana.</t>
  </si>
  <si>
    <t>#T1.U1 =H02 HAD20 BB010</t>
  </si>
  <si>
    <t>2HAD20BB010</t>
  </si>
  <si>
    <t>#T1.U1 =H02 HBK10 BR005</t>
  </si>
  <si>
    <t>2HBK10BR005</t>
  </si>
  <si>
    <t>#T1.U1 =H02 HNE10 AA005</t>
  </si>
  <si>
    <t>2HNE10AA005</t>
  </si>
  <si>
    <t>#T1.U1 =H02 HNE10 BR005</t>
  </si>
  <si>
    <t>2HNE10BR005</t>
  </si>
  <si>
    <t>#T1.U1 =G01 MBL10 AT025</t>
  </si>
  <si>
    <t>1MBL10AT025</t>
  </si>
  <si>
    <t>#T1.U1 =G01 MBL10 AT030</t>
  </si>
  <si>
    <t>1MBL10AT030</t>
  </si>
  <si>
    <t>Filtrēšanas ierīce. Augstas efektivitātes filtrs h9</t>
  </si>
  <si>
    <t>#T1.U1 =U05 HNA25 AN005</t>
  </si>
  <si>
    <t>5HNA25AN005</t>
  </si>
  <si>
    <t>UK3 dūmsūcējs</t>
  </si>
  <si>
    <t>1 Dūmsūcēja lūku (3 gab.) atvēršana. 
2 Dūmsūcēja iekšējās virsmas tīrīšana no nosēdumiem. 
3 Lūku blīvējoša materiāla (blīvējuma auklas) nomaiņa. 
4 Dūmsūcēja lūku (3 gab.) aizvēršana.</t>
  </si>
  <si>
    <t>#T1.U1 =U03 HNA25 AN005</t>
  </si>
  <si>
    <t>3HNA25AN005</t>
  </si>
  <si>
    <t>UK1 dūmsūcējs</t>
  </si>
  <si>
    <t>#T1.U1 =U04 HNA25 AN005</t>
  </si>
  <si>
    <t>4HNA25AN005</t>
  </si>
  <si>
    <t>UK2 dūmsūcējs</t>
  </si>
  <si>
    <t>#T1.U1 =B00 SMH10 AE025</t>
  </si>
  <si>
    <t>0SMH10AE025</t>
  </si>
  <si>
    <t>#T1.U1 =B00 SMH10 AE030</t>
  </si>
  <si>
    <t>0SMH10AE030</t>
  </si>
  <si>
    <t>#T1.U1 =B00 SMH10 AE035</t>
  </si>
  <si>
    <t>0SMH10AE035</t>
  </si>
  <si>
    <t>#T1.U1 =B00 SMH10 AE040</t>
  </si>
  <si>
    <t>0SMH10AE040</t>
  </si>
  <si>
    <t>#T1.U1 =B00 SMH10 AE045</t>
  </si>
  <si>
    <t>0SMH10AE045</t>
  </si>
  <si>
    <t>#T1.U1 =C00 MAG10 AC005</t>
  </si>
  <si>
    <t>0MAG10AC005</t>
  </si>
  <si>
    <t>S/t ūdens 1. kondensators</t>
  </si>
  <si>
    <t>Lūku atvēršana un aizvēršana, s/t kondensatora Nr1 tvertnes sagatavošana iekšējai apskatei</t>
  </si>
  <si>
    <t>1 Siltumizolācijas ar metāla pārsegumu noņemšana no tvertnes lūku (2 vietas). 
2 Lūku (2 gab.) atvēršana. 
3 Pagaidāma pārseguma izgatavošana un uzstādīšana tvertnē. (1 vieta) 
4 Caurules plākšņu tīrīšana pirms iekšējai apskatei 
5 Blīvējošas starplikas izgatavošana. 
6 Lūku (2 gab.) aizvēršana. 
7 Siltumizolācijas ar metāla pārsegumu atjaunošana.</t>
  </si>
  <si>
    <t>#T1.U1 =C00 MAG20 AA005</t>
  </si>
  <si>
    <t>0MAG20AA005</t>
  </si>
  <si>
    <t>#T1.U1 =C00 MAG20 AC005</t>
  </si>
  <si>
    <t>0MAG20AC005</t>
  </si>
  <si>
    <t>S/t ūdens 2. kondensators</t>
  </si>
  <si>
    <t>Lūku atvēršana un aizvēršana, s/t kondensatora Nr2 tvertnes sagatavošana iekšējai apskatei</t>
  </si>
  <si>
    <t>1 Siltumizolācijas ar metāla pārsegumu noņemšana no tvertnes lūku (2 vietas). 
2 Lūku (2 gab.) atvēršana. 
3 Pagaidāma pārseguma izgatavošana un uzstādīšana tvertnē. (2 vietas) 
4 Caurules plākšņu tīrīšana pirms iekšējai apskatei 
5 Blīvējošas starplikas izgatavošana. 
6 Lūku (2 gab.) aizvēršana. 
7 Siltumizolācijas ar metāla pārsegumu atjaunošana.</t>
  </si>
  <si>
    <t>#T1.U1 =C00 MAG30 AA005</t>
  </si>
  <si>
    <t>0MAG30AA005</t>
  </si>
  <si>
    <t>#T1.U1 =C00 MAG30 AC005</t>
  </si>
  <si>
    <t>0MAG30AC005</t>
  </si>
  <si>
    <t>S/t ūdens tiešais kondensators</t>
  </si>
  <si>
    <t>Lūku atvēršana un aizvēršana, s/t kondensatora Nr3 tvertnes sagatavošana iekšējai apskatei</t>
  </si>
  <si>
    <t>1 Siltumizolācijas ar metāla pārsegumu noņemšana no tvertnes lūku (2 vietas). 
2 Lūku (3 gab.) atvēršana. 
3 Pagaidāma pārseguma izgatavošana un uzstādīšana tvertnē. (2 vietas) 
4 Caurules plākšņu tīrīšana pirms iekšējai apskatei 
5 Blīvējošas starplikas izgatavošana. 
6 Lūku (3 gab.) aizvēršana. 
7 Siltumizolācijas ar metāla pārsegumu atjaunošana.</t>
  </si>
  <si>
    <t>#T1.U1 =C00 NDA10 AA040</t>
  </si>
  <si>
    <t>0NDA10AA040</t>
  </si>
  <si>
    <t>#T1.U1 =C00 NDB31 AT005</t>
  </si>
  <si>
    <t>0NDB31AT005</t>
  </si>
  <si>
    <t>1 Siltumizolācijas demontāža. 
2 Filtra vāka noņemšana, filtrēšanas elementa izņemšana, filtra korpusa iekšējas virsmas tīrīšana. 
3 Sietfiltra tīrīšana. 
4 Blīves defektēšana (nepieciešamībās gadījumā blīves nomaiņa), filtra samontēšana. 
5 Filtra blīvuma pārbaude. 
6 Siltumizolācijas montāža.</t>
  </si>
  <si>
    <t>#T1.U1 =C00 NDB32 AT005</t>
  </si>
  <si>
    <t>0NDB32AT005</t>
  </si>
  <si>
    <t>#T1.U1 =C00 NDB40 AA040</t>
  </si>
  <si>
    <t>0NDB40AA040</t>
  </si>
  <si>
    <t>#T1.U1 =C00 PGB72 AA005</t>
  </si>
  <si>
    <t>0PGB72AA005</t>
  </si>
  <si>
    <t>#T1.U1 =C00 PGB73 AA005</t>
  </si>
  <si>
    <t>0PGB73AA005</t>
  </si>
  <si>
    <t>#T1.U1 =C00 PGD31 AH005</t>
  </si>
  <si>
    <t>0PGD31AH005</t>
  </si>
  <si>
    <t>Gaisa siltummainis</t>
  </si>
  <si>
    <t>Slēgt.dzēs.siltummaiņu mazgāšana (ārējā)</t>
  </si>
  <si>
    <t>1 Pagaidu aizsargpārsegumu uzstādīšana 
2 Siltummaiņa ārējā mazgāšana ar augstspiediena mazgāšanas aparātu no augšpuses 
3 Pagaidu aizsargpārsegumu noņemšana 
4 Aizsargnožogojuma ventilatora tuvumā demontāža 
5 Ventilatora pret rotācijas bloķēšana 
6 Siltummaiņa ārējā mazgāšana ar augstspiediena mazgāšanas aparātu no zempuses 
7 Ventilatora rotācijas debloķēšana 
8 Aizsargnožogojuma ventilatora tuvumā montāža</t>
  </si>
  <si>
    <t>#T1.U1 =C00 PGD32 AH005</t>
  </si>
  <si>
    <t>0PGD32AH005</t>
  </si>
  <si>
    <t>#T1.U1 =C00 PGD33 AH005</t>
  </si>
  <si>
    <t>0PGD33AH005</t>
  </si>
  <si>
    <t>#T1.U1 =C00 EGC05 AT010</t>
  </si>
  <si>
    <t>0EGC05AT010</t>
  </si>
  <si>
    <t>Sieta filtrs</t>
  </si>
  <si>
    <t>1 Dīzeļdegvielas izliešana no filtra korpusa caur apakšējo aizgriezni. 
2 Filtra vāka noņemšana. 
3 Sietveida filtra tīrīšana, filtra korpusa iekšējās virsmas tīrīšana. 
4 Apakšējā aizgriežņa uzstādīšana (pakošana). 
5 Filtra vāka aizvēršana (pielietot jaunu blīvējošu starpliku).</t>
  </si>
  <si>
    <t>#T1.U1 =C00 LBD40 AA005</t>
  </si>
  <si>
    <t>0LBD40AA005</t>
  </si>
  <si>
    <t>1 Drošības vārsta noņemšana no cauruļvada. 
2 Drošības vārsta uzstādīšana pārbaudes stendā. 
3 Drošības vārsta nostrādes pārbaude paceļot slāpekļa spiedienu stendā. DV nostrādes spiedienam jābūt 8,0 bari. 
4 Ja DV nostrādes spiediens neatbilst pases datos norādītajam veikt DV ieregulēšanu un atkārtotu pārbaudi. 
5 Drošības vārsta blīvuma pārbaude stendā. 
6 Drošības vārsta uzstādīšana uz cauruļvada (pielietot jaunu blīvējošu starpliku).</t>
  </si>
  <si>
    <t>#T1.U1 =C00 EKA21 AT005</t>
  </si>
  <si>
    <t>0EKA21AT005</t>
  </si>
  <si>
    <t>Gāzes filtrs</t>
  </si>
  <si>
    <t>Gāzes pieņemš. stacijas filtra nomaiņa</t>
  </si>
  <si>
    <t>1 Gāzes filtra vāka noņemšana. 
2 Filtrēšanas elementu izņemšana no filtra korpusa. 
3 Filtra korpusa iekšējās virsmas attīrīšana no netīrumiem un putekļiem. 
4 Jauno filtrēšanas elementu uzstādīšana. 
5 Filtra vāka aizvēršana (pielietot jaunu blīvējošu starpliku). 
6 Filtra blīvējumu pārbaude ar slāpekli.</t>
  </si>
  <si>
    <t>0033803 Filtrs gāzes ELT-M1012-2x600 GR6001.004 1 gab; 0041985 Spirālblīve 20''-150# 316 Spiral Spirālblīve Spiral wound gasket 20''-150# 316 Spiral /C.St outerring/ St.St. innerirring/ Graphite t=4,5/3mm  GR6001.004 1 gab</t>
  </si>
  <si>
    <t>#T1.U1 =C00 EKA22 AT005</t>
  </si>
  <si>
    <t>0EKA22AT005</t>
  </si>
  <si>
    <t>#T1.U1 =C00 EKA23 AT005</t>
  </si>
  <si>
    <t>0EKA23AT005</t>
  </si>
  <si>
    <t>#T1.U1 =C00 EKA24 AT005</t>
  </si>
  <si>
    <t>0EKA24AT005</t>
  </si>
  <si>
    <t>1 Gāzes filtra vāka noņemšana. 
2 Sietveida filtra tīrīšana, filtra korpusa iekšējās virsmas tīrīšana. 
3 Filtra vāka aizvēršana (pielietot jaunu blīvējušu starpliku). 
4 Filtra blīvējumu pārbaude ar slāpekli.</t>
  </si>
  <si>
    <t>#T1.U1 =C00 EKA61 AT001</t>
  </si>
  <si>
    <t>0EKA61AT001</t>
  </si>
  <si>
    <t>1 Cauruļvada posma ar filtru noņemšana. 
2 Sietiņa filtra izņemšana no cauruļvada un iztīrīšana. 
3 Cauruļvada posma ar sietiņa filtru uzstādīšana uz vietas (pielietot jaunu blīvējošu starpliku). 
4 Cauruļvada atloku blīvējumu pārbaude ar slāpekli.</t>
  </si>
  <si>
    <t>#T1.U1 =C00 EKA61 AT002</t>
  </si>
  <si>
    <t>0EKA61AT002</t>
  </si>
  <si>
    <t>Eļļas pilienu atdalītāja tīrīšana</t>
  </si>
  <si>
    <t>1 Darbu jāveic vienlaicīgi ar eļļas separatora filtrēšanas elementu nomaiņu. 
2 Tērauda plāksnes Ø565x10 noņemšana eļļas separatora iekšpusē. 
3 Eļļas pilienu atdalītāja tīrīšana. 
4 Blīvējuma starplikas izgatavošana, tērauda plāksnes uzstādīšana vietā.</t>
  </si>
  <si>
    <t>#T1.U1 =C00 EKA61 AT003</t>
  </si>
  <si>
    <t>0EKA61AT003</t>
  </si>
  <si>
    <t>1 Eļļas separatora lūkas atvēršana. 
2 Filtrēšanas elementu ar balsteņiem (3 gab.) noņemšana no separatora. 
3 Jaunu filtrēšanas elementu pakošana uz balsteņiem un uzstādīšana separatorā. 
4 Eļļas separatora lūkas aizvēršana, jaunas blīvējošas starplikas uzstādīšana. 
5 Separatora lūkas blīvējumu pārbaude ar slāpekli.</t>
  </si>
  <si>
    <t>0041978 Filtrēšanas elements ELT-920 ELTACON  GR6001.004 3 gab; 0041981 Spirālblīve 24''-300# 316 Spiral Spirālblīve Spiral wound gasket 24''-300# 316 Spiral /C.St outerring/ St.St. innerirring/ Graphite t=4,5/3mm  GR6001.004 1 gab</t>
  </si>
  <si>
    <t>#T1.U1 =C00 EKA61 AT004</t>
  </si>
  <si>
    <t>0EKA61AT004</t>
  </si>
  <si>
    <t>1 Eļļas separatora lūkas atvēršana. 
2 Filtrēšanas elementu (7 gab.) noņemšana no separatora. 
3 Jaunu filtrēšanas elementu uzstādīšana separatorā. 
4 Eļļas separatora lūkas aizvēršana, jaunas blīvējošas starplikas uzstādīšana. 
5 Separatora lūkas blīvējumu pārbaude ar slāpekli.</t>
  </si>
  <si>
    <t>0041921 Filtrējošais elements ELT-110 ELTACON gāzes filtriem GR6001.004 7 gab; 0041982 Spirālblīve 14''-300# 316 Spiral Spirālblīve Spiral wound gasket 14''-300# 316 Spiral /C.St outerring/ St.St. innerirring/ Graphite t=4,5/3mm  GR6001.004 1 gab</t>
  </si>
  <si>
    <t>#T1.U1 =C00 EKA62 AT001</t>
  </si>
  <si>
    <t>0EKA62AT001</t>
  </si>
  <si>
    <t>#T1.U1 =C00 EKA62 AT002</t>
  </si>
  <si>
    <t>0EKA62AT002</t>
  </si>
  <si>
    <t>Filtrēšanas ierīce</t>
  </si>
  <si>
    <t>#T1.U1 =C00 EKA62 AT003</t>
  </si>
  <si>
    <t>0EKA62AT003</t>
  </si>
  <si>
    <t>#T1.U1 =C00 EKA62 AT004</t>
  </si>
  <si>
    <t>0EKA62AT004</t>
  </si>
  <si>
    <t>#T1.U1 =C00 EKA63 AT001</t>
  </si>
  <si>
    <t>0EKA63AT001</t>
  </si>
  <si>
    <t>#T1.U1 =C00 EKA63 AT002</t>
  </si>
  <si>
    <t>0EKA63AT002</t>
  </si>
  <si>
    <t>#T1.U1 =C00 EKA63 AT003</t>
  </si>
  <si>
    <t>0EKA63AT003</t>
  </si>
  <si>
    <t>#T1.U1 =C00 EKA63 AT004</t>
  </si>
  <si>
    <t>0EKA63AT004</t>
  </si>
  <si>
    <t>#T1.U1 =B00 SMH10 AE010</t>
  </si>
  <si>
    <t>0SMH10AE010</t>
  </si>
  <si>
    <t>Celtnis. Telfera sliede ar pārv. ķēdes vinču 2.0 tn.</t>
  </si>
  <si>
    <t>#T1.U1 =C00 QFA50 AA005</t>
  </si>
  <si>
    <t>0QFA50AA005</t>
  </si>
  <si>
    <t>#T1.U1 =C00 SDA10 AT005</t>
  </si>
  <si>
    <t>0SDA10AT005</t>
  </si>
  <si>
    <t>Filtra gultņu bl.rev.smērv.blīv. nomaiņa</t>
  </si>
  <si>
    <t>1 Siltumizolācijas demontāža. 
2 Lūkas atvēršana, ūdens atliekumu izliešana no filtra korpusa. 
3 Cauruļvada posma ar vārstu Dn80 demontāža. 
4 Iekārtas TAPROGGE rotācijas ierīces bloka demontāža, izjukšana, tīrīšana, defektēšana, blīvējumu nomaiņa, smērvielas nomaiņa. Rotācijas ierīces savākšana, montāža un darbības pārbaude. 
5 Cauruļvada posma ar vārstu Dn80 montāža. 
6 Lūkas blīvējošas starplikas izgatavošana. 
7 Lūkas aizvēršana 
8 Filtra blīvuma pārbaude. 
9 Siltumizolācijas montāža.</t>
  </si>
  <si>
    <t>0041852 Smērviela Klubertemp HM 83-401 800gr KLUBER LUBRIKATION MUNCHEN  GR7501.002 2 gab; 0046403 Remonta komplekts V1 Ras.Nr. K2004/00/1549-0503 TAPROGGE    GR6001.004 1 kom; 0046404 Remonta komplekts V2 Ras.Nr. K2004/00/1549-0503 TAPROGGE  GR6001.004 1 kom</t>
  </si>
  <si>
    <t>#T1.U1 =C00 LCE10 AT005</t>
  </si>
  <si>
    <t>0LCE10AT005</t>
  </si>
  <si>
    <t>Filtru elem. tīrīšana Nr.1</t>
  </si>
  <si>
    <t>1 Siltumizolācijas demontāža. 
2 Filtra vāka noņemšana, filtrēšanas elementu izņemšana, filtra korpusa iekšējas virsmas tīrīšana. 
3 Sietfiltra tīrīšana. 
4 Blīves defektēšana (nepieciešamībās gadījumā blīves nomaiņa), filtra samontēšana. 
5 Filtra blīvuma pārbaude. 
6 Siltumizolācijas montāža.</t>
  </si>
  <si>
    <t>#T1.U1 =C00 NDB46 AA040</t>
  </si>
  <si>
    <t>0NDB46AA040</t>
  </si>
  <si>
    <t>Drošības vārstu LASER 433 (AT4520D4-16-50) Dn50 Pn16 revīzija, funkcionēšanas pārbaude</t>
  </si>
  <si>
    <t>1 Drošības vārsta noņemšana no cauruļvada. 
2 Drošības vārsta uzstādīšana pārbaudes stendā. 
3 Drošības vārsta nostrādes pārbaude paceļot slāpekļa spiedienu stendā. DV nostrādes spiedienam jābūt 16,0 bari. 
4 Ja DV nostrādes spiediens neatbilst pases datos norādītajam veikt DV ieregulēšanu un atkārtotu pārbaudi. 
5 Drošības vārsta blīvuma pārbaude stendā. 
6 Drošības vārsta uzstādīšana uz cauruļvada (pielietot jaunu blīvējošu starpliku).</t>
  </si>
  <si>
    <t>#T1.U1 =P00 QLB15 AT005</t>
  </si>
  <si>
    <t>0QLB15AT005</t>
  </si>
  <si>
    <t>1 Apšuvuma un siltumizolācijas noņemšana no filtra. 
2 Filtra vāka noņemšana. 
3 Sietveida filtra tīrīšana, filtra korpusa iekšējās virsmas tīrīšana. 
4 Filtra vāka aizvēršana (pielietot jaunu blīvējošu starpliku). 
5 Apšuvuma un siltumizolācijas uzstādīšana.</t>
  </si>
  <si>
    <t>#T1.U1 =U05 HLB20 AN005</t>
  </si>
  <si>
    <t>5HLB20AN005</t>
  </si>
  <si>
    <t>ŪK3 ventilators</t>
  </si>
  <si>
    <t>1 Nolietotās eļļas izliešana no gultņu korpusa caur noliešanas atveri. 
2 Gultņu korpusa vāka noņemšana, gultņu korpusa iekšējās virsmas tīrīšana (skalošana), eļļas skatlodziņa tīrīšana. 
3 Gultņu radiālās spraugas un spraugas starp gultņu korpusu un gultņu gredzeniem mērīšana, remonta formulāra sastādīšana. 
4 Gultņu korpusa vāka uzstādīšana. 
5 Iztukšošanas skrūves pārpakošana (pielietot jaunu blīvējošu  starpliku). 
6 Gultņu korpusa piepildīšana ar tīru eļļu. 
7 Iepildīšanas skrūves pakošana. 
8 Nolietotās eļļas utilizācija.</t>
  </si>
  <si>
    <t>0041940 Eļļa SHELL TURBO OIL T 32, SHELL  GR7501.002 40 l</t>
  </si>
  <si>
    <t>1 Nolietotās eļļas izliešana no gultņu korpusa caur noliešanas atveri. 
2 Gultņu korpusu vāku noņemšana, gultņu korpusu iekšējās virsmas tīrīšana (skalošana), eļļas skatlodziņu tīrīšana. 
3 Gultņu radiālās spraugas un spraugas starp gultņu korpusu un gultņu gredzeniem mērīšana, remonta formulāra sastādīšana. 
4 Gultņu korpusu vāku uzstādīšana. 
5 Iztukšošanas skrūvju pārpakošana (pielietot jaunas blīvējošas starplikas). 
6 Gultņu korpusu piepildīšana ar tīru eļļu. 
7 Iepildīšanas skrūvju pakošana. 
8 Nolietotās eļļas utilizācija.</t>
  </si>
  <si>
    <t>#T1.U1 =U05 HNE25</t>
  </si>
  <si>
    <t>5HNE25</t>
  </si>
  <si>
    <t>ŪK-3 dūmeņa un dūmgāzu sistēma - 25</t>
  </si>
  <si>
    <t>Lūku atvēršana dūmeņa iekšējai apskatei</t>
  </si>
  <si>
    <t>1 Dūmeņa lūku (3 gab.) atvēršana. 
2 Dūmeņa klona tīrīšana no nosēdumiem. 
3 Dūmeņa klona drenāžas caurules tīrīšana (skalošana). 
4 Lūku blīvējoša materiāla (blīvējuma auklas) nomaiņa. 
5 Dūmeņa lūku (3 gab.) aizvēršana.</t>
  </si>
  <si>
    <t>#T1.U1 =U05 HSL40 BB001</t>
  </si>
  <si>
    <t>5HSL40BB001</t>
  </si>
  <si>
    <t>Starptvertne</t>
  </si>
  <si>
    <t>Kondensāta starptvertnes attīrīšana</t>
  </si>
  <si>
    <t>1 Kondensāta sajaukšanas tvertnes atslēgšana no kondensāta cauruļvadiem. 
2 Tvertnes iekšējās virsmas skalošana no nosēdumiem. 
3 Kondensāta sajaukšanas tvertnes pieslēgšana kondensāta cauruļvadiem.</t>
  </si>
  <si>
    <t>#T1.U1 =U05 NDC21 AP005</t>
  </si>
  <si>
    <t>5NDC21AP005</t>
  </si>
  <si>
    <t>S/t ūdens sūknis</t>
  </si>
  <si>
    <t>Siltumtīkla sūkņa defektācija un remonts</t>
  </si>
  <si>
    <t>1 Siltumtīkla sūkņa trokšņaizsardzības konteinera izjaukšana. 
2 Sūkņa pusuzmavas noņemšana. 
3 Sūkņa vāka noņemšana, gultņu un mehānisko blīvējumu noņemšana no sūkņa vārpstas, detaļu tīrīšana un defektēšana. 
4 Sūkņa salikšana ar mehānisko blīvējumu un gultņu nomaiņa. 
5 Sūkņa pusuzmavas uzstādīšana. 
6 Sūkņa centrēšana. 
7 Sūkņa pusuzmavas aizsargnožogojuma uzstādīšana. 
8 Siltumtīkla sūkņa darbības pārbaude pēc remonta. 
9 Siltumtīkla sūkņa trokšņaizsardzības konteinera savākšana.</t>
  </si>
  <si>
    <t>#T1.U1 =S00 MAL10 AT015</t>
  </si>
  <si>
    <t>0MAL10AT015</t>
  </si>
  <si>
    <t>Tvaika uztvērējs</t>
  </si>
  <si>
    <t>#T1.U1 =S00 MAL10 AT020</t>
  </si>
  <si>
    <t>0MAL10AT020</t>
  </si>
  <si>
    <t>#T1.U1 =S00 MAL10 AT025</t>
  </si>
  <si>
    <t>0MAL10AT025</t>
  </si>
  <si>
    <t>#T1.U1 =S00 MAL10 AT030</t>
  </si>
  <si>
    <t>0MAL10AT030</t>
  </si>
  <si>
    <t>#T1.U1 =S00 MAL10 BP055</t>
  </si>
  <si>
    <t>0MAL10BP055</t>
  </si>
  <si>
    <t>Sprausla</t>
  </si>
  <si>
    <t>Droseļdiafr.revīzija, izolācijas atjaun.</t>
  </si>
  <si>
    <t>1 Siltumizolācijas demontāža. 
2 Droseļdiafragmas demontāža, revīzija. 
3 Blīves defektēšana (nepieciešamībās gadījumā blīves nomaiņa). 
4 Droseļdiafragmas montāža. 
5 Savienojumu blīvuma pārbaude. 
6 Siltumizolācijas atjaunošana.</t>
  </si>
  <si>
    <t>#T1.U1 =S00 MAL10 BP080</t>
  </si>
  <si>
    <t>0MAL10BP080</t>
  </si>
  <si>
    <t>#T1.U1 =S00 MAL10 BP115</t>
  </si>
  <si>
    <t>0MAL10BP115</t>
  </si>
  <si>
    <t>Diafragmas plate</t>
  </si>
  <si>
    <t>#T1.U1 =S00 MAL65 AT005</t>
  </si>
  <si>
    <t>0MAL65AT005</t>
  </si>
  <si>
    <t>#T1.U1 =S00 MAL70 AT005</t>
  </si>
  <si>
    <t>0MAL70AT005</t>
  </si>
  <si>
    <t>#T1.U1 =S00 MAM10 AC005</t>
  </si>
  <si>
    <t>0MAM10AC005</t>
  </si>
  <si>
    <t>Blīvtvaika kondensators</t>
  </si>
  <si>
    <t>1 Siltumizolācijas demontāža 
2 Cauruļvadu pievienošanas pāreju demontāža 
3 Dzesētāja caurplūdes daļas tīrīšana. 
4 Atloksavienojumu virsmas tīrīšana. Blīvējumu izgatavošana. 
5 Cauruļvadu pievienošanas pāreju montāža 
6 Siltumizolācijas montāža</t>
  </si>
  <si>
    <t>#T1.U1 =S00 MAQ10 AH005</t>
  </si>
  <si>
    <t>0MAQ10AH005</t>
  </si>
  <si>
    <t>Žāvētājs. Konservācijas iekārta</t>
  </si>
  <si>
    <t>Konservācijas iekārtas pārbaude</t>
  </si>
  <si>
    <t>"Konservācijas iekārtas ""Munters ML690"" piedziņas siksnu un atbalsta riteņus pārbaude"</t>
  </si>
  <si>
    <t>1 Konservācijas iekārtas korpusa atvēršana. 
2 Piedziņa korpusa tīrīšana. 
3 Piedziņa siksna un atbalsta ritenīšu nodiluma defektēšana (nepieciešamības gadījumā siksna nomaiņa, atbalsta ritenīšu ieeļļošana) 
4 Konservācijas korpusa aizvēršana.</t>
  </si>
  <si>
    <t>#T1.U1 =S00 MAV10 AN005</t>
  </si>
  <si>
    <t>0MAV10AN005</t>
  </si>
  <si>
    <t>Ventilators. Eļļas tvaiku filtra filtra bloks</t>
  </si>
  <si>
    <t>1 Cauruļvada starp filtram un eļļas ventilatoram demontāža. Blīvējumu izgatavošana. 
2 Filtra korpusa demontāža, blīvējumu izgatavošana 
3 Filtra kartridža izņemšana. 
4 Korpusa un kartridža revīzija, blīvējumu nomaiņa 
5 Filtra savākšana un montāža. 
6 Cauruļvada starp filtram un eļļas ventilatoram montāža.</t>
  </si>
  <si>
    <t>#T1.U1 =S00 MAV24 AT015</t>
  </si>
  <si>
    <t>0MAV24AT015</t>
  </si>
  <si>
    <t>Filtru elem. tīrīšana Nr.2</t>
  </si>
  <si>
    <t>1 Spiediena noņemšana un eļļas izliešana caur drenāžu filtra korpusa vākā. 
2 Eļļas filtra vāka noņemšana, eļļas atliekumu izliešana no filtra korpusa, eļļas utilizācija. 
3 Filtrēšanas sieta izņemšana no filtra korpusa, tīrīšana un defektēšana. 
4 Filtra korpusa, vāka un skrūvju tīrīšana. 
5 Filtrēšanas sieta uzstādīšana, blīvējuma nomaiņa, filtra savākšana. 
6 Filtra blīvuma pārbaude.</t>
  </si>
  <si>
    <t>#T1.U1 =S00 MAV26 AT005</t>
  </si>
  <si>
    <t>0MAV26AT005</t>
  </si>
  <si>
    <t>#T1.U1 =S00 MAW10 AA045</t>
  </si>
  <si>
    <t>0MAW10AA045</t>
  </si>
  <si>
    <t>Drošības vārsta Amrmatec AT4550, Dn80-Pn16/Dn50-Pn40 revīzija, funkcionēšanas pārbaude</t>
  </si>
  <si>
    <t>1 Drošības vārsta noņemšana no cauruļvada. 
2 Drošības vārsta uzstādīšana pārbaudes stendā. 
3 Drošības vārsta nostrādes pārbaude paceļot slāpekļa spiedienu stendā. DV nostrādes spiedienam jābūt 5,0 bari. 
4 Ja DV nostrādes spiediens neatbilst pases datos norādītajam veikt DV ieregulēšanu un atkārtotu pārbaudi. 
5 Drošības vārsta blīvuma pārbaude stendā. 
6 Drošības vārsta uzstādīšana uz cauruļvada (pielietot jaunu blīvējošu materiālu).</t>
  </si>
  <si>
    <t>#T1.U1 =S00 MAW10 AT005</t>
  </si>
  <si>
    <t>0MAW10AT005</t>
  </si>
  <si>
    <t>Filtrēšanas ierīce. Ūdens separators</t>
  </si>
  <si>
    <t>1 Siltumizolācijas demontāža. 
2 Ūdens separatora sagatavošana skalošanai: korķa un atloku savienojuma demontāža, drenāžās ūdens novadīšanas nodrošināšana. 
3 Separatora skalošana ar ūdeni ar lieko spiedienu. 
4 Blīves defektēšana (nepieciešamībās gadījumā blīves nomaiņa), korķa un atloku savienojuma samontēšana. 
5 Separatora blīvējumu pārbaude. 
6 Siltumizolācijas montāža.</t>
  </si>
  <si>
    <t>#T1.U1 =S00 MAW15 AT005</t>
  </si>
  <si>
    <t>0MAW15AT005</t>
  </si>
  <si>
    <t>#T1.U1 =S00 MAW15 AT010</t>
  </si>
  <si>
    <t>0MAW15AT010</t>
  </si>
  <si>
    <t>#T1.U1 =S00 MAX50 AA003</t>
  </si>
  <si>
    <t>0MAX50AA003</t>
  </si>
  <si>
    <t>Regulējošais vārsts</t>
  </si>
  <si>
    <t>1 Drošības vārsta noņemšana no ierīces. 
2 Drošības vārsta uzstādīšana pārbaudes stendā. 
3 Drošības vārsta nostrādes pārbaude stendā. DV Nostrādes spiedienam jābūt 160,0 bari. Ja DV nostrādes spiediens neatbilst pases datos norādītajam veikt DV ieregulēšanu un atkārtotu pārbaudi. 
4 Drošības vārsta blīvuma pārbaude stendā. 
5 Drošības vārsta uzstādīšana uz cauruļvada (pielietot jaunu blīvējošu materiālu). 
6 Pārbaudes protokola sastādīšana</t>
  </si>
  <si>
    <t>#T1.U1 =S00 MAX71 AC001</t>
  </si>
  <si>
    <t>0MAX71AC001</t>
  </si>
  <si>
    <t>Siltummainis. Eļļas dzesētājs</t>
  </si>
  <si>
    <t>1 Eļļas dzesētāja demontāža. Bīstamo atkritumu savākšana un utilizācija. 
2 Dzesētāja tīrīšana. 
3 Dzesētāja savienojumu revīzija. 
4 Dzesētāja montāža un blīvumu pārbaude.</t>
  </si>
  <si>
    <t>#T1.U1 =U03 HLB20 AN005</t>
  </si>
  <si>
    <t>3HLB20AN005</t>
  </si>
  <si>
    <t>ŪK1 ventilators</t>
  </si>
  <si>
    <t>#T1.U1 =U03 HNE25</t>
  </si>
  <si>
    <t>3HNE25</t>
  </si>
  <si>
    <t>ŪK-1 dūmeņa un dūmgāzu sistēma - 25</t>
  </si>
  <si>
    <t>#T1.U1 =U04 HLB20 AN005</t>
  </si>
  <si>
    <t>4HLB20AN005</t>
  </si>
  <si>
    <t>ŪK2 ventilators</t>
  </si>
  <si>
    <t>#T1.U1 =U05 HAC10 AC005</t>
  </si>
  <si>
    <t>5HAC10AC005</t>
  </si>
  <si>
    <t>ŪK3 kondensācijas ekonomaizera sildvirsma</t>
  </si>
  <si>
    <t>Lūku atvēršana ekonomaizera apskatei</t>
  </si>
  <si>
    <t>1 Apšuvuma un siltumizolācijas noņemšana no lūkām (2 gab.). 
2 Lūku atvēršana (2 gab). 
3 Lūku blīvējoša materiāla (blīvējuma auklas) nomaiņa. 
4 Lūku aizvēršana. 
5 Lūku siltumizolācijas un apšuvuma uzstādīšana.</t>
  </si>
  <si>
    <t>#T1.U1 =S00 MAX10 BB001</t>
  </si>
  <si>
    <t>0MAX10BB001</t>
  </si>
  <si>
    <t>Eļļas tvertne</t>
  </si>
  <si>
    <t>Eļļas tvertnes tīrīšana un eļļas nomaiņa; MAX</t>
  </si>
  <si>
    <t>TT regulēšanas eļļas sistēmas eļļas tvertnes tīrīšana un eļļas nomaiņa (V=0.3 m³).</t>
  </si>
  <si>
    <t>1 Eļļas tvertnes iztukšošana. 
2 Eļļas tvertnes vāku noņemšana. 
3 Eļļas tvertnes iekšējās virsmas tīrīšana. 
4 Eļļas tvertnes vāku blīves nomaiņa, vāku uzstādīšana. 
5 Eļļas tvertnes aizpildīšana ar eļļas filtrāciju, 5µm. Blīvuma pārbaude.</t>
  </si>
  <si>
    <t>0041849 Smēreļļa Shell Turbo S4 GX 46 Royal Dutch Shell    GR7501.002 300 l</t>
  </si>
  <si>
    <t>Lūkas Dn250 atvēršana un aizvēršana.</t>
  </si>
  <si>
    <t>1 Siltumizolācijas ar metālpārklājumu noņemšana un atjaunošana. 
2 Lūkas atvēršana. 
3 Blīvējošas starplikas izgatavošana un nomaiņa 
4 Lūkas aizvēršana.</t>
  </si>
  <si>
    <t>Lūkas Nr20a Dn250 atvēršana un aizvēršana.</t>
  </si>
  <si>
    <t>Lūkas Nr20b Dn250 atvēršana un aizvēršana.</t>
  </si>
  <si>
    <t>#T1.U1 =B00 SMH10 AE100</t>
  </si>
  <si>
    <t>0SMH10AE100</t>
  </si>
  <si>
    <t>Palīgkatla deaeratora barbotāžas disku remonts.</t>
  </si>
  <si>
    <t>10 Palīgkatla deaeratora lūkas D560 mm  atvēršana un aizvēršana. 
20 Lūkas starplikas izgatavošana. 
30 Barbotāžas statīva un disku izņemšana. 
40 Disku piestiprināšana, sametinot un nostiprinot 
50 Barbotāžas statīva ar diskiem montāža deaeratorā.</t>
  </si>
  <si>
    <t>#T1.U1 =P00 QLA11 AP005</t>
  </si>
  <si>
    <t>0QLA11AP005</t>
  </si>
  <si>
    <t>Piebarošanas ūdens sūknis</t>
  </si>
  <si>
    <t>Palīgkatla barošanas sūkņa KSB MTC A 32/11B-02.1 10.62 remonts.</t>
  </si>
  <si>
    <t>10 Sūkņa remonts ar korpusa o-ringu nomaiņu, mehāniskā blīvējuma nomaiņa. 
20 Smērvielas nomaiņa sūkņa gultņos. 
30 Sūkņa korpusa nokrāsošana. 
40 Savienotājuzmavas ieliktņu nomaiņa. 
50 Sūkņa centrēšana un pārskata sagatavošana.</t>
  </si>
  <si>
    <t>0027804 Blīvējums mehāniskais kods 62 KSB sūknim MTC A 32/11B-02.1 10.62 1 gab; 0027805 O-veida gredzenu kompl. Nr.412.1/2/3/4/5/10/11/12 KSB sūknim MTC A 32/11B-02.1 10.62 1 kom; 0027806 Blīvgredzenu kompl. Nr.411.1/2/3/4/5/6/7/8 KSB sūknim MTC A 32/11B-02.1 10.62 1 kom</t>
  </si>
  <si>
    <t>#T1.U1 =G01 MBA10</t>
  </si>
  <si>
    <t>1MBA10</t>
  </si>
  <si>
    <t>GT-1 Gāzes turbīnas sistēma - 10</t>
  </si>
  <si>
    <t>GT izplūdes difuzora siltumizolācijas nomaiņa.</t>
  </si>
  <si>
    <t>10 Esošo siltumizolācijas slāņu (biezums kopā 200mm) noņemšana - 40 m2. 
20 Virsmu notīrīšana no netīrumiem, virsmas sagatavošana jaunas siltumizolācijas uzklāšanai. 
30 Siltumizolācijas matraču izgatavošana un piegāde. Matraču materiāls īpašības - karstumizturīgs (620°C), rūpnieciki izgatavots ar paredzētām piestiprināšanas vietām (naglām un āķīšiem), 
31 kopējais biezums - 200mm (1.slānis - 70mm + 2.slānis - 130mm). Ārējā virsma nedrīkst pārsniegt 50°C. 
40 Divu siltumizolācijas slāņu uzklāšana - 40 m2. 
50 GT telpas (difuzora zonā) sakopšana pēc remontdarbiem.</t>
  </si>
  <si>
    <t>#T1.U1 =G02 MBA10</t>
  </si>
  <si>
    <t>2MBA10</t>
  </si>
  <si>
    <t>GT-2 Gāzes turbīnas sistēma - 10</t>
  </si>
  <si>
    <t>GT gaisa ieplūdes sistēmas rāmja blīvējumu nomaiņa kabatu filtriem.</t>
  </si>
  <si>
    <t>10 Filtru nomaiņas laikā, notīrīt rāmi no esošiem blīvējumiem līdz metālam. 
20 Sagatavot (sagriezt) lentes  atbilstošā garumā no EPDM putupolietilēna. 
30 Jaunu lentu līmēšana - 110m. Rāmja rūts izmērs 592x592mm, kvadrāts - 45 gab. 
40 Filtru telpas sakopšana un veco materiālu utilizācija.</t>
  </si>
  <si>
    <t>1000588 Lenta EPDM, pašlīmējoša, melna, 6mm x 18mm, blīvējoša, amortizējoša putupolietilēna lenta āra apstākļiem  GR6301.001 120 m</t>
  </si>
  <si>
    <t>#T1.U1 =U03 NDB22 AA005</t>
  </si>
  <si>
    <t>3NDB22AA005</t>
  </si>
  <si>
    <t>1 Siltumizolācijas noņemšana. 
2 Aizbīdņa un apvada demontāža 
3  Cauruļvada sagatavošana jauna aizbīdņa uzstādīšanai. 
4 Jauna aizbīdņa pozicionēšana un iemetināšana. 
5 Apvada iemetināšana. 
6 Metinājuma šuvju pārbaude. (Penetrācija) 
7 Siltumizolācijas uzstādīšana. 
8 Dokumentācijas sagatavošana.</t>
  </si>
  <si>
    <t>1000593 Aizbīdnis rokas siltumtīklu ūdens DN600 Vexve BFS 600W, PN25  GR6001.004 1 gab</t>
  </si>
  <si>
    <t>#T1.U1 =H01 LBA15 BR005</t>
  </si>
  <si>
    <t>1LBA15BR005</t>
  </si>
  <si>
    <t>10 Sastatņu montāža un demontāža 
20 Metāla pārklājuma demontāža un montāža (nomaiņa netiek paredzēta);  13.7 m2 
30 Siltumizolācijas demontāža; biezums   S=260 mm, 3.0 m3 
40 Siltumizolācijas demontāža; biezums   S=140 mm, 0.3 m3 
50 Pārejas un cauruļvadu virsmu sagatavošana metāla kontroles darbu veikšanai (tīrīšana un slīpēšana līdz metāla spīdumam); 1.0 m2 
60 Aizbīdņa ZTS Dn150/150 "C" korpusa virsmu sagatavošana metāla kontroles darbu veikšanai (tīrīšana un slīpēšana līdz metāla spīdumam); 100% 
70 "Pāreja šuves (Ø193.7x21.5* ar Ø114.3x12.5), metāla šuves termozonas (2gab.) un metāla zonas (4gab.) attālumā  ne mazāk kā 100mm no metinājuma šuves vizuāla kontrole VT.  " 
80 Pāreja šuves (Ø193.7x21.5* ar Ø114.3x12.5), metāla šuves termozonas (2gab.) un metāla zonas (4gab.) attālumā  ne mazāk kā 100mm no metinājuma šuves ultraskaņas defektoskopija UT. 
90 Pāreja šuves (Ø193.7x21.5* ar Ø114.3x12.5), metāla šuves termozonas (2gab.) un metāla zonas (4gab.) attālumā  ne mazāk kā 100mm no metinājuma šuves krāsainā defektoskopija PT 
91 vai magnētiskā pulvera defektoskopija MT. 
100 Pāreja metāla šuves (Ø193.7x21.5* ar Ø114.3x12.5) termozonas (2gab.) un metāla zonas (4gab.) attālumā  ne mazāk kā 100mm no metinājuma šuves USkBM sieniņas biezuma mērīšana - 80 punkti. (USkBM 
101 paredzēta šķēlumam pa aploci, katrā šķēlumā izdalīt četras kontrolzonas ar atstarpi 90º un katrā zonā veikt 5 biezuma mērīšanas). 
110 Šuves (Ø114.3x12.5 ar Ø60.3x8.0) un metālam ne mazāk kā 100mm no metinājuma šuves (1 zona) vizuāla kontrole VT. (Savienojumi no tērauda 10CrMo910, 13CrMo4) 
120 Šuves (Ø114.3x12.5 ar Ø60.3x8.0) un metālam ne mazāk kā 100mm no metinājuma šuves (1 zona) krāsainā defektoskopija PT vai magnētiskā pulvera defektoskopija MT. (Savienojumi no tēr. 10CrMo910, 13CrMo4) 
130 Metāla ne mazāk kā 100mm no metinājuma šuves (Ø114.3x12.5 ar Ø60.3x8.0) ultraskaņas defektoskopija USD. (Savienojumi no tērauda 10CrMo910, 13CrMo4) 
140 Šuves (Ø60.3x8.0) un metālam ne mazāk kā 100mm no metinājuma šuves (2 zonas) vizuāla kontrole VT. (Savienojumi no tērauda 10CrMo910, 13CrMo4) 
150 Šuves (Ø60.3x8.0) un metālam ne mazāk kā 100mm no metinājuma šuves (2 zonas) krāsainā defektoskopija PT vai magnētiskā pulvera defektoskopija MT. (Savienojumi no tērauda 10CrMo910, 13CrMo4) 
160 Metāla ne mazāk kā 100mm no metinājuma šuves (Ø60.3x8.0; 2 zonas) ultraskaņas defektoskopija UT. (Savienojumi no tērauda 10CrMo910, 13CrMo4) 
170 Šuves (Ø193.7x21.5* ar Ø168.3x8.8) un metālam ne mazāk kā 100mm no metinājuma šuves (1 zona) vizuāla kontrole VT. (Savienojumi no tērauda X10CrMoVNb 9-1) 
180 Šuves (Ø193.7x21.5* ar Ø168.3x8.8) un metālam ne mazāk kā 100mm no metinājuma šuves (1zona) krāsainā defektoskopija PT vai magnētiskā pulvera defektoskopija MT. (Savienojumi no tērauda X10CrMoVNb 9-1) 
190 Metāla ne mazāk kā 100mm no metinājuma šuves (Ø193.7x21.5* ar Ø168.3x8.8) ultraskaņas defektoskopija UT. (Savienojumi no tērauda X10CrMoVNb 9-1) 
200 Šuves (Ø193.7x21.5* ar vārstu Dn150) un metālam ne mazāk kā 100mm no metinājuma šuves (1 zona) vizuāla kontrole VT. (Savienojumi no tērauda X10CrMoVNb 9-1) 
210 Šuves (Ø193.7x21.5* ar vārstu Dn150) un metālam ne mazāk kā 100mm no metinājuma šuves (1 zona) krāsainā defektoskopija PT vai magnētiskā pulvera defektoskopija MT. (Savien. no tērauda X10CrMoVNb 9-1). 
220 Metāla ne mazāk kā 100mm no metinājuma šuves (Ø193.7x21.5* ar vārstu Dn150) ultraskaņas defektoskopija UT. (Savienojumi no tērauda X10CrMoVNb 9-1) 
230 Aizbīdņa (1LBA15AA005; KSB; ZTS Dn150/150) korpusa vizuāla kontrole VT no ārpuses – 100% 
240 Aizbīdņa (1LBA15AA005; KSB; ZTS Dn150/150) korpusa PT krāsainā defektoskopija (vai MT magnētiskā pulvera defektoskopija vai kodināšana) no ārpuses – 100% 
250 Atskaites dokumentācijas sastādīšana un izsniegšana 
260 Siltumizolācijas atjaunošana (nomaiņa) ar PAROC 100VM(vai analogu) 
270 Metāla pārklājuma montāža 
280 Sastatņu demontāža</t>
  </si>
  <si>
    <t>#T1.U1 =H01 LBA10 BR005</t>
  </si>
  <si>
    <t>1LBA10BR005</t>
  </si>
  <si>
    <t>Metāla kontroles apjoms ar sagatavošanas darbiem cauruļvada D=219.1mm zonā.</t>
  </si>
  <si>
    <t>10 Sastatņu montāža un demontāža 
20 Metāla pārklājuma demontāža un montāža (nomaiņa netiek paredzēta);  11.6 m2 
30 Siltumizolācijas demontāža; biezums   S=280 mm, 2.1 m3 
40 Siltumizolācijas demontāža; biezums   S=260 mm, 1.1 m3 
50 T-gabala virsmu sagatavošana metāla kontroles darbu veikšanai (tīrīšana un slīpēšana līdz metāla spīdumam); 2.0 m2 
60 "T-gabala šuves (Ø219.1x16 ar Ø168.3x17.5), metāla šuves termozonas (2gab.) un metāla zonas (1gab.) attālumā  ne mazāk kā 100mm no metinājuma šuves vizuāla kontrole VT.  " 
70 T-gabala šuves (savienojumu vieta ar cauruli Ø168.3x17.5), metāla šuves termozonas (1gab.)  un metāla zonas (1gab.) attālumā  ne mazāk kā 100mm no metinājuma šuves vizuāla kontrole VT. 
80 "T-gabala šuves (Ø219.1x16 ar Ø168.3x17.5), metāla šuves termozonas (2gab.) un metāla zonas (1gab.) attālumā  ne mazāk kā 100mm no metinājuma šuves ultraskaņas defektoskopija UT.  " 
90 T-gabala šuves savienojumu vieta ar cauruli Ø168.3x17.5, metāla šuves termozonas (1gab.)  un metāla zonas (1gab.) attālumā  ne mazāk kā 100mm no metinājuma šuves ultraskaņas defektoskopija UT. 
100 "T-gabala šuves (Ø219.1x16 ar Ø168.3x17.5), metāla šuves termozonas (2gab.) un  metāla zonas (1gab.) attālumā  ne mazāk kā 100mm no metinājuma šuves krāsainā defektoskopija PT 
101 vai magnētiskā pulvera defektoskopija MT. 
110 T-gabala šuves savienojumu vieta ar cauruli Ø168.3x17.5, metāla šuves termozonas (1gab.)  un metāla zonas (1gab.) attālumā  ne mazāk kā 100mm no metinājuma šuves krāsainā defektoskopija PT 
111 vai magnētiskā pulvera defektoskopija MT. 
120 T-gabala metāla šuves (Ø219.1x16 ar Ø168.3x17.5) termozonas (2gab.) un metāla zonas (1gab.) attālumā  ne mazāk kā 100mm no metinājuma šuves USkBM sieniņas biezuma mērīšana - 60 punkti. (USkBM 
121 paredzēta šķēlumam pa aploci, katrā šķēlumā izdalīt četras kontrolzonas ar atstarpi 90º un katrā zonā veikt 5 biezuma mērīšanas). 
130 T-gabala metāla šuves (savienojumu vieta ar cauruli Ø168.3x17.5) termozonas (1gab.)  un metāla zonas (1gab.) attālumā  ne mazāk kā 100mm no metinājuma šuves USkBM sieniņas biezuma mērīšana - 40 punkti 
131 (USkBM paredzēta šķēlumam pa aploci, katrā šķēlumā izdalīt četras kontrolzonas ar atstarpi 90º un katrā zonā veikt 5 biezuma mērīšanas). 
140 Atskaites dokumentācijas sastādīšana un izsniegšana 
150 Siltumizolācijas atjaunošana (nomaiņa) ar PAROC 100VM (vai analogu) 
160 Metāla pārklājuma montāža 
170 Sastatņu demontāža</t>
  </si>
  <si>
    <t>Met.kontr. sagat. darbi siltummaiņai</t>
  </si>
  <si>
    <t>Siltummaiņa metāla kontroles sagatavošanas darbi.</t>
  </si>
  <si>
    <t>10 Sastatņu montāža un demontāža. 
20 Tvertnes korpusa metāla pārklājuma demontāža un montāža (nomaiņa netiek paredzēta);  5 m2. 
30 Cauruļvadu Dn300 un Dn400 metāla pārklājuma demontāža un montāža (nomaiņa netiek paredzēta);  2.2 m2. 
40 Lēcveida kompensatora 0LCA62BR005BZ005 Dn300 siltumizolācijas čaulunoņemšana un uzstādīšana. 
50 Siltumizolācijas demontāža; biezums   S=120 mm, 0,4 m3. 
60 Siltumizolācijas demontāža; biezums   S=200 mm, 0,8 m3. 
70 Korpusa un cauruļvada virsmu sagatavošana metāla kontroles darbu veikšanai (tīrīšana un slīpēšana līdz metāla spīdumam); 1,0 m2. 
80 Kakta šuves (Ø406.4x6.3 ar korpusu δ=15mm), metāla šuves termozonas (2gab.) un metāla zonas (2gab.) attālumā  ne mazāk kā 100mm no metinājuma šuves ultraskaņas defektoskopija UT. 
90 Kakta šuves (Ø406.4x6.3 ar korpusu, δ=15mm), metāla šuves termozonas (2gab.) un metāla zonas (2gab.) attālumā  ne mazāk kā 100mm no metinājuma šuves krāsainā defektoskopija PT 
91 vai magnētiskā pulvera defektoskopija MT. 
100 Kakta šuves (Ø406.4x6.3 ar korpusu, δ=15mm) termozonas (2gab.) un metāla zonas (2gab.) attālumā  ne mazāk kā 100mm no metinājuma šuves USkBM sieniņas biezuma mērīšana - 80 punkti. (USkBM 
101 paredzēta šķēlumam pa aploci, katrā šķēlumā izdalīt četras kontrolzonas ar atstarpi 90º un katrā zonā veikt 5 biezuma mērīšanas). 
110 Siltumizolācijas čaulu ar metāla pārsegumu noņemšana no tvertnes lūkas Dn500. 
120 Lūkas Dn500 atvēršana un aizvēršana. Blīvējošas starplikas izgatavošana un uzstādīšana. 
130 Piespiedventilācijas, apgaismojuma, kāpņu, droša pārseguma caurulei Dn700 darbiem tvertnē nodrošināšana. 
140 Tvertnes korpusa virsmu lūkas zonā no iekšpuses sagatavošana metāla kontroles darbu veikšanai (tīrīšana un slīpēšana līdz metāla spīdumam); 0.4 m2. 
150 Kakta metāla šuves (korpusa savienojumu vieta ar lūkas iscauruli) termozonas un metāla zonas ne mazāk kā 100mm no met.šuves ultraskaņas defektoskopija UT. 
160 Kakta metāla šuves (korpusa, savienojumu vieta ar lūkas iscauruli) termozonas un metāla zonas ne mazāk kā 100mm no met.šuves krāsainā defektoskopija PT vai magnētiskā pulvera defektoskopija MT. 
170 Kakta metāla šuves (korpusa, δ=16mm, savienojumu vieta ar lūkas iscauruli) termozonas (1gab.)  un metāla zonas (1gab.) attālumā  ne mazāk kā 100mm no met.šuves USkBM sieniņas biezuma mērīšana 
171 - 40 punkti (USkBM paredzēta šķēlumam pa aploci, katrā šķēlumā izdalīt četras kontrolzonas ar atstarpi 90º un katrā zonā veikt 5 biezuma mērīšanas). 
180 Atskaites dokumentācijas sastādīšana un izsniegšana. 
190 Siltumizolācijas atjaunošana (nomaiņa) ar PAROC 100VM(vai analogu).</t>
  </si>
  <si>
    <t>#T1.U1 =C00</t>
  </si>
  <si>
    <t>Stacijas palīgiekārtas</t>
  </si>
  <si>
    <t>Met.kontr. sagat. darbi siltummaiņiem</t>
  </si>
  <si>
    <t>Siltummaiņu metāla kontroles sagatavošanas darbi.</t>
  </si>
  <si>
    <t>10 Sastatņu montāža un demontāža. 
20 Tvertnes 0MAG10AC005 korpusa metāla pārklājuma demontāža un montāža (nomaiņa netiek paredzēta);  8,0 m2. 
30 Cauruļvadu Dn300 un Dn400 metāla pārklājuma demontāža un montāža (nomaiņa netiek paredzēta);  2.2 m2. 
40 Lēcveida kompensatora 0LCA22BR005BZ005 Dn300 siltumizolācijas čaulu noņemšana un uzstādīšana. 
50 Siltumizolācijas demontāža; biezums   S=120 mm, 0,4 m3. 
60 Siltumizolācijas demontāža; biezums   S=160 mm, 0,6 m3. 
70 Korpusa un cauruļvada virsmu sagatavošana metāla kontroles darbu veikšanai (tīrīšana un slīpēšana līdz metāla spīdumam); 1.0 m2. 
80 Kakta šuves (Ø406.4x6.3 ar korpusu δ=12mm), metāla šuves termozonas (2gab.) un metāla zonas (2gab.) attālumā  ne mazāk kā 100mm no metinājuma šuves ultraskaņas defektoskopija UT. 
90 Kakta šuves (Ø406.4x6.3 ar korpusu, δ=12mm), metāla šuves termozonas (2gab.) un metāla zonas (2gab.) attālumā  ne mazāk kā 100mm no metinājuma šuves krāsainā defektoskopija PT 
91 vai magnētiskā pulvera defektoskopija MT. 
100 Kakta šuves (Ø406.4x6.3 ar korpusu, δ=12mm) termozonas (2gab.) un metāla zonas (2gab.) attālumā  ne mazāk kā 100mm no metinājuma šuves USkBM sieniņas biezuma mērīšana - 80 punkti. (USkBM 
101 paredzēta šķēlumam pa aploci, katrā šķēlumā izdalīt četras kontrolzonas ar atstarpi 90º un katrā zonā veikt 5 biezuma mērīšanas). 
110 Siltumizolācijas čaulu noņemšana no tvertnes lūkas Dn500. 
120 Lūkas Dn500 atvēršana un aizvēršana. Blīvējošas starplikas izgatavošana un uzstādīšana. 
130 Piespiedventilācijas, apgaismojuma, kāpņu, droša pārseguma caurulei Dn700 darbiem tvertnē nodrošināšana. 
140 Tvertnes korpusa virsmu lūkas zonā no iekšpuses sagatavošana metāla kontroles darbu veikšanai (tīrīšana un slīpēšana līdz metāla spīdumam); 0.4 m2. 
150 Kakta metāla šuves (korpusa savienojumu vieta ar lūkas iscauruli) termozonas un metāla zonas ne mazāk kā 100mm no met.šuves ultraskaņas defektoskopija UT. 
160 Kakta metāla šuves (korpusa savienojumu vieta ar lūkas iscauruli) termozonas un metāla zonas ne mazāk kā 100mm no met.šuves krāsainā defektoskopija PT vai magnētiskā pulvera defektoskopija MT. 
170 Kakta metāla šuves (korpusa savienojumu vieta ar lūkas iscauruli) termozonas (1gab.)  un metāla zonas (1gab.) attālumā ne mazāk kā 100mm no met.šuves USkBM sieniņas biezuma mērīšana - 40 punkti (USkBM 
171 paredzēta šķēlumam pa aploci, katrā šķēlumā izdalīt četras kontrolzonas ar atstarpi 90º un katrā zonā veikt 5 biezuma mērīšanas). 
180 Tvertnes 0MAG20AC005 korpusa metāla pārklājuma demontāža un montāža (nomaiņa netiek paredzēta);  6,0 m2. 
190 Cauruļvada 0MAG22BR005 Dn80 metāla pārklājuma demontāža un montāža (nomaiņa netiek paredzēta);  0,4 m2. 
200 Siltumizolācijas demontāža; biezums   S=80 mm, 0,1 m3. 
210 Siltumizolācijas demontāža; biezums   S=200 mm, 0.2 m3. 
220 Korpusa un cauruļvada virsmu sagatavošana metāla kontroles darbu veikšanai (tīrīšana un slīpēšana līdz metāla spīdumam); 0,1 m2. 
230 Korpusa piemetināšanas Kakta šuves (Ø88,9x3.2 ar korpusu, δ=12mm), metāla šuves termozonas (1 gab.) un metāla zonas (1 gab.) attālumā  ne mazāk kā 100mm no metinājuma šuves ultraskaņas defektoskopija 
240 Korpusa piemetināšanas Kakta šuves (Ø88,9x3.2 ar korpusu, δ=12mm), metāla šuves termozonas (1 gab.) un metāla zonas (1 gab.) attālumā  ne mazāk kā 100mm no metinājuma šuves krāsainā defektoskopija PT 
250 Korpusa piemetināšanas Kakta šuves (Ø88,9x3.2 ar korpusu, δ=12mm), metāla šuves termozonas (1 gab.) un metāla zonas (1 gab.) attālumā  ne mazāk kā 100mm no metinājuma šuves USkBM sieniņas biezuma 
251 mērīšana - 40 punkti. (USkBM paredzēta šķēlumam pa aploci, katrā šķēlumā izdalīt četras kontrolzonas ar atstarpi 90º un katrā zonā veikt 5 biezuma mērīšanas). 
260 Siltumizolācijas čaulu noņemšana no tvertnes lūkas Dn500. 
270 Lūkas Dn500 atvēršana un aizvēršana. Blīvējošas starplikas izgatavošana un uzstādīšana. 
280 Piespiedventilācijas, apgaismojuma, droša pārseguma caurulei Dn700 darbiem tvertnē nodrošināšana. 
290 Tvertnes korpusa virsmu lūkas zonā no iekšpuses sagatavošana metāla kontroles darbu veikšanai (tīrīšana un slīpēšana līdz metāla spīdumam); 0.4 m2. 
300 Kakta metāla šuves (korpusa, δ=16mm,  savienojumu vieta ar lūkas iscauruli) termozonas un metāla zonas ne mazāk kā 100mm no met.šuves ultraskaņas defektoskopija UT. 
310 Kakta metāla šuves (korpusa savienojumu vieta ar lūkas iscauruli) termozonas un metāla zonas ne mazāk kā 100mm no met.šuves krāsainā defektoskopija PT vai magnētiskā pulvera defektoskopija MT. 
320 Kakta metāla šuves (korpusa, δ=16mm,  savienojumu vieta ar lūkas iscauruli) termozonas (1gab.)  un metāla zonas (1gab.) attālumā  ne mazāk kā 100mm no met.šuves USkBM sieniņas biezuma mērīšana 
321  - 40 punkti (USkBM paredzēta šķēlumam pa aploci, katrā šķēlumā izdalīt četras kontrolzonas ar atstarpi 90º un katrā zonā veikt 5 biezuma mērīšanas). 
330 Atskaites dokumentācijas sastādīšana un izsniegšana. 
340 Siltumizolācijas atjaunošana (nomaiņa) ar PAROC 100VM (vai analogu).</t>
  </si>
  <si>
    <t>Met. kontrole pārk. tvaika caur.</t>
  </si>
  <si>
    <t>Vārsta KSB, NORI 500 ZXSV 7641.1, Dn25, Pn320, materiāls 10CrMo9-10 ar cauruļvadu 33.7x5.0, DIN 2448, materiāls 10CrMo9-10 metinājuma šuves pārbaude.</t>
  </si>
  <si>
    <t>10 Metinājuma šuves vizuāla kontrole VK; 13 šuves. 
20 Metinājuma šuves krāsainā defektoskopija PT vai magnētiskā pulvera defektoskopija MT; 13 šuves. 
30 Metinājuma šuves testēšana ar radiogrāfijas metodi RT; 3 gab. 
40 Atskaites dokumentācijas sastādīšana un izsniegšana.</t>
  </si>
  <si>
    <t>Apkalpošanas laukuma remonts</t>
  </si>
  <si>
    <t>Apkalpošanas laukuma daļēja demontāža un atjaunošana aizbīdņu revīzijai.</t>
  </si>
  <si>
    <t>10 Apkalpošanas laukuma jumtu konstrukciju demontāža un montāža. 
20 Aizbīdņu kabeļu demontāža un montāža. 
30 Metālkonstrukciju griešana, atjaunošana; griešanas vietu pretkorozijas pārklājuma atjaunošana; 0.2 m2.</t>
  </si>
  <si>
    <t>#T1.U1 =C00 NDF20 AA010</t>
  </si>
  <si>
    <t>0NDF20AA010</t>
  </si>
  <si>
    <t>Ķīļveida aizbīdņa remonts.</t>
  </si>
  <si>
    <t>Ķīļveida aizbīdņa Dn800 Pn25 remonts.</t>
  </si>
  <si>
    <t>10 Sastatņu montāža un demontāža. 
20 Elektropiedziņas demontāža. 
30 Aizbīdņa  izjaukšana remontam. 
40 Aizbīdņa korpusa kontaktvirsmu notīrīšana un pieslīpēšana. 
50 Šķīvju kontaktvirsmu remonts. 
60 Aizbīdņa salīkšana kontaktvirsmu pārbaudei ar krāsu. 
70 Aizbīdņa salīkšana, kāta blīvslēga un korpusa blīvējuma nomaiņa. 
80 Elektropiedziņas montāža un ieregulēšana, vārsta darbības pārbaude.</t>
  </si>
  <si>
    <t>#T1.U1 =C00 NDG20 AA005</t>
  </si>
  <si>
    <t>0NDG20AA005</t>
  </si>
  <si>
    <t>#T1.U1 =C00 GHD55 AA010</t>
  </si>
  <si>
    <t>0GHD55AA010</t>
  </si>
  <si>
    <t>Regulējošais vārsts. Ieplūdes atgaisotāja regulēšanas vārsts</t>
  </si>
  <si>
    <t>Reg. vārsta blīvslēgu blīvējumu nomaiņa</t>
  </si>
  <si>
    <t>Regulējoša vārsta FLOWSERVE, Type V726DCVNA, Dn80, Pn40 blīvslēgu nomaiņa.</t>
  </si>
  <si>
    <t>10 Vārsta korpusa siltumizolācijas čaulu noņemšana un uzstādīšana. 
20 Elektropiedziņas demontāža. 
30 Vārsta izjaukšana, iztīrīšana, blīvslēgu un blīvējumu nomaiņa. 
40 Vārsta savākšana, blīvuma pārbaude. 
50 Elektropiedziņas montāža, vārsta darbības pārbaude.</t>
  </si>
  <si>
    <t>1000606 Kāta blīvējumu komplekts vārstam V726DCVNAVārsts Dn80 Pn40; Ser. No1726666001001  GR6001.004 1 kom; 1000607 Korpusa blīvējumi vārstam V726DCVNA Vārsts Dn80 Pn40; Ser. No1726666001001  GR6001.004 1 gab</t>
  </si>
  <si>
    <t>#T1.U1 =C00 LBD10 AA015</t>
  </si>
  <si>
    <t>0LBD10AA015</t>
  </si>
  <si>
    <t>Ķīļveida aizbīdņa Dn600 Pn8 remonts.</t>
  </si>
  <si>
    <t>Ķīļveida aizbīdņa KSB, STAAL 40, Dn600 Pn8 remonts.</t>
  </si>
  <si>
    <t>10 Sastatņu montāža un demontāža. 
20 Elektropiedziņas demontāža. 
30 Aizbīdņa  izjaukšana remontam. 
40 Aizbīdņa korpusa kontaktvirsmu notīrīšana un pieslīpēšana. 
50 Šķīvju kontaktvirsmu remonts. 
60 Aizbīdņa salīkšana kontaktvirsmu pārbaudei ar krāsu. 
70 Aizbīdņa salīkšana, kāta blīvslēga un korpusa blīvējuma nomaiņa. 
80 Elektropiedziņas montāža un ieregulēšana, vārsta darbības pārbaude. 
90 Aizbīdņa korpusa siltumizolācijas čaulu noņemšana un uzstādīšana.</t>
  </si>
  <si>
    <t>0035995 Kāta blīvējumu komplekts, aizbīdņa KSB Dn600 Pn16 Blīvējuma materiāls - grafīts. Rasējums AP-22918, poz. 19. 1 kom; 0035996 Korpusa blīvējums, aizbīdņa KSB Dn600 Pn16 Blīvējuma materiāls - grafīts. Rasējums AP-22918, poz. 12. 1 gab</t>
  </si>
  <si>
    <t>#T1.U1 =C00 LBA15 AA210</t>
  </si>
  <si>
    <t>0LBA15AA210</t>
  </si>
  <si>
    <t>Vārsta Dn25 Pn320 nomaiņa</t>
  </si>
  <si>
    <t>Vārsta KSB, NORI 500 ZXSV 7641.1, Dn25, Pn320 nomaiņa; materiāls 10CrMo9-10.</t>
  </si>
  <si>
    <t>10 Vārsta korpusa siltumizolācijas čaulu noņemšana un uzstādīšana. 
20 Metāla pārklājuma demontāža un montāža (nomaiņa netiek paredzēta);  1,5 m2. 
30 Siltumizolācijas demontāža un atjaunošana; biezums S=140mm; 0.2 m3. 
40 Elektropiedziņa ODEN demontāža un montāža. 
50 Vārsta izgriešana 
60 Cauruļvada galus sagatavošana vārsta iemetināšanai. 
70 Vārsta iemetināšana ar termoapstrādi atbilstoši WPS Y08 r2 
80 Vārsta darbības pārbaude. 
90 Atskaites dokumentācijas pār šuvi pārbaudi izsniegšana.</t>
  </si>
  <si>
    <t>0046286 Vārsts NORI 500 ZXSV 7641.1 Pn 320 Dn 25 korpusa mat. 10CrMo9-10, iemetināms. Darba vide - tvaiks, spiediens 111 bar, temperatūra 525 °C Ražotājs KSB  GR6001.004 1 gab</t>
  </si>
  <si>
    <t>#T1.U1 =C00 LBA12 AA210</t>
  </si>
  <si>
    <t>0LBA12AA210</t>
  </si>
  <si>
    <t>#T1.U1 =H02 LBA15 AA210</t>
  </si>
  <si>
    <t>2LBA15AA210</t>
  </si>
  <si>
    <t>#T1.U1 =C00 LBA10 AA215</t>
  </si>
  <si>
    <t>0LBA10AA215</t>
  </si>
  <si>
    <t>#T1.U1 =C00 LBA10 AA205</t>
  </si>
  <si>
    <t>0LBA10AA205</t>
  </si>
  <si>
    <t>#T1.U1 =H01 LBA15 AA205</t>
  </si>
  <si>
    <t>1LBA15AA205</t>
  </si>
  <si>
    <t>#T1.U1 =H01 LBA10 AA205</t>
  </si>
  <si>
    <t>1LBA10AA205</t>
  </si>
  <si>
    <t>#T1.U1 =C00 LBA15 AA205</t>
  </si>
  <si>
    <t>0LBA15AA205</t>
  </si>
  <si>
    <t>#T1.U1 =C00 LBA10 AA210</t>
  </si>
  <si>
    <t>0LBA10AA210</t>
  </si>
  <si>
    <t>#T1.U1 =H01 LBA15 AA210</t>
  </si>
  <si>
    <t>1LBA15AA210</t>
  </si>
  <si>
    <t>#T1.U1 =S00 MAB10 AA205</t>
  </si>
  <si>
    <t>0MAB10AA205</t>
  </si>
  <si>
    <t>#T1.U1 =H02 LBA10 AA205</t>
  </si>
  <si>
    <t>2LBA10AA205</t>
  </si>
  <si>
    <t>#T1.U1 =H02 LBA15 AA205</t>
  </si>
  <si>
    <t>2LBA15AA205</t>
  </si>
  <si>
    <t>#T1.U1 =C00 LBA15 AA010</t>
  </si>
  <si>
    <t>0LBA15AA010</t>
  </si>
  <si>
    <t>Red. vārsta Dn100 Pn112  blīvējumu nomaiņa</t>
  </si>
  <si>
    <t>Reducejoša dzēsējoša vārsta CCI BTG, VLB-40RT, Dn100 Pn112 korpusa blīvējuma un kāta blīvslēga nomaiņa.</t>
  </si>
  <si>
    <t>10 Piedziņas demontāža. 
20 Vārsta izjaukšana, iztīrīšana. 
30 Vārsta blīvslēga un blīvējuma nomaiņa. 
40 Vārsta savākšana. 
50 Vārsta korpusa blīvuma pārbaude. 
60 Piedziņas montāža, vārsta darbības pārbaude.</t>
  </si>
  <si>
    <t>0046326 Vārsta kāta blīvējoši gredzeni, VLB-40RT 4 gab.; DWG kods: 14182687 Parts for Valve type VLB-40RT, VO# 290182.30, Dwg S049576, Tag No: 0LBA15AA010 Mat.: Graphite CCI Valve Techology AB GR6001.004 1 gab; 0046327 Blīvējošs gredzens, vārsta VLB-40RT 0LBA15AA010 DWG kods.:S0082891 Parts for Valve type VLB-40RT, VO# 290182.30, Dwg S049576, Tag No: 0LBA15AA010 Mat.: Graphite CCI Valve Techology AB  GR6001.004 1 gab</t>
  </si>
  <si>
    <t>#T1.U1 =C00 LCE10 AA015</t>
  </si>
  <si>
    <t>0LCE10AA015</t>
  </si>
  <si>
    <t>Reg. vārsta blīvējumu nomaiņa</t>
  </si>
  <si>
    <t>Regulējoša vārsta CCI BTG, tips 25VSG1-10, Dn25, Pn16 korpusa blīvējuma un kāta blīvslēga nomaiņa.</t>
  </si>
  <si>
    <t>1000602 Blīvējumu komplekts (4 gredzeni) vārstam 25VSG1-10det. Nr. AT0000115; Stem Packing Set for valve 25VSG1-10, Dwg CZ16-025-10.0, poz.632, Tag No: 0LCE10AA015  GR6001.004 1 kom; 1000603 Blīvējums vārstam 25VSG1-10, det. Nr. AT0001512Bonnet gasket for valve 25VSG1-10, Dwg CZ16-025-10.0, poz.602, Tag No: 0LCE10AA015  GR6001.004 1 gab</t>
  </si>
  <si>
    <t>#T1.U1 =H01 LCE20 AA015</t>
  </si>
  <si>
    <t>1LCE20AA015</t>
  </si>
  <si>
    <t>Regulējoša vārsta CCI BTG, tips 50VSG1-40R, Dn50, Pn16 korpusa blīvējuma un kāta blīvslēga nomaiņa.</t>
  </si>
  <si>
    <t>0046370 Blīvējumu komplekts (4*14245252) Kods 89000392 Stem Packing Set for valve 50VSG1-40R/SC/V 150-40, Dwg CZ16-050-40.R, poz.632, Tag No: 1/2LCE20AA015 Raž. CCI  GR6001.004 1 kom; 0046372 Blīvējums Kods 14429914 Foder for valve 50VSG1-40R/SC/V 150-40, Dwg CZ16-050-40.R, poz.602, Tag No: 1/2LCE20AA015 Raž.CCI  GR6001.004 1 gab</t>
  </si>
  <si>
    <t>#T1.U1 =H02 LCE20 AA015</t>
  </si>
  <si>
    <t>2LCE20AA015</t>
  </si>
  <si>
    <t>#T1.U1 =C00 EKA05 AA005</t>
  </si>
  <si>
    <t>0EKA05AA005</t>
  </si>
  <si>
    <t>Noslēgvārsts. Iekārtas atv.vārsts</t>
  </si>
  <si>
    <t>Gāzes vada aku un to armatūru rev.Nr.1</t>
  </si>
  <si>
    <t>1 Ūdens atsūknēšana no akas (pie nepieciešamības). 
2 Pašas akas un pārseguma apskate. 
3 Gāzesvada un armatūras tīrīšana no netīrumiem. 
4 Iespējamo korozijas bojājumu noskaidrošana. 
5 Gāzesvada un armatūras krāsošana ar pretkorozijas pārklājumu (nepieciešamības gadījumā). 
6 Aizbīdņa kāta ieziešana.</t>
  </si>
  <si>
    <t>#T1.U1 =C00 EKA10 AA005</t>
  </si>
  <si>
    <t>0EKA10AA005</t>
  </si>
  <si>
    <t>#T1.U1 =C00 EKA61 AA110</t>
  </si>
  <si>
    <t>0EKA61AA110</t>
  </si>
  <si>
    <t>Drošības vārsta pārbaude Nr.2</t>
  </si>
  <si>
    <t>1 Drošības vārsta noņemšana no kompresora. 
2 Drošības vārsta uzstādīšana pārbaudes stendā. 
3 Drošības vārsta nostrādes pārbaude paceļot slāpekļa spiedienu stendā. DV nostrādes spiedienam jābūt 32,0 bari. 
4 Ja DV nostrādes spiediens neatbilst pases datos norādītajam veikt DV ieregulēšanu un atkārtotu pārbaudi. 
5 Drošības vārsta blīvuma pārbaude stendā. 
6 Drošības vārsta uzstādīšana kompresorā (pielietot jaunu blīvējošu starpliku).</t>
  </si>
  <si>
    <t>0041983 Spirālblīve 3''-300# 316 Spiral Spirālblīve Spiral wound gasket 3''-300# 316 Spiral /C.St outerring/ St.St. innerirring/ Graphite t=4,5/3mm  GR6001.004 1 gab</t>
  </si>
  <si>
    <t>#T1.U1 =C00 EKA61 AT010</t>
  </si>
  <si>
    <t>0EKA61AT010</t>
  </si>
  <si>
    <t>1 Eļļas filtra vāka noņemšana. 
2 Sietveida filtra tīrīšana, filtra korpusa iekšējas virsmas tīrīšana. 
3 Blīves defektēšana (nepieciešamības gadījumā spirālveida blīves nomaiņa), filtra vāka uzstādīšana. 
4 Filtra blīvējumu pārbaude ar slāpekli.</t>
  </si>
  <si>
    <t>#T1.U1 =C00 EKA61 AT020</t>
  </si>
  <si>
    <t>0EKA61AT020</t>
  </si>
  <si>
    <t>#T1.U1 =C00 EKA61 AT305</t>
  </si>
  <si>
    <t>0EKA61AT305</t>
  </si>
  <si>
    <t>1 Eļļas izliešana no filtra korpusa, eļļas utilizācija. 
2 Eļļas filtra vāka noņemšana. 
3 Sietveida filtra tīrīšana, filtra korpusa iekšējas virsmas tīrīšana. 
4 Blīvējuma starplikas izgatavošana, filtra vāka uzstādīšana. 
5 Filtra blīvējumu pārbaude ar slāpekli.</t>
  </si>
  <si>
    <t>#T1.U1 =C00 EKA61 AT310</t>
  </si>
  <si>
    <t>0EKA61AT310</t>
  </si>
  <si>
    <t>#T1.U1 =C00 EKA61 AT315</t>
  </si>
  <si>
    <t>0EKA61AT315</t>
  </si>
  <si>
    <t>Galvenais eļļas filtrs</t>
  </si>
  <si>
    <t>1 Eļļas izliešana no filtra korpusa, eļļas utilizācija. 
2 Eļļas filtra vāka noņemšana, filtrēšanas elementa noņemšana. 
3 Jauna filtrēšanas elementa uzstādīšana. 
4 Filtra vāka uzstādīšana, jauna O-veida PTFE blīvējuma uzstādīšana. 
5 Filtra blīvējumu pārbaude ar slāpekli.</t>
  </si>
  <si>
    <t>0041979 Eļļas filtrs ELT-Z-1800-A-CC10-V INDUFIL  GR6001.004 1 gab; 0041980 Blīve filtram O-ring Viton-A 90o Shore INDUFIL Blīve eļļas filtram  ELT-M4004-1800: O-ring Viton-A 90o Shore, SOR 86, Di=Ø184,3 x 5,7 INDUFIL  GR6001.004 1 gab</t>
  </si>
  <si>
    <t>#T1.U1 =C00 EKA61 AT320</t>
  </si>
  <si>
    <t>0EKA61AT320</t>
  </si>
  <si>
    <t>#T1.U1 =C00 EKA62 AA110</t>
  </si>
  <si>
    <t>0EKA62AA110</t>
  </si>
  <si>
    <t>#T1.U1 =C00 EKA62 AT010</t>
  </si>
  <si>
    <t>0EKA62AT010</t>
  </si>
  <si>
    <t>#T1.U1 =C00 EKA62 AT020</t>
  </si>
  <si>
    <t>0EKA62AT020</t>
  </si>
  <si>
    <t>#T1.U1 =C00 EKA62 AT305</t>
  </si>
  <si>
    <t>0EKA62AT305</t>
  </si>
  <si>
    <t>#T1.U1 =C00 EKA62 AT310</t>
  </si>
  <si>
    <t>0EKA62AT310</t>
  </si>
  <si>
    <t>#T1.U1 =C00 EKA62 AT315</t>
  </si>
  <si>
    <t>0EKA62AT315</t>
  </si>
  <si>
    <t>#T1.U1 =C00 EKA62 AT320</t>
  </si>
  <si>
    <t>0EKA62AT320</t>
  </si>
  <si>
    <t>#T1.U1 =C00 EKA63 AA110</t>
  </si>
  <si>
    <t>0EKA63AA110</t>
  </si>
  <si>
    <t>#T1.U1 =C00 EKA63 AT010</t>
  </si>
  <si>
    <t>0EKA63AT010</t>
  </si>
  <si>
    <t>#T1.U1 =C00 EKA63 AT020</t>
  </si>
  <si>
    <t>0EKA63AT020</t>
  </si>
  <si>
    <t>#T1.U1 =C00 EKA63 AT305</t>
  </si>
  <si>
    <t>0EKA63AT305</t>
  </si>
  <si>
    <t>#T1.U1 =C00 EKA63 AT310</t>
  </si>
  <si>
    <t>0EKA63AT310</t>
  </si>
  <si>
    <t>#T1.U1 =C00 EKA63 AT315</t>
  </si>
  <si>
    <t>0EKA63AT315</t>
  </si>
  <si>
    <t>#T1.U1 =C00 EKA63 AT320</t>
  </si>
  <si>
    <t>0EKA63AT320</t>
  </si>
  <si>
    <t>#T1.U1 =C00 QFA60 AT003</t>
  </si>
  <si>
    <t>0QFA60AT003</t>
  </si>
  <si>
    <t>Gaisa filtrs</t>
  </si>
  <si>
    <t>1 Eļļas atdalītāja filtra vāka noņemšana, filtrēšanas elementu izņemšana, filtra korpusa iekšējas virsmas tīrīšana. 
2 Jaunu filtrēšanas elementu uzstādīšana. 
3 Blīves nomaiņa, filtra vāka uzstādīšana. 
4 Filtra blīvējumu pārbaude. 
5 Filtrēšanas elementu utilizācija.</t>
  </si>
  <si>
    <t>0041951 Filtra element K145AO OIL-X Kods No. AR-0125G DOMNICK HUNTER  GR6001.004 1 gab</t>
  </si>
  <si>
    <t>#T1.U1 =C00 QFA60 AT005</t>
  </si>
  <si>
    <t>0QFA60AT005</t>
  </si>
  <si>
    <t>0041950 Filtra element K145AA OIL-X Kods No. AA-0125G DOMNICK HUNTER  GR6001.004 1 gab</t>
  </si>
  <si>
    <t>#T1.U1 =C00 QFA60 AT010</t>
  </si>
  <si>
    <t>0QFA60AT010</t>
  </si>
  <si>
    <t>Gaisa žāvetājs</t>
  </si>
  <si>
    <t>Izplūdes trokšņa slāpētāju kompl.nomaiņa</t>
  </si>
  <si>
    <t>1 Izplūdes trokšņa slāpētāja elementu noņemšana, virsmas tīrīšana. 
2 Jaunu izplūdes trokšņa slāpētāja elementu uzstādīšana. 
3 Izplūdes trokšņa slāpētāja elementu blīvējumu pārbaude. 
4 Izplūdes trokšņa slāpētāja elementu utilizācija.</t>
  </si>
  <si>
    <t>0041953 Izplūdes trokšņa slāpētāju komplekts MODELIS: 608201031 DOMNICK HUNTER  GR6001.004 1 gab</t>
  </si>
  <si>
    <t>#T1.U1 =C00 QFA60 AT015</t>
  </si>
  <si>
    <t>0QFA60AT015</t>
  </si>
  <si>
    <t>#T1.U1 =C00 QFA65 AT003</t>
  </si>
  <si>
    <t>0QFA65AT003</t>
  </si>
  <si>
    <t>#T1.U1 =C00 QFA65 AT005</t>
  </si>
  <si>
    <t>0QFA65AT005</t>
  </si>
  <si>
    <t>#T1.U1 =C00 QFA65 AT010</t>
  </si>
  <si>
    <t>0QFA65AT010</t>
  </si>
  <si>
    <t>#T1.U1 =C00 QFA65 AT015</t>
  </si>
  <si>
    <t>0QFA65AT015</t>
  </si>
  <si>
    <t>#T1.U1 =C00 PGA11 AT005</t>
  </si>
  <si>
    <t>0PGA11AT005</t>
  </si>
  <si>
    <t>1 Filtra vāka noņemšana. 
2 Filtrēšanas sieta izņemšana no filtra korpusa, tīrīšana un defektēšana. 
3 Filtra korpusa, vāka un skrūvju tīrīšana. 
4 Filtrēšanas sieta uzstādīšana, blīvējumu nomaiņa, filtra savākšana. 
5 Filtra blīvuma pārbaude.</t>
  </si>
  <si>
    <t>#T1.U1 =C00 PGA12 AT005</t>
  </si>
  <si>
    <t>0PGA12AT005</t>
  </si>
  <si>
    <t>#T1.U1 =G02 SAG10 AT015</t>
  </si>
  <si>
    <t>2SAG10AT015</t>
  </si>
  <si>
    <t>Filtrēšanas ierīce. Filtra GT vent.</t>
  </si>
  <si>
    <t>0041925 Ventilācijas sistēmas filtrs GT Hi-Cap G4 90/35-66; 592x592x360 (WxHxD) CAMFIL FARR  GR6001.004 18 gab</t>
  </si>
  <si>
    <t>#T1.U1 =H01 HAC13 AA005</t>
  </si>
  <si>
    <t>1HAC13AA005</t>
  </si>
  <si>
    <t>1 Drošības vārsta noņemšana no cauruļvada. 
2 Drošības vārsta uzstādīšana pārbaudes stendā. 
3 Drošības vārsta nostrādes pārbaude, paceļot slāpekļa spiedienu stendā. DV nostrādes spiedienam jābūt, kā norādīts pasē. 
4 Ja DV nostrādes spiediens neatbilst pases datiem, veikt DV ieregulēšanu. Pēc ieregulēšanas un atkārtotas pārbaudes DV noņemšana no stenda. 
5 Drošības vārsta uzstādīšana cauruļvadā, blīvējumu pārbaude.</t>
  </si>
  <si>
    <t>#T1.U1 =H01 HAC31 AA015</t>
  </si>
  <si>
    <t>1HAC31AA015</t>
  </si>
  <si>
    <t>1 Filtra vāka noņemšana, filtrēšanas elementa izņemšana, filtra korpusa iekšējas virsmas tīrīšana. 
2 Sietfiltra tīrīšana. 
3 Jauna blīvējošas starplika izgatavošana un nomaiņa, filtra vāka uzstādīšana. 
4 Filtra blīvējumu pārbaude.</t>
  </si>
  <si>
    <t>#T1.U1 =H02 SMH30 AE020</t>
  </si>
  <si>
    <t>2SMH30AE020</t>
  </si>
  <si>
    <t>Celtnis. Telfera sliede ar ratiņiem 0.5 tn.</t>
  </si>
  <si>
    <t>Telfera sliede ar ratiem (apkope)</t>
  </si>
  <si>
    <t>1 Metālkonstrukcijas apskate un uzkopšana. 
2 Buferu un strupceļa apskate. 
3 Kravas ratiņu apskate. 
4 Kravas ratiņu sliežu ceļa apskate.</t>
  </si>
  <si>
    <t>#T1.U1 =H02 SMH40 AE010</t>
  </si>
  <si>
    <t>2SMH40AE010</t>
  </si>
  <si>
    <t>#T1.U1 =H02 SMH40 AE020</t>
  </si>
  <si>
    <t>2SMH40AE020</t>
  </si>
  <si>
    <t>#T1.U1 =H01 NDA10 AA025</t>
  </si>
  <si>
    <t>1NDA10AA025</t>
  </si>
  <si>
    <t>#T1.U1 =H01 NDB50 AA005</t>
  </si>
  <si>
    <t>1NDB50AA005</t>
  </si>
  <si>
    <t>#T1.U1 =H01 NDB60 AA015</t>
  </si>
  <si>
    <t>1NDB60AA015</t>
  </si>
  <si>
    <t>#T1.U1 =H01 SMH10 AE010</t>
  </si>
  <si>
    <t>1SMH10AE010</t>
  </si>
  <si>
    <t>Celtnis. Telfera sliede ar pārv.ķēdes vinču 5.0 tn.</t>
  </si>
  <si>
    <t>#T1.U1 =H01 SMH20 AE010</t>
  </si>
  <si>
    <t>1SMH20AE010</t>
  </si>
  <si>
    <t>Celtnis. Telfera sliede ar pārv. ķēdes vinču 1.0 tn.</t>
  </si>
  <si>
    <t>#T1.U1 =H01 SMH30 AE010</t>
  </si>
  <si>
    <t>1SMH30AE010</t>
  </si>
  <si>
    <t>#T1.U1 =H01 SMH30 AE020</t>
  </si>
  <si>
    <t>1SMH30AE020</t>
  </si>
  <si>
    <t>Celtnis. Telfera sliede 0.5 tn.</t>
  </si>
  <si>
    <t>Telfera sliedes (apkope)</t>
  </si>
  <si>
    <t>1 Metālkonstrukcijas apskate un uzkopšana. 
2 Buferu un strupceļa apskate. 
3 Kravas ratiņu sliežu ceļa apskate.</t>
  </si>
  <si>
    <t>#T1.U1 =H01 SMH40 AE010</t>
  </si>
  <si>
    <t>1SMH40AE010</t>
  </si>
  <si>
    <t>#T1.U1 =H01 SMH40 AE020</t>
  </si>
  <si>
    <t>1SMH40AE020</t>
  </si>
  <si>
    <t>Celtnis. Telfera sliede ar pārv.ķēdes vinču 0.5 tn.</t>
  </si>
  <si>
    <t>#T1.U1 =H01 SMH50 AE010</t>
  </si>
  <si>
    <t>1SMH50AE010</t>
  </si>
  <si>
    <t>#T1.U1 =H01 SMH60 AE010</t>
  </si>
  <si>
    <t>1SMH60AE010</t>
  </si>
  <si>
    <t>#T1.U1 =H01 SMH70 AE010</t>
  </si>
  <si>
    <t>1SMH70AE010</t>
  </si>
  <si>
    <t>#T1.U1 =H02 HAC13 AA005</t>
  </si>
  <si>
    <t>2HAC13AA005</t>
  </si>
  <si>
    <t>#T1.U1 =H02 HAC31 AA015</t>
  </si>
  <si>
    <t>2HAC31AA015</t>
  </si>
  <si>
    <t>#T1.U1 =H02 NDA10 AA025</t>
  </si>
  <si>
    <t>2NDA10AA025</t>
  </si>
  <si>
    <t>#T1.U1 =H02 NDB50 AA005</t>
  </si>
  <si>
    <t>2NDB50AA005</t>
  </si>
  <si>
    <t>#T1.U1 =H02 NDB60 AA015</t>
  </si>
  <si>
    <t>2NDB60AA015</t>
  </si>
  <si>
    <t>#T1.U1 =H02 SMH30 AE010</t>
  </si>
  <si>
    <t>2SMH30AE010</t>
  </si>
  <si>
    <t>#T1.U1 =G01 SAG10 AT015</t>
  </si>
  <si>
    <t>1SAG10AT015</t>
  </si>
  <si>
    <t>#T1.U1 =U05 NDC22 AP005</t>
  </si>
  <si>
    <t>5NDC22AP005</t>
  </si>
  <si>
    <t>#T1.U1 =C00 QFA50 AN005</t>
  </si>
  <si>
    <t>0QFA50AN005</t>
  </si>
  <si>
    <t>Gaisa kompresors Nr.3</t>
  </si>
  <si>
    <t>#T1.U1 =G02 MBL10 AT010</t>
  </si>
  <si>
    <t>2MBL10AT010</t>
  </si>
  <si>
    <t>Rupjais filtrs g4</t>
  </si>
  <si>
    <t>#T1.U1 =G02 MBL10 AT015</t>
  </si>
  <si>
    <t>2MBL10AT015</t>
  </si>
  <si>
    <t>#T1.U1 =G02 MBL10 AT025</t>
  </si>
  <si>
    <t>2MBL10AT025</t>
  </si>
  <si>
    <t>#T1.U1 =G02 MBL10 AT030</t>
  </si>
  <si>
    <t>2MBL10AT030</t>
  </si>
  <si>
    <t>#T1.U1 =H01 LAA15 AA005</t>
  </si>
  <si>
    <t>1LAA15AA005</t>
  </si>
  <si>
    <t>Drošības vārsta pārbaude Nr.8</t>
  </si>
  <si>
    <t>1 Apšuvuma un siltumizolācijas noņemšana no drošības vārsta. 
2 Drošības vārsta noņemšana no cauruļvada. 
3 Drošības vārsta uzstādīšana pārbaudes stendā. 
4 Drošības vārsta nostrādes pārbaude, paceļot slāpekļa spiedienu stendā. DV nostrādes spiedienam jābūt, kā norādīts pasē. 
5 Ja DV nostrādes spiediens neatbilst pases datiem, veikt DV ieregulēšanu. Pēc ieregulēšanas un atkārtotas pārbaudes DV noņemšana no stenda. 
6 Drošības vārsta uzstādīšana cauruļvadā (pielietot jaunu blīvējošu starpliku), blīvējumu pārbaude. 
7 Siltumizolācijas un apšuvuma uzstādīšana.</t>
  </si>
  <si>
    <t>#T1.U1 =H01 LCA32 AA005</t>
  </si>
  <si>
    <t>1LCA32AA005</t>
  </si>
  <si>
    <t>#T1.U1 =U05 NDB21 AT005</t>
  </si>
  <si>
    <t>5NDB21AT005</t>
  </si>
  <si>
    <t>"Sietiņa filtra ""Plenty"" (DN600) tīrīšana"</t>
  </si>
  <si>
    <t>1 Apšuvuma un siltumizolācijas noņemšana no filtra. 
2 Filtra korpusa noņemšana no cauruļvada DN600. 
3 Konusveida filtra izņemšana no filtra korpusa un tīrīšana. 
4 Blīvējošas starplikas DN600 – 3gab. izgatavošana. 
5 Konusveida filtra uzstādīšana filtra korpusā. 
6 Filtra uzstādīšana cauruļvada. 
7 Apšuvuma un siltumizolācijas uzstādīšana.</t>
  </si>
  <si>
    <t>#T1.U1 =U05 NDB22 AT005</t>
  </si>
  <si>
    <t>5NDB22AT005</t>
  </si>
  <si>
    <t>#T1.U1 =U05 NDB41 AT005</t>
  </si>
  <si>
    <t>5NDB41AT005</t>
  </si>
  <si>
    <t>1 Ūdens izliešana no filtra korpusa caur apakšējo aizgriezni. 
2 Filtra vāka noņemšana. 
3 Sietveida filtra tīrīšana, filtra korpusa iekšējās virsmas tīrīšana. 
4 Apakšējā aizgriežņa uzstādīšana (pakošana). 
5 Filtra vāka aizvēršana (pielietot jaunu blīvējošu starpliku).</t>
  </si>
  <si>
    <t>#T1.U1 =U05 NDB42 AT005</t>
  </si>
  <si>
    <t>5NDB42AT005</t>
  </si>
  <si>
    <t>#T1.U1 =U03 NDB21 AT005</t>
  </si>
  <si>
    <t>3NDB21AT005</t>
  </si>
  <si>
    <t>#T1.U1 =U03 NDB22 AT005</t>
  </si>
  <si>
    <t>3NDB22AT005</t>
  </si>
  <si>
    <t>#T1.U1 =U03 NDB23 AT005</t>
  </si>
  <si>
    <t>3NDB23AT005</t>
  </si>
  <si>
    <t>#T1.U1 =P00 QHH10 AV005</t>
  </si>
  <si>
    <t>0QHH10AV005</t>
  </si>
  <si>
    <t>Šķidrā kurināmā/gāzes deglis</t>
  </si>
  <si>
    <t>Kombinēta degļa tehniskā apkope</t>
  </si>
  <si>
    <t>Kombinēta degļa (EK9.1000 GL-R) tehniskā apkope, noregulēšana un sadegšanas procesu pārbaude.</t>
  </si>
  <si>
    <t>1 Degļa izolācijas un apmūrējuma defektācija un tīrīšana 
2 Sprauslas izņemšana, tīrīšana un defektācija 
3 Aizdedzes elektrodu tīrīšana, dzirksteles pārbaude, regulēšana 
4 Degļa iekšējās un ārējās virsmas tīrīšana 
5 Ventilatora darba rata pārbaude un tīrīšana, gaisa aizbīdņu kustības vieglumu pārbaude 
6 UV liesmas sensora pārbaude 
7 Degļa galvas noregulējumu pārbaude, plakano blīves starp gāzes galvas un gāzes caurules nomaiņa 
8 Gāzes vārsta 0EKA80AA015 blīvuma pārbaude 
9 Vadības un drošības iekārtu darbības pārbaude 
10 Spiediena devēja noregulējumu un darbības pārbaude 
11 Šķidrā kurināmā sūkņa 0QHH10AP005 darbības pārbaude, kurināmā sistēmas blīvuma pārbaude 
12 Iekurināšana ar dabas gāzi un sadegšanas procesu pārbaude, dūmgāžu mērījumu veikšana 
13 Iekurināšana ar dīzeļdegvielu un sadegšanas procesu pārbaude, dūmgāžu mērījumu veikšana 
14 Degļa pārbaudes un dūmgāžu mērījumus ierakstīt pārbaužu protokolā</t>
  </si>
  <si>
    <t>#T1.U1 =C00 EKA21 CF005</t>
  </si>
  <si>
    <t>0EKA21CF005</t>
  </si>
  <si>
    <t>Gāzes skaitītāja Fluxi 2300 TZ G400 noņemšana verifikācijai un uzstādīšana.</t>
  </si>
  <si>
    <t>1 Gāzevada atloku atjaukšana, gredzenu izņemšana un slēgplākšņu DN300, 2gab. uzstādīšana. 
2 Gāzes skaitītāja noņemšana verifikācijai. 
3 Blīvējošo starpliku DN300, 6gab. izgatavošana un uzstādīšana. 
4 Gāzes skaitītāja uzstādīšana pēc verifikācijas. 
5 Gāzesvada posma hermētiskuma pārbaude ar slāpekli. P=6,5bar. 
6 Slēgplākšņu DN300, 2gab. izņemšana no gāzesvada un gredzenu uzstādīšana atloku savienojumā.</t>
  </si>
  <si>
    <t>#T1.U1 =C00 EKA22 CF005</t>
  </si>
  <si>
    <t>0EKA22CF005</t>
  </si>
  <si>
    <t>#T1.U1 =C00 EKA23 CF005</t>
  </si>
  <si>
    <t>0EKA23CF005</t>
  </si>
  <si>
    <t>#T1.U1 =G01 MBH10 AH001</t>
  </si>
  <si>
    <t>1MBH10AH001</t>
  </si>
  <si>
    <t>#T1.U1 =G02 MBH10 AH001</t>
  </si>
  <si>
    <t>2MBH10AH001</t>
  </si>
  <si>
    <t>#T1.U1 =G02 MBP05 AT015</t>
  </si>
  <si>
    <t>2MBP05AT015</t>
  </si>
  <si>
    <t>Gāzveida kurināmā filtrs</t>
  </si>
  <si>
    <t>1 Filtra vāka noņemšana, filtrēšanas elementu izņemšana, filtra korpusa iekšējās virsmas tīrīšana. 
2 Jaunu filtrēšanas elementu uzstādīšana. 
3 Blīves nomaiņa, filtra vāka uzstādīšana. 
4 Filtra blīvējumu pārbaude ar slāpekli. 
5 Filtrēšanas elementu utilizācija.</t>
  </si>
  <si>
    <t>0041921 Filtrējošais elements ELT-110 ELTACON gāzes filtriem GR6001.004 4 gab; 0041922 Blīve GT gāzes filtriem 12"-300# Gasket Spiral wound 316 Spiral/C.S. outerring/S.S. Innerring, Graphite/thk. =4,5/3 mm HOFLAND  GR6001.004 1 gab</t>
  </si>
  <si>
    <t>#T1.U1 =H01 LAC11 AA025</t>
  </si>
  <si>
    <t>1LAC11AA025</t>
  </si>
  <si>
    <t>#T1.U1 =H01 LAC11 AP110</t>
  </si>
  <si>
    <t>1LAC11AP110</t>
  </si>
  <si>
    <t>Augstspiediena barošana ūdens sūknis Nr. 1</t>
  </si>
  <si>
    <t>Eļļas nomaiņa sūkņa korpusā</t>
  </si>
  <si>
    <t>1 Sūkņa eļļas noliešanas un iepildīšanas skrūves atskrūvēšana, eļļas noliešana no sūkņa korpusa, izmantojot savākšanas tvertni. 
2 Pēc eļļas iztukšošanās noliešanas skrūves uzstādīšana. 
3 Eļļas nomaiņa sūkņa korpusā. 
4 Pēc eļļas iepildīšana, iepildīšanas skrūves uzstādīšana. 
5 Eļļas noplūdes pārbaude. 
6 Eļļas utilizācija.</t>
  </si>
  <si>
    <t>0041940 Eļļa SHELL TURBO OIL T 32, SHELL  GR7501.002 3.2 l</t>
  </si>
  <si>
    <t>Smērviel. nomaiņa sūkņa savienotājuzmavā</t>
  </si>
  <si>
    <t>1 Sūkņa savienotājuzmavas aizsargapvalka noņemšana. 
2 Sūkņa savienotājuzmavas izjaukšana, tīrīšana, defektēšana. 
3 Sūkņa savienotājuzmavas smērvielas iepildīšana. 
4 Sūkņa savienotājuzmavas savākšana, blīvējumu pārbaude. 
5 Sūkņa savienotājuzmavas aizsargapvalka uzstādīšana. 
6 Smērvielas utilizācija.</t>
  </si>
  <si>
    <t>0041941 Ziede C-SG O Ultra Nr. Article: 039067/0177 GRAFLOSCON  GR7501.002 1.2 kg</t>
  </si>
  <si>
    <t>#T1.U1 =H01 LAC11 AT010</t>
  </si>
  <si>
    <t>1LAC11AT010</t>
  </si>
  <si>
    <t>1 Apšuvuma un siltumizolācijas noņemšana no filtra. 
2 Filtra korpusa noņemšana no cauruļvada DN150. 
3 Konusveida filtra izņemšana no filtra korpusa un tīrīšana. 
4 Blīvējošas starplikas DN150 – 2gab. izgatavošana. 
5 Konusveida filtra uzstādīšana filtra korpusā. 
6 Filtra uzstādīšana cauruļvada, blīvējumu pārbaude. 
7 Siltumizolācijas un apšuvuma uzstādīšana.</t>
  </si>
  <si>
    <t>#T1.U1 =H01 LAC12 AA025</t>
  </si>
  <si>
    <t>1LAC12AA025</t>
  </si>
  <si>
    <t>#T1.U1 =H01 LAC12 AP110</t>
  </si>
  <si>
    <t>1LAC12AP110</t>
  </si>
  <si>
    <t>Augstspiediena barošana ūdens sūknis Nr. 2</t>
  </si>
  <si>
    <t>#T1.U1 =H01 LAC12 AT010</t>
  </si>
  <si>
    <t>1LAC12AT010</t>
  </si>
  <si>
    <t>#T1.U1 =H01 LAC13 AA025</t>
  </si>
  <si>
    <t>1LAC13AA025</t>
  </si>
  <si>
    <t>#T1.U1 =H01 LAC13 AP110</t>
  </si>
  <si>
    <t>1LAC13AP110</t>
  </si>
  <si>
    <t>Augstspiediena barošana ūdens sūknis Nr. 3</t>
  </si>
  <si>
    <t>#T1.U1 =H01 LAC13 AT010</t>
  </si>
  <si>
    <t>1LAC13AT010</t>
  </si>
  <si>
    <t>#T1.U1 =H01 LFN50 BZ001</t>
  </si>
  <si>
    <t>1LFN50BZ001</t>
  </si>
  <si>
    <t>Pulsāciju dempfers</t>
  </si>
  <si>
    <t>Fosf. sūkņa pulsāc.slāpētāja spied.pārb.</t>
  </si>
  <si>
    <t>1 Pulsācijas slāpētāja noņemšana no cauruļvada. 
2 Pulsācijas slāpētāja uzstādīšana pārbaudes stendā. 
3 Pulsācijas slāpētāja spiediena pārbaude, paceļot slāpekļa spiedienu stendā. Spiedienam jābūt kā norādīts pasē. 
4 Ja spiediens neatbilst pases datiem, veikt pulsācijas slāpētāja ieregulēšanu. Pēc ieregulēšanas un atkārtotas pārbaudes noņemt no stenda. 
5 Pulsācijas slāpētāja uzstādīšana cauruļvadā (pielietot jaunu blīvējošu starpliku), blīvējumu pārbaude.</t>
  </si>
  <si>
    <t>#T1.U1 =H02 LFN50 BZ001</t>
  </si>
  <si>
    <t>2LFN50BZ001</t>
  </si>
  <si>
    <t>#T1.U1 =G01 MBP05 AT015</t>
  </si>
  <si>
    <t>1MBP05AT015</t>
  </si>
  <si>
    <t>#T1.U1 =U05 LBH10 AT005</t>
  </si>
  <si>
    <t>5LBH10AT005</t>
  </si>
  <si>
    <t>Tvaiks filtrs</t>
  </si>
  <si>
    <t>"Sietiņa filtra ''Spirax Sarco"" tīrīšana (Dn50)"</t>
  </si>
  <si>
    <t>1 Apšuvuma un siltumizolācijas noņemšana no filtra. 
2 Filtra vāka noņemšana. 
3 Sietveida filtra tīrīšana, filtra korpusa iekšējas virsmas tīrīšana. 
4 Filtra vāka aizvēršana (pielietot jaunu blīvējošu starpliku). 
5 Apšuvuma un siltumizolācijas uzstādīšana.</t>
  </si>
  <si>
    <t>#T1.U1 =U03 EGC40 AT005</t>
  </si>
  <si>
    <t>3EGC40AT005</t>
  </si>
  <si>
    <t>Sietfiltru iztīrīšana Nr.22</t>
  </si>
  <si>
    <t>1 Dīzeļdegvielas izliešana no filtra korpusa caur apakšējo aizgriezni. 
2 Filtra vāka noņemšana. 
3 Sietveida filtra tīrīšana, filtra korpusa iekšējas virsmas tīrīšana. 
4 Apakšējā aizgriežņa uzstādīšana (pakošana). 
5 Filtra vāka aizvēršana (pielietot jaunu blīvējošu starpliku).</t>
  </si>
  <si>
    <t>#T1.U1 =U03 EGC41 AT005</t>
  </si>
  <si>
    <t>3EGC41AT005</t>
  </si>
  <si>
    <t>#T1.U1 =U03 EGC42 AT005</t>
  </si>
  <si>
    <t>3EGC42AT005</t>
  </si>
  <si>
    <t>#T1.U1 =U03 EGC43 AT005</t>
  </si>
  <si>
    <t>3EGC43AT005</t>
  </si>
  <si>
    <t>#T1.U1 =U03 LBH15 AT005</t>
  </si>
  <si>
    <t>3LBH15AT005</t>
  </si>
  <si>
    <t>"Sietiņa filtra ''Spirax Sarco"" tīrīšana (Dn25)"</t>
  </si>
  <si>
    <t>1 Apšuvuma un siltumizolācijas noņemšana no filtra. 
2 Filtra vāka noņemšana (izskrūvēt no filtra korpusa). 
3 Filtra tīrīšana, filtra korpusa iekšējas virsmas tīrīšana. 
4 Filtra vāka aizvēršana (pielietot jaunu blīvējošu starpliku). 
5 Apšuvuma un siltumizolācijas uzstādīšana.</t>
  </si>
  <si>
    <t>#T1.U1 =U03 LBH16 AT005</t>
  </si>
  <si>
    <t>3LBH16AT005</t>
  </si>
  <si>
    <t>#T1.U1 =U03 LBH17 AT005</t>
  </si>
  <si>
    <t>3LBH17AT005</t>
  </si>
  <si>
    <t>#T1.U1 =U03 LBH18 AT005</t>
  </si>
  <si>
    <t>3LBH18AT005</t>
  </si>
  <si>
    <t>#T1.U1 =U04 EGC40 AT005</t>
  </si>
  <si>
    <t>4EGC40AT005</t>
  </si>
  <si>
    <t>#T1.U1 =U04 EGC41 AT005</t>
  </si>
  <si>
    <t>4EGC41AT005</t>
  </si>
  <si>
    <t>#T1.U1 =U04 EGC42 AT005</t>
  </si>
  <si>
    <t>4EGC42AT005</t>
  </si>
  <si>
    <t>#T1.U1 =U04 EGC43 AT005</t>
  </si>
  <si>
    <t>4EGC43AT005</t>
  </si>
  <si>
    <t>#T1.U1 =U04 LBH15 AT005</t>
  </si>
  <si>
    <t>4LBH15AT005</t>
  </si>
  <si>
    <t>#T1.U1 =U04 LBH16 AT005</t>
  </si>
  <si>
    <t>4LBH16AT005</t>
  </si>
  <si>
    <t>#T1.U1 =U04 LBH17 AT005</t>
  </si>
  <si>
    <t>4LBH17AT005</t>
  </si>
  <si>
    <t>#T1.U1 =U04 LBH18 AT005</t>
  </si>
  <si>
    <t>4LBH18AT005</t>
  </si>
  <si>
    <t>#T1.U1 =U05 EGC10 AT005</t>
  </si>
  <si>
    <t>5EGC10AT005</t>
  </si>
  <si>
    <t>Degvielas filtrs</t>
  </si>
  <si>
    <t>#T1.U1 =B00 SMH10 AE075</t>
  </si>
  <si>
    <t>0SMH10AE075</t>
  </si>
  <si>
    <t>#T1.U1 =B00 SMH10 AE080</t>
  </si>
  <si>
    <t>0SMH10AE080</t>
  </si>
  <si>
    <t>Blīvripas montāža,gredzena demontāža</t>
  </si>
  <si>
    <t>1 Siltumizolācijas demontāža 
2 Gredzenu demontāža 
3 Blīvējumu izgatavošana 
4 Blīvripas uzstādīšana 
5 Atloksavienojuma blīvuma pārbaude un siltumizolācijas montāža</t>
  </si>
  <si>
    <t>#T1.U1 =S00 MAV40 AT010</t>
  </si>
  <si>
    <t>0MAV40AT010</t>
  </si>
  <si>
    <t>#T1.U1 =H01 HAX10 EG001</t>
  </si>
  <si>
    <t>1HAX10EG001</t>
  </si>
  <si>
    <t>Drošības vārstu kontroles iekārta</t>
  </si>
  <si>
    <t>Drošības vārstu pneimat. spēka pievada sistēmas tehn. apkope un DV darbības pārbaude Nr.3</t>
  </si>
  <si>
    <t>Drošības vārstu pneimat. spēka pievada sistēmas tehn. apkope un DV darbības pārbaude. (Darbu jāveic ar uzņēmuma „SEMPEL” (Vācija) speciālistu piesaistīšanu)</t>
  </si>
  <si>
    <t>1 Drošības vārsta pneimatiska spēka pievada sistēmas pieslēgšana pie pārbaudes stenda. 
2 Tehniskā apkope, pārbaude un regulēšana saskaņā ar ražotāja instrukciju. (Darbu jāveic ar uzņēmuma „SEMPEL” Vācija speciālistu piesaistīšanu). 
3 Drošības vārstu pieslēgšana pie pārbaudes stenda, nostrādes pārbaude, paceļot KU tvaika spiedienu. 
4 DV nostrādes spiedienam, plūsmām un atvēršanas ātrumam jābūt , kā norādīts pasē. 
5 Ja DV nostrādes spiediens, plūsma vai atvēršanas spiediens neatbilst pases datiem, veikt DV ieregulēšanu. Pēc ieregulēšanas un atkārtotas pārbaudes DV atvienošana no stenda. 
6 Drošības vārsta pneimatiskā spēka pievada sistēmas atslēgšana no pārbaudes stenda. 
7 Mērījumu protokolu un atskaites dokumentāciju noformēšana.</t>
  </si>
  <si>
    <t xml:space="preserve"> Darbu jāveic ar uzņēmuma „SEMPEL” (Vācija) speciālistu piesaistīšanu</t>
  </si>
  <si>
    <t>#T1.U1 =H02 HAX10 EG001</t>
  </si>
  <si>
    <t>2HAX10EG001</t>
  </si>
  <si>
    <t>#T1.U1 =B00 SMH10 AE085</t>
  </si>
  <si>
    <t>0SMH10AE085</t>
  </si>
  <si>
    <t>Sliede ar pārvietojamu vinču (apkope)</t>
  </si>
  <si>
    <t>1 Kravas ķēdes, nodiluma, stāvokļa (pārrāvumi utt.) un stiprinājumu apskate, ieeļļošana. 
2 Pacelšanas mehānisma, skrūvju un uzgriežņu fiksācijas apskate un darbības pārbaude. 
3 Kāša un fiksācijas apskate, kāša bloka ieeļļošana. 
4 Pārvietošanas mehānisma, riteņu un metālkonstrukcijas apskate un uzkopšana. 
5 Buferu un strupceļa apskate. 
6 Kravas ratiņu apskate. 
7 Kravas ratiņu sliežu ceļa apskate.</t>
  </si>
  <si>
    <t>#T1.U1 =C00 QFA45 AT005</t>
  </si>
  <si>
    <t>0QFA45AT005</t>
  </si>
  <si>
    <t>Filtrēšanas ierīce. Kond. novadtv.</t>
  </si>
  <si>
    <t>Eļļas/ūdens atdal.tīrīš., filtru nomaiņa</t>
  </si>
  <si>
    <t>1 Eļļas /ūdens atdalītāja vāku noņemšana, filtrēšanas elementu izņemšana, eļļas- ūdens maisījumu drenēšana, atdalītāja korpusa iekšējās virsmas tīrīšana. 
2 Jaunu filtrēšanas elementu uzstādīšana. 
3 Eļļas /ūdens atdalītāja korpusa aizpildīšana ar ūdeni līdz vajadzīga līmeņa. 
4 Eļļas /ūdens atdalītāja vāku uzstādīšana. 
5 Eļļas-ūdens maisījumu un filtru utilizācija.</t>
  </si>
  <si>
    <t>0041947 Ogles filtra elements ESMK2 DOMNICK HUNTER  GR6001.004 2 gab; 0041948 Atgaisošanas filtra elements ESVF2 DOMNICK HUNTER  GR6001.004 1 gab</t>
  </si>
  <si>
    <t>#T1.U1 =H01</t>
  </si>
  <si>
    <t>Katls - utilizators Nr1</t>
  </si>
  <si>
    <t>Metāla kontroles apjoms ar sagatavošanās darbiem KU zonā.</t>
  </si>
  <si>
    <t>10 Katla boilera lūku siltumizolācijas ar skārda aizsargpārklājumu noņemšana un uzlikšana - 2 gab., biezums - 200mm. 
20 Šuvju un sieniņu virsmu sagatavošana metāla kontroles darbiem katla boileram, L=6m ar laukumu 100mm no šuves katras puses. 
30 Metinājuma šuves ultraskaņas defektoskopija UT: Katla boilera šuves (boilera loksnes, T-veida savienojuma vietās), L=6m šuves ar laukumu 100mm uz katru pusi. Loksnes biezums - 60mm. 
40 Katla boilera lokšņu T-vieta savienojuma vietās un zonas ne mazāk kā 100mm no metinājuma šuves USkBM sieniņas biezuma mērīšana, 3 vietas - 60 punkti. 
50 KU pārkarsētā tvaika cauruļvada ø219.1x16mm siltumizolācijas noņemšana un uzlikšana (nomaiņa) ar esošo skārda aizsargpārklājumu  - 5m, biezums - 300mm, PAROC 100VM (vai analogs). 
60 Cauruļvada ø139.7x15.1mm siltumizolācijas noņemšana un uzlikšana (nomaiņa) ar esošo skārda aizsargpārklājumu - 2.5m, biezums - 240mm, PAROC 100VM (vai analogs). 
70 Cauruļvada ø114.3x17.5mm siltumizolācijas noņemšana un uzlikšana (nomaiņa) ar esošo skārda aizsargpārklājumu  - 0.6m, biezums - 240mm, PAROC 100VM (vai analogs). 
80 Šuvju virsmu sagatavošana metāla kontrolei, tīrīšana un slīpēšana līdz metāla spīdumam - 2 m2. 
90 Metinājuma šuvju ar laukumu 100mm uz katru pusi ultraskaņas def. UT: T-gabals 219.1x20/139x20 - 1 gab., Iegrieš. vietas 114.3x17.5/219.1x16 - 1 gab., 33.7x5.6/219.1x16 - 1 gab. un ø50/219.1x16 - 1gab. 
100 Met. šuvju ar lauk. 100mm uz katru pusi sieniņas biez. mērīš. USkBM: T-gabals 219.1x20/139x20 - 1 gab., Iegrieš. vietas 114.3x17.5/219.1x16 - 1 gab., 33.7x5.6/219.1x16 - 1 gab. un ø50/219.1x16 - 1gab. 
110 Met. šuvju ar lauk. 100mm uz katru pusi ultraskaņas def. UT: Cauruļvadu metinājuma šuves 219.1x16/219.1x16 - 3 gab.,  139.7x16/139.7x17.5 - 1 gab., 139.7x15.1/139.7x16 - 1 gab. 
120 Met. šuvju ar lauk. 100mm uz katru pusi sieniņas biezuma mērīš. USkBM: Cauruļvadu metinājuma šuvēm 219.1x16/219.1x16 - 3 gab., 139.7x16/139.7x17.5 - 1 gab., 139.7x15.1/139.7x16 - 1 gab. 
130 KU barošanas cauruļvada ø168.3x14.2mm siltumizolācijas noņemšana un uzlikšana (nomaiņa) ar esošo skārda aizsargpārklājumu  - 3.0m, biezums - 60mm, PAROC 100VM (vai analogs). 
140 Šuvju virsmu sagatavošana metāla kontrolei, tīrīšana un slīpēšana līdz metāla spīdumam - 0.5 m2. 
150 Metinājuma šuvju ar laukumu 100mm uz katru pusi ultraskaņas defektoskopija UT: Cauruļvadu metinājuma šuves  168.3x14.2/168.3x14.2 - 2 gab. 
160 Metinājuma šuvju ar laukumu 100mm uz katru pusi sieniņas biezuma mērīšana USkBM: Cauruļvadu metinājuma šuvju 168.3x14.2/168.3x14.2 - 2 gab. 
170 USkBM cauruļvadiem un to veidgabaliem paredzēt šķēlumam pa aploci, katrā šķēlumā izdalīt četras kontrolzonas ar atstarpi 90º un katrā zonā veikt 5 biezuma mērīšanas. 
180 Sastatņu montāža un demontāža. 
190 KU līdlūku apšuvuma noņemšana, atvēršana un aizvēršana, blīvējošo starpliku nomaiņa - 4 gab. 
200 KU dūmeņa līdlūku atvēršana un aizvēršana, blīvējošo starpliku nomaiņa - 2 gab.</t>
  </si>
  <si>
    <t>#T1.U1 =H02</t>
  </si>
  <si>
    <t>Katls - utilizators Nr2</t>
  </si>
  <si>
    <t>#T1.U1 =W00</t>
  </si>
  <si>
    <t>Ūdens sagatavošanas iecirknis</t>
  </si>
  <si>
    <t>TEC-1 ED ķīmijas inženieru grupa</t>
  </si>
  <si>
    <t>Kālija permanganāta sistēmas tīrīšana</t>
  </si>
  <si>
    <t>1 Izņemt sūkņu vārstu. 
2 Izņemt vārstu no cauruļvada. 
3 Izskalot vārstus ,iemērciet vārstus 5% sālsskābes šķīdumā. 
4 Izskalot vārstus. 
5 Uzstādiet vārstus uz sūkņiem un cauruļvadiem.</t>
  </si>
  <si>
    <t>#T1.U1 =W00 GCN42 AA005</t>
  </si>
  <si>
    <t>0GCN42AA005</t>
  </si>
  <si>
    <t>Noslēgvārsts. Membrānas vārsts</t>
  </si>
  <si>
    <t>Membrānas nomaiņa pneimatiskajos vārstos kam ir saskarsme ar agresīvām ķīmiskām vielām.</t>
  </si>
  <si>
    <t>1 Membrānas izņemšana, korpusa tīrīšana. 
2 Membrānas nomaiņa un uzstādīšana. 
3 Blīvumu pārbaude.</t>
  </si>
  <si>
    <t>#T1.U1 =W00 GCN82 AA005</t>
  </si>
  <si>
    <t>0GCN82AA005</t>
  </si>
  <si>
    <t>#T1.U1 =W00 GCR30 AA005</t>
  </si>
  <si>
    <t>0GCR30AA005</t>
  </si>
  <si>
    <t>#T1.U1 =W00 GCR30 AA010</t>
  </si>
  <si>
    <t>0GCR30AA010</t>
  </si>
  <si>
    <t>#T1.U1 =W00 GCR30 AA015</t>
  </si>
  <si>
    <t>0GCR30AA015</t>
  </si>
  <si>
    <t>#T1.U1 =W00 GCR30 AA020</t>
  </si>
  <si>
    <t>0GCR30AA020</t>
  </si>
  <si>
    <t>#T1.U1 =W00 GDB11 AT005</t>
  </si>
  <si>
    <t>0GDB11AT005</t>
  </si>
  <si>
    <t>Filtrēšanas ierīce. Filtrācijas tvertne</t>
  </si>
  <si>
    <t>1 Atvērt skatlūku. 
2 Filtrējoša materiāla līmeņa mērīšana. 
3 Ja līmenis samazinājās, piepildīt filtrējošo materiālu. 
4 Aizvērt skatlūku. 
5 Filtru aizpildīšana ar ūdeni. 
6 Blīvumu pārbaude.</t>
  </si>
  <si>
    <t>#T1.U1 =W00 GDB12 AT005</t>
  </si>
  <si>
    <t>0GDB12AT005</t>
  </si>
  <si>
    <t>#T1.U1 =W00 GDB13 AT005</t>
  </si>
  <si>
    <t>0GDB13AT005</t>
  </si>
  <si>
    <t>#T1.U1 =W00 GCB11 AT005</t>
  </si>
  <si>
    <t>0GCB11AT005</t>
  </si>
  <si>
    <t>#T1.U1 =W00 GCB12 AT005</t>
  </si>
  <si>
    <t>0GCB12AT005</t>
  </si>
  <si>
    <t>#T1.U1 =W00 GCN42 AA010</t>
  </si>
  <si>
    <t>0GCN42AA010</t>
  </si>
  <si>
    <t>#T1.U1 =W00 GCN82 AA010</t>
  </si>
  <si>
    <t>0GCN82AA010</t>
  </si>
  <si>
    <t>#T1.U1 =W00 GCR40 AA005</t>
  </si>
  <si>
    <t>0GCR40AA005</t>
  </si>
  <si>
    <t>#T1.U1 =W00 GCR40 AA010</t>
  </si>
  <si>
    <t>0GCR40AA010</t>
  </si>
  <si>
    <t>#T1.U1 =W00 GCR40 AA015</t>
  </si>
  <si>
    <t>0GCR40AA015</t>
  </si>
  <si>
    <t>#T1.U1 =W00 GCR40 AA020</t>
  </si>
  <si>
    <t>0GCR40AA020</t>
  </si>
  <si>
    <t>#T1.U1 =W00 GCN22 AP005</t>
  </si>
  <si>
    <t>0GCN22AP005</t>
  </si>
  <si>
    <t>Dozēšanas sūknis</t>
  </si>
  <si>
    <t>1 Sūkņa membrānas izņemšana, korpusa tīrīšana. 
2 Membrānas nolietojuma pārbaude. 
3 Membrānas nomaiņa un uzstādīšana. 
4 Blīvumu pārbaude.</t>
  </si>
  <si>
    <t>#T1.U1 =W00 GCN62 AP005</t>
  </si>
  <si>
    <t>0GCN62AP005</t>
  </si>
  <si>
    <t>#T1.U1 =W00 GCF40 AT005</t>
  </si>
  <si>
    <t>0GCF40AT005</t>
  </si>
  <si>
    <t>Filtrēšanas ierīce. Sveķu uztvērējs</t>
  </si>
  <si>
    <t>1 Atloku izjaukšana, filtra izņemšana, filtra korpusa tīrīšana. 
2 Izpūst filtru ar gaisu, lai noņemt sasmalcinātas daļiņas. 
3 Filtra uzstādīšana. 
4 Atloku savienošana. 
5 Blīvumu pārbaude.</t>
  </si>
  <si>
    <t>#T1.U1 =W00 GCN35 AA010</t>
  </si>
  <si>
    <t>0GCN35AA010</t>
  </si>
  <si>
    <t>#T1.U1 =W00 GCN45 AA010</t>
  </si>
  <si>
    <t>0GCN45AA010</t>
  </si>
  <si>
    <t>#T1.U1 =W00 GCN25 AA010</t>
  </si>
  <si>
    <t>0GCN25AA010</t>
  </si>
  <si>
    <t>#T1.U1 =W00 GCN25 AA015</t>
  </si>
  <si>
    <t>0GCN25AA015</t>
  </si>
  <si>
    <t>#T1.U1 =W00 GCR10 BB005</t>
  </si>
  <si>
    <t>0GCR10BB005</t>
  </si>
  <si>
    <t>Neitralizācijas tilpne</t>
  </si>
  <si>
    <t>1 Atvērt tvertnes skatlūku. 
2 Izmantojot vakuuma sūkni izsūknēt noguldījumus no neitralizācijas tvertnes. 
3 Izskalot tvertni (tvertnes skalošanai izmantot ūdeni no ugunsdzēsības tvertnes). 
4 Aizvērt tvertnes skatlūku.</t>
  </si>
  <si>
    <t>#T1.U1 =W00 GCN75 AA010</t>
  </si>
  <si>
    <t>0GCN75AA010</t>
  </si>
  <si>
    <t>#T1.U1 =W00 GCN85 AA010</t>
  </si>
  <si>
    <t>0GCN85AA010</t>
  </si>
  <si>
    <t>#T1.U1 =W00 GDF21 AT005</t>
  </si>
  <si>
    <t>0GDF21AT005</t>
  </si>
  <si>
    <t>1 Atvērt filtrus. 
2 Izkraut jonu apmaiņas materiālu no filtra. 
3 Ievietot filtrā jaunu jonu apmaiņas materiālu. 
4 Izskalot jaunu jonu apmaiņas materiālu. 
5 Aizvērt filtrus.</t>
  </si>
  <si>
    <t>#T1.U1 =W00 GDF61 AT005</t>
  </si>
  <si>
    <t>0GDF61AT005</t>
  </si>
  <si>
    <t>#T1.U1 =W00 GDF81 AT005</t>
  </si>
  <si>
    <t>0GDF81AT005</t>
  </si>
  <si>
    <t>#T1.U1 =W00 GCN65 AA010</t>
  </si>
  <si>
    <t>0GCN65AA010</t>
  </si>
  <si>
    <t>#T1.U1 =W00 GCN65 AA015</t>
  </si>
  <si>
    <t>0GCN65AA015</t>
  </si>
  <si>
    <t>#T1.U1 =B00 GNB70 AP001</t>
  </si>
  <si>
    <t>0GNB70AP001</t>
  </si>
  <si>
    <t>Kanalizācijas sūknis FA 08.66</t>
  </si>
  <si>
    <t>TEC-1 ED būvinženieru grupa</t>
  </si>
  <si>
    <t>1 Sūkņu izcelšana no kanalizācijas tvertnes ar kravas celtņa palīdzību. 
2 Sūkņu stiprinājumu (pievienojumu), izcelšanas vaduļu, drošības ķēžu pārbaude. 
3 Eļļas nomaiņa sūknim (izmantojot noliešanas un uzpildes skrūves). 
4 Sūkņu darba rata apskate. 
5 Sūkņu iecelšana kanalizācijas tvertnē ar kravas celtņa palīdzību. 
6 Kabeļa un sūkņa elektriskās izolācijas pārbaude no sūkņu 0GNB70AP001 un 0GNB70AP002 avārijas atslēgšanas sadalnes.</t>
  </si>
  <si>
    <t>#T1.U1 =B00 GNB70 AP002</t>
  </si>
  <si>
    <t>0GNB70AP002</t>
  </si>
  <si>
    <t>#T1.U1 =B00 GQB80 AP003</t>
  </si>
  <si>
    <t>0GQB80AP003</t>
  </si>
  <si>
    <t>Kanalizācijas sūknis FA 10.28</t>
  </si>
  <si>
    <t>Sūkņu FA 08.66 ( gultņu, blīvējuma, darba riteņa, eļļas, sūkņu stiprinājumu pārbaude) tehniskā apkope</t>
  </si>
  <si>
    <t>1 Sūkņu izcelšana no kanalizācijas tvertnes ar kravas celtņa palīdzību. 
2 Sūkņu stiprinājumu (pievienojuma), izcelšanas vaduļu, drošības ķēžu pārbaude. 
3 Eļļas nomaiņa sūknim (izmantojot noliešanas un uzpildes skrūves). 
4 Sūkņu darba rata apskate. 
5 Sūkņu iecelšana kanalizācijas tvertnē ar kravas celtņa palīdzību. 
6 Kabeļa un sūkņa elektriskās izolācijas pārbaude no sūkņu 0GQB80AP003 un 0GQB80AP004 avārijas atslēgšanas sadalnes.</t>
  </si>
  <si>
    <t>#T1.U1 =B00 GQB80 AP004</t>
  </si>
  <si>
    <t>0GQB80AP004</t>
  </si>
  <si>
    <t>#T1.U1 =B00 GNB50 AP005</t>
  </si>
  <si>
    <t>0GNB50AP005</t>
  </si>
  <si>
    <t>Lietusūdens kanalizācijas sūknis</t>
  </si>
  <si>
    <t>1 Sūkņu izcelšana no kanalizācijas tvertnes ar kravas celtņa palīdzību. 
2 Sūkņu stiprinājuma (pievienojuma). 
3 Eļļas nomaiņa sūknim (izmantojot noliešanas un uzpildes skrūves). 
4 Sūkņa darba rita apskate. 
5 Sūkņu iecelšana kanalizācijas tvertnē ar kravas celtņa palīdzību. 
6 Kabeļa un sūkņa elektriskās izolācijas pārbaude no sūkņu 0GNB50AP005 un 0GNB50AP006 elektriskās sadalnes.</t>
  </si>
  <si>
    <t>#T1.U1 =B00 GNB50 AP006</t>
  </si>
  <si>
    <t>0GNB50AP006</t>
  </si>
  <si>
    <t>2027 TEC1   kopā:</t>
  </si>
  <si>
    <t>KOPĀ ar PVN:</t>
  </si>
  <si>
    <t>#T1.U1 =C00 QFA55 BB005</t>
  </si>
  <si>
    <t>0QFA55BB005</t>
  </si>
  <si>
    <t>Resivers. Gaisa resīvers V=2m3</t>
  </si>
  <si>
    <t>Gaisa resivera lūku atvēršana un aizvēršana tvertnes iekš. apskatei V=2m3</t>
  </si>
  <si>
    <t>Bloka trīsis (apkope un pilnā pārbaude)</t>
  </si>
  <si>
    <t>1 Kravas ķēdes, nodiluma, stāvokļa (pārrāvumi utt.) un stiprinājumu apskate, ieeļļošana. 
2 Pacelšanas mehānisma, skrūvju un uzgriežņu fiksācijas apskate un darbības pārbaude. 
3 Kāša un fiksācijas apskate, kāša bloka ieeļļošana. 
4 Metālkonstrukcijas apskate un uzkopšana. 
5 Buferu un strupceļa apskate. 
6 Kravas ratiņu apskate. 
7 Kravas ratiņu sliežu ceļa apskate. 
8 Sagatavošana un piedalīšanās celšanas mehānisma pilnajā pārbaudē: Nodrošināt celšanas mehānisma nominālās celtspējas svarus. 
9 Veikt visu mehānismu pārbaudi darba apstākļos saskaņā ar spēkā esošajiem MK noteikumiem un citiem normatīvajiem aktiem.</t>
  </si>
  <si>
    <t>Telfera sliedes ar vinču apkope un pārbaude.</t>
  </si>
  <si>
    <t>Telfera sliede ar pārvietojamu ķēdes vinču  0.5 tn. apkope un pilnā pārbaude</t>
  </si>
  <si>
    <t>1 Kravas ķēdes, nodiluma, stāvokļa (pārrāvumi utt.) un stiprinājumu apskate, ieeļļošana. 
2 Pacelšanas mehānisma, skrūvju un uzgriežņu fiksācijas apskate un darbības pārbaude. 
3 Kāša un fiksācijas apskate, kāša bloka ieeļļošana. 
4 Metālkonstrukcijas apskate un uzkopšana. 
5 Buferu un strupceļa apskate. 
6 Kravas ratiņu apskate. 
7 Kravas ratiņu sliežu ceļa apskate. 
8 Sagatavošana un piedalīšanās celšanas mehānisma pilnajā pārbaudē, nodrošināt celšanas mehānisma nominālās celtspējas svarus. 
9 Veikt visu mehānismu pārbaudi darba apstākļos saskaņā ar spēkā esošajiem MK noteikumiem un citiem normatīvajiem aktiem.</t>
  </si>
  <si>
    <t>#T1.U1 =C00 NDC31 AP005</t>
  </si>
  <si>
    <t>0NDC31AP005</t>
  </si>
  <si>
    <t>DH ūdens sūknis</t>
  </si>
  <si>
    <t>Sūkņa uzturēšanas darbi Nr.09 NDC</t>
  </si>
  <si>
    <t>Smērvielas nomaiņa. Agregāta centrēšanas pārbaude. (RDLO 500-1035 B)</t>
  </si>
  <si>
    <t>1 Sajūga un blīvējuma aizsarga sieties demontāža 
2 Gultņu korpusu vāciņu demontāža, smērvielas gultņos nomaiņa, vāciņu montāža. Gultņu korpusu vāku atvienošana un uzstādīšana (ja nepieciešams) 
3 Agregāta centrēšanas pārbaude. 
4 Sajūga un blīvējuma aizsarga sieties montāža 
5 Atskaites dokumentācijas sastādīšana un izsniegšana</t>
  </si>
  <si>
    <t>0046776 Smērviela Mobilith SHC100 (kārtridžs 380g)  GR6001.004 5 gab</t>
  </si>
  <si>
    <t>#T1.U1 =C00 NDC32 AP005</t>
  </si>
  <si>
    <t>0NDC32AP005</t>
  </si>
  <si>
    <t>#T1.U1 =C00 MBL61 AT005</t>
  </si>
  <si>
    <t>0MBL61AT005</t>
  </si>
  <si>
    <t>Kasešu filtru tīrīšana Nr.1</t>
  </si>
  <si>
    <t>1 Apšuvuma un siltumizolācijas noņemšana no filtra. 
2 Filtra DN150 izņemšana, filtra un filtra korpusa iekšējās virsmas tīrīšana. 
3 Filtra uzstādīšana filtra korpusā. 
4 Blīves nomaiņa, filtra vāka uzstādīšana, blīvējumu pārbaude. 
5 Siltumizolācijas un apšuvuma uzstādīšana.</t>
  </si>
  <si>
    <t>#T1.U1 =C00 MBL62 AT005</t>
  </si>
  <si>
    <t>0MBL62AT005</t>
  </si>
  <si>
    <t>#T1.U1 =H01 LAA10 BB020</t>
  </si>
  <si>
    <t>1LAA10BB020</t>
  </si>
  <si>
    <t>Degazācijas iekārta. Deaerators</t>
  </si>
  <si>
    <t>Lūku atvēršana un aizvēršana</t>
  </si>
  <si>
    <t>Tvaika ģeneratoru bārošanas ūdens rezervuāra lūku atvēršana un aizvēršana tvertnes iekš. apskātei.</t>
  </si>
  <si>
    <t>1 Siltumizolācijas ar metāla aizsargpārklājumu noņemšana no tvertnes lūkas. 
2 Lūkas D600 mm atvēršana un piespiedu ventilēšana ar ventilatoru. 
3 Blīvējošas starplikas izgatavošana. Blīve - Camprofile gasket, 316L(1.4404)/graphite, 600x568x4mm - 1 gab 
4 Lūkas aizvēršana. 
5 Tvertnes lūkas siltumizolācijas ar metāla aizsargpārklājumu uzstādīšana.</t>
  </si>
  <si>
    <t>#T1.U1 =C00 QFA50 BB005</t>
  </si>
  <si>
    <t>0QFA50BB005</t>
  </si>
  <si>
    <t>Resivers. Gaisa resīvers V=1m3</t>
  </si>
  <si>
    <t>Gaisa resivera lūku atvēršana un aizvēršana tvertnes iekš. apskatei V=1m3.</t>
  </si>
  <si>
    <t>#T1.U1 =H01 HAH10 BR005</t>
  </si>
  <si>
    <t>1HAH10BR005</t>
  </si>
  <si>
    <t>Cauruļvads. Boilers - pārkarsētājs</t>
  </si>
  <si>
    <t>KU Met. Kontr. apjoms ar sagat. darbiem</t>
  </si>
  <si>
    <t>Metāla kontroles apjoms ar sagatavošanas darbiem cauruļvada zonā; Ø168.3x12.5mm</t>
  </si>
  <si>
    <t>1 Metāla pārklājuma demontāža (nomaiņa netiek paredzēta);  3.8 m2. 
2 Siltumizolācijas demontāža; biezums S=120mm; 0.5 m3. 
3 Līkuma virsmas sagatavošana metāla kontroles darbu veikšanai (tīrīšana un slīpēšana līdz metālā spīdumam); 1.5 m2. 
4 Līkuma virsmas vizuālā kontrole VT; L=707mm, 100%. 
5 Līkuma virsmas ultraskaņas defektoskopija UT; (3 griezumi). 
6 Līkuma virsmas krāsainā defektoskopija PT vai magnētiskā pulvera defektoskopija MT. L=707mm, 100%. 
7 Līkuma virsmas USkBM sieniņas biezuma mērīšana; 17 punkti, katrā punktā veikt 3 mērījumos. 
8 Līkuma virsmas ovāluma mērījumi; 3 griezumi, katrā griezuma 3 mērījumu pozīcijas (0°/45°/90°). 
9 Atskaites dokumentācijas sastādīšana un izsniegšana. 
10 Siltumizolācijas atjaunošana (nomaiņa) ar PAROC 100VM(vai analogu). 
11 Metāla pārklājuma montāža.</t>
  </si>
  <si>
    <t xml:space="preserve"> Cauruļvada Ø168.3x12.5mm līkuma metāla kontrole: VK, USD, USB, PT, ovāluma mērījumi. Sagatavošanas darbi: metāla pārklājuma demontāža un montāža (nomaiņa netiek paredzēta); siltumizolācijas nomaiņa; līkuma virsmas sagatavošana. 1 līkums ar taisniem posmiem, L=3m; s/iz. biezums 150mm; met. pārklājuma biezums 0.7mm (apt.); siltumizolācija PAROC100VM vai analogs.</t>
  </si>
  <si>
    <t>#T1.U1 =H01 HAH10 BR010</t>
  </si>
  <si>
    <t>1HAH10BR010</t>
  </si>
  <si>
    <t>#T1.U1 =C00 MAJ21 AP005</t>
  </si>
  <si>
    <t>0MAJ21AP005</t>
  </si>
  <si>
    <t>Vakuuma sūknis</t>
  </si>
  <si>
    <t>Sūkņa uzturēšanas darbi Nr.08</t>
  </si>
  <si>
    <t>Sūkņa smērvielas, gultņu un blīvējuma nomaiņa; caurplūdes daļas revīzija ar korpusa blīvējumu nomaiņu; pusuzmavas defektēšana, elastīgo ieliktņu nomaiņa; agregāta centrēšana. (VECTRA GL 60)</t>
  </si>
  <si>
    <t>1 Sūkņa korpusa iztukšošana caur drenāžas aizbāžņa caurumu (ja nepieciešams) 
2 Sūkņa no iesūkšanas un spiediena cauruļvadus atvienošana (ja nepieciešams) 
3 Sajūga aizsargu demontāža 
4 Sajūga starpieliktni demontāža 
5 Sūkņa no pamatnes atskrūvēšana (ja nepieciešams) 
6 Sūkņa demontāža 
7 Sūkņa izjaukšana. Darba rata, blīvējumu, gultņu demontāža. 
8 Vārpsta un vārpstas ieliktni iztīrīšana, iespējamas rievas vai skrāpējumus pulēšana 
9 Gultņu, mehāniskā un korpusa blīvējumu nomaiņa 
10 Smēreļļas nomaiņa, bīstamo vielu utilizācija 
11 Sūkņa savākšana 
12 Sūkņa uz pamatnes montāža un pieskrūvēšana (ja nepieciešams) 
13 Blīvējumu izgatavošana. Sūkņa pievienošana pie iesūkšanas un spiediena cauruļvadiem 
14 Sajūga starpieliktni montāža 
15 Agregāta centrēšana. 
16 Sajūga aizsargu montāža 
17 Atskaites dokumentācijas sastādīšana un izsniegšana</t>
  </si>
  <si>
    <t>#T1.U1 =C00 MAJ22 AP005</t>
  </si>
  <si>
    <t>0MAJ22AP005</t>
  </si>
  <si>
    <t>#T1.U1 =P00 QHA10 BB005</t>
  </si>
  <si>
    <t>0QHA10BB005</t>
  </si>
  <si>
    <t>Nopūšanas tvertne</t>
  </si>
  <si>
    <t>1 Lūkas DN200 atvēršana. 
2 Blīvējošas starplikas izgatavošana 
3 Lūkas aizvēršana.</t>
  </si>
  <si>
    <t>#T1.U1 =S00 MAL60 BB005</t>
  </si>
  <si>
    <t>0MAL60BB005</t>
  </si>
  <si>
    <t>Drenāžas tvertne</t>
  </si>
  <si>
    <t>Lūkas Dn200 atvēršana un aizvēršana.</t>
  </si>
  <si>
    <t>Telfera sliede ar pārvietojamu ķēdes vinču  2.0 tn. apkope un pilnā pārbaude</t>
  </si>
  <si>
    <t>Sagatavošanās darbi tvaika katla Univex 120PD H-20 hidrauliskās pārbaudes veikšanai un hidrauliskā pārbaude.</t>
  </si>
  <si>
    <t>10 Slēgplākšņu izgatavošana, uzstādīšana un noņemšana nepieciešamā biezumā atbilstoši HP spiedienam, (D=150mm atlokam) drošības vārsta atslēgšanai - 2 gab. 
20 Drošības vārsta DN40 mm (atloks D150 mm) noņemšana un uzstādīšana - 2 gab. 
30 Pievienojuma vietas sagatavošana, katla spiediena pacelšanai ar ūdeni, DN10 mm. 
40 Hidrauliskā sūkņa pieslēgšana, spiediena paaugstināšana līdz P=30,7 bar pārbaudei pirms HP un HP laikā. 
50 Hidrauliskā sūkņa atslēgšana no pievienojuma vietas un cauruļvada montāža sākuma stāvoklī.</t>
  </si>
  <si>
    <t>Sagatvošanās darbi barošanas ūdens tvertnes 7.0.H-3 hidrauliskās pārbaudes veikšanai un hidrauliskā pārbaude.</t>
  </si>
  <si>
    <t>10 Slēgplāksnes izgatavošana, uzstādīšana un noņemšana nepieciešamā biezumā atbilstoši HP spiedienam, D=180mm drošības vārsta atslēgšanai - 1 gab. 
20 Drošības vārsta DN65 mm (atloks D180 mm) noņemšana un uzstādīšana - 1 gab. 
30 Pievienojuma vietas sagatavošana, tvertnes spiediena pacelšanai ar ūdeni, DN10 mm. 
40 Hidrauliskā sūkņa pieslēgšana, spiediena paaugstināšana līdz P=4.8 bar pārbaudei pirms HP un HP laikā. 
50 Hidrauliskā sūkņa atslēgšana no pievienojuma vietas un cauruļvadu montāža sākuma stāvoklī.</t>
  </si>
  <si>
    <t>Sagatavošanās darbi nopūšanas tvertnes DN 500 hidrauliskās pārbaudes veikšanai un hidrauliskā pārbaude.</t>
  </si>
  <si>
    <t>10 Slēgplāksnes izgatavošana, uzstādīšana un noņemšana nepieciešamā biezumā atbilstoši HP spiedienam, DN50 mm pārplūdes c.v.  - 1 gab un iztvaices c.v. DN125 mm -1 gab. atslēgšanai atloku savien. vietās. 
20 Siltumizolācijas čaulas ar skārda aizsargpārklājumu noņemšana un uzlikšana cauruļvadam DN125 - 1 gab. 
30 Pievienojuma vietas sagatavošana, tvertnes spiediena pacelšanai ar ūdeni, DN25 mm. 
40 Hidrauliskā sūkņa pieslēgšana, spiediena paaugstināšana līdz P=8.0 bar pārbaudei pirms HP un HP laikā. 
50 Hidrauliskā sūkņa atslēgšana no pievienojuma vietas un cauruļvada montāža sākuma stāvoklī.</t>
  </si>
  <si>
    <t>#T1.U1 =H01 LAA10 BB010</t>
  </si>
  <si>
    <t>1LAA10BB010</t>
  </si>
  <si>
    <t>Degazācijas iekārta. Deaeratora tvertne</t>
  </si>
  <si>
    <t>Sagatavošanās darbi tvaika ģeneratoru barošanas ūdens rezervuāra DN 2800 ar deaeratoru hidrauliskās pārbaudes veikšanai un hidrauliskā pārbaude.</t>
  </si>
  <si>
    <t>10 Slēgplāksnes izgatavošana, uzstādīšana un noņemšana nepieciešamā biezumā atbilstoši HP spiedienam, D=219mm drošības vārsta atslēgšanai - 1 gab., DN50mm vakuumvārsta atslēgšanai - 1 gab. 
20 Drošības vārsta DN200 mm (atloks D219 mm) - 1 gab., vakuumvārsta DN50 mm - 1 gab. noņemšana un uzstādīšana. 
30 Pievienojuma vietas sagatavošana, tvertnes spiediena pacelšanai ar ūdeni, DN15 mm. 
40 Hidrauliskā sūkņa pieslēgšana, spiediena paaugstināšana līdz P=5.25 bar pārbaudei pirms HP un HP laikā. 
50 Hidrauliskā sūkņa atslēgšana no pievienojuma vietas un cauruļvadu montāža sākuma stāvoklī.</t>
  </si>
  <si>
    <t>Sagatavošanas darbi gaisa resivera hidrauliskajai pārbaudei  un hidrauliskā pārbaude V=1m3, P=16.0 bar.</t>
  </si>
  <si>
    <t>10  Slēgplāksnes izgatavošana, uzstādīšana un noņemšana nepieciešamā biezumā atbilstoši HP spiedienam, DN50/60 mm kolektora cauruļvada  - 1 gab atslēgšanai atloku savienojumu vietā. 
20 Drošības vārsta DN15 noņemšana un uzstādīšana, tapas montāža hidraulikas laikā - 1 gab. 
30 Gaisa resivera atvienošana no drenāžas cauruļvada pievienojuma vietas sagatavošanai DN15. 
40 Hidrauliskā sūkņa pieslēgšana, spiediena paaugstināšana līdz P=16 bar pārbaudei pirms HP un HP laikā. 
50 Hidrauliskā sūkņa atslēgšana no pievienojuma vietas un cauruļvadu montāža sākuma stāvoklī, drošības vārsta uzstādīšana.</t>
  </si>
  <si>
    <t>#T1.U1 =U04 HAA10 AC005</t>
  </si>
  <si>
    <t>4HAA10AC005</t>
  </si>
  <si>
    <t>ŪK2 sildvirsma</t>
  </si>
  <si>
    <t>Ūk sagatavošana iekšējai un hidrauliskajai pārbaudei. Hidrauliskā pārbaude uz P=29.0 bar.</t>
  </si>
  <si>
    <t>1 Slēgplākšņu DN250, 4gab. uzstādīšana. 
2 Katla uzpilde ar šļūteni caur drenāžas līniju. 
3  Ūdens spiediena pacelšana katlā līdz 29.0 bar. hidrauliskās pārbaudes veikšanai ar papildu sūkni. 
4 Katla drenēšana un slēgplākšņu DN250, 4gab. noņemšana. 
5 Jaunu blīvējošo starpliku izgatavošana un uzstādīšana. (8gab.)</t>
  </si>
  <si>
    <t>#T1.U1 =U03 HAA10 AC005</t>
  </si>
  <si>
    <t>3HAA10AC005</t>
  </si>
  <si>
    <t>ŪK1 sildvirsma</t>
  </si>
  <si>
    <t>#T1.U1 =C00 EKA70</t>
  </si>
  <si>
    <t>0EKA70</t>
  </si>
  <si>
    <t>Ārējo un PK gāzesvadu sistēma - 70</t>
  </si>
  <si>
    <t>Gāzes arējās apgādes sistēmas augstspiediena daļas sagatavošana  hidrauliskajai pārbaudei. Hidrauliskā pārbaude uz P=45.0 bar.</t>
  </si>
  <si>
    <t>1 Gāzesvada atloku atjaukšana. 
2 Slēgplākšņu DN100 2gab. uzstādīšana. 
3 Spiediena pacelšana gāzesvada posmā līdz 45bar. 
4  Jaunu blīvējošo starpliku izgatavošana un uzstādīšana. (4gab.) 
5 Slēgplākšņu 2gab. izņemšana un atloku saskrūvēšana.</t>
  </si>
  <si>
    <t>#T1.U1 =C00 EKA50</t>
  </si>
  <si>
    <t>0EKA50</t>
  </si>
  <si>
    <t>Ārējo un PK gāzesvadu sistēma - 50</t>
  </si>
  <si>
    <t>Gāzes arējās apgādes sistēmas zemspiediena daļas sagatavošana  hidrauliskajai pārbaudei. Hidrauliskā pārbaude uz P=10.5 bar.</t>
  </si>
  <si>
    <t>1 DN600 noslēgvārsta ar piedziņu demontāža. 
2 Cauruļvada DN500/600 pārejas demontāža. 
3 Dielektriskās starplikas DN500 blīvējuma izgatavošana un nomaiņa. 
4 Jaunu blīvju DN600 izgatavošana un uzstādīšana. 
5 DN600 noslēgvārsta ar piedziņu montāža. 
6 Blīvuma pārbaude ar slāpekli. (P=10.5bar)</t>
  </si>
  <si>
    <t>#T1.U1 =C00 GHD60 BB005</t>
  </si>
  <si>
    <t>0GHD60BB005</t>
  </si>
  <si>
    <t>Deaer.Dn3000 sagat. tvertnes hidraulikai</t>
  </si>
  <si>
    <t>Deaeratora Dn3000 sagatavošana hidrauliskajai pārbaudei un hidrauliskā pārbaude. P=3.4 bar.</t>
  </si>
  <si>
    <t>10 Drošības plīšanas membrānas Dn200 siltumizolācijas čaulu noņemšana un uzstādīšana. Sastatņu montāža un demontāža. 
20 Drošības plīšanas membrānas Dn200 atslēgšana: slēgplākšņes nepieciešamā biezumā izgatavošana atbilstoši HP spiedienam, uzstādīšana un noņemšana; blīvējošu starpliku izgatavošana un uzstādīšana. 
30 Hidrauliskā sūkņa pieslēgšana un tvertnes piepildīšana ar ūdeni caur vārstu 0GHD94AA203 Dn25. Atgaisošana caur vārstiem 0GHD94AA205, 0GHD55AA205 Dn25 ar šļūtenēm. 
40 Hidrauliskā sūkņa pieslēgšana, spiediena paaugstināšana līdz P=3.4 bar pārbaudes laikā. 
50 Hidrauliskā sūkņa atslēgšana no pievienojuma vietas un cauruļvadu montāža sākuma stāvoklī.</t>
  </si>
  <si>
    <t>Deaer.Dn3000 sagat. tvertnes iekš.pārb.</t>
  </si>
  <si>
    <t>Deaeratora Dn3000 sagatavošana iekšējai pārbaudei.</t>
  </si>
  <si>
    <t>10 Siltumizolācijas ar metāla pārsegumu noņemšana no tvertnes lūkas Dn500. 
20 Lūkas Dn500 atvēršana un aizvēršana. Blīvējošas starplikas izgatavošana un uzstādīšana. 
30 Piespiedventilācijas, apgaismojuma, kāpņu nodrošināšana deaeratora iekšējai pārbaudei. 
40 Gala noslēga Dn80 demontāža un montāža. Blīvējošas starplikas izgatavošana un uzstādīšana. Deaeratora drenēšana.</t>
  </si>
  <si>
    <t>Met. kontrole pārk. tvaika caur. sistēm.</t>
  </si>
  <si>
    <t>Metāla kontrole pārkarsēta tvaika cauruļvadu sistēmai.</t>
  </si>
  <si>
    <t>10 Sastatņu montāža un demontāža. 
20 Metāla pārklājuma demontāža un montāža;  8.7 m2. 
30 Siltumizolācijas demontāža; biezums   S=300 mm, 2.6 m3. 
40 Cauruļvada likuma virsmas sagatavošana metāla kontroles darbu veikšanai (tīrīšana un slīpēšana līdz metāla spīdumam); 1,0 m2. 
50 Cauruļvadā (Ø323.9x25) likuma virsmas stieptas zonas ultraskaņas defektoskopija UT. 
60 Cauruļvadā (Ø323.9x25) likuma virsmas stieptas zonas krāsainā defektoskopija PT vai magnētiskā pulvera defektoskopija MT. 
70 Cauruļvadā (Ø323.9x25) likuma virsmas stieptas zonas USkBM sieniņas biezuma mērīšana - 27 punkti. (USkBM paredzēta visas likuma stieptas zonas garuma deviņos vietas, katrā vietā veikt 3 biezuma mērīša 
80 Atskaites dokumentācijas sastādīšana un izsniegšana. 
90 Siltumizolācijas atjaunošana (nomaiņa) ar PAROC 100VM(vai analogu).</t>
  </si>
  <si>
    <t>Met.kontr. sagat. darbi drenāžas tvertn.</t>
  </si>
  <si>
    <t>Drenāžas tvertnes metāla kontroles sagatavošanas darbi.</t>
  </si>
  <si>
    <t>10 Tvertnes korpusa metāla pārklājuma demontāža un montāža (nomaiņa netiek paredzēta);  2,5 m2. 
20 Cauruļvada Dn300 metāla pārklājuma demontāža un montāža (nomaiņa netiek paredzēta);  0.5 m2. 
30 Siltumizolācijas demontāža; biezums   S=100 mm, 0,2 m3. 
40 Korpusa virsmu sagatavošana metāla kontroles darbu veikšanai (tīrīšana un slīpēšana līdz metāla spīdumam); 0,1 m2. 
50 Tvertnes korpusa (Ø914mm, δ=4mm) un tvertnes dibena metinājuma šuves posms (L=700mm) , šuves termozona (1 gab.) un metāla zonas (1 gab.) attālumā  ne mazāk kā 100mm no metinājuma šuves ultraskaņas 
51 defektoskopija UT. 
60 Tvertnes korpusa (Ø914mm, δ=4mm) un tvertnes dibena metinājuma šuves posms (L=700mm) , šuves termozona (1 gab.) un metāla zonas (1 gab.) attālumā  ne mazāk kā 100mm no metinājuma šuves krāsainā 
61 defektoskopija PT vai magnētiskā pulvera defektoskopija MT. 
70 Tvertnes korpusa (Ø914mm, δ=4mm) un tvertnes dibena metinājuma šuves posms (L=700mm) , šuves termozona (1 gab.) un metāla zonas (1 gab.) attālumā  ne mazāk kā 100mm no metinājuma šuves USkBM sieniņas 
71 biezuma mērīšana - 30 punkti. (USkBM paredzēta šķēlumam (3 gab.) perpendikulari šuves posmam pa aploci, katrā šķēlumā izdalīt divas kontrolzonas (pie šuves un 100mm attālumā no šuves) ar atstarpi 
72 350mm un katrā zonā veikt 5 biezuma mērīšanas). 
80 Atskaites dokumentācijas sastādīšana un izsniegšana. 
90 90 Siltumizolācijas atjaunošana (nomaiņa) ar PAROC 100VM (vai analogu).</t>
  </si>
  <si>
    <t>#T1.U1 =C00 PGA10</t>
  </si>
  <si>
    <t>0PGA10</t>
  </si>
  <si>
    <t>Noslēgtās dzesēšanas sistēmas palīgsistēma - 10</t>
  </si>
  <si>
    <t>Nosl. dzesēš. sist. drenēš. uzpildīšana</t>
  </si>
  <si>
    <t>Noslēgtās dzesēšanas sistēmas drenēšana un uzpildīšana.</t>
  </si>
  <si>
    <t>10 Noslēgtās dzesēšanas sistēmas drenēšana (šķidrums TEMPER 30; 25m3.) un dzesēšanas šķidrums savākšana. 
20 Noslēgtās dzesēšanas sistēmas uzpildīšana ar filtrāciju. Filtrācijas pakāpe ne mazāk ka 37µ.</t>
  </si>
  <si>
    <t>#T1.U1 =C00 PGB22 AA005</t>
  </si>
  <si>
    <t>0PGB22AA005</t>
  </si>
  <si>
    <t>Regulējošais vārsts. Sadales vārsts</t>
  </si>
  <si>
    <t>Reg. vārsta blīvējumu bultskrūv. nomaiņa</t>
  </si>
  <si>
    <t>Tauriņveida regulējoša vārsta Dn200 Pn16  atloksavienojumu blīvējumu, bultskrūvju un uzgriežņu nomaiņa.</t>
  </si>
  <si>
    <t>10 Elektropiedziņas demontāža. 
20 Atloksavienojuma izjaukšana, vārsta demontāža. 
30 Atloku un vārsta virsmu iztīrīšana. 
40 Vārsta montāža; grafīta blīvējumu (200x1.5 Pn16, 2 gab.), bultskrūvju (M20x140, klase 8.8, 12 gab.) un uzgriežņu (12 gab.) nomaiņa. 
50 Vārsta blīvuma pārbaude. 
60 Elektropiedziņas montāža un ieregulēšana, vārsta darbības pārbaude.</t>
  </si>
  <si>
    <t>#T1.U1 =C00 PGB20 AA005</t>
  </si>
  <si>
    <t>0PGB20AA005</t>
  </si>
  <si>
    <t>Tauriņveida regulējoša vārsta Dn350 Pn16 atloksavienojumu blīvējumu, bultskrūvju un uzgriežņu nomaiņa.</t>
  </si>
  <si>
    <t>10 Elektropiedziņas demontāža. 
20 Atloksavienojuma izjaukšana, vārsta demontāža. 
30 Atloku un vārsta virsmu iztīrīšana. 
40 Vārsta montāža; grafīta blīvējumu (250x1.5 Pn16, 2 gab.), bultskrūvju (M24x150, klase 8.8, 12 gab.) un uzgriežņu (12 gab.) nomaiņa. 
50 Vārsta blīvuma pārbaude. 
60 Elektropiedziņas montāža un ieregulēšana, vārsta darbības pārbaude.</t>
  </si>
  <si>
    <t>#T1.U1 =C00 PGA11 AA010</t>
  </si>
  <si>
    <t>0PGA11AA010</t>
  </si>
  <si>
    <t>Pretvārsts</t>
  </si>
  <si>
    <t>Pretvārsta blīvējumu bultskrūv. nomaiņa</t>
  </si>
  <si>
    <t>Prētvārsta Dn350 Pn16 atloksavienojumu blīvējumu, bultskrūvju un uzgriežņu nomaiņa.</t>
  </si>
  <si>
    <t>10 Atloksavienojuma izjaukšana, vārsta demontāža. 
20 Atloku un vārsta virsmu iztīrīšana. 
30 Vārsta montāža; grafīta blīvējumu (350x1.5 Pn10, 2 gab.), bultskrūvju (M20x220, klase 8.8, 16 gab.) un uzgriežņu (16 gab.) nomaiņa. 
40 Vārsta blīvuma pārbaude.</t>
  </si>
  <si>
    <t>#T1.U1 =C00 PGA12 AA010</t>
  </si>
  <si>
    <t>0PGA12AA010</t>
  </si>
  <si>
    <t>#T1.U1 =C00 PGA11 AP005</t>
  </si>
  <si>
    <t>0PGA11AP005</t>
  </si>
  <si>
    <t>Slēgtās dzēsēšanas sistēma sūknis</t>
  </si>
  <si>
    <t>Atloku blīvējumu bultskrūvju nomaiņa</t>
  </si>
  <si>
    <t>Sūkņa ETANORM R S 250-400 atloksavienojumu Dn350 Pn16 blīvējumu, bultskrūvju un uzgriežņu nomaiņa.</t>
  </si>
  <si>
    <t>10 Atloksavienojumu izjaukšana. 
20 Sūkņa sajūga izjaukšana. 
30 Sūkņa demontāža. 
40 Atloku un sūkņa virsmu iztīrīšana. 
50 Sūkņa montāža; grafīta blīvējumu (250x1.5 Pn16; 300x1.5 Pn16), bultskrūvju (M24x90, klase 8.8, 24 gab.) un uzgriežņu (24 gab.) nomaiņa. atloksavienojumu blīvējumu, bultskrūvju un uzgriežņu nomaiņa. 
60 Sūkņu agregāta sajūga savākšana; agregāta centrēšana. 
70 Atloksavienojumu blīvuma pārbaude. 
80 Sūkņa darbības pārbaude.</t>
  </si>
  <si>
    <t>#T1.U1 =C00 PGA12 AP005</t>
  </si>
  <si>
    <t>0PGA12AP005</t>
  </si>
  <si>
    <t>Tvaika caur. sistēm. sag. iekš.pārb.</t>
  </si>
  <si>
    <t>Tvaika cauruļvadu sistēmas sagatavošana iekšējai pārbaudei.</t>
  </si>
  <si>
    <t>10 Sastatņu montāža un demontāža. 
20 Piedziņas demontāža. 
30 Aizbīdņa 0LBA10AA005 ZTS Dn300/250 "C", Pn111, izjaukšana iekšējai pārbaude. 
40 Aizbīdņa korpusa un šķīvju kontaktvirsmu notīrīšana. 
50 Aizbīdņa salīkšana, kāta blīvslēga un korpusa blīvējuma nomaiņa. 
60 Piedziņas montāža, vārsta darbības pārbaude. 
70 Aizbīdņa vāka siltumizolācijas  ar metālpārsegumu noņemšana un uzstādīšana.</t>
  </si>
  <si>
    <t>0035997 Kāta blīvējumu kompl., aizbīdņa ZTS Dn300/250 "C" Blīvējuma materiāls - grafīts. Rasējums AP-22914; poz. 461.1., 461.2. 1 kom; 0035998 Korpusa blīvējums, aizbīdņa ZTS Dn300/250 "C" Blīvējuma materiāls - grafīts. Rasējums AP-22914, poz. 411. 1 gab</t>
  </si>
  <si>
    <t>#T1.U1 =C00 PGF20 AP005</t>
  </si>
  <si>
    <t>0PGF20AP005</t>
  </si>
  <si>
    <t>Membrānas sūknis</t>
  </si>
  <si>
    <t>Sūkņa diafragmu blīvējumu nomaiņa</t>
  </si>
  <si>
    <t>Sūkņa DOMINATOR PUMP E1SA4R449 remonts.</t>
  </si>
  <si>
    <t>10 Šļūteņu un cauruļvadu atvienošana, sūkņa demontāža. 
20 Sūkņa izjaukšana un iztīrīšana. 
30 Sūkņa savākšana, diafragmu un blīvējumu nomaiņa. 
40 Sūkņa montāža, šļūteņu un cauruļvadu pievienošana. 
50 Savienojumu blīvuma pārbaude. 
60 Sūkņa darbības pārbaude.</t>
  </si>
  <si>
    <t>1000604 Blīvējumu remontkomplekts sūknim DOMINATOR PUMP E1SA4R449  GR6001.004 1 kom; 1000605 Diafragmu komplekts (4 gb.) sūknim DOMINATOR PUMP E1SA4R449  GR6001.004 1 kom</t>
  </si>
  <si>
    <t>#T1.U1 =C00 PGF10 AA010</t>
  </si>
  <si>
    <t>0PGF10AA010</t>
  </si>
  <si>
    <t>Drošības vārsta nomaiņa</t>
  </si>
  <si>
    <t>10 Vārsta demontāža. 
20 Vītņu iztīrīšana 
30 Vārsta nostrādes pārbaude. Pārbaudes spiediens 8 bar(g). 
40 Vārsta montāža.</t>
  </si>
  <si>
    <t>1000601 Vārsts drošības Dn15 Pn8 ARMATEC AT4592N4-8-15 darba vide TEPMER-30; korpusa materiāls X14CrMoS17  GR6001.004 1 gab</t>
  </si>
  <si>
    <t>#T1.U1 =C00 PGA20 AA005</t>
  </si>
  <si>
    <t>0PGA20AA005</t>
  </si>
  <si>
    <t>10 Sastatņu montāža un demontāža. 
20 Vārsta demontāža. 
30 Vītņu iztīrīšana 
40 Vārsta nostrādes pārbaude. Pārbaudes spiediens 8 bar(g). 
50 Vārsta montāža.</t>
  </si>
  <si>
    <t>Gaisa žāvētāju absorb. materiāla nomaiņa</t>
  </si>
  <si>
    <t>1 Gaisa žāvētāja vāka noņemšana, absorbējoša materiāla izņemšana, korpusa iekšējās virsmas tīrīšana. 
2 Jauna absorbējoša materiāla aizpildīšana. 
3 Blīves nomaiņa, gaisa žāvētāja vāka uzstādīšana. 
4 Gaisa žāvētāja blīvējumu pārbaude. 
5 Absorbējošā materiāla utilizācija.</t>
  </si>
  <si>
    <t>0041954 Sikatīva materiāls MODELIS: 608203661 DOMNICK HUNTER  GR6001.004 8 gab; 0041955 Gaisa žāvētāja noblīvējumu komplekts MODELIS: 608202032 DOMNICK HUNTER  GR6001.004 8 gab</t>
  </si>
  <si>
    <t>Gaisa žāvētāju vārstu nomaiņa</t>
  </si>
  <si>
    <t>1 Gaisa žāvētāja vārstu vāku noņemšana, vārstu izņemšana, korpusu iekšējās virsmu tīrīšana. 
2 Jaunu vārstu komplektu uzstādīšanu. 
3 Blīves nomaiņa, gaisa žāvētāja vārstu vāku uzstādīšana. 
4 Gaisa žāvētāja vārstu blīvējumu pārbaude.</t>
  </si>
  <si>
    <t>0041957 Gaisa žāvētāja DXS 104 apkopes komplekts Kods Nr. 608250502 DOMNICK HUNTER Ieplūdes vārstu komplekts (cilindru vārsti; attiecīgie blīvējumi un O-gredzeni; skrūves)  GR6001.004 1 gab; 0041958 Gaisa žāvētāja DXS 104 apkopes komplekts Kods Nr. 608250503 DOMNICK HUNTER Izplūdes vārstu komplekts (cilindru vārsti; attiecīgie blīvējumi un O-gredzeni; skrūves)  GR6001.004 1 gab; 0041959 Gaisa žāvētāja DXS 104 apkopes komplekts Kods Nr. 608250504 DOMNICK HUNTER Izpūšanas vārstu komplekts (cilindru vārsti; attiecīgie blīvējumi un O-gredzeni; skrūves)  GR6001.004 1 gab; 0041962 Gaisa žāvētāja DXS 104 kontroles vārstu komplekts Kods Nr. 608201238 DOMNICK HUNTER  GR6001.004 1 gab; 0041963 Gaisa žāvētāja DXS 104 solenoĪda vārsts Kods Nr. 608201287 DOMNICK HUNTER  GR6001.004 1 gab</t>
  </si>
  <si>
    <t>#T1.U1 =H01 HJG10 AA010</t>
  </si>
  <si>
    <t>1HJG10AA010</t>
  </si>
  <si>
    <t>1 Filtra vāka noņemšana, filtrēšanas elementu izņemšana, filtra korpusa iekšējas virsmas tīrīšana. 
2 Jaunu filtrēšanas elementu uzstādīšana. 
3 Blīves nomaiņa, filtra vāka uzstādīšana. 
4 Filtra blīvējumu pārbaude ar slāpekli. 
5 Filtrēšanas elementu utilizācija.</t>
  </si>
  <si>
    <t>0041930 Gāzes filtra filtrācijas patrons; Modelis: G-2,5 PFP 8 16 100 04 M9 S. TECHKO  GR6001.004 2 gab</t>
  </si>
  <si>
    <t>#T1.U1 =H01 HJG20 AA009</t>
  </si>
  <si>
    <t>1HJG20AA009</t>
  </si>
  <si>
    <t>Sietfiltru iztīrīšana Nr.5</t>
  </si>
  <si>
    <t>1 Filtra vāka noņemšana, filtrēšanas elementa izņemšana, filtra korpusa iekšējas virsmas tīrīšana. 
2 Sietfiltra tīrīšana. 
3 Blīves nomaiņa, filtra vāka uzstādīšana. 
4 Filtra blīvējumu pārbaude ar slāpekli.</t>
  </si>
  <si>
    <t>#T1.U1 =H01 HJG30 AA010</t>
  </si>
  <si>
    <t>1HJG30AA010</t>
  </si>
  <si>
    <t>#T1.U1 =H02 HJG10 AA010</t>
  </si>
  <si>
    <t>2HJG10AA010</t>
  </si>
  <si>
    <t>#T1.U1 =H02 HJG20 AA009</t>
  </si>
  <si>
    <t>2HJG20AA009</t>
  </si>
  <si>
    <t>#T1.U1 =H02 HJG30 AA010</t>
  </si>
  <si>
    <t>2HJG30AA010</t>
  </si>
  <si>
    <t>#T1.U1 =C00 EKA80 AT005</t>
  </si>
  <si>
    <t>0EKA80AT005</t>
  </si>
  <si>
    <t>Gāzes filtra kartridža nomaiņa</t>
  </si>
  <si>
    <t>1 Gāzes filtra vāka noņemšana. 
2 Filtrēšanas elementa izņemšana no filtra korpusā. 
3 Filtra korpusa iekšējās virsmas attīrīšana no netīrumiem un putekļiem. 
4 Jauna filtrēšanas elementa uzstādīšana. 
5 Filtra vāka aizvēršana (pielietot jaunu blīvējošu starpliku). 
6 Filtra blīvējumu pārbaude ar slāpekli.</t>
  </si>
  <si>
    <t>0041988 Gāzes filtrs 15015100 ar blīvēm, RMG Filtrācijas elements gāzes filtram DN80 RMG906: 15015100 ar O-veida blīvēm 00020443 un 00020479 RMG  GR6001.004 1 gab</t>
  </si>
  <si>
    <t>#T1.U1 =U03 EKA43 AT005</t>
  </si>
  <si>
    <t>3EKA43AT005</t>
  </si>
  <si>
    <t>1 Gāzes filtra vāka noņemšana. 
2 Filtrēšanas elementa izņemšana no filtra korpusā. 
3 Filtra korpusa iekšējās virsmas attīrīšana no netīrumiem un putekļiem. 
4 Filtra korpusa drenāžas līnijas iztīrīšana. 
5 Jauna filtrēšanas elementa uzstādīšana. 
6 Filtra vāka aizvēršana (pielietot jaunu O-veida PTFE blīvējumu). 
7 Filtra blīvējumu pārbaude ar slāpekli.</t>
  </si>
  <si>
    <t>0041986 Filtrēšanas elements G6 TARTARINI Filtrēšanas elements gāzes filtram FAG A/6, G6 TARTARINI  GR6001.004 1 gab</t>
  </si>
  <si>
    <t>#T1.U1 =U03 ERC05 AT005</t>
  </si>
  <si>
    <t>3ERC05AT005</t>
  </si>
  <si>
    <t>Gāzes filtra tīrīšana</t>
  </si>
  <si>
    <t>1 Gāzes filtra vāka noņemšana. 
2 Filtrēšanas elementa izņemšana no filtra korpusā un tīrīšana. 
3 Filtra korpusa iekšējās virsmas attīrīšana no netīrumiem un putekļiem. 
4 Filtrēšanas elementa uzstādīšana filtra korpusā. 
5 Filtra vāka aizvēršana (pielietot jaunu O-veida PTFE blīvējumu). 
6 Filtra blīvējumu pārbaude ar slāpekli.</t>
  </si>
  <si>
    <t>#T1.U1 =U04 EKA43 AT005</t>
  </si>
  <si>
    <t>4EKA43AT005</t>
  </si>
  <si>
    <t>#T1.U1 =U04 ERC05 AT005</t>
  </si>
  <si>
    <t>4ERC05AT005</t>
  </si>
  <si>
    <t>#T1.U1 =U05 EKA01 AT005</t>
  </si>
  <si>
    <t>5EKA01AT005</t>
  </si>
  <si>
    <t>1 Gāzes filtra vāka noņemšana. 
2 Filtrēšanas elementa izņemšana no filtra korpusā. 
3 Filtra korpusa iekšējās virsmas attīrīšana no netīrumiem un putekļiem. 
4 Filtra korpusa drenāžas līnijas iztīrīšana. 
5 Jauna filtrēšanas elementa uzstādīšana. 
6 Filtra vāka aizvēršana (pielietot jaunu blīvējošu starpliku). 
7 Filtra blīvējumu pārbaude ar slāpekli.</t>
  </si>
  <si>
    <t>0041987 Filtrēšanas elements G4 TARTARINI Filtrēšanas elements gāzes filtram FAG A/4, G4 TARTARINI  GR6001.004 1 gab</t>
  </si>
  <si>
    <t>#T1.U1 =G02 SDB10 AP005</t>
  </si>
  <si>
    <t>2SDB10AP005</t>
  </si>
  <si>
    <t>Kompresora tīrīšanas sūknis</t>
  </si>
  <si>
    <t>1 Kompresora mazgāšanas sistēmas iekārtas korpusa izjaukšana. 
2 Sūkņa eļļas noliešanas un iepildīšanas skrūves atskrūvēšana, eļļas noliešana no sūkņa korpusa, izmantojiet savākšanas tvertni. 
3 Pēc eļļas iztukšošanās noliešanas skrūves uzstādīšana. 
4 Eļļas nomaiņa sūkņa korpusā. 
5 Pēc eļļas iepildīšana, iepildīšanas skrūves uzstādīšana. 
6 Eļļas noplūdes pārbaude. 
7 Kompresora mazgāšanas sistēmas iekārta korpusa savākšana. 
8 Eļļas utilizācija.</t>
  </si>
  <si>
    <t>0041924 Eļļa 20W-20 TITAN UNIVERSAL HD FUCHS vai EKV  GR7501.002 .5 l</t>
  </si>
  <si>
    <t>1 Kompresora mazgāšanas sistēmas iekārtas korpusa izjaukšana. 
2 Sūkņa zobratu pārnesuma eļļas noliešanas un iepildīšanas skrūves atskrūvēšana, eļļas noliešana no sūkņa korpusa, izmantojiet savākšanas tvertni. 
3 Pēc eļļas iztukšošanās noliešanas skrūves uzstādīšana. 
4 Eļļas nomaiņa sūkņa zobratu pārnesuma korpusā. 
5 Pēc eļļas iepildīšana, iepildīšanas skrūves uzstādīšana. 
6 Eļļas noplūdes pārbaude. 
7 Kompresora mazgāšanas sistēmas iekārta korpusa savākšana. 
8 Eļļas utilizācija.</t>
  </si>
  <si>
    <t>#T1.U1 =G02 SDB10 AT005</t>
  </si>
  <si>
    <t>2SDB10AT005</t>
  </si>
  <si>
    <t>Izsūknēšanas filtrs</t>
  </si>
  <si>
    <t>Sietfiltru iztīrīšana Nr.1</t>
  </si>
  <si>
    <t>1 Filtra vāka noņemšana, filtrēšanas elementa izņemšana, filtra korpusa iekšējas virsmas tīrīšana. 
2 Sietfiltra tīrīšana. 
3 Blīves defektēšana (nepieciešamības gadījumā blīves nomaiņa), filtra vāka uzstādīšana. 
4 Filtra blīvējumu pārbaude.</t>
  </si>
  <si>
    <t>#T1.U1 =G02 SDB30 AT010</t>
  </si>
  <si>
    <t>2SDB30AT010</t>
  </si>
  <si>
    <t>Augsta spiediena filtrs</t>
  </si>
  <si>
    <t>#T1.U1 =G01 SDB10 AP005</t>
  </si>
  <si>
    <t>1SDB10AP005</t>
  </si>
  <si>
    <t>#T1.U1 =G01 SDB10 AT005</t>
  </si>
  <si>
    <t>1SDB10AT005</t>
  </si>
  <si>
    <t>Iesūkšanas filtrs</t>
  </si>
  <si>
    <t>#T1.U1 =G01 SDB30 AT010</t>
  </si>
  <si>
    <t>1SDB30AT010</t>
  </si>
  <si>
    <t>2028 TEC1   kopā:</t>
  </si>
  <si>
    <t>Darbu grafiks</t>
  </si>
  <si>
    <t>Ražotne; Ražotnes daļa</t>
  </si>
  <si>
    <t>01</t>
  </si>
  <si>
    <t>02</t>
  </si>
  <si>
    <t>03</t>
  </si>
  <si>
    <t>04</t>
  </si>
  <si>
    <t>05</t>
  </si>
  <si>
    <t>06</t>
  </si>
  <si>
    <t>07</t>
  </si>
  <si>
    <t>08</t>
  </si>
  <si>
    <t>09</t>
  </si>
  <si>
    <t>10</t>
  </si>
  <si>
    <t>11</t>
  </si>
  <si>
    <t>12</t>
  </si>
  <si>
    <t xml:space="preserve">TEC1 </t>
  </si>
  <si>
    <t>2</t>
  </si>
  <si>
    <t>4</t>
  </si>
  <si>
    <t>1</t>
  </si>
  <si>
    <t>3</t>
  </si>
  <si>
    <t>6</t>
  </si>
  <si>
    <t>7</t>
  </si>
  <si>
    <t>8</t>
  </si>
  <si>
    <t>5</t>
  </si>
  <si>
    <t>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</si>
</sst>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2"/>
      <name val="Times New Roman"/>
    </font>
    <font>
      <sz val="11"/>
      <color theme="1"/>
      <name val="Aptos Narrow"/>
      <family val="2"/>
      <charset val="186"/>
      <scheme val="minor"/>
    </font>
    <font>
      <sz val="18"/>
      <color theme="3"/>
      <name val="Aptos Display"/>
      <family val="2"/>
      <charset val="186"/>
      <scheme val="major"/>
    </font>
    <font>
      <b/>
      <sz val="15"/>
      <color theme="3"/>
      <name val="Aptos Narrow"/>
      <family val="2"/>
      <charset val="186"/>
      <scheme val="minor"/>
    </font>
    <font>
      <b/>
      <sz val="13"/>
      <color theme="3"/>
      <name val="Aptos Narrow"/>
      <family val="2"/>
      <charset val="186"/>
      <scheme val="minor"/>
    </font>
    <font>
      <b/>
      <sz val="11"/>
      <color theme="3"/>
      <name val="Aptos Narrow"/>
      <family val="2"/>
      <charset val="186"/>
      <scheme val="minor"/>
    </font>
    <font>
      <sz val="11"/>
      <color rgb="FF006100"/>
      <name val="Aptos Narrow"/>
      <family val="2"/>
      <charset val="186"/>
      <scheme val="minor"/>
    </font>
    <font>
      <sz val="11"/>
      <color rgb="FF9C0006"/>
      <name val="Aptos Narrow"/>
      <family val="2"/>
      <charset val="186"/>
      <scheme val="minor"/>
    </font>
    <font>
      <sz val="11"/>
      <color rgb="FF9C5700"/>
      <name val="Aptos Narrow"/>
      <family val="2"/>
      <charset val="186"/>
      <scheme val="minor"/>
    </font>
    <font>
      <sz val="11"/>
      <color rgb="FF3F3F76"/>
      <name val="Aptos Narrow"/>
      <family val="2"/>
      <charset val="186"/>
      <scheme val="minor"/>
    </font>
    <font>
      <b/>
      <sz val="11"/>
      <color rgb="FF3F3F3F"/>
      <name val="Aptos Narrow"/>
      <family val="2"/>
      <charset val="186"/>
      <scheme val="minor"/>
    </font>
    <font>
      <b/>
      <sz val="11"/>
      <color rgb="FFFA7D00"/>
      <name val="Aptos Narrow"/>
      <family val="2"/>
      <charset val="186"/>
      <scheme val="minor"/>
    </font>
    <font>
      <sz val="11"/>
      <color rgb="FFFA7D00"/>
      <name val="Aptos Narrow"/>
      <family val="2"/>
      <charset val="186"/>
      <scheme val="minor"/>
    </font>
    <font>
      <b/>
      <sz val="11"/>
      <color theme="0"/>
      <name val="Aptos Narrow"/>
      <family val="2"/>
      <charset val="186"/>
      <scheme val="minor"/>
    </font>
    <font>
      <sz val="11"/>
      <color rgb="FFFF0000"/>
      <name val="Aptos Narrow"/>
      <family val="2"/>
      <charset val="186"/>
      <scheme val="minor"/>
    </font>
    <font>
      <i/>
      <sz val="11"/>
      <color rgb="FF7F7F7F"/>
      <name val="Aptos Narrow"/>
      <family val="2"/>
      <charset val="186"/>
      <scheme val="minor"/>
    </font>
    <font>
      <b/>
      <sz val="11"/>
      <color theme="1"/>
      <name val="Aptos Narrow"/>
      <family val="2"/>
      <charset val="186"/>
      <scheme val="minor"/>
    </font>
    <font>
      <sz val="11"/>
      <color theme="0"/>
      <name val="Aptos Narrow"/>
      <family val="2"/>
      <charset val="186"/>
      <scheme val="minor"/>
    </font>
    <font>
      <b/>
      <sz val="12"/>
      <name val="Times New Roman"/>
      <family val="1"/>
      <charset val="186"/>
    </font>
    <font>
      <b/>
      <i/>
      <sz val="18"/>
      <name val="Times New Roman"/>
      <family val="1"/>
      <charset val="186"/>
    </font>
    <font>
      <b/>
      <i/>
      <sz val="16"/>
      <name val="Times New Roman"/>
      <family val="1"/>
      <charset val="186"/>
    </font>
    <font>
      <i/>
      <sz val="10"/>
      <name val="Times New Roman"/>
      <family val="1"/>
      <charset val="186"/>
    </font>
    <font>
      <b/>
      <sz val="14"/>
      <name val="Times New Roman"/>
      <family val="1"/>
      <charset val="186"/>
    </font>
    <font>
      <b/>
      <sz val="16"/>
      <name val="Times New Roman"/>
      <family val="1"/>
      <charset val="186"/>
    </font>
    <font>
      <sz val="12"/>
      <name val="Times New Roman"/>
      <family val="1"/>
      <charset val="186"/>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
      <patternFill patternType="solid">
        <fgColor rgb="FFD0CECE"/>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diagonal/>
    </border>
    <border>
      <left/>
      <right/>
      <top style="medium">
        <color auto="1"/>
      </top>
      <bottom/>
      <diagonal/>
    </border>
    <border>
      <left style="thin">
        <color auto="1"/>
      </left>
      <right/>
      <top/>
      <bottom/>
      <diagonal/>
    </border>
    <border>
      <left/>
      <right style="thin">
        <color auto="1"/>
      </right>
      <top/>
      <bottom/>
      <diagonal/>
    </border>
    <border>
      <left/>
      <right style="medium">
        <color auto="1"/>
      </right>
      <top/>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medium">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s>
  <cellStyleXfs count="42">
    <xf numFmtId="0" fontId="0" fillId="0" borderId="0" applyNumberFormat="0" applyFill="0" applyBorder="0" applyProtection="0">
      <alignment horizontal="left" vertical="center" wrapText="1"/>
    </xf>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8">
    <xf numFmtId="0" fontId="0" fillId="0" borderId="0" xfId="0">
      <alignment horizontal="left" vertical="center" wrapText="1"/>
    </xf>
    <xf numFmtId="22" fontId="0" fillId="0" borderId="0" xfId="0" applyNumberFormat="1">
      <alignment horizontal="left" vertical="center" wrapText="1"/>
    </xf>
    <xf numFmtId="14" fontId="0" fillId="0" borderId="0" xfId="0" applyNumberFormat="1">
      <alignment horizontal="left" vertical="center" wrapText="1"/>
    </xf>
    <xf numFmtId="0" fontId="18" fillId="0" borderId="0" xfId="0" applyFont="1">
      <alignment horizontal="left" vertical="center" wrapText="1"/>
    </xf>
    <xf numFmtId="0" fontId="0" fillId="33" borderId="0" xfId="0" applyFill="1">
      <alignment horizontal="left"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0" fillId="0" borderId="16" xfId="0" applyBorder="1">
      <alignment horizontal="left"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lignment horizontal="left" vertical="center" wrapText="1"/>
    </xf>
    <xf numFmtId="0" fontId="0" fillId="0" borderId="19" xfId="0" applyBorder="1" applyAlignment="1">
      <alignment horizontal="center" vertical="center" wrapText="1"/>
    </xf>
    <xf numFmtId="2" fontId="0" fillId="0" borderId="19" xfId="0" applyNumberFormat="1" applyBorder="1" applyAlignment="1">
      <alignment horizontal="right" vertical="center" wrapText="1"/>
    </xf>
    <xf numFmtId="2" fontId="0" fillId="0" borderId="20" xfId="0" applyNumberFormat="1" applyBorder="1" applyAlignment="1">
      <alignment horizontal="right" vertical="center" wrapText="1"/>
    </xf>
    <xf numFmtId="0" fontId="0" fillId="0" borderId="21" xfId="0" applyBorder="1">
      <alignment horizontal="left" vertical="center" wrapText="1"/>
    </xf>
    <xf numFmtId="0" fontId="22" fillId="0" borderId="22" xfId="0" applyFont="1" applyBorder="1" applyAlignment="1">
      <alignment horizontal="right" vertical="center" wrapText="1"/>
    </xf>
    <xf numFmtId="2" fontId="22" fillId="0" borderId="23" xfId="0" applyNumberFormat="1" applyFont="1" applyBorder="1" applyAlignment="1">
      <alignment horizontal="right" vertical="center" wrapText="1"/>
    </xf>
    <xf numFmtId="0" fontId="22" fillId="0" borderId="19" xfId="0" applyFont="1" applyBorder="1" applyAlignment="1">
      <alignment horizontal="right" vertical="center" wrapText="1"/>
    </xf>
    <xf numFmtId="2" fontId="22" fillId="0" borderId="20" xfId="0" applyNumberFormat="1" applyFont="1" applyBorder="1" applyAlignment="1">
      <alignment horizontal="right" vertical="center" wrapText="1"/>
    </xf>
    <xf numFmtId="0" fontId="0" fillId="0" borderId="24" xfId="0" applyBorder="1">
      <alignment horizontal="left" vertical="center" wrapText="1"/>
    </xf>
    <xf numFmtId="0" fontId="22" fillId="0" borderId="25" xfId="0" applyFont="1" applyBorder="1" applyAlignment="1">
      <alignment horizontal="right" vertical="center" wrapText="1"/>
    </xf>
    <xf numFmtId="2" fontId="22" fillId="0" borderId="26" xfId="0" applyNumberFormat="1" applyFont="1" applyBorder="1" applyAlignment="1">
      <alignment horizontal="right" vertical="center" wrapText="1"/>
    </xf>
    <xf numFmtId="0" fontId="23" fillId="0" borderId="10" xfId="0" applyFont="1" applyBorder="1" applyAlignment="1">
      <alignment horizontal="right" vertical="center" wrapText="1"/>
    </xf>
    <xf numFmtId="2" fontId="23" fillId="0" borderId="11" xfId="0" applyNumberFormat="1" applyFont="1" applyBorder="1" applyAlignment="1">
      <alignment horizontal="right" vertical="center" wrapText="1"/>
    </xf>
    <xf numFmtId="0" fontId="18" fillId="0" borderId="19" xfId="0" applyFont="1" applyBorder="1" applyAlignment="1">
      <alignment horizontal="center" vertical="center" wrapText="1"/>
    </xf>
    <xf numFmtId="14" fontId="0" fillId="0" borderId="19" xfId="0" applyNumberFormat="1" applyBorder="1" applyAlignment="1">
      <alignment horizontal="center" vertical="center" wrapText="1"/>
    </xf>
    <xf numFmtId="0" fontId="0" fillId="0" borderId="19" xfId="0" applyBorder="1" applyAlignment="1">
      <alignment horizontal="right" vertical="center" wrapText="1"/>
    </xf>
    <xf numFmtId="0" fontId="22" fillId="34" borderId="19" xfId="0" applyFont="1" applyFill="1" applyBorder="1" applyAlignment="1">
      <alignment horizontal="right" vertical="center" wrapText="1"/>
    </xf>
    <xf numFmtId="2" fontId="22" fillId="34" borderId="19" xfId="0" applyNumberFormat="1" applyFont="1" applyFill="1" applyBorder="1" applyAlignment="1">
      <alignment horizontal="right"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vertical="center" wrapText="1"/>
    </xf>
    <xf numFmtId="0" fontId="0" fillId="0" borderId="20" xfId="0" applyBorder="1" applyAlignment="1">
      <alignment horizontal="center" vertical="center" wrapText="1"/>
    </xf>
    <xf numFmtId="0" fontId="0" fillId="0" borderId="0" xfId="0" applyAlignment="1">
      <alignment horizontal="center" vertical="center" wrapText="1"/>
    </xf>
    <xf numFmtId="0" fontId="18" fillId="0" borderId="26" xfId="0" applyFont="1" applyBorder="1" applyAlignment="1">
      <alignment horizontal="center" vertical="center" wrapText="1"/>
    </xf>
    <xf numFmtId="0" fontId="18" fillId="0" borderId="25" xfId="0" applyFont="1" applyBorder="1" applyAlignment="1">
      <alignment horizontal="center" vertical="center" wrapText="1"/>
    </xf>
    <xf numFmtId="2" fontId="0" fillId="0" borderId="19" xfId="0" applyNumberFormat="1" applyFill="1" applyBorder="1" applyAlignment="1">
      <alignment horizontal="right" vertical="center" wrapText="1"/>
    </xf>
    <xf numFmtId="2" fontId="0" fillId="33" borderId="19" xfId="0" applyNumberFormat="1" applyFill="1" applyBorder="1" applyAlignment="1" applyProtection="1">
      <alignment horizontal="right" vertical="center" wrapText="1"/>
      <protection locked="0"/>
    </xf>
    <xf numFmtId="0" fontId="20" fillId="0" borderId="0" xfId="0" applyFont="1" applyAlignment="1">
      <alignment horizontal="center" vertical="center" wrapText="1"/>
    </xf>
    <xf numFmtId="0" fontId="19" fillId="0" borderId="0" xfId="0" applyFont="1" applyAlignment="1">
      <alignment horizontal="center" vertical="center" wrapText="1"/>
    </xf>
    <xf numFmtId="0" fontId="21" fillId="0" borderId="14" xfId="0" applyFont="1" applyBorder="1" applyAlignment="1">
      <alignment horizontal="center" vertical="center" wrapText="1"/>
    </xf>
    <xf numFmtId="0" fontId="21" fillId="0" borderId="15" xfId="0" applyFont="1" applyBorder="1" applyAlignment="1">
      <alignment horizontal="center" vertical="center" wrapText="1"/>
    </xf>
    <xf numFmtId="0" fontId="23" fillId="0" borderId="27" xfId="0" applyFont="1" applyBorder="1" applyAlignment="1">
      <alignment horizontal="right" vertical="center" wrapText="1"/>
    </xf>
    <xf numFmtId="0" fontId="23" fillId="0" borderId="28" xfId="0" applyFont="1" applyBorder="1" applyAlignment="1">
      <alignment horizontal="right" vertical="center" wrapText="1"/>
    </xf>
    <xf numFmtId="0" fontId="18" fillId="0" borderId="27"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9" xfId="0" applyFont="1" applyBorder="1" applyAlignment="1">
      <alignment horizontal="center" vertical="center" wrapText="1"/>
    </xf>
    <xf numFmtId="0" fontId="0" fillId="0" borderId="13" xfId="0" applyBorder="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1" defaultTableStyle="TableStyleMedium2" defaultPivotStyle="PivotStyleLight16">
    <tableStyle name="Invisible" pivot="0" table="0" count="0" xr9:uid="{496CCEDA-2B64-421C-97C6-619180F73C3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Armands Rikmanis" id="{1A85C100-FE88-4F51-8086-5E9FEF7975D1}" userId="S::armands.rikmanis@latvenergo.lv::780dadbe-2675-467a-a6c1-bd33440bb0f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K222" dT="2026-06-27T09:56:17.17" personId="{1A85C100-FE88-4F51-8086-5E9FEF7975D1}" id="{7D8E040C-0FB7-4FF1-8274-A1863D412CAA}">
    <text>Tiek rēķināts kā 30% no darbaspēka izmaksām</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D54E7-8BBB-499B-84D6-DD0B89BC8389}">
  <sheetPr>
    <pageSetUpPr fitToPage="1"/>
  </sheetPr>
  <dimension ref="A1:N230"/>
  <sheetViews>
    <sheetView view="pageBreakPreview" topLeftCell="A7" zoomScale="60" zoomScaleNormal="70" workbookViewId="0">
      <pane ySplit="11" topLeftCell="A208" activePane="bottomLeft" state="frozen"/>
      <selection activeCell="A7" sqref="A7"/>
      <selection pane="bottomLeft" activeCell="F102" sqref="F102"/>
    </sheetView>
  </sheetViews>
  <sheetFormatPr defaultRowHeight="15.5" x14ac:dyDescent="0.35"/>
  <cols>
    <col min="1" max="1" width="20.6640625" bestFit="1" customWidth="1"/>
    <col min="2" max="2" width="50" bestFit="1" customWidth="1"/>
    <col min="3" max="3" width="15.1640625" bestFit="1" customWidth="1"/>
    <col min="4" max="4" width="12" bestFit="1" customWidth="1"/>
    <col min="5" max="5" width="13.5" bestFit="1" customWidth="1"/>
    <col min="6" max="6" width="15.1640625" bestFit="1" customWidth="1"/>
    <col min="7" max="7" width="17.58203125" bestFit="1" customWidth="1"/>
    <col min="8" max="10" width="19.4140625" bestFit="1" customWidth="1"/>
    <col min="11" max="11" width="19.1640625" bestFit="1" customWidth="1"/>
    <col min="12" max="12" width="19.9140625" bestFit="1" customWidth="1"/>
    <col min="13" max="13" width="19.1640625" bestFit="1" customWidth="1"/>
    <col min="14" max="14" width="20.58203125" bestFit="1" customWidth="1"/>
  </cols>
  <sheetData>
    <row r="1" spans="1:14" x14ac:dyDescent="0.35">
      <c r="A1" t="s">
        <v>0</v>
      </c>
      <c r="B1" s="1">
        <v>46189.44599537037</v>
      </c>
    </row>
    <row r="2" spans="1:14" x14ac:dyDescent="0.35">
      <c r="A2" t="s">
        <v>1</v>
      </c>
      <c r="B2">
        <v>58</v>
      </c>
    </row>
    <row r="3" spans="1:14" x14ac:dyDescent="0.35">
      <c r="A3" t="s">
        <v>2</v>
      </c>
      <c r="B3" t="s">
        <v>3</v>
      </c>
    </row>
    <row r="4" spans="1:14" x14ac:dyDescent="0.35">
      <c r="A4" t="s">
        <v>4</v>
      </c>
      <c r="B4" t="s">
        <v>5</v>
      </c>
    </row>
    <row r="5" spans="1:14" x14ac:dyDescent="0.35">
      <c r="A5" t="s">
        <v>6</v>
      </c>
      <c r="B5" s="2">
        <v>46388</v>
      </c>
    </row>
    <row r="6" spans="1:14" x14ac:dyDescent="0.35">
      <c r="A6" t="s">
        <v>7</v>
      </c>
      <c r="B6" s="2">
        <v>47118</v>
      </c>
    </row>
    <row r="8" spans="1:14" x14ac:dyDescent="0.35">
      <c r="A8" s="3" t="s">
        <v>8</v>
      </c>
    </row>
    <row r="9" spans="1:14" ht="30.9" customHeight="1" x14ac:dyDescent="0.35">
      <c r="A9" s="4"/>
      <c r="B9" t="s">
        <v>9</v>
      </c>
    </row>
    <row r="10" spans="1:14" ht="36.75" customHeight="1" x14ac:dyDescent="0.35"/>
    <row r="11" spans="1:14" ht="23.15" customHeight="1" x14ac:dyDescent="0.35">
      <c r="A11" s="39" t="s">
        <v>10</v>
      </c>
      <c r="B11" s="39"/>
      <c r="C11" s="39"/>
      <c r="D11" s="39"/>
      <c r="E11" s="39"/>
      <c r="F11" s="39"/>
      <c r="G11" s="39"/>
      <c r="H11" s="39"/>
      <c r="I11" s="39"/>
      <c r="J11" s="39"/>
      <c r="K11" s="39"/>
      <c r="L11" s="39"/>
      <c r="M11" s="39"/>
      <c r="N11" s="39"/>
    </row>
    <row r="12" spans="1:14" ht="33.75" customHeight="1" x14ac:dyDescent="0.35">
      <c r="A12" s="39" t="s">
        <v>11</v>
      </c>
      <c r="B12" s="39"/>
      <c r="C12" s="39"/>
      <c r="D12" s="39"/>
      <c r="E12" s="39"/>
      <c r="F12" s="39"/>
      <c r="G12" s="39"/>
      <c r="H12" s="39"/>
      <c r="I12" s="39"/>
      <c r="J12" s="39"/>
      <c r="K12" s="39"/>
      <c r="L12" s="39"/>
      <c r="M12" s="39"/>
      <c r="N12" s="39"/>
    </row>
    <row r="14" spans="1:14" ht="16" thickBot="1" x14ac:dyDescent="0.4"/>
    <row r="15" spans="1:14" ht="90" customHeight="1" thickBot="1" x14ac:dyDescent="0.4">
      <c r="A15" s="5" t="s">
        <v>12</v>
      </c>
      <c r="B15" s="5" t="s">
        <v>13</v>
      </c>
      <c r="C15" s="5" t="s">
        <v>14</v>
      </c>
      <c r="D15" s="5" t="s">
        <v>15</v>
      </c>
      <c r="E15" s="5" t="s">
        <v>16</v>
      </c>
      <c r="F15" s="5" t="s">
        <v>17</v>
      </c>
      <c r="G15" s="5" t="s">
        <v>18</v>
      </c>
      <c r="H15" s="5" t="s">
        <v>19</v>
      </c>
      <c r="I15" s="5" t="s">
        <v>20</v>
      </c>
      <c r="J15" s="5" t="s">
        <v>21</v>
      </c>
      <c r="K15" s="5" t="s">
        <v>22</v>
      </c>
      <c r="L15" s="5" t="s">
        <v>23</v>
      </c>
      <c r="M15" s="5" t="s">
        <v>24</v>
      </c>
      <c r="N15" s="6" t="s">
        <v>25</v>
      </c>
    </row>
    <row r="16" spans="1:14" ht="39" customHeight="1" x14ac:dyDescent="0.35">
      <c r="A16" s="7"/>
      <c r="B16" s="7"/>
      <c r="C16" s="7"/>
      <c r="D16" s="7"/>
      <c r="E16" s="7"/>
      <c r="F16" s="40" t="s">
        <v>26</v>
      </c>
      <c r="G16" s="41"/>
      <c r="H16" s="7"/>
      <c r="I16" s="7"/>
      <c r="J16" s="7"/>
      <c r="K16" s="7" t="s">
        <v>26</v>
      </c>
      <c r="L16" s="7"/>
      <c r="M16" s="7"/>
      <c r="N16" s="8"/>
    </row>
    <row r="17" spans="1:14" ht="17.25" customHeight="1" thickBot="1" x14ac:dyDescent="0.4">
      <c r="A17" s="9">
        <v>1</v>
      </c>
      <c r="B17" s="9">
        <v>2</v>
      </c>
      <c r="C17" s="9">
        <v>3</v>
      </c>
      <c r="D17" s="9">
        <v>4</v>
      </c>
      <c r="E17" s="9">
        <v>5</v>
      </c>
      <c r="F17" s="9">
        <v>6</v>
      </c>
      <c r="G17" s="9">
        <v>7</v>
      </c>
      <c r="H17" s="9" t="s">
        <v>27</v>
      </c>
      <c r="I17" s="9" t="s">
        <v>28</v>
      </c>
      <c r="J17" s="9" t="s">
        <v>29</v>
      </c>
      <c r="K17" s="9">
        <v>11</v>
      </c>
      <c r="L17" s="9" t="s">
        <v>30</v>
      </c>
      <c r="M17" s="9" t="s">
        <v>31</v>
      </c>
      <c r="N17" s="10" t="s">
        <v>32</v>
      </c>
    </row>
    <row r="18" spans="1:14" ht="31" x14ac:dyDescent="0.35">
      <c r="A18" s="11" t="s">
        <v>33</v>
      </c>
      <c r="B18" s="11" t="s">
        <v>34</v>
      </c>
      <c r="C18" s="12" t="s">
        <v>35</v>
      </c>
      <c r="D18" s="12" t="s">
        <v>36</v>
      </c>
      <c r="E18" s="12">
        <v>4</v>
      </c>
      <c r="F18" s="37">
        <v>0</v>
      </c>
      <c r="G18" s="37">
        <v>0</v>
      </c>
      <c r="H18" s="13">
        <f t="shared" ref="H18:H49" si="0">ROUND(F18*G18,2)</f>
        <v>0</v>
      </c>
      <c r="I18" s="13">
        <f t="shared" ref="I18:I49" si="1">ROUND(E18*F18,2)</f>
        <v>0</v>
      </c>
      <c r="J18" s="13">
        <f t="shared" ref="J18:J49" si="2">ROUND(E18*H18,2)</f>
        <v>0</v>
      </c>
      <c r="K18" s="37">
        <v>0</v>
      </c>
      <c r="L18" s="13">
        <f t="shared" ref="L18:L49" si="3">ROUND(E18*K18,2)</f>
        <v>0</v>
      </c>
      <c r="M18" s="13">
        <f t="shared" ref="M18:M49" si="4">H18+K18</f>
        <v>0</v>
      </c>
      <c r="N18" s="14">
        <f t="shared" ref="N18:N49" si="5">J18+L18</f>
        <v>0</v>
      </c>
    </row>
    <row r="19" spans="1:14" ht="31" x14ac:dyDescent="0.35">
      <c r="A19" s="11" t="s">
        <v>37</v>
      </c>
      <c r="B19" s="11" t="s">
        <v>38</v>
      </c>
      <c r="C19" s="12" t="s">
        <v>35</v>
      </c>
      <c r="D19" s="12" t="s">
        <v>36</v>
      </c>
      <c r="E19" s="12">
        <v>4</v>
      </c>
      <c r="F19" s="37">
        <v>0</v>
      </c>
      <c r="G19" s="37">
        <v>0</v>
      </c>
      <c r="H19" s="13">
        <f t="shared" si="0"/>
        <v>0</v>
      </c>
      <c r="I19" s="13">
        <f t="shared" si="1"/>
        <v>0</v>
      </c>
      <c r="J19" s="13">
        <f t="shared" si="2"/>
        <v>0</v>
      </c>
      <c r="K19" s="37">
        <v>0</v>
      </c>
      <c r="L19" s="13">
        <f t="shared" si="3"/>
        <v>0</v>
      </c>
      <c r="M19" s="13">
        <f t="shared" si="4"/>
        <v>0</v>
      </c>
      <c r="N19" s="14">
        <f t="shared" si="5"/>
        <v>0</v>
      </c>
    </row>
    <row r="20" spans="1:14" ht="31" x14ac:dyDescent="0.35">
      <c r="A20" s="11" t="s">
        <v>39</v>
      </c>
      <c r="B20" s="11" t="s">
        <v>40</v>
      </c>
      <c r="C20" s="12" t="s">
        <v>35</v>
      </c>
      <c r="D20" s="12" t="s">
        <v>36</v>
      </c>
      <c r="E20" s="12">
        <v>2</v>
      </c>
      <c r="F20" s="37">
        <v>0</v>
      </c>
      <c r="G20" s="37">
        <v>0</v>
      </c>
      <c r="H20" s="13">
        <f t="shared" si="0"/>
        <v>0</v>
      </c>
      <c r="I20" s="13">
        <f t="shared" si="1"/>
        <v>0</v>
      </c>
      <c r="J20" s="13">
        <f t="shared" si="2"/>
        <v>0</v>
      </c>
      <c r="K20" s="37">
        <v>0</v>
      </c>
      <c r="L20" s="13">
        <f t="shared" si="3"/>
        <v>0</v>
      </c>
      <c r="M20" s="13">
        <f t="shared" si="4"/>
        <v>0</v>
      </c>
      <c r="N20" s="14">
        <f t="shared" si="5"/>
        <v>0</v>
      </c>
    </row>
    <row r="21" spans="1:14" ht="31" x14ac:dyDescent="0.35">
      <c r="A21" s="11" t="s">
        <v>41</v>
      </c>
      <c r="B21" s="11" t="s">
        <v>42</v>
      </c>
      <c r="C21" s="12" t="s">
        <v>35</v>
      </c>
      <c r="D21" s="12" t="s">
        <v>36</v>
      </c>
      <c r="E21" s="12">
        <v>2</v>
      </c>
      <c r="F21" s="37">
        <v>0</v>
      </c>
      <c r="G21" s="37">
        <v>0</v>
      </c>
      <c r="H21" s="13">
        <f t="shared" si="0"/>
        <v>0</v>
      </c>
      <c r="I21" s="13">
        <f t="shared" si="1"/>
        <v>0</v>
      </c>
      <c r="J21" s="13">
        <f t="shared" si="2"/>
        <v>0</v>
      </c>
      <c r="K21" s="37">
        <v>0</v>
      </c>
      <c r="L21" s="13">
        <f t="shared" si="3"/>
        <v>0</v>
      </c>
      <c r="M21" s="13">
        <f t="shared" si="4"/>
        <v>0</v>
      </c>
      <c r="N21" s="14">
        <f t="shared" si="5"/>
        <v>0</v>
      </c>
    </row>
    <row r="22" spans="1:14" ht="31" x14ac:dyDescent="0.35">
      <c r="A22" s="11" t="s">
        <v>43</v>
      </c>
      <c r="B22" s="11" t="s">
        <v>44</v>
      </c>
      <c r="C22" s="12" t="s">
        <v>35</v>
      </c>
      <c r="D22" s="12" t="s">
        <v>36</v>
      </c>
      <c r="E22" s="12">
        <v>4</v>
      </c>
      <c r="F22" s="37">
        <v>0</v>
      </c>
      <c r="G22" s="37">
        <v>0</v>
      </c>
      <c r="H22" s="13">
        <f t="shared" si="0"/>
        <v>0</v>
      </c>
      <c r="I22" s="13">
        <f t="shared" si="1"/>
        <v>0</v>
      </c>
      <c r="J22" s="13">
        <f t="shared" si="2"/>
        <v>0</v>
      </c>
      <c r="K22" s="37">
        <v>0</v>
      </c>
      <c r="L22" s="13">
        <f t="shared" si="3"/>
        <v>0</v>
      </c>
      <c r="M22" s="13">
        <f t="shared" si="4"/>
        <v>0</v>
      </c>
      <c r="N22" s="14">
        <f t="shared" si="5"/>
        <v>0</v>
      </c>
    </row>
    <row r="23" spans="1:14" ht="31" x14ac:dyDescent="0.35">
      <c r="A23" s="11" t="s">
        <v>45</v>
      </c>
      <c r="B23" s="11" t="s">
        <v>46</v>
      </c>
      <c r="C23" s="12" t="s">
        <v>35</v>
      </c>
      <c r="D23" s="12" t="s">
        <v>36</v>
      </c>
      <c r="E23" s="12">
        <v>4</v>
      </c>
      <c r="F23" s="37">
        <v>0</v>
      </c>
      <c r="G23" s="37">
        <v>0</v>
      </c>
      <c r="H23" s="13">
        <f t="shared" si="0"/>
        <v>0</v>
      </c>
      <c r="I23" s="13">
        <f t="shared" si="1"/>
        <v>0</v>
      </c>
      <c r="J23" s="13">
        <f t="shared" si="2"/>
        <v>0</v>
      </c>
      <c r="K23" s="37">
        <v>0</v>
      </c>
      <c r="L23" s="13">
        <f t="shared" si="3"/>
        <v>0</v>
      </c>
      <c r="M23" s="13">
        <f t="shared" si="4"/>
        <v>0</v>
      </c>
      <c r="N23" s="14">
        <f t="shared" si="5"/>
        <v>0</v>
      </c>
    </row>
    <row r="24" spans="1:14" ht="31" x14ac:dyDescent="0.35">
      <c r="A24" s="11" t="s">
        <v>47</v>
      </c>
      <c r="B24" s="11" t="s">
        <v>48</v>
      </c>
      <c r="C24" s="12" t="s">
        <v>35</v>
      </c>
      <c r="D24" s="12" t="s">
        <v>36</v>
      </c>
      <c r="E24" s="12">
        <v>16</v>
      </c>
      <c r="F24" s="37">
        <v>0</v>
      </c>
      <c r="G24" s="37">
        <v>0</v>
      </c>
      <c r="H24" s="13">
        <f t="shared" si="0"/>
        <v>0</v>
      </c>
      <c r="I24" s="13">
        <f t="shared" si="1"/>
        <v>0</v>
      </c>
      <c r="J24" s="13">
        <f t="shared" si="2"/>
        <v>0</v>
      </c>
      <c r="K24" s="37">
        <v>0</v>
      </c>
      <c r="L24" s="13">
        <f t="shared" si="3"/>
        <v>0</v>
      </c>
      <c r="M24" s="13">
        <f t="shared" si="4"/>
        <v>0</v>
      </c>
      <c r="N24" s="14">
        <f t="shared" si="5"/>
        <v>0</v>
      </c>
    </row>
    <row r="25" spans="1:14" ht="31" x14ac:dyDescent="0.35">
      <c r="A25" s="11" t="s">
        <v>49</v>
      </c>
      <c r="B25" s="11" t="s">
        <v>50</v>
      </c>
      <c r="C25" s="12" t="s">
        <v>35</v>
      </c>
      <c r="D25" s="12" t="s">
        <v>36</v>
      </c>
      <c r="E25" s="12">
        <v>4</v>
      </c>
      <c r="F25" s="37">
        <v>0</v>
      </c>
      <c r="G25" s="37">
        <v>0</v>
      </c>
      <c r="H25" s="13">
        <f t="shared" si="0"/>
        <v>0</v>
      </c>
      <c r="I25" s="13">
        <f t="shared" si="1"/>
        <v>0</v>
      </c>
      <c r="J25" s="13">
        <f t="shared" si="2"/>
        <v>0</v>
      </c>
      <c r="K25" s="37">
        <v>0</v>
      </c>
      <c r="L25" s="13">
        <f t="shared" si="3"/>
        <v>0</v>
      </c>
      <c r="M25" s="13">
        <f t="shared" si="4"/>
        <v>0</v>
      </c>
      <c r="N25" s="14">
        <f t="shared" si="5"/>
        <v>0</v>
      </c>
    </row>
    <row r="26" spans="1:14" ht="31" x14ac:dyDescent="0.35">
      <c r="A26" s="11" t="s">
        <v>51</v>
      </c>
      <c r="B26" s="11" t="s">
        <v>52</v>
      </c>
      <c r="C26" s="12" t="s">
        <v>35</v>
      </c>
      <c r="D26" s="12" t="s">
        <v>36</v>
      </c>
      <c r="E26" s="12">
        <v>2</v>
      </c>
      <c r="F26" s="37">
        <v>0</v>
      </c>
      <c r="G26" s="37">
        <v>0</v>
      </c>
      <c r="H26" s="13">
        <f t="shared" si="0"/>
        <v>0</v>
      </c>
      <c r="I26" s="13">
        <f t="shared" si="1"/>
        <v>0</v>
      </c>
      <c r="J26" s="13">
        <f t="shared" si="2"/>
        <v>0</v>
      </c>
      <c r="K26" s="37">
        <v>0</v>
      </c>
      <c r="L26" s="13">
        <f t="shared" si="3"/>
        <v>0</v>
      </c>
      <c r="M26" s="13">
        <f t="shared" si="4"/>
        <v>0</v>
      </c>
      <c r="N26" s="14">
        <f t="shared" si="5"/>
        <v>0</v>
      </c>
    </row>
    <row r="27" spans="1:14" ht="31" x14ac:dyDescent="0.35">
      <c r="A27" s="11" t="s">
        <v>53</v>
      </c>
      <c r="B27" s="11" t="s">
        <v>54</v>
      </c>
      <c r="C27" s="12" t="s">
        <v>35</v>
      </c>
      <c r="D27" s="12" t="s">
        <v>36</v>
      </c>
      <c r="E27" s="12">
        <v>8</v>
      </c>
      <c r="F27" s="37">
        <v>0</v>
      </c>
      <c r="G27" s="37">
        <v>0</v>
      </c>
      <c r="H27" s="13">
        <f t="shared" si="0"/>
        <v>0</v>
      </c>
      <c r="I27" s="13">
        <f t="shared" si="1"/>
        <v>0</v>
      </c>
      <c r="J27" s="13">
        <f t="shared" si="2"/>
        <v>0</v>
      </c>
      <c r="K27" s="37">
        <v>0</v>
      </c>
      <c r="L27" s="13">
        <f t="shared" si="3"/>
        <v>0</v>
      </c>
      <c r="M27" s="13">
        <f t="shared" si="4"/>
        <v>0</v>
      </c>
      <c r="N27" s="14">
        <f t="shared" si="5"/>
        <v>0</v>
      </c>
    </row>
    <row r="28" spans="1:14" ht="31" x14ac:dyDescent="0.35">
      <c r="A28" s="11" t="s">
        <v>55</v>
      </c>
      <c r="B28" s="11" t="s">
        <v>56</v>
      </c>
      <c r="C28" s="12" t="s">
        <v>35</v>
      </c>
      <c r="D28" s="12" t="s">
        <v>36</v>
      </c>
      <c r="E28" s="12">
        <v>4</v>
      </c>
      <c r="F28" s="37">
        <v>0</v>
      </c>
      <c r="G28" s="37">
        <v>0</v>
      </c>
      <c r="H28" s="13">
        <f t="shared" si="0"/>
        <v>0</v>
      </c>
      <c r="I28" s="13">
        <f t="shared" si="1"/>
        <v>0</v>
      </c>
      <c r="J28" s="13">
        <f t="shared" si="2"/>
        <v>0</v>
      </c>
      <c r="K28" s="37">
        <v>0</v>
      </c>
      <c r="L28" s="13">
        <f t="shared" si="3"/>
        <v>0</v>
      </c>
      <c r="M28" s="13">
        <f t="shared" si="4"/>
        <v>0</v>
      </c>
      <c r="N28" s="14">
        <f t="shared" si="5"/>
        <v>0</v>
      </c>
    </row>
    <row r="29" spans="1:14" ht="31" x14ac:dyDescent="0.35">
      <c r="A29" s="11" t="s">
        <v>57</v>
      </c>
      <c r="B29" s="11" t="s">
        <v>58</v>
      </c>
      <c r="C29" s="12" t="s">
        <v>35</v>
      </c>
      <c r="D29" s="12" t="s">
        <v>36</v>
      </c>
      <c r="E29" s="12">
        <v>6</v>
      </c>
      <c r="F29" s="37">
        <v>0</v>
      </c>
      <c r="G29" s="37">
        <v>0</v>
      </c>
      <c r="H29" s="13">
        <f t="shared" si="0"/>
        <v>0</v>
      </c>
      <c r="I29" s="13">
        <f t="shared" si="1"/>
        <v>0</v>
      </c>
      <c r="J29" s="13">
        <f t="shared" si="2"/>
        <v>0</v>
      </c>
      <c r="K29" s="37">
        <v>0</v>
      </c>
      <c r="L29" s="13">
        <f t="shared" si="3"/>
        <v>0</v>
      </c>
      <c r="M29" s="13">
        <f t="shared" si="4"/>
        <v>0</v>
      </c>
      <c r="N29" s="14">
        <f t="shared" si="5"/>
        <v>0</v>
      </c>
    </row>
    <row r="30" spans="1:14" ht="31" x14ac:dyDescent="0.35">
      <c r="A30" s="11" t="s">
        <v>59</v>
      </c>
      <c r="B30" s="11" t="s">
        <v>60</v>
      </c>
      <c r="C30" s="12" t="s">
        <v>35</v>
      </c>
      <c r="D30" s="12" t="s">
        <v>36</v>
      </c>
      <c r="E30" s="12">
        <v>4</v>
      </c>
      <c r="F30" s="37">
        <v>0</v>
      </c>
      <c r="G30" s="37">
        <v>0</v>
      </c>
      <c r="H30" s="13">
        <f t="shared" si="0"/>
        <v>0</v>
      </c>
      <c r="I30" s="13">
        <f t="shared" si="1"/>
        <v>0</v>
      </c>
      <c r="J30" s="13">
        <f t="shared" si="2"/>
        <v>0</v>
      </c>
      <c r="K30" s="37">
        <v>0</v>
      </c>
      <c r="L30" s="13">
        <f t="shared" si="3"/>
        <v>0</v>
      </c>
      <c r="M30" s="13">
        <f t="shared" si="4"/>
        <v>0</v>
      </c>
      <c r="N30" s="14">
        <f t="shared" si="5"/>
        <v>0</v>
      </c>
    </row>
    <row r="31" spans="1:14" ht="31" x14ac:dyDescent="0.35">
      <c r="A31" s="11" t="s">
        <v>61</v>
      </c>
      <c r="B31" s="11" t="s">
        <v>62</v>
      </c>
      <c r="C31" s="12" t="s">
        <v>35</v>
      </c>
      <c r="D31" s="12" t="s">
        <v>36</v>
      </c>
      <c r="E31" s="12">
        <v>2</v>
      </c>
      <c r="F31" s="37">
        <v>0</v>
      </c>
      <c r="G31" s="37">
        <v>0</v>
      </c>
      <c r="H31" s="13">
        <f t="shared" si="0"/>
        <v>0</v>
      </c>
      <c r="I31" s="13">
        <f t="shared" si="1"/>
        <v>0</v>
      </c>
      <c r="J31" s="13">
        <f t="shared" si="2"/>
        <v>0</v>
      </c>
      <c r="K31" s="37">
        <v>0</v>
      </c>
      <c r="L31" s="13">
        <f t="shared" si="3"/>
        <v>0</v>
      </c>
      <c r="M31" s="13">
        <f t="shared" si="4"/>
        <v>0</v>
      </c>
      <c r="N31" s="14">
        <f t="shared" si="5"/>
        <v>0</v>
      </c>
    </row>
    <row r="32" spans="1:14" ht="31" x14ac:dyDescent="0.35">
      <c r="A32" s="11" t="s">
        <v>63</v>
      </c>
      <c r="B32" s="11" t="s">
        <v>64</v>
      </c>
      <c r="C32" s="12" t="s">
        <v>35</v>
      </c>
      <c r="D32" s="12" t="s">
        <v>36</v>
      </c>
      <c r="E32" s="12">
        <v>2</v>
      </c>
      <c r="F32" s="37">
        <v>0</v>
      </c>
      <c r="G32" s="37">
        <v>0</v>
      </c>
      <c r="H32" s="13">
        <f t="shared" si="0"/>
        <v>0</v>
      </c>
      <c r="I32" s="13">
        <f t="shared" si="1"/>
        <v>0</v>
      </c>
      <c r="J32" s="13">
        <f t="shared" si="2"/>
        <v>0</v>
      </c>
      <c r="K32" s="37">
        <v>0</v>
      </c>
      <c r="L32" s="13">
        <f t="shared" si="3"/>
        <v>0</v>
      </c>
      <c r="M32" s="13">
        <f t="shared" si="4"/>
        <v>0</v>
      </c>
      <c r="N32" s="14">
        <f t="shared" si="5"/>
        <v>0</v>
      </c>
    </row>
    <row r="33" spans="1:14" ht="31" x14ac:dyDescent="0.35">
      <c r="A33" s="11" t="s">
        <v>65</v>
      </c>
      <c r="B33" s="11" t="s">
        <v>66</v>
      </c>
      <c r="C33" s="12" t="s">
        <v>35</v>
      </c>
      <c r="D33" s="12" t="s">
        <v>36</v>
      </c>
      <c r="E33" s="12">
        <v>2</v>
      </c>
      <c r="F33" s="37">
        <v>0</v>
      </c>
      <c r="G33" s="37">
        <v>0</v>
      </c>
      <c r="H33" s="13">
        <f t="shared" si="0"/>
        <v>0</v>
      </c>
      <c r="I33" s="13">
        <f t="shared" si="1"/>
        <v>0</v>
      </c>
      <c r="J33" s="13">
        <f t="shared" si="2"/>
        <v>0</v>
      </c>
      <c r="K33" s="37">
        <v>0</v>
      </c>
      <c r="L33" s="13">
        <f t="shared" si="3"/>
        <v>0</v>
      </c>
      <c r="M33" s="13">
        <f t="shared" si="4"/>
        <v>0</v>
      </c>
      <c r="N33" s="14">
        <f t="shared" si="5"/>
        <v>0</v>
      </c>
    </row>
    <row r="34" spans="1:14" ht="31" x14ac:dyDescent="0.35">
      <c r="A34" s="11" t="s">
        <v>67</v>
      </c>
      <c r="B34" s="11" t="s">
        <v>68</v>
      </c>
      <c r="C34" s="12" t="s">
        <v>35</v>
      </c>
      <c r="D34" s="12" t="s">
        <v>36</v>
      </c>
      <c r="E34" s="12">
        <v>2</v>
      </c>
      <c r="F34" s="37">
        <v>0</v>
      </c>
      <c r="G34" s="37">
        <v>0</v>
      </c>
      <c r="H34" s="13">
        <f t="shared" si="0"/>
        <v>0</v>
      </c>
      <c r="I34" s="13">
        <f t="shared" si="1"/>
        <v>0</v>
      </c>
      <c r="J34" s="13">
        <f t="shared" si="2"/>
        <v>0</v>
      </c>
      <c r="K34" s="37">
        <v>0</v>
      </c>
      <c r="L34" s="13">
        <f t="shared" si="3"/>
        <v>0</v>
      </c>
      <c r="M34" s="13">
        <f t="shared" si="4"/>
        <v>0</v>
      </c>
      <c r="N34" s="14">
        <f t="shared" si="5"/>
        <v>0</v>
      </c>
    </row>
    <row r="35" spans="1:14" ht="31" x14ac:dyDescent="0.35">
      <c r="A35" s="11" t="s">
        <v>69</v>
      </c>
      <c r="B35" s="11" t="s">
        <v>70</v>
      </c>
      <c r="C35" s="12" t="s">
        <v>35</v>
      </c>
      <c r="D35" s="12" t="s">
        <v>36</v>
      </c>
      <c r="E35" s="12">
        <v>4</v>
      </c>
      <c r="F35" s="37">
        <v>0</v>
      </c>
      <c r="G35" s="37">
        <v>0</v>
      </c>
      <c r="H35" s="13">
        <f t="shared" si="0"/>
        <v>0</v>
      </c>
      <c r="I35" s="13">
        <f t="shared" si="1"/>
        <v>0</v>
      </c>
      <c r="J35" s="13">
        <f t="shared" si="2"/>
        <v>0</v>
      </c>
      <c r="K35" s="37">
        <v>0</v>
      </c>
      <c r="L35" s="13">
        <f t="shared" si="3"/>
        <v>0</v>
      </c>
      <c r="M35" s="13">
        <f t="shared" si="4"/>
        <v>0</v>
      </c>
      <c r="N35" s="14">
        <f t="shared" si="5"/>
        <v>0</v>
      </c>
    </row>
    <row r="36" spans="1:14" ht="31" x14ac:dyDescent="0.35">
      <c r="A36" s="11" t="s">
        <v>71</v>
      </c>
      <c r="B36" s="11" t="s">
        <v>72</v>
      </c>
      <c r="C36" s="12" t="s">
        <v>35</v>
      </c>
      <c r="D36" s="12" t="s">
        <v>36</v>
      </c>
      <c r="E36" s="12">
        <v>2</v>
      </c>
      <c r="F36" s="37">
        <v>0</v>
      </c>
      <c r="G36" s="37">
        <v>0</v>
      </c>
      <c r="H36" s="13">
        <f t="shared" si="0"/>
        <v>0</v>
      </c>
      <c r="I36" s="13">
        <f t="shared" si="1"/>
        <v>0</v>
      </c>
      <c r="J36" s="13">
        <f t="shared" si="2"/>
        <v>0</v>
      </c>
      <c r="K36" s="37">
        <v>0</v>
      </c>
      <c r="L36" s="13">
        <f t="shared" si="3"/>
        <v>0</v>
      </c>
      <c r="M36" s="13">
        <f t="shared" si="4"/>
        <v>0</v>
      </c>
      <c r="N36" s="14">
        <f t="shared" si="5"/>
        <v>0</v>
      </c>
    </row>
    <row r="37" spans="1:14" ht="31" x14ac:dyDescent="0.35">
      <c r="A37" s="11" t="s">
        <v>73</v>
      </c>
      <c r="B37" s="11" t="s">
        <v>74</v>
      </c>
      <c r="C37" s="12" t="s">
        <v>35</v>
      </c>
      <c r="D37" s="12" t="s">
        <v>36</v>
      </c>
      <c r="E37" s="12">
        <v>2</v>
      </c>
      <c r="F37" s="37">
        <v>0</v>
      </c>
      <c r="G37" s="37">
        <v>0</v>
      </c>
      <c r="H37" s="13">
        <f t="shared" si="0"/>
        <v>0</v>
      </c>
      <c r="I37" s="13">
        <f t="shared" si="1"/>
        <v>0</v>
      </c>
      <c r="J37" s="13">
        <f t="shared" si="2"/>
        <v>0</v>
      </c>
      <c r="K37" s="37">
        <v>0</v>
      </c>
      <c r="L37" s="13">
        <f t="shared" si="3"/>
        <v>0</v>
      </c>
      <c r="M37" s="13">
        <f t="shared" si="4"/>
        <v>0</v>
      </c>
      <c r="N37" s="14">
        <f t="shared" si="5"/>
        <v>0</v>
      </c>
    </row>
    <row r="38" spans="1:14" ht="31" x14ac:dyDescent="0.35">
      <c r="A38" s="11" t="s">
        <v>75</v>
      </c>
      <c r="B38" s="11" t="s">
        <v>76</v>
      </c>
      <c r="C38" s="12" t="s">
        <v>35</v>
      </c>
      <c r="D38" s="12" t="s">
        <v>36</v>
      </c>
      <c r="E38" s="12">
        <v>4</v>
      </c>
      <c r="F38" s="37">
        <v>0</v>
      </c>
      <c r="G38" s="37">
        <v>0</v>
      </c>
      <c r="H38" s="13">
        <f t="shared" si="0"/>
        <v>0</v>
      </c>
      <c r="I38" s="13">
        <f t="shared" si="1"/>
        <v>0</v>
      </c>
      <c r="J38" s="13">
        <f t="shared" si="2"/>
        <v>0</v>
      </c>
      <c r="K38" s="37">
        <v>0</v>
      </c>
      <c r="L38" s="13">
        <f t="shared" si="3"/>
        <v>0</v>
      </c>
      <c r="M38" s="13">
        <f t="shared" si="4"/>
        <v>0</v>
      </c>
      <c r="N38" s="14">
        <f t="shared" si="5"/>
        <v>0</v>
      </c>
    </row>
    <row r="39" spans="1:14" ht="31" x14ac:dyDescent="0.35">
      <c r="A39" s="11" t="s">
        <v>77</v>
      </c>
      <c r="B39" s="11" t="s">
        <v>78</v>
      </c>
      <c r="C39" s="12" t="s">
        <v>35</v>
      </c>
      <c r="D39" s="12" t="s">
        <v>36</v>
      </c>
      <c r="E39" s="12">
        <v>2</v>
      </c>
      <c r="F39" s="37">
        <v>0</v>
      </c>
      <c r="G39" s="37">
        <v>0</v>
      </c>
      <c r="H39" s="13">
        <f t="shared" si="0"/>
        <v>0</v>
      </c>
      <c r="I39" s="13">
        <f t="shared" si="1"/>
        <v>0</v>
      </c>
      <c r="J39" s="13">
        <f t="shared" si="2"/>
        <v>0</v>
      </c>
      <c r="K39" s="37">
        <v>0</v>
      </c>
      <c r="L39" s="13">
        <f t="shared" si="3"/>
        <v>0</v>
      </c>
      <c r="M39" s="13">
        <f t="shared" si="4"/>
        <v>0</v>
      </c>
      <c r="N39" s="14">
        <f t="shared" si="5"/>
        <v>0</v>
      </c>
    </row>
    <row r="40" spans="1:14" ht="31" x14ac:dyDescent="0.35">
      <c r="A40" s="11" t="s">
        <v>79</v>
      </c>
      <c r="B40" s="11" t="s">
        <v>80</v>
      </c>
      <c r="C40" s="12" t="s">
        <v>35</v>
      </c>
      <c r="D40" s="12" t="s">
        <v>36</v>
      </c>
      <c r="E40" s="12">
        <v>2</v>
      </c>
      <c r="F40" s="37">
        <v>0</v>
      </c>
      <c r="G40" s="37">
        <v>0</v>
      </c>
      <c r="H40" s="13">
        <f t="shared" si="0"/>
        <v>0</v>
      </c>
      <c r="I40" s="13">
        <f t="shared" si="1"/>
        <v>0</v>
      </c>
      <c r="J40" s="13">
        <f t="shared" si="2"/>
        <v>0</v>
      </c>
      <c r="K40" s="37">
        <v>0</v>
      </c>
      <c r="L40" s="13">
        <f t="shared" si="3"/>
        <v>0</v>
      </c>
      <c r="M40" s="13">
        <f t="shared" si="4"/>
        <v>0</v>
      </c>
      <c r="N40" s="14">
        <f t="shared" si="5"/>
        <v>0</v>
      </c>
    </row>
    <row r="41" spans="1:14" ht="31" x14ac:dyDescent="0.35">
      <c r="A41" s="11" t="s">
        <v>81</v>
      </c>
      <c r="B41" s="11" t="s">
        <v>82</v>
      </c>
      <c r="C41" s="12" t="s">
        <v>35</v>
      </c>
      <c r="D41" s="12" t="s">
        <v>36</v>
      </c>
      <c r="E41" s="12">
        <v>2</v>
      </c>
      <c r="F41" s="37">
        <v>0</v>
      </c>
      <c r="G41" s="37">
        <v>0</v>
      </c>
      <c r="H41" s="13">
        <f t="shared" si="0"/>
        <v>0</v>
      </c>
      <c r="I41" s="13">
        <f t="shared" si="1"/>
        <v>0</v>
      </c>
      <c r="J41" s="13">
        <f t="shared" si="2"/>
        <v>0</v>
      </c>
      <c r="K41" s="37">
        <v>0</v>
      </c>
      <c r="L41" s="13">
        <f t="shared" si="3"/>
        <v>0</v>
      </c>
      <c r="M41" s="13">
        <f t="shared" si="4"/>
        <v>0</v>
      </c>
      <c r="N41" s="14">
        <f t="shared" si="5"/>
        <v>0</v>
      </c>
    </row>
    <row r="42" spans="1:14" ht="31" x14ac:dyDescent="0.35">
      <c r="A42" s="11" t="s">
        <v>83</v>
      </c>
      <c r="B42" s="11" t="s">
        <v>84</v>
      </c>
      <c r="C42" s="12" t="s">
        <v>35</v>
      </c>
      <c r="D42" s="12" t="s">
        <v>36</v>
      </c>
      <c r="E42" s="12">
        <v>6</v>
      </c>
      <c r="F42" s="37">
        <v>0</v>
      </c>
      <c r="G42" s="37">
        <v>0</v>
      </c>
      <c r="H42" s="13">
        <f t="shared" si="0"/>
        <v>0</v>
      </c>
      <c r="I42" s="13">
        <f t="shared" si="1"/>
        <v>0</v>
      </c>
      <c r="J42" s="13">
        <f t="shared" si="2"/>
        <v>0</v>
      </c>
      <c r="K42" s="37">
        <v>0</v>
      </c>
      <c r="L42" s="13">
        <f t="shared" si="3"/>
        <v>0</v>
      </c>
      <c r="M42" s="13">
        <f t="shared" si="4"/>
        <v>0</v>
      </c>
      <c r="N42" s="14">
        <f t="shared" si="5"/>
        <v>0</v>
      </c>
    </row>
    <row r="43" spans="1:14" ht="31" x14ac:dyDescent="0.35">
      <c r="A43" s="11" t="s">
        <v>85</v>
      </c>
      <c r="B43" s="11" t="s">
        <v>86</v>
      </c>
      <c r="C43" s="12" t="s">
        <v>35</v>
      </c>
      <c r="D43" s="12" t="s">
        <v>87</v>
      </c>
      <c r="E43" s="12">
        <v>6</v>
      </c>
      <c r="F43" s="37">
        <v>0</v>
      </c>
      <c r="G43" s="37">
        <v>0</v>
      </c>
      <c r="H43" s="13">
        <f t="shared" si="0"/>
        <v>0</v>
      </c>
      <c r="I43" s="13">
        <f t="shared" si="1"/>
        <v>0</v>
      </c>
      <c r="J43" s="13">
        <f t="shared" si="2"/>
        <v>0</v>
      </c>
      <c r="K43" s="37">
        <v>0</v>
      </c>
      <c r="L43" s="13">
        <f t="shared" si="3"/>
        <v>0</v>
      </c>
      <c r="M43" s="13">
        <f t="shared" si="4"/>
        <v>0</v>
      </c>
      <c r="N43" s="14">
        <f t="shared" si="5"/>
        <v>0</v>
      </c>
    </row>
    <row r="44" spans="1:14" ht="31" x14ac:dyDescent="0.35">
      <c r="A44" s="11" t="s">
        <v>88</v>
      </c>
      <c r="B44" s="11" t="s">
        <v>89</v>
      </c>
      <c r="C44" s="12" t="s">
        <v>35</v>
      </c>
      <c r="D44" s="12" t="s">
        <v>36</v>
      </c>
      <c r="E44" s="12">
        <v>6</v>
      </c>
      <c r="F44" s="37">
        <v>0</v>
      </c>
      <c r="G44" s="37">
        <v>0</v>
      </c>
      <c r="H44" s="13">
        <f t="shared" si="0"/>
        <v>0</v>
      </c>
      <c r="I44" s="13">
        <f t="shared" si="1"/>
        <v>0</v>
      </c>
      <c r="J44" s="13">
        <f t="shared" si="2"/>
        <v>0</v>
      </c>
      <c r="K44" s="37">
        <v>0</v>
      </c>
      <c r="L44" s="13">
        <f t="shared" si="3"/>
        <v>0</v>
      </c>
      <c r="M44" s="13">
        <f t="shared" si="4"/>
        <v>0</v>
      </c>
      <c r="N44" s="14">
        <f t="shared" si="5"/>
        <v>0</v>
      </c>
    </row>
    <row r="45" spans="1:14" ht="31" x14ac:dyDescent="0.35">
      <c r="A45" s="11" t="s">
        <v>90</v>
      </c>
      <c r="B45" s="11" t="s">
        <v>91</v>
      </c>
      <c r="C45" s="12" t="s">
        <v>35</v>
      </c>
      <c r="D45" s="12" t="s">
        <v>87</v>
      </c>
      <c r="E45" s="12">
        <v>6</v>
      </c>
      <c r="F45" s="37">
        <v>0</v>
      </c>
      <c r="G45" s="37">
        <v>0</v>
      </c>
      <c r="H45" s="13">
        <f t="shared" si="0"/>
        <v>0</v>
      </c>
      <c r="I45" s="13">
        <f t="shared" si="1"/>
        <v>0</v>
      </c>
      <c r="J45" s="13">
        <f t="shared" si="2"/>
        <v>0</v>
      </c>
      <c r="K45" s="37">
        <v>0</v>
      </c>
      <c r="L45" s="13">
        <f t="shared" si="3"/>
        <v>0</v>
      </c>
      <c r="M45" s="13">
        <f t="shared" si="4"/>
        <v>0</v>
      </c>
      <c r="N45" s="14">
        <f t="shared" si="5"/>
        <v>0</v>
      </c>
    </row>
    <row r="46" spans="1:14" ht="31" x14ac:dyDescent="0.35">
      <c r="A46" s="11" t="s">
        <v>92</v>
      </c>
      <c r="B46" s="11" t="s">
        <v>93</v>
      </c>
      <c r="C46" s="12" t="s">
        <v>35</v>
      </c>
      <c r="D46" s="12" t="s">
        <v>36</v>
      </c>
      <c r="E46" s="12">
        <v>12</v>
      </c>
      <c r="F46" s="37">
        <v>0</v>
      </c>
      <c r="G46" s="37">
        <v>0</v>
      </c>
      <c r="H46" s="13">
        <f t="shared" si="0"/>
        <v>0</v>
      </c>
      <c r="I46" s="13">
        <f t="shared" si="1"/>
        <v>0</v>
      </c>
      <c r="J46" s="13">
        <f t="shared" si="2"/>
        <v>0</v>
      </c>
      <c r="K46" s="37">
        <v>0</v>
      </c>
      <c r="L46" s="13">
        <f t="shared" si="3"/>
        <v>0</v>
      </c>
      <c r="M46" s="13">
        <f t="shared" si="4"/>
        <v>0</v>
      </c>
      <c r="N46" s="14">
        <f t="shared" si="5"/>
        <v>0</v>
      </c>
    </row>
    <row r="47" spans="1:14" ht="31" x14ac:dyDescent="0.35">
      <c r="A47" s="11" t="s">
        <v>94</v>
      </c>
      <c r="B47" s="11" t="s">
        <v>95</v>
      </c>
      <c r="C47" s="12" t="s">
        <v>35</v>
      </c>
      <c r="D47" s="12" t="s">
        <v>36</v>
      </c>
      <c r="E47" s="12">
        <v>12</v>
      </c>
      <c r="F47" s="37">
        <v>0</v>
      </c>
      <c r="G47" s="37">
        <v>0</v>
      </c>
      <c r="H47" s="13">
        <f t="shared" si="0"/>
        <v>0</v>
      </c>
      <c r="I47" s="13">
        <f t="shared" si="1"/>
        <v>0</v>
      </c>
      <c r="J47" s="13">
        <f t="shared" si="2"/>
        <v>0</v>
      </c>
      <c r="K47" s="37">
        <v>0</v>
      </c>
      <c r="L47" s="13">
        <f t="shared" si="3"/>
        <v>0</v>
      </c>
      <c r="M47" s="13">
        <f t="shared" si="4"/>
        <v>0</v>
      </c>
      <c r="N47" s="14">
        <f t="shared" si="5"/>
        <v>0</v>
      </c>
    </row>
    <row r="48" spans="1:14" ht="31" x14ac:dyDescent="0.35">
      <c r="A48" s="11" t="s">
        <v>96</v>
      </c>
      <c r="B48" s="11" t="s">
        <v>97</v>
      </c>
      <c r="C48" s="12" t="s">
        <v>35</v>
      </c>
      <c r="D48" s="12" t="s">
        <v>36</v>
      </c>
      <c r="E48" s="12">
        <v>12</v>
      </c>
      <c r="F48" s="37">
        <v>0</v>
      </c>
      <c r="G48" s="37">
        <v>0</v>
      </c>
      <c r="H48" s="13">
        <f t="shared" si="0"/>
        <v>0</v>
      </c>
      <c r="I48" s="13">
        <f t="shared" si="1"/>
        <v>0</v>
      </c>
      <c r="J48" s="13">
        <f t="shared" si="2"/>
        <v>0</v>
      </c>
      <c r="K48" s="37">
        <v>0</v>
      </c>
      <c r="L48" s="13">
        <f t="shared" si="3"/>
        <v>0</v>
      </c>
      <c r="M48" s="13">
        <f t="shared" si="4"/>
        <v>0</v>
      </c>
      <c r="N48" s="14">
        <f t="shared" si="5"/>
        <v>0</v>
      </c>
    </row>
    <row r="49" spans="1:14" ht="31" x14ac:dyDescent="0.35">
      <c r="A49" s="11" t="s">
        <v>98</v>
      </c>
      <c r="B49" s="11" t="s">
        <v>99</v>
      </c>
      <c r="C49" s="12" t="s">
        <v>35</v>
      </c>
      <c r="D49" s="12" t="s">
        <v>36</v>
      </c>
      <c r="E49" s="12">
        <v>24</v>
      </c>
      <c r="F49" s="37">
        <v>0</v>
      </c>
      <c r="G49" s="37">
        <v>0</v>
      </c>
      <c r="H49" s="13">
        <f t="shared" si="0"/>
        <v>0</v>
      </c>
      <c r="I49" s="13">
        <f t="shared" si="1"/>
        <v>0</v>
      </c>
      <c r="J49" s="13">
        <f t="shared" si="2"/>
        <v>0</v>
      </c>
      <c r="K49" s="37">
        <v>0</v>
      </c>
      <c r="L49" s="13">
        <f t="shared" si="3"/>
        <v>0</v>
      </c>
      <c r="M49" s="13">
        <f t="shared" si="4"/>
        <v>0</v>
      </c>
      <c r="N49" s="14">
        <f t="shared" si="5"/>
        <v>0</v>
      </c>
    </row>
    <row r="50" spans="1:14" ht="31" x14ac:dyDescent="0.35">
      <c r="A50" s="11" t="s">
        <v>100</v>
      </c>
      <c r="B50" s="11" t="s">
        <v>101</v>
      </c>
      <c r="C50" s="12" t="s">
        <v>35</v>
      </c>
      <c r="D50" s="12" t="s">
        <v>36</v>
      </c>
      <c r="E50" s="12">
        <v>6</v>
      </c>
      <c r="F50" s="37">
        <v>0</v>
      </c>
      <c r="G50" s="37">
        <v>0</v>
      </c>
      <c r="H50" s="13">
        <f t="shared" ref="H50:H81" si="6">ROUND(F50*G50,2)</f>
        <v>0</v>
      </c>
      <c r="I50" s="13">
        <f t="shared" ref="I50:I81" si="7">ROUND(E50*F50,2)</f>
        <v>0</v>
      </c>
      <c r="J50" s="13">
        <f t="shared" ref="J50:J81" si="8">ROUND(E50*H50,2)</f>
        <v>0</v>
      </c>
      <c r="K50" s="37">
        <v>0</v>
      </c>
      <c r="L50" s="13">
        <f t="shared" ref="L50:L81" si="9">ROUND(E50*K50,2)</f>
        <v>0</v>
      </c>
      <c r="M50" s="13">
        <f t="shared" ref="M50:M81" si="10">H50+K50</f>
        <v>0</v>
      </c>
      <c r="N50" s="14">
        <f t="shared" ref="N50:N81" si="11">J50+L50</f>
        <v>0</v>
      </c>
    </row>
    <row r="51" spans="1:14" ht="31" x14ac:dyDescent="0.35">
      <c r="A51" s="11" t="s">
        <v>102</v>
      </c>
      <c r="B51" s="11" t="s">
        <v>103</v>
      </c>
      <c r="C51" s="12" t="s">
        <v>35</v>
      </c>
      <c r="D51" s="12" t="s">
        <v>36</v>
      </c>
      <c r="E51" s="12">
        <v>2</v>
      </c>
      <c r="F51" s="37">
        <v>0</v>
      </c>
      <c r="G51" s="37">
        <v>0</v>
      </c>
      <c r="H51" s="13">
        <f t="shared" si="6"/>
        <v>0</v>
      </c>
      <c r="I51" s="13">
        <f t="shared" si="7"/>
        <v>0</v>
      </c>
      <c r="J51" s="13">
        <f t="shared" si="8"/>
        <v>0</v>
      </c>
      <c r="K51" s="37">
        <v>0</v>
      </c>
      <c r="L51" s="13">
        <f t="shared" si="9"/>
        <v>0</v>
      </c>
      <c r="M51" s="13">
        <f t="shared" si="10"/>
        <v>0</v>
      </c>
      <c r="N51" s="14">
        <f t="shared" si="11"/>
        <v>0</v>
      </c>
    </row>
    <row r="52" spans="1:14" ht="31" x14ac:dyDescent="0.35">
      <c r="A52" s="11" t="s">
        <v>104</v>
      </c>
      <c r="B52" s="11" t="s">
        <v>105</v>
      </c>
      <c r="C52" s="12" t="s">
        <v>35</v>
      </c>
      <c r="D52" s="12" t="s">
        <v>36</v>
      </c>
      <c r="E52" s="12">
        <v>2</v>
      </c>
      <c r="F52" s="37">
        <v>0</v>
      </c>
      <c r="G52" s="37">
        <v>0</v>
      </c>
      <c r="H52" s="13">
        <f t="shared" si="6"/>
        <v>0</v>
      </c>
      <c r="I52" s="13">
        <f t="shared" si="7"/>
        <v>0</v>
      </c>
      <c r="J52" s="13">
        <f t="shared" si="8"/>
        <v>0</v>
      </c>
      <c r="K52" s="37">
        <v>0</v>
      </c>
      <c r="L52" s="13">
        <f t="shared" si="9"/>
        <v>0</v>
      </c>
      <c r="M52" s="13">
        <f t="shared" si="10"/>
        <v>0</v>
      </c>
      <c r="N52" s="14">
        <f t="shared" si="11"/>
        <v>0</v>
      </c>
    </row>
    <row r="53" spans="1:14" ht="31" x14ac:dyDescent="0.35">
      <c r="A53" s="11" t="s">
        <v>106</v>
      </c>
      <c r="B53" s="11" t="s">
        <v>107</v>
      </c>
      <c r="C53" s="12" t="s">
        <v>35</v>
      </c>
      <c r="D53" s="12" t="s">
        <v>36</v>
      </c>
      <c r="E53" s="12">
        <v>2</v>
      </c>
      <c r="F53" s="37">
        <v>0</v>
      </c>
      <c r="G53" s="37">
        <v>0</v>
      </c>
      <c r="H53" s="13">
        <f t="shared" si="6"/>
        <v>0</v>
      </c>
      <c r="I53" s="13">
        <f t="shared" si="7"/>
        <v>0</v>
      </c>
      <c r="J53" s="13">
        <f t="shared" si="8"/>
        <v>0</v>
      </c>
      <c r="K53" s="37">
        <v>0</v>
      </c>
      <c r="L53" s="13">
        <f t="shared" si="9"/>
        <v>0</v>
      </c>
      <c r="M53" s="13">
        <f t="shared" si="10"/>
        <v>0</v>
      </c>
      <c r="N53" s="14">
        <f t="shared" si="11"/>
        <v>0</v>
      </c>
    </row>
    <row r="54" spans="1:14" ht="31" x14ac:dyDescent="0.35">
      <c r="A54" s="11" t="s">
        <v>108</v>
      </c>
      <c r="B54" s="11" t="s">
        <v>109</v>
      </c>
      <c r="C54" s="12" t="s">
        <v>35</v>
      </c>
      <c r="D54" s="12" t="s">
        <v>36</v>
      </c>
      <c r="E54" s="12">
        <v>4</v>
      </c>
      <c r="F54" s="37">
        <v>0</v>
      </c>
      <c r="G54" s="37">
        <v>0</v>
      </c>
      <c r="H54" s="13">
        <f t="shared" si="6"/>
        <v>0</v>
      </c>
      <c r="I54" s="13">
        <f t="shared" si="7"/>
        <v>0</v>
      </c>
      <c r="J54" s="13">
        <f t="shared" si="8"/>
        <v>0</v>
      </c>
      <c r="K54" s="37">
        <v>0</v>
      </c>
      <c r="L54" s="13">
        <f t="shared" si="9"/>
        <v>0</v>
      </c>
      <c r="M54" s="13">
        <f t="shared" si="10"/>
        <v>0</v>
      </c>
      <c r="N54" s="14">
        <f t="shared" si="11"/>
        <v>0</v>
      </c>
    </row>
    <row r="55" spans="1:14" ht="31" x14ac:dyDescent="0.35">
      <c r="A55" s="11" t="s">
        <v>110</v>
      </c>
      <c r="B55" s="11" t="s">
        <v>111</v>
      </c>
      <c r="C55" s="12" t="s">
        <v>35</v>
      </c>
      <c r="D55" s="12" t="s">
        <v>36</v>
      </c>
      <c r="E55" s="12">
        <v>4</v>
      </c>
      <c r="F55" s="37">
        <v>0</v>
      </c>
      <c r="G55" s="37">
        <v>0</v>
      </c>
      <c r="H55" s="13">
        <f t="shared" si="6"/>
        <v>0</v>
      </c>
      <c r="I55" s="13">
        <f t="shared" si="7"/>
        <v>0</v>
      </c>
      <c r="J55" s="13">
        <f t="shared" si="8"/>
        <v>0</v>
      </c>
      <c r="K55" s="37">
        <v>0</v>
      </c>
      <c r="L55" s="13">
        <f t="shared" si="9"/>
        <v>0</v>
      </c>
      <c r="M55" s="13">
        <f t="shared" si="10"/>
        <v>0</v>
      </c>
      <c r="N55" s="14">
        <f t="shared" si="11"/>
        <v>0</v>
      </c>
    </row>
    <row r="56" spans="1:14" ht="31" x14ac:dyDescent="0.35">
      <c r="A56" s="11" t="s">
        <v>112</v>
      </c>
      <c r="B56" s="11" t="s">
        <v>113</v>
      </c>
      <c r="C56" s="12" t="s">
        <v>35</v>
      </c>
      <c r="D56" s="12" t="s">
        <v>87</v>
      </c>
      <c r="E56" s="12">
        <v>4</v>
      </c>
      <c r="F56" s="37">
        <v>0</v>
      </c>
      <c r="G56" s="37">
        <v>0</v>
      </c>
      <c r="H56" s="13">
        <f t="shared" si="6"/>
        <v>0</v>
      </c>
      <c r="I56" s="13">
        <f t="shared" si="7"/>
        <v>0</v>
      </c>
      <c r="J56" s="13">
        <f t="shared" si="8"/>
        <v>0</v>
      </c>
      <c r="K56" s="37">
        <v>0</v>
      </c>
      <c r="L56" s="13">
        <f t="shared" si="9"/>
        <v>0</v>
      </c>
      <c r="M56" s="13">
        <f t="shared" si="10"/>
        <v>0</v>
      </c>
      <c r="N56" s="14">
        <f t="shared" si="11"/>
        <v>0</v>
      </c>
    </row>
    <row r="57" spans="1:14" ht="31" x14ac:dyDescent="0.35">
      <c r="A57" s="11" t="s">
        <v>114</v>
      </c>
      <c r="B57" s="11" t="s">
        <v>115</v>
      </c>
      <c r="C57" s="12" t="s">
        <v>35</v>
      </c>
      <c r="D57" s="12" t="s">
        <v>87</v>
      </c>
      <c r="E57" s="12">
        <v>4</v>
      </c>
      <c r="F57" s="37">
        <v>0</v>
      </c>
      <c r="G57" s="37">
        <v>0</v>
      </c>
      <c r="H57" s="13">
        <f t="shared" si="6"/>
        <v>0</v>
      </c>
      <c r="I57" s="13">
        <f t="shared" si="7"/>
        <v>0</v>
      </c>
      <c r="J57" s="13">
        <f t="shared" si="8"/>
        <v>0</v>
      </c>
      <c r="K57" s="37">
        <v>0</v>
      </c>
      <c r="L57" s="13">
        <f t="shared" si="9"/>
        <v>0</v>
      </c>
      <c r="M57" s="13">
        <f t="shared" si="10"/>
        <v>0</v>
      </c>
      <c r="N57" s="14">
        <f t="shared" si="11"/>
        <v>0</v>
      </c>
    </row>
    <row r="58" spans="1:14" ht="31" x14ac:dyDescent="0.35">
      <c r="A58" s="11" t="s">
        <v>116</v>
      </c>
      <c r="B58" s="11" t="s">
        <v>117</v>
      </c>
      <c r="C58" s="12" t="s">
        <v>35</v>
      </c>
      <c r="D58" s="12" t="s">
        <v>87</v>
      </c>
      <c r="E58" s="12">
        <v>4</v>
      </c>
      <c r="F58" s="37">
        <v>0</v>
      </c>
      <c r="G58" s="37">
        <v>0</v>
      </c>
      <c r="H58" s="13">
        <f t="shared" si="6"/>
        <v>0</v>
      </c>
      <c r="I58" s="13">
        <f t="shared" si="7"/>
        <v>0</v>
      </c>
      <c r="J58" s="13">
        <f t="shared" si="8"/>
        <v>0</v>
      </c>
      <c r="K58" s="37">
        <v>0</v>
      </c>
      <c r="L58" s="13">
        <f t="shared" si="9"/>
        <v>0</v>
      </c>
      <c r="M58" s="13">
        <f t="shared" si="10"/>
        <v>0</v>
      </c>
      <c r="N58" s="14">
        <f t="shared" si="11"/>
        <v>0</v>
      </c>
    </row>
    <row r="59" spans="1:14" ht="46.5" x14ac:dyDescent="0.35">
      <c r="A59" s="11" t="s">
        <v>118</v>
      </c>
      <c r="B59" s="11" t="s">
        <v>119</v>
      </c>
      <c r="C59" s="12" t="s">
        <v>35</v>
      </c>
      <c r="D59" s="12" t="s">
        <v>36</v>
      </c>
      <c r="E59" s="12">
        <v>4</v>
      </c>
      <c r="F59" s="37">
        <v>0</v>
      </c>
      <c r="G59" s="37">
        <v>0</v>
      </c>
      <c r="H59" s="13">
        <f t="shared" si="6"/>
        <v>0</v>
      </c>
      <c r="I59" s="13">
        <f t="shared" si="7"/>
        <v>0</v>
      </c>
      <c r="J59" s="13">
        <f t="shared" si="8"/>
        <v>0</v>
      </c>
      <c r="K59" s="37">
        <v>0</v>
      </c>
      <c r="L59" s="13">
        <f t="shared" si="9"/>
        <v>0</v>
      </c>
      <c r="M59" s="13">
        <f t="shared" si="10"/>
        <v>0</v>
      </c>
      <c r="N59" s="14">
        <f t="shared" si="11"/>
        <v>0</v>
      </c>
    </row>
    <row r="60" spans="1:14" ht="31" x14ac:dyDescent="0.35">
      <c r="A60" s="11" t="s">
        <v>120</v>
      </c>
      <c r="B60" s="11" t="s">
        <v>121</v>
      </c>
      <c r="C60" s="12" t="s">
        <v>35</v>
      </c>
      <c r="D60" s="12" t="s">
        <v>36</v>
      </c>
      <c r="E60" s="12">
        <v>4</v>
      </c>
      <c r="F60" s="37">
        <v>0</v>
      </c>
      <c r="G60" s="37">
        <v>0</v>
      </c>
      <c r="H60" s="13">
        <f t="shared" si="6"/>
        <v>0</v>
      </c>
      <c r="I60" s="13">
        <f t="shared" si="7"/>
        <v>0</v>
      </c>
      <c r="J60" s="13">
        <f t="shared" si="8"/>
        <v>0</v>
      </c>
      <c r="K60" s="37">
        <v>0</v>
      </c>
      <c r="L60" s="13">
        <f t="shared" si="9"/>
        <v>0</v>
      </c>
      <c r="M60" s="13">
        <f t="shared" si="10"/>
        <v>0</v>
      </c>
      <c r="N60" s="14">
        <f t="shared" si="11"/>
        <v>0</v>
      </c>
    </row>
    <row r="61" spans="1:14" ht="31" x14ac:dyDescent="0.35">
      <c r="A61" s="11" t="s">
        <v>122</v>
      </c>
      <c r="B61" s="11" t="s">
        <v>123</v>
      </c>
      <c r="C61" s="12" t="s">
        <v>35</v>
      </c>
      <c r="D61" s="12" t="s">
        <v>36</v>
      </c>
      <c r="E61" s="12">
        <v>4</v>
      </c>
      <c r="F61" s="37">
        <v>0</v>
      </c>
      <c r="G61" s="37">
        <v>0</v>
      </c>
      <c r="H61" s="13">
        <f t="shared" si="6"/>
        <v>0</v>
      </c>
      <c r="I61" s="13">
        <f t="shared" si="7"/>
        <v>0</v>
      </c>
      <c r="J61" s="13">
        <f t="shared" si="8"/>
        <v>0</v>
      </c>
      <c r="K61" s="37">
        <v>0</v>
      </c>
      <c r="L61" s="13">
        <f t="shared" si="9"/>
        <v>0</v>
      </c>
      <c r="M61" s="13">
        <f t="shared" si="10"/>
        <v>0</v>
      </c>
      <c r="N61" s="14">
        <f t="shared" si="11"/>
        <v>0</v>
      </c>
    </row>
    <row r="62" spans="1:14" ht="31" x14ac:dyDescent="0.35">
      <c r="A62" s="11" t="s">
        <v>124</v>
      </c>
      <c r="B62" s="11" t="s">
        <v>125</v>
      </c>
      <c r="C62" s="12" t="s">
        <v>35</v>
      </c>
      <c r="D62" s="12" t="s">
        <v>36</v>
      </c>
      <c r="E62" s="12">
        <v>4</v>
      </c>
      <c r="F62" s="37">
        <v>0</v>
      </c>
      <c r="G62" s="37">
        <v>0</v>
      </c>
      <c r="H62" s="13">
        <f t="shared" si="6"/>
        <v>0</v>
      </c>
      <c r="I62" s="13">
        <f t="shared" si="7"/>
        <v>0</v>
      </c>
      <c r="J62" s="13">
        <f t="shared" si="8"/>
        <v>0</v>
      </c>
      <c r="K62" s="37">
        <v>0</v>
      </c>
      <c r="L62" s="13">
        <f t="shared" si="9"/>
        <v>0</v>
      </c>
      <c r="M62" s="13">
        <f t="shared" si="10"/>
        <v>0</v>
      </c>
      <c r="N62" s="14">
        <f t="shared" si="11"/>
        <v>0</v>
      </c>
    </row>
    <row r="63" spans="1:14" ht="31" x14ac:dyDescent="0.35">
      <c r="A63" s="11" t="s">
        <v>126</v>
      </c>
      <c r="B63" s="11" t="s">
        <v>127</v>
      </c>
      <c r="C63" s="12" t="s">
        <v>35</v>
      </c>
      <c r="D63" s="12" t="s">
        <v>36</v>
      </c>
      <c r="E63" s="12">
        <v>8</v>
      </c>
      <c r="F63" s="37">
        <v>0</v>
      </c>
      <c r="G63" s="37">
        <v>0</v>
      </c>
      <c r="H63" s="13">
        <f t="shared" si="6"/>
        <v>0</v>
      </c>
      <c r="I63" s="13">
        <f t="shared" si="7"/>
        <v>0</v>
      </c>
      <c r="J63" s="13">
        <f t="shared" si="8"/>
        <v>0</v>
      </c>
      <c r="K63" s="37">
        <v>0</v>
      </c>
      <c r="L63" s="13">
        <f t="shared" si="9"/>
        <v>0</v>
      </c>
      <c r="M63" s="13">
        <f t="shared" si="10"/>
        <v>0</v>
      </c>
      <c r="N63" s="14">
        <f t="shared" si="11"/>
        <v>0</v>
      </c>
    </row>
    <row r="64" spans="1:14" ht="31" x14ac:dyDescent="0.35">
      <c r="A64" s="11" t="s">
        <v>128</v>
      </c>
      <c r="B64" s="11" t="s">
        <v>129</v>
      </c>
      <c r="C64" s="12" t="s">
        <v>35</v>
      </c>
      <c r="D64" s="12" t="s">
        <v>36</v>
      </c>
      <c r="E64" s="12">
        <v>6</v>
      </c>
      <c r="F64" s="37">
        <v>0</v>
      </c>
      <c r="G64" s="37">
        <v>0</v>
      </c>
      <c r="H64" s="13">
        <f t="shared" si="6"/>
        <v>0</v>
      </c>
      <c r="I64" s="13">
        <f t="shared" si="7"/>
        <v>0</v>
      </c>
      <c r="J64" s="13">
        <f t="shared" si="8"/>
        <v>0</v>
      </c>
      <c r="K64" s="37">
        <v>0</v>
      </c>
      <c r="L64" s="13">
        <f t="shared" si="9"/>
        <v>0</v>
      </c>
      <c r="M64" s="13">
        <f t="shared" si="10"/>
        <v>0</v>
      </c>
      <c r="N64" s="14">
        <f t="shared" si="11"/>
        <v>0</v>
      </c>
    </row>
    <row r="65" spans="1:14" ht="31" x14ac:dyDescent="0.35">
      <c r="A65" s="11" t="s">
        <v>130</v>
      </c>
      <c r="B65" s="11" t="s">
        <v>131</v>
      </c>
      <c r="C65" s="12" t="s">
        <v>35</v>
      </c>
      <c r="D65" s="12" t="s">
        <v>36</v>
      </c>
      <c r="E65" s="12">
        <v>2</v>
      </c>
      <c r="F65" s="37">
        <v>0</v>
      </c>
      <c r="G65" s="37">
        <v>0</v>
      </c>
      <c r="H65" s="13">
        <f t="shared" si="6"/>
        <v>0</v>
      </c>
      <c r="I65" s="13">
        <f t="shared" si="7"/>
        <v>0</v>
      </c>
      <c r="J65" s="13">
        <f t="shared" si="8"/>
        <v>0</v>
      </c>
      <c r="K65" s="37">
        <v>0</v>
      </c>
      <c r="L65" s="13">
        <f t="shared" si="9"/>
        <v>0</v>
      </c>
      <c r="M65" s="13">
        <f t="shared" si="10"/>
        <v>0</v>
      </c>
      <c r="N65" s="14">
        <f t="shared" si="11"/>
        <v>0</v>
      </c>
    </row>
    <row r="66" spans="1:14" ht="31" x14ac:dyDescent="0.35">
      <c r="A66" s="11" t="s">
        <v>132</v>
      </c>
      <c r="B66" s="11" t="s">
        <v>133</v>
      </c>
      <c r="C66" s="12" t="s">
        <v>35</v>
      </c>
      <c r="D66" s="12" t="s">
        <v>36</v>
      </c>
      <c r="E66" s="12">
        <v>2</v>
      </c>
      <c r="F66" s="37">
        <v>0</v>
      </c>
      <c r="G66" s="37">
        <v>0</v>
      </c>
      <c r="H66" s="13">
        <f t="shared" si="6"/>
        <v>0</v>
      </c>
      <c r="I66" s="13">
        <f t="shared" si="7"/>
        <v>0</v>
      </c>
      <c r="J66" s="13">
        <f t="shared" si="8"/>
        <v>0</v>
      </c>
      <c r="K66" s="37">
        <v>0</v>
      </c>
      <c r="L66" s="13">
        <f t="shared" si="9"/>
        <v>0</v>
      </c>
      <c r="M66" s="13">
        <f t="shared" si="10"/>
        <v>0</v>
      </c>
      <c r="N66" s="14">
        <f t="shared" si="11"/>
        <v>0</v>
      </c>
    </row>
    <row r="67" spans="1:14" ht="31" x14ac:dyDescent="0.35">
      <c r="A67" s="11" t="s">
        <v>134</v>
      </c>
      <c r="B67" s="11" t="s">
        <v>135</v>
      </c>
      <c r="C67" s="12" t="s">
        <v>35</v>
      </c>
      <c r="D67" s="12" t="s">
        <v>36</v>
      </c>
      <c r="E67" s="12">
        <v>4</v>
      </c>
      <c r="F67" s="37">
        <v>0</v>
      </c>
      <c r="G67" s="37">
        <v>0</v>
      </c>
      <c r="H67" s="13">
        <f t="shared" si="6"/>
        <v>0</v>
      </c>
      <c r="I67" s="13">
        <f t="shared" si="7"/>
        <v>0</v>
      </c>
      <c r="J67" s="13">
        <f t="shared" si="8"/>
        <v>0</v>
      </c>
      <c r="K67" s="37">
        <v>0</v>
      </c>
      <c r="L67" s="13">
        <f t="shared" si="9"/>
        <v>0</v>
      </c>
      <c r="M67" s="13">
        <f t="shared" si="10"/>
        <v>0</v>
      </c>
      <c r="N67" s="14">
        <f t="shared" si="11"/>
        <v>0</v>
      </c>
    </row>
    <row r="68" spans="1:14" ht="31" x14ac:dyDescent="0.35">
      <c r="A68" s="11" t="s">
        <v>136</v>
      </c>
      <c r="B68" s="11" t="s">
        <v>137</v>
      </c>
      <c r="C68" s="12" t="s">
        <v>35</v>
      </c>
      <c r="D68" s="12" t="s">
        <v>36</v>
      </c>
      <c r="E68" s="12">
        <v>6</v>
      </c>
      <c r="F68" s="37">
        <v>0</v>
      </c>
      <c r="G68" s="37">
        <v>0</v>
      </c>
      <c r="H68" s="13">
        <f t="shared" si="6"/>
        <v>0</v>
      </c>
      <c r="I68" s="13">
        <f t="shared" si="7"/>
        <v>0</v>
      </c>
      <c r="J68" s="13">
        <f t="shared" si="8"/>
        <v>0</v>
      </c>
      <c r="K68" s="37">
        <v>0</v>
      </c>
      <c r="L68" s="13">
        <f t="shared" si="9"/>
        <v>0</v>
      </c>
      <c r="M68" s="13">
        <f t="shared" si="10"/>
        <v>0</v>
      </c>
      <c r="N68" s="14">
        <f t="shared" si="11"/>
        <v>0</v>
      </c>
    </row>
    <row r="69" spans="1:14" ht="31" x14ac:dyDescent="0.35">
      <c r="A69" s="11" t="s">
        <v>138</v>
      </c>
      <c r="B69" s="11" t="s">
        <v>139</v>
      </c>
      <c r="C69" s="12" t="s">
        <v>35</v>
      </c>
      <c r="D69" s="12" t="s">
        <v>36</v>
      </c>
      <c r="E69" s="12">
        <v>6</v>
      </c>
      <c r="F69" s="37">
        <v>0</v>
      </c>
      <c r="G69" s="37">
        <v>0</v>
      </c>
      <c r="H69" s="13">
        <f t="shared" si="6"/>
        <v>0</v>
      </c>
      <c r="I69" s="13">
        <f t="shared" si="7"/>
        <v>0</v>
      </c>
      <c r="J69" s="13">
        <f t="shared" si="8"/>
        <v>0</v>
      </c>
      <c r="K69" s="37">
        <v>0</v>
      </c>
      <c r="L69" s="13">
        <f t="shared" si="9"/>
        <v>0</v>
      </c>
      <c r="M69" s="13">
        <f t="shared" si="10"/>
        <v>0</v>
      </c>
      <c r="N69" s="14">
        <f t="shared" si="11"/>
        <v>0</v>
      </c>
    </row>
    <row r="70" spans="1:14" ht="31" x14ac:dyDescent="0.35">
      <c r="A70" s="11" t="s">
        <v>140</v>
      </c>
      <c r="B70" s="11" t="s">
        <v>141</v>
      </c>
      <c r="C70" s="12" t="s">
        <v>35</v>
      </c>
      <c r="D70" s="12" t="s">
        <v>36</v>
      </c>
      <c r="E70" s="12">
        <v>6</v>
      </c>
      <c r="F70" s="37">
        <v>0</v>
      </c>
      <c r="G70" s="37">
        <v>0</v>
      </c>
      <c r="H70" s="13">
        <f t="shared" si="6"/>
        <v>0</v>
      </c>
      <c r="I70" s="13">
        <f t="shared" si="7"/>
        <v>0</v>
      </c>
      <c r="J70" s="13">
        <f t="shared" si="8"/>
        <v>0</v>
      </c>
      <c r="K70" s="37">
        <v>0</v>
      </c>
      <c r="L70" s="13">
        <f t="shared" si="9"/>
        <v>0</v>
      </c>
      <c r="M70" s="13">
        <f t="shared" si="10"/>
        <v>0</v>
      </c>
      <c r="N70" s="14">
        <f t="shared" si="11"/>
        <v>0</v>
      </c>
    </row>
    <row r="71" spans="1:14" ht="31" x14ac:dyDescent="0.35">
      <c r="A71" s="11" t="s">
        <v>142</v>
      </c>
      <c r="B71" s="11" t="s">
        <v>143</v>
      </c>
      <c r="C71" s="12" t="s">
        <v>35</v>
      </c>
      <c r="D71" s="12" t="s">
        <v>36</v>
      </c>
      <c r="E71" s="12">
        <v>6</v>
      </c>
      <c r="F71" s="37">
        <v>0</v>
      </c>
      <c r="G71" s="37">
        <v>0</v>
      </c>
      <c r="H71" s="13">
        <f t="shared" si="6"/>
        <v>0</v>
      </c>
      <c r="I71" s="13">
        <f t="shared" si="7"/>
        <v>0</v>
      </c>
      <c r="J71" s="13">
        <f t="shared" si="8"/>
        <v>0</v>
      </c>
      <c r="K71" s="37">
        <v>0</v>
      </c>
      <c r="L71" s="13">
        <f t="shared" si="9"/>
        <v>0</v>
      </c>
      <c r="M71" s="13">
        <f t="shared" si="10"/>
        <v>0</v>
      </c>
      <c r="N71" s="14">
        <f t="shared" si="11"/>
        <v>0</v>
      </c>
    </row>
    <row r="72" spans="1:14" ht="31" x14ac:dyDescent="0.35">
      <c r="A72" s="11" t="s">
        <v>144</v>
      </c>
      <c r="B72" s="11" t="s">
        <v>145</v>
      </c>
      <c r="C72" s="12" t="s">
        <v>35</v>
      </c>
      <c r="D72" s="12" t="s">
        <v>36</v>
      </c>
      <c r="E72" s="12">
        <v>2</v>
      </c>
      <c r="F72" s="37">
        <v>0</v>
      </c>
      <c r="G72" s="37">
        <v>0</v>
      </c>
      <c r="H72" s="13">
        <f t="shared" si="6"/>
        <v>0</v>
      </c>
      <c r="I72" s="13">
        <f t="shared" si="7"/>
        <v>0</v>
      </c>
      <c r="J72" s="13">
        <f t="shared" si="8"/>
        <v>0</v>
      </c>
      <c r="K72" s="37">
        <v>0</v>
      </c>
      <c r="L72" s="13">
        <f t="shared" si="9"/>
        <v>0</v>
      </c>
      <c r="M72" s="13">
        <f t="shared" si="10"/>
        <v>0</v>
      </c>
      <c r="N72" s="14">
        <f t="shared" si="11"/>
        <v>0</v>
      </c>
    </row>
    <row r="73" spans="1:14" ht="31" x14ac:dyDescent="0.35">
      <c r="A73" s="11" t="s">
        <v>146</v>
      </c>
      <c r="B73" s="11" t="s">
        <v>147</v>
      </c>
      <c r="C73" s="12" t="s">
        <v>35</v>
      </c>
      <c r="D73" s="12" t="s">
        <v>36</v>
      </c>
      <c r="E73" s="12">
        <v>2</v>
      </c>
      <c r="F73" s="37">
        <v>0</v>
      </c>
      <c r="G73" s="37">
        <v>0</v>
      </c>
      <c r="H73" s="13">
        <f t="shared" si="6"/>
        <v>0</v>
      </c>
      <c r="I73" s="13">
        <f t="shared" si="7"/>
        <v>0</v>
      </c>
      <c r="J73" s="13">
        <f t="shared" si="8"/>
        <v>0</v>
      </c>
      <c r="K73" s="37">
        <v>0</v>
      </c>
      <c r="L73" s="13">
        <f t="shared" si="9"/>
        <v>0</v>
      </c>
      <c r="M73" s="13">
        <f t="shared" si="10"/>
        <v>0</v>
      </c>
      <c r="N73" s="14">
        <f t="shared" si="11"/>
        <v>0</v>
      </c>
    </row>
    <row r="74" spans="1:14" ht="31" x14ac:dyDescent="0.35">
      <c r="A74" s="11" t="s">
        <v>148</v>
      </c>
      <c r="B74" s="11" t="s">
        <v>149</v>
      </c>
      <c r="C74" s="12" t="s">
        <v>35</v>
      </c>
      <c r="D74" s="12" t="s">
        <v>36</v>
      </c>
      <c r="E74" s="12">
        <v>2</v>
      </c>
      <c r="F74" s="37">
        <v>0</v>
      </c>
      <c r="G74" s="37">
        <v>0</v>
      </c>
      <c r="H74" s="13">
        <f t="shared" si="6"/>
        <v>0</v>
      </c>
      <c r="I74" s="13">
        <f t="shared" si="7"/>
        <v>0</v>
      </c>
      <c r="J74" s="13">
        <f t="shared" si="8"/>
        <v>0</v>
      </c>
      <c r="K74" s="37">
        <v>0</v>
      </c>
      <c r="L74" s="13">
        <f t="shared" si="9"/>
        <v>0</v>
      </c>
      <c r="M74" s="13">
        <f t="shared" si="10"/>
        <v>0</v>
      </c>
      <c r="N74" s="14">
        <f t="shared" si="11"/>
        <v>0</v>
      </c>
    </row>
    <row r="75" spans="1:14" ht="31" x14ac:dyDescent="0.35">
      <c r="A75" s="11" t="s">
        <v>150</v>
      </c>
      <c r="B75" s="11" t="s">
        <v>151</v>
      </c>
      <c r="C75" s="12" t="s">
        <v>35</v>
      </c>
      <c r="D75" s="12" t="s">
        <v>36</v>
      </c>
      <c r="E75" s="12">
        <v>4</v>
      </c>
      <c r="F75" s="37">
        <v>0</v>
      </c>
      <c r="G75" s="37">
        <v>0</v>
      </c>
      <c r="H75" s="13">
        <f t="shared" si="6"/>
        <v>0</v>
      </c>
      <c r="I75" s="13">
        <f t="shared" si="7"/>
        <v>0</v>
      </c>
      <c r="J75" s="13">
        <f t="shared" si="8"/>
        <v>0</v>
      </c>
      <c r="K75" s="37">
        <v>0</v>
      </c>
      <c r="L75" s="13">
        <f t="shared" si="9"/>
        <v>0</v>
      </c>
      <c r="M75" s="13">
        <f t="shared" si="10"/>
        <v>0</v>
      </c>
      <c r="N75" s="14">
        <f t="shared" si="11"/>
        <v>0</v>
      </c>
    </row>
    <row r="76" spans="1:14" ht="31" x14ac:dyDescent="0.35">
      <c r="A76" s="11" t="s">
        <v>152</v>
      </c>
      <c r="B76" s="11" t="s">
        <v>153</v>
      </c>
      <c r="C76" s="12" t="s">
        <v>35</v>
      </c>
      <c r="D76" s="12" t="s">
        <v>36</v>
      </c>
      <c r="E76" s="12">
        <v>4</v>
      </c>
      <c r="F76" s="37">
        <v>0</v>
      </c>
      <c r="G76" s="37">
        <v>0</v>
      </c>
      <c r="H76" s="13">
        <f t="shared" si="6"/>
        <v>0</v>
      </c>
      <c r="I76" s="13">
        <f t="shared" si="7"/>
        <v>0</v>
      </c>
      <c r="J76" s="13">
        <f t="shared" si="8"/>
        <v>0</v>
      </c>
      <c r="K76" s="37">
        <v>0</v>
      </c>
      <c r="L76" s="13">
        <f t="shared" si="9"/>
        <v>0</v>
      </c>
      <c r="M76" s="13">
        <f t="shared" si="10"/>
        <v>0</v>
      </c>
      <c r="N76" s="14">
        <f t="shared" si="11"/>
        <v>0</v>
      </c>
    </row>
    <row r="77" spans="1:14" ht="31" x14ac:dyDescent="0.35">
      <c r="A77" s="11" t="s">
        <v>154</v>
      </c>
      <c r="B77" s="11" t="s">
        <v>155</v>
      </c>
      <c r="C77" s="12" t="s">
        <v>35</v>
      </c>
      <c r="D77" s="12" t="s">
        <v>36</v>
      </c>
      <c r="E77" s="12">
        <v>8</v>
      </c>
      <c r="F77" s="37">
        <v>0</v>
      </c>
      <c r="G77" s="37">
        <v>0</v>
      </c>
      <c r="H77" s="13">
        <f t="shared" si="6"/>
        <v>0</v>
      </c>
      <c r="I77" s="13">
        <f t="shared" si="7"/>
        <v>0</v>
      </c>
      <c r="J77" s="13">
        <f t="shared" si="8"/>
        <v>0</v>
      </c>
      <c r="K77" s="37">
        <v>0</v>
      </c>
      <c r="L77" s="13">
        <f t="shared" si="9"/>
        <v>0</v>
      </c>
      <c r="M77" s="13">
        <f t="shared" si="10"/>
        <v>0</v>
      </c>
      <c r="N77" s="14">
        <f t="shared" si="11"/>
        <v>0</v>
      </c>
    </row>
    <row r="78" spans="1:14" ht="31" x14ac:dyDescent="0.35">
      <c r="A78" s="11" t="s">
        <v>156</v>
      </c>
      <c r="B78" s="11" t="s">
        <v>157</v>
      </c>
      <c r="C78" s="12" t="s">
        <v>35</v>
      </c>
      <c r="D78" s="12" t="s">
        <v>87</v>
      </c>
      <c r="E78" s="12">
        <v>2</v>
      </c>
      <c r="F78" s="37">
        <v>0</v>
      </c>
      <c r="G78" s="37">
        <v>0</v>
      </c>
      <c r="H78" s="13">
        <f t="shared" si="6"/>
        <v>0</v>
      </c>
      <c r="I78" s="13">
        <f t="shared" si="7"/>
        <v>0</v>
      </c>
      <c r="J78" s="13">
        <f t="shared" si="8"/>
        <v>0</v>
      </c>
      <c r="K78" s="37">
        <v>0</v>
      </c>
      <c r="L78" s="13">
        <f t="shared" si="9"/>
        <v>0</v>
      </c>
      <c r="M78" s="13">
        <f t="shared" si="10"/>
        <v>0</v>
      </c>
      <c r="N78" s="14">
        <f t="shared" si="11"/>
        <v>0</v>
      </c>
    </row>
    <row r="79" spans="1:14" ht="31" x14ac:dyDescent="0.35">
      <c r="A79" s="11" t="s">
        <v>158</v>
      </c>
      <c r="B79" s="11" t="s">
        <v>159</v>
      </c>
      <c r="C79" s="12" t="s">
        <v>35</v>
      </c>
      <c r="D79" s="12" t="s">
        <v>36</v>
      </c>
      <c r="E79" s="12">
        <v>2</v>
      </c>
      <c r="F79" s="37">
        <v>0</v>
      </c>
      <c r="G79" s="37">
        <v>0</v>
      </c>
      <c r="H79" s="13">
        <f t="shared" si="6"/>
        <v>0</v>
      </c>
      <c r="I79" s="13">
        <f t="shared" si="7"/>
        <v>0</v>
      </c>
      <c r="J79" s="13">
        <f t="shared" si="8"/>
        <v>0</v>
      </c>
      <c r="K79" s="37">
        <v>0</v>
      </c>
      <c r="L79" s="13">
        <f t="shared" si="9"/>
        <v>0</v>
      </c>
      <c r="M79" s="13">
        <f t="shared" si="10"/>
        <v>0</v>
      </c>
      <c r="N79" s="14">
        <f t="shared" si="11"/>
        <v>0</v>
      </c>
    </row>
    <row r="80" spans="1:14" ht="31" x14ac:dyDescent="0.35">
      <c r="A80" s="11" t="s">
        <v>160</v>
      </c>
      <c r="B80" s="11" t="s">
        <v>161</v>
      </c>
      <c r="C80" s="12" t="s">
        <v>35</v>
      </c>
      <c r="D80" s="12" t="s">
        <v>36</v>
      </c>
      <c r="E80" s="12">
        <v>4</v>
      </c>
      <c r="F80" s="37">
        <v>0</v>
      </c>
      <c r="G80" s="37">
        <v>0</v>
      </c>
      <c r="H80" s="13">
        <f t="shared" si="6"/>
        <v>0</v>
      </c>
      <c r="I80" s="13">
        <f t="shared" si="7"/>
        <v>0</v>
      </c>
      <c r="J80" s="13">
        <f t="shared" si="8"/>
        <v>0</v>
      </c>
      <c r="K80" s="37">
        <v>0</v>
      </c>
      <c r="L80" s="13">
        <f t="shared" si="9"/>
        <v>0</v>
      </c>
      <c r="M80" s="13">
        <f t="shared" si="10"/>
        <v>0</v>
      </c>
      <c r="N80" s="14">
        <f t="shared" si="11"/>
        <v>0</v>
      </c>
    </row>
    <row r="81" spans="1:14" ht="31" x14ac:dyDescent="0.35">
      <c r="A81" s="11" t="s">
        <v>162</v>
      </c>
      <c r="B81" s="11" t="s">
        <v>163</v>
      </c>
      <c r="C81" s="12" t="s">
        <v>35</v>
      </c>
      <c r="D81" s="12" t="s">
        <v>36</v>
      </c>
      <c r="E81" s="12">
        <v>6</v>
      </c>
      <c r="F81" s="37">
        <v>0</v>
      </c>
      <c r="G81" s="37">
        <v>0</v>
      </c>
      <c r="H81" s="13">
        <f t="shared" si="6"/>
        <v>0</v>
      </c>
      <c r="I81" s="13">
        <f t="shared" si="7"/>
        <v>0</v>
      </c>
      <c r="J81" s="13">
        <f t="shared" si="8"/>
        <v>0</v>
      </c>
      <c r="K81" s="37">
        <v>0</v>
      </c>
      <c r="L81" s="13">
        <f t="shared" si="9"/>
        <v>0</v>
      </c>
      <c r="M81" s="13">
        <f t="shared" si="10"/>
        <v>0</v>
      </c>
      <c r="N81" s="14">
        <f t="shared" si="11"/>
        <v>0</v>
      </c>
    </row>
    <row r="82" spans="1:14" ht="31" x14ac:dyDescent="0.35">
      <c r="A82" s="11" t="s">
        <v>164</v>
      </c>
      <c r="B82" s="11" t="s">
        <v>165</v>
      </c>
      <c r="C82" s="12" t="s">
        <v>35</v>
      </c>
      <c r="D82" s="12" t="s">
        <v>36</v>
      </c>
      <c r="E82" s="12">
        <v>2</v>
      </c>
      <c r="F82" s="37">
        <v>0</v>
      </c>
      <c r="G82" s="37">
        <v>0</v>
      </c>
      <c r="H82" s="13">
        <f t="shared" ref="H82:H113" si="12">ROUND(F82*G82,2)</f>
        <v>0</v>
      </c>
      <c r="I82" s="13">
        <f t="shared" ref="I82:I113" si="13">ROUND(E82*F82,2)</f>
        <v>0</v>
      </c>
      <c r="J82" s="13">
        <f t="shared" ref="J82:J113" si="14">ROUND(E82*H82,2)</f>
        <v>0</v>
      </c>
      <c r="K82" s="37">
        <v>0</v>
      </c>
      <c r="L82" s="13">
        <f t="shared" ref="L82:L113" si="15">ROUND(E82*K82,2)</f>
        <v>0</v>
      </c>
      <c r="M82" s="13">
        <f t="shared" ref="M82:M113" si="16">H82+K82</f>
        <v>0</v>
      </c>
      <c r="N82" s="14">
        <f t="shared" ref="N82:N113" si="17">J82+L82</f>
        <v>0</v>
      </c>
    </row>
    <row r="83" spans="1:14" ht="31" x14ac:dyDescent="0.35">
      <c r="A83" s="11" t="s">
        <v>166</v>
      </c>
      <c r="B83" s="11" t="s">
        <v>167</v>
      </c>
      <c r="C83" s="12" t="s">
        <v>35</v>
      </c>
      <c r="D83" s="12" t="s">
        <v>36</v>
      </c>
      <c r="E83" s="12">
        <v>6</v>
      </c>
      <c r="F83" s="37">
        <v>0</v>
      </c>
      <c r="G83" s="37">
        <v>0</v>
      </c>
      <c r="H83" s="13">
        <f t="shared" si="12"/>
        <v>0</v>
      </c>
      <c r="I83" s="13">
        <f t="shared" si="13"/>
        <v>0</v>
      </c>
      <c r="J83" s="13">
        <f t="shared" si="14"/>
        <v>0</v>
      </c>
      <c r="K83" s="37">
        <v>0</v>
      </c>
      <c r="L83" s="13">
        <f t="shared" si="15"/>
        <v>0</v>
      </c>
      <c r="M83" s="13">
        <f t="shared" si="16"/>
        <v>0</v>
      </c>
      <c r="N83" s="14">
        <f t="shared" si="17"/>
        <v>0</v>
      </c>
    </row>
    <row r="84" spans="1:14" ht="31" x14ac:dyDescent="0.35">
      <c r="A84" s="11" t="s">
        <v>168</v>
      </c>
      <c r="B84" s="11" t="s">
        <v>169</v>
      </c>
      <c r="C84" s="12" t="s">
        <v>35</v>
      </c>
      <c r="D84" s="12" t="s">
        <v>36</v>
      </c>
      <c r="E84" s="12">
        <v>6</v>
      </c>
      <c r="F84" s="37">
        <v>0</v>
      </c>
      <c r="G84" s="37">
        <v>0</v>
      </c>
      <c r="H84" s="13">
        <f t="shared" si="12"/>
        <v>0</v>
      </c>
      <c r="I84" s="13">
        <f t="shared" si="13"/>
        <v>0</v>
      </c>
      <c r="J84" s="13">
        <f t="shared" si="14"/>
        <v>0</v>
      </c>
      <c r="K84" s="37">
        <v>0</v>
      </c>
      <c r="L84" s="13">
        <f t="shared" si="15"/>
        <v>0</v>
      </c>
      <c r="M84" s="13">
        <f t="shared" si="16"/>
        <v>0</v>
      </c>
      <c r="N84" s="14">
        <f t="shared" si="17"/>
        <v>0</v>
      </c>
    </row>
    <row r="85" spans="1:14" ht="31" x14ac:dyDescent="0.35">
      <c r="A85" s="11" t="s">
        <v>170</v>
      </c>
      <c r="B85" s="11" t="s">
        <v>171</v>
      </c>
      <c r="C85" s="12" t="s">
        <v>35</v>
      </c>
      <c r="D85" s="12" t="s">
        <v>36</v>
      </c>
      <c r="E85" s="12">
        <v>6</v>
      </c>
      <c r="F85" s="37">
        <v>0</v>
      </c>
      <c r="G85" s="37">
        <v>0</v>
      </c>
      <c r="H85" s="13">
        <f t="shared" si="12"/>
        <v>0</v>
      </c>
      <c r="I85" s="13">
        <f t="shared" si="13"/>
        <v>0</v>
      </c>
      <c r="J85" s="13">
        <f t="shared" si="14"/>
        <v>0</v>
      </c>
      <c r="K85" s="37">
        <v>0</v>
      </c>
      <c r="L85" s="13">
        <f t="shared" si="15"/>
        <v>0</v>
      </c>
      <c r="M85" s="13">
        <f t="shared" si="16"/>
        <v>0</v>
      </c>
      <c r="N85" s="14">
        <f t="shared" si="17"/>
        <v>0</v>
      </c>
    </row>
    <row r="86" spans="1:14" ht="31" x14ac:dyDescent="0.35">
      <c r="A86" s="11" t="s">
        <v>172</v>
      </c>
      <c r="B86" s="11" t="s">
        <v>173</v>
      </c>
      <c r="C86" s="12" t="s">
        <v>35</v>
      </c>
      <c r="D86" s="12" t="s">
        <v>36</v>
      </c>
      <c r="E86" s="12">
        <v>6</v>
      </c>
      <c r="F86" s="37">
        <v>0</v>
      </c>
      <c r="G86" s="37">
        <v>0</v>
      </c>
      <c r="H86" s="13">
        <f t="shared" si="12"/>
        <v>0</v>
      </c>
      <c r="I86" s="13">
        <f t="shared" si="13"/>
        <v>0</v>
      </c>
      <c r="J86" s="13">
        <f t="shared" si="14"/>
        <v>0</v>
      </c>
      <c r="K86" s="37">
        <v>0</v>
      </c>
      <c r="L86" s="13">
        <f t="shared" si="15"/>
        <v>0</v>
      </c>
      <c r="M86" s="13">
        <f t="shared" si="16"/>
        <v>0</v>
      </c>
      <c r="N86" s="14">
        <f t="shared" si="17"/>
        <v>0</v>
      </c>
    </row>
    <row r="87" spans="1:14" ht="31" x14ac:dyDescent="0.35">
      <c r="A87" s="11" t="s">
        <v>174</v>
      </c>
      <c r="B87" s="11" t="s">
        <v>175</v>
      </c>
      <c r="C87" s="12" t="s">
        <v>35</v>
      </c>
      <c r="D87" s="12" t="s">
        <v>36</v>
      </c>
      <c r="E87" s="12">
        <v>6</v>
      </c>
      <c r="F87" s="37">
        <v>0</v>
      </c>
      <c r="G87" s="37">
        <v>0</v>
      </c>
      <c r="H87" s="13">
        <f t="shared" si="12"/>
        <v>0</v>
      </c>
      <c r="I87" s="13">
        <f t="shared" si="13"/>
        <v>0</v>
      </c>
      <c r="J87" s="13">
        <f t="shared" si="14"/>
        <v>0</v>
      </c>
      <c r="K87" s="37">
        <v>0</v>
      </c>
      <c r="L87" s="13">
        <f t="shared" si="15"/>
        <v>0</v>
      </c>
      <c r="M87" s="13">
        <f t="shared" si="16"/>
        <v>0</v>
      </c>
      <c r="N87" s="14">
        <f t="shared" si="17"/>
        <v>0</v>
      </c>
    </row>
    <row r="88" spans="1:14" ht="31" x14ac:dyDescent="0.35">
      <c r="A88" s="11" t="s">
        <v>176</v>
      </c>
      <c r="B88" s="11" t="s">
        <v>177</v>
      </c>
      <c r="C88" s="12" t="s">
        <v>35</v>
      </c>
      <c r="D88" s="12" t="s">
        <v>36</v>
      </c>
      <c r="E88" s="12">
        <v>6</v>
      </c>
      <c r="F88" s="37">
        <v>0</v>
      </c>
      <c r="G88" s="37">
        <v>0</v>
      </c>
      <c r="H88" s="13">
        <f t="shared" si="12"/>
        <v>0</v>
      </c>
      <c r="I88" s="13">
        <f t="shared" si="13"/>
        <v>0</v>
      </c>
      <c r="J88" s="13">
        <f t="shared" si="14"/>
        <v>0</v>
      </c>
      <c r="K88" s="37">
        <v>0</v>
      </c>
      <c r="L88" s="13">
        <f t="shared" si="15"/>
        <v>0</v>
      </c>
      <c r="M88" s="13">
        <f t="shared" si="16"/>
        <v>0</v>
      </c>
      <c r="N88" s="14">
        <f t="shared" si="17"/>
        <v>0</v>
      </c>
    </row>
    <row r="89" spans="1:14" ht="31" x14ac:dyDescent="0.35">
      <c r="A89" s="11" t="s">
        <v>178</v>
      </c>
      <c r="B89" s="11" t="s">
        <v>179</v>
      </c>
      <c r="C89" s="12" t="s">
        <v>35</v>
      </c>
      <c r="D89" s="12" t="s">
        <v>36</v>
      </c>
      <c r="E89" s="12">
        <v>6</v>
      </c>
      <c r="F89" s="37">
        <v>0</v>
      </c>
      <c r="G89" s="37">
        <v>0</v>
      </c>
      <c r="H89" s="13">
        <f t="shared" si="12"/>
        <v>0</v>
      </c>
      <c r="I89" s="13">
        <f t="shared" si="13"/>
        <v>0</v>
      </c>
      <c r="J89" s="13">
        <f t="shared" si="14"/>
        <v>0</v>
      </c>
      <c r="K89" s="37">
        <v>0</v>
      </c>
      <c r="L89" s="13">
        <f t="shared" si="15"/>
        <v>0</v>
      </c>
      <c r="M89" s="13">
        <f t="shared" si="16"/>
        <v>0</v>
      </c>
      <c r="N89" s="14">
        <f t="shared" si="17"/>
        <v>0</v>
      </c>
    </row>
    <row r="90" spans="1:14" ht="31" x14ac:dyDescent="0.35">
      <c r="A90" s="11" t="s">
        <v>180</v>
      </c>
      <c r="B90" s="11" t="s">
        <v>181</v>
      </c>
      <c r="C90" s="12" t="s">
        <v>35</v>
      </c>
      <c r="D90" s="12" t="s">
        <v>36</v>
      </c>
      <c r="E90" s="12">
        <v>6</v>
      </c>
      <c r="F90" s="37">
        <v>0</v>
      </c>
      <c r="G90" s="37">
        <v>0</v>
      </c>
      <c r="H90" s="13">
        <f t="shared" si="12"/>
        <v>0</v>
      </c>
      <c r="I90" s="13">
        <f t="shared" si="13"/>
        <v>0</v>
      </c>
      <c r="J90" s="13">
        <f t="shared" si="14"/>
        <v>0</v>
      </c>
      <c r="K90" s="37">
        <v>0</v>
      </c>
      <c r="L90" s="13">
        <f t="shared" si="15"/>
        <v>0</v>
      </c>
      <c r="M90" s="13">
        <f t="shared" si="16"/>
        <v>0</v>
      </c>
      <c r="N90" s="14">
        <f t="shared" si="17"/>
        <v>0</v>
      </c>
    </row>
    <row r="91" spans="1:14" ht="31" x14ac:dyDescent="0.35">
      <c r="A91" s="11" t="s">
        <v>182</v>
      </c>
      <c r="B91" s="11" t="s">
        <v>183</v>
      </c>
      <c r="C91" s="12" t="s">
        <v>35</v>
      </c>
      <c r="D91" s="12" t="s">
        <v>36</v>
      </c>
      <c r="E91" s="12">
        <v>6</v>
      </c>
      <c r="F91" s="37">
        <v>0</v>
      </c>
      <c r="G91" s="37">
        <v>0</v>
      </c>
      <c r="H91" s="13">
        <f t="shared" si="12"/>
        <v>0</v>
      </c>
      <c r="I91" s="13">
        <f t="shared" si="13"/>
        <v>0</v>
      </c>
      <c r="J91" s="13">
        <f t="shared" si="14"/>
        <v>0</v>
      </c>
      <c r="K91" s="37">
        <v>0</v>
      </c>
      <c r="L91" s="13">
        <f t="shared" si="15"/>
        <v>0</v>
      </c>
      <c r="M91" s="13">
        <f t="shared" si="16"/>
        <v>0</v>
      </c>
      <c r="N91" s="14">
        <f t="shared" si="17"/>
        <v>0</v>
      </c>
    </row>
    <row r="92" spans="1:14" ht="31" x14ac:dyDescent="0.35">
      <c r="A92" s="11" t="s">
        <v>184</v>
      </c>
      <c r="B92" s="11" t="s">
        <v>185</v>
      </c>
      <c r="C92" s="12" t="s">
        <v>35</v>
      </c>
      <c r="D92" s="12" t="s">
        <v>36</v>
      </c>
      <c r="E92" s="12">
        <v>2</v>
      </c>
      <c r="F92" s="37">
        <v>0</v>
      </c>
      <c r="G92" s="37">
        <v>0</v>
      </c>
      <c r="H92" s="13">
        <f t="shared" si="12"/>
        <v>0</v>
      </c>
      <c r="I92" s="13">
        <f t="shared" si="13"/>
        <v>0</v>
      </c>
      <c r="J92" s="13">
        <f t="shared" si="14"/>
        <v>0</v>
      </c>
      <c r="K92" s="37">
        <v>0</v>
      </c>
      <c r="L92" s="13">
        <f t="shared" si="15"/>
        <v>0</v>
      </c>
      <c r="M92" s="13">
        <f t="shared" si="16"/>
        <v>0</v>
      </c>
      <c r="N92" s="14">
        <f t="shared" si="17"/>
        <v>0</v>
      </c>
    </row>
    <row r="93" spans="1:14" ht="31" x14ac:dyDescent="0.35">
      <c r="A93" s="11" t="s">
        <v>186</v>
      </c>
      <c r="B93" s="11" t="s">
        <v>187</v>
      </c>
      <c r="C93" s="12" t="s">
        <v>35</v>
      </c>
      <c r="D93" s="12" t="s">
        <v>36</v>
      </c>
      <c r="E93" s="12">
        <v>12</v>
      </c>
      <c r="F93" s="37">
        <v>0</v>
      </c>
      <c r="G93" s="37">
        <v>0</v>
      </c>
      <c r="H93" s="13">
        <f t="shared" si="12"/>
        <v>0</v>
      </c>
      <c r="I93" s="13">
        <f t="shared" si="13"/>
        <v>0</v>
      </c>
      <c r="J93" s="13">
        <f t="shared" si="14"/>
        <v>0</v>
      </c>
      <c r="K93" s="37">
        <v>0</v>
      </c>
      <c r="L93" s="13">
        <f t="shared" si="15"/>
        <v>0</v>
      </c>
      <c r="M93" s="13">
        <f t="shared" si="16"/>
        <v>0</v>
      </c>
      <c r="N93" s="14">
        <f t="shared" si="17"/>
        <v>0</v>
      </c>
    </row>
    <row r="94" spans="1:14" ht="31" x14ac:dyDescent="0.35">
      <c r="A94" s="11" t="s">
        <v>188</v>
      </c>
      <c r="B94" s="11" t="s">
        <v>189</v>
      </c>
      <c r="C94" s="12" t="s">
        <v>35</v>
      </c>
      <c r="D94" s="12" t="s">
        <v>36</v>
      </c>
      <c r="E94" s="12">
        <v>4</v>
      </c>
      <c r="F94" s="37">
        <v>0</v>
      </c>
      <c r="G94" s="37">
        <v>0</v>
      </c>
      <c r="H94" s="13">
        <f t="shared" si="12"/>
        <v>0</v>
      </c>
      <c r="I94" s="13">
        <f t="shared" si="13"/>
        <v>0</v>
      </c>
      <c r="J94" s="13">
        <f t="shared" si="14"/>
        <v>0</v>
      </c>
      <c r="K94" s="37">
        <v>0</v>
      </c>
      <c r="L94" s="13">
        <f t="shared" si="15"/>
        <v>0</v>
      </c>
      <c r="M94" s="13">
        <f t="shared" si="16"/>
        <v>0</v>
      </c>
      <c r="N94" s="14">
        <f t="shared" si="17"/>
        <v>0</v>
      </c>
    </row>
    <row r="95" spans="1:14" ht="31" x14ac:dyDescent="0.35">
      <c r="A95" s="11" t="s">
        <v>190</v>
      </c>
      <c r="B95" s="11" t="s">
        <v>191</v>
      </c>
      <c r="C95" s="12" t="s">
        <v>35</v>
      </c>
      <c r="D95" s="12" t="s">
        <v>36</v>
      </c>
      <c r="E95" s="12">
        <v>2</v>
      </c>
      <c r="F95" s="37">
        <v>0</v>
      </c>
      <c r="G95" s="37">
        <v>0</v>
      </c>
      <c r="H95" s="13">
        <f t="shared" si="12"/>
        <v>0</v>
      </c>
      <c r="I95" s="13">
        <f t="shared" si="13"/>
        <v>0</v>
      </c>
      <c r="J95" s="13">
        <f t="shared" si="14"/>
        <v>0</v>
      </c>
      <c r="K95" s="37">
        <v>0</v>
      </c>
      <c r="L95" s="13">
        <f t="shared" si="15"/>
        <v>0</v>
      </c>
      <c r="M95" s="13">
        <f t="shared" si="16"/>
        <v>0</v>
      </c>
      <c r="N95" s="14">
        <f t="shared" si="17"/>
        <v>0</v>
      </c>
    </row>
    <row r="96" spans="1:14" ht="31" x14ac:dyDescent="0.35">
      <c r="A96" s="11" t="s">
        <v>192</v>
      </c>
      <c r="B96" s="11" t="s">
        <v>193</v>
      </c>
      <c r="C96" s="12" t="s">
        <v>35</v>
      </c>
      <c r="D96" s="12" t="s">
        <v>36</v>
      </c>
      <c r="E96" s="12">
        <v>2</v>
      </c>
      <c r="F96" s="37">
        <v>0</v>
      </c>
      <c r="G96" s="37">
        <v>0</v>
      </c>
      <c r="H96" s="13">
        <f t="shared" si="12"/>
        <v>0</v>
      </c>
      <c r="I96" s="13">
        <f t="shared" si="13"/>
        <v>0</v>
      </c>
      <c r="J96" s="13">
        <f t="shared" si="14"/>
        <v>0</v>
      </c>
      <c r="K96" s="37">
        <v>0</v>
      </c>
      <c r="L96" s="13">
        <f t="shared" si="15"/>
        <v>0</v>
      </c>
      <c r="M96" s="13">
        <f t="shared" si="16"/>
        <v>0</v>
      </c>
      <c r="N96" s="14">
        <f t="shared" si="17"/>
        <v>0</v>
      </c>
    </row>
    <row r="97" spans="1:14" ht="31" x14ac:dyDescent="0.35">
      <c r="A97" s="11" t="s">
        <v>194</v>
      </c>
      <c r="B97" s="11" t="s">
        <v>195</v>
      </c>
      <c r="C97" s="12" t="s">
        <v>35</v>
      </c>
      <c r="D97" s="12" t="s">
        <v>36</v>
      </c>
      <c r="E97" s="12">
        <v>2</v>
      </c>
      <c r="F97" s="37">
        <v>0</v>
      </c>
      <c r="G97" s="37">
        <v>0</v>
      </c>
      <c r="H97" s="13">
        <f t="shared" si="12"/>
        <v>0</v>
      </c>
      <c r="I97" s="13">
        <f t="shared" si="13"/>
        <v>0</v>
      </c>
      <c r="J97" s="13">
        <f t="shared" si="14"/>
        <v>0</v>
      </c>
      <c r="K97" s="37">
        <v>0</v>
      </c>
      <c r="L97" s="13">
        <f t="shared" si="15"/>
        <v>0</v>
      </c>
      <c r="M97" s="13">
        <f t="shared" si="16"/>
        <v>0</v>
      </c>
      <c r="N97" s="14">
        <f t="shared" si="17"/>
        <v>0</v>
      </c>
    </row>
    <row r="98" spans="1:14" ht="31" x14ac:dyDescent="0.35">
      <c r="A98" s="11" t="s">
        <v>196</v>
      </c>
      <c r="B98" s="11" t="s">
        <v>197</v>
      </c>
      <c r="C98" s="12" t="s">
        <v>35</v>
      </c>
      <c r="D98" s="12" t="s">
        <v>36</v>
      </c>
      <c r="E98" s="12">
        <v>6</v>
      </c>
      <c r="F98" s="37">
        <v>0</v>
      </c>
      <c r="G98" s="37">
        <v>0</v>
      </c>
      <c r="H98" s="13">
        <f t="shared" si="12"/>
        <v>0</v>
      </c>
      <c r="I98" s="13">
        <f t="shared" si="13"/>
        <v>0</v>
      </c>
      <c r="J98" s="13">
        <f t="shared" si="14"/>
        <v>0</v>
      </c>
      <c r="K98" s="37">
        <v>0</v>
      </c>
      <c r="L98" s="13">
        <f t="shared" si="15"/>
        <v>0</v>
      </c>
      <c r="M98" s="13">
        <f t="shared" si="16"/>
        <v>0</v>
      </c>
      <c r="N98" s="14">
        <f t="shared" si="17"/>
        <v>0</v>
      </c>
    </row>
    <row r="99" spans="1:14" ht="31" x14ac:dyDescent="0.35">
      <c r="A99" s="11" t="s">
        <v>198</v>
      </c>
      <c r="B99" s="11" t="s">
        <v>199</v>
      </c>
      <c r="C99" s="12" t="s">
        <v>35</v>
      </c>
      <c r="D99" s="12" t="s">
        <v>36</v>
      </c>
      <c r="E99" s="12">
        <v>6</v>
      </c>
      <c r="F99" s="37">
        <v>0</v>
      </c>
      <c r="G99" s="37">
        <v>0</v>
      </c>
      <c r="H99" s="13">
        <f t="shared" si="12"/>
        <v>0</v>
      </c>
      <c r="I99" s="13">
        <f t="shared" si="13"/>
        <v>0</v>
      </c>
      <c r="J99" s="13">
        <f t="shared" si="14"/>
        <v>0</v>
      </c>
      <c r="K99" s="37">
        <v>0</v>
      </c>
      <c r="L99" s="13">
        <f t="shared" si="15"/>
        <v>0</v>
      </c>
      <c r="M99" s="13">
        <f t="shared" si="16"/>
        <v>0</v>
      </c>
      <c r="N99" s="14">
        <f t="shared" si="17"/>
        <v>0</v>
      </c>
    </row>
    <row r="100" spans="1:14" ht="31" x14ac:dyDescent="0.35">
      <c r="A100" s="11" t="s">
        <v>200</v>
      </c>
      <c r="B100" s="11" t="s">
        <v>201</v>
      </c>
      <c r="C100" s="12" t="s">
        <v>35</v>
      </c>
      <c r="D100" s="12" t="s">
        <v>36</v>
      </c>
      <c r="E100" s="12">
        <v>2</v>
      </c>
      <c r="F100" s="37">
        <v>0</v>
      </c>
      <c r="G100" s="37">
        <v>0</v>
      </c>
      <c r="H100" s="13">
        <f t="shared" si="12"/>
        <v>0</v>
      </c>
      <c r="I100" s="13">
        <f t="shared" si="13"/>
        <v>0</v>
      </c>
      <c r="J100" s="13">
        <f t="shared" si="14"/>
        <v>0</v>
      </c>
      <c r="K100" s="37">
        <v>0</v>
      </c>
      <c r="L100" s="13">
        <f t="shared" si="15"/>
        <v>0</v>
      </c>
      <c r="M100" s="13">
        <f t="shared" si="16"/>
        <v>0</v>
      </c>
      <c r="N100" s="14">
        <f t="shared" si="17"/>
        <v>0</v>
      </c>
    </row>
    <row r="101" spans="1:14" ht="31" x14ac:dyDescent="0.35">
      <c r="A101" s="11" t="s">
        <v>202</v>
      </c>
      <c r="B101" s="11" t="s">
        <v>203</v>
      </c>
      <c r="C101" s="12" t="s">
        <v>35</v>
      </c>
      <c r="D101" s="12" t="s">
        <v>36</v>
      </c>
      <c r="E101" s="12">
        <v>2</v>
      </c>
      <c r="F101" s="37">
        <v>0</v>
      </c>
      <c r="G101" s="37">
        <v>0</v>
      </c>
      <c r="H101" s="13">
        <f t="shared" si="12"/>
        <v>0</v>
      </c>
      <c r="I101" s="13">
        <f t="shared" si="13"/>
        <v>0</v>
      </c>
      <c r="J101" s="13">
        <f t="shared" si="14"/>
        <v>0</v>
      </c>
      <c r="K101" s="37">
        <v>0</v>
      </c>
      <c r="L101" s="13">
        <f t="shared" si="15"/>
        <v>0</v>
      </c>
      <c r="M101" s="13">
        <f t="shared" si="16"/>
        <v>0</v>
      </c>
      <c r="N101" s="14">
        <f t="shared" si="17"/>
        <v>0</v>
      </c>
    </row>
    <row r="102" spans="1:14" ht="31" x14ac:dyDescent="0.35">
      <c r="A102" s="11" t="s">
        <v>204</v>
      </c>
      <c r="B102" s="11" t="s">
        <v>205</v>
      </c>
      <c r="C102" s="12" t="s">
        <v>35</v>
      </c>
      <c r="D102" s="12" t="s">
        <v>36</v>
      </c>
      <c r="E102" s="12">
        <v>1</v>
      </c>
      <c r="F102" s="37">
        <v>0</v>
      </c>
      <c r="G102" s="37">
        <v>0</v>
      </c>
      <c r="H102" s="13">
        <f t="shared" si="12"/>
        <v>0</v>
      </c>
      <c r="I102" s="13">
        <f t="shared" si="13"/>
        <v>0</v>
      </c>
      <c r="J102" s="13">
        <f t="shared" si="14"/>
        <v>0</v>
      </c>
      <c r="K102" s="37">
        <v>0</v>
      </c>
      <c r="L102" s="13">
        <f t="shared" si="15"/>
        <v>0</v>
      </c>
      <c r="M102" s="13">
        <f t="shared" si="16"/>
        <v>0</v>
      </c>
      <c r="N102" s="14">
        <f t="shared" si="17"/>
        <v>0</v>
      </c>
    </row>
    <row r="103" spans="1:14" ht="31" x14ac:dyDescent="0.35">
      <c r="A103" s="11" t="s">
        <v>206</v>
      </c>
      <c r="B103" s="11" t="s">
        <v>207</v>
      </c>
      <c r="C103" s="12" t="s">
        <v>35</v>
      </c>
      <c r="D103" s="12" t="s">
        <v>36</v>
      </c>
      <c r="E103" s="12">
        <v>2</v>
      </c>
      <c r="F103" s="37">
        <v>0</v>
      </c>
      <c r="G103" s="37">
        <v>0</v>
      </c>
      <c r="H103" s="13">
        <f t="shared" si="12"/>
        <v>0</v>
      </c>
      <c r="I103" s="13">
        <f t="shared" si="13"/>
        <v>0</v>
      </c>
      <c r="J103" s="13">
        <f t="shared" si="14"/>
        <v>0</v>
      </c>
      <c r="K103" s="37">
        <v>0</v>
      </c>
      <c r="L103" s="13">
        <f t="shared" si="15"/>
        <v>0</v>
      </c>
      <c r="M103" s="13">
        <f t="shared" si="16"/>
        <v>0</v>
      </c>
      <c r="N103" s="14">
        <f t="shared" si="17"/>
        <v>0</v>
      </c>
    </row>
    <row r="104" spans="1:14" ht="31" x14ac:dyDescent="0.35">
      <c r="A104" s="11" t="s">
        <v>208</v>
      </c>
      <c r="B104" s="11" t="s">
        <v>209</v>
      </c>
      <c r="C104" s="12" t="s">
        <v>35</v>
      </c>
      <c r="D104" s="12" t="s">
        <v>36</v>
      </c>
      <c r="E104" s="12">
        <v>4</v>
      </c>
      <c r="F104" s="37">
        <v>0</v>
      </c>
      <c r="G104" s="37">
        <v>0</v>
      </c>
      <c r="H104" s="13">
        <f t="shared" si="12"/>
        <v>0</v>
      </c>
      <c r="I104" s="13">
        <f t="shared" si="13"/>
        <v>0</v>
      </c>
      <c r="J104" s="13">
        <f t="shared" si="14"/>
        <v>0</v>
      </c>
      <c r="K104" s="37">
        <v>0</v>
      </c>
      <c r="L104" s="13">
        <f t="shared" si="15"/>
        <v>0</v>
      </c>
      <c r="M104" s="13">
        <f t="shared" si="16"/>
        <v>0</v>
      </c>
      <c r="N104" s="14">
        <f t="shared" si="17"/>
        <v>0</v>
      </c>
    </row>
    <row r="105" spans="1:14" ht="31" x14ac:dyDescent="0.35">
      <c r="A105" s="11" t="s">
        <v>210</v>
      </c>
      <c r="B105" s="11" t="s">
        <v>211</v>
      </c>
      <c r="C105" s="12" t="s">
        <v>35</v>
      </c>
      <c r="D105" s="12" t="s">
        <v>36</v>
      </c>
      <c r="E105" s="12">
        <v>2</v>
      </c>
      <c r="F105" s="37">
        <v>0</v>
      </c>
      <c r="G105" s="37">
        <v>0</v>
      </c>
      <c r="H105" s="13">
        <f t="shared" si="12"/>
        <v>0</v>
      </c>
      <c r="I105" s="13">
        <f t="shared" si="13"/>
        <v>0</v>
      </c>
      <c r="J105" s="13">
        <f t="shared" si="14"/>
        <v>0</v>
      </c>
      <c r="K105" s="37">
        <v>0</v>
      </c>
      <c r="L105" s="13">
        <f t="shared" si="15"/>
        <v>0</v>
      </c>
      <c r="M105" s="13">
        <f t="shared" si="16"/>
        <v>0</v>
      </c>
      <c r="N105" s="14">
        <f t="shared" si="17"/>
        <v>0</v>
      </c>
    </row>
    <row r="106" spans="1:14" ht="31" x14ac:dyDescent="0.35">
      <c r="A106" s="11" t="s">
        <v>212</v>
      </c>
      <c r="B106" s="11" t="s">
        <v>213</v>
      </c>
      <c r="C106" s="12" t="s">
        <v>35</v>
      </c>
      <c r="D106" s="12" t="s">
        <v>36</v>
      </c>
      <c r="E106" s="12">
        <v>2</v>
      </c>
      <c r="F106" s="37">
        <v>0</v>
      </c>
      <c r="G106" s="37">
        <v>0</v>
      </c>
      <c r="H106" s="13">
        <f t="shared" si="12"/>
        <v>0</v>
      </c>
      <c r="I106" s="13">
        <f t="shared" si="13"/>
        <v>0</v>
      </c>
      <c r="J106" s="13">
        <f t="shared" si="14"/>
        <v>0</v>
      </c>
      <c r="K106" s="37">
        <v>0</v>
      </c>
      <c r="L106" s="13">
        <f t="shared" si="15"/>
        <v>0</v>
      </c>
      <c r="M106" s="13">
        <f t="shared" si="16"/>
        <v>0</v>
      </c>
      <c r="N106" s="14">
        <f t="shared" si="17"/>
        <v>0</v>
      </c>
    </row>
    <row r="107" spans="1:14" ht="31" x14ac:dyDescent="0.35">
      <c r="A107" s="11" t="s">
        <v>214</v>
      </c>
      <c r="B107" s="11" t="s">
        <v>215</v>
      </c>
      <c r="C107" s="12" t="s">
        <v>35</v>
      </c>
      <c r="D107" s="12" t="s">
        <v>36</v>
      </c>
      <c r="E107" s="12">
        <v>2</v>
      </c>
      <c r="F107" s="37">
        <v>0</v>
      </c>
      <c r="G107" s="37">
        <v>0</v>
      </c>
      <c r="H107" s="13">
        <f t="shared" si="12"/>
        <v>0</v>
      </c>
      <c r="I107" s="13">
        <f t="shared" si="13"/>
        <v>0</v>
      </c>
      <c r="J107" s="13">
        <f t="shared" si="14"/>
        <v>0</v>
      </c>
      <c r="K107" s="37">
        <v>0</v>
      </c>
      <c r="L107" s="13">
        <f t="shared" si="15"/>
        <v>0</v>
      </c>
      <c r="M107" s="13">
        <f t="shared" si="16"/>
        <v>0</v>
      </c>
      <c r="N107" s="14">
        <f t="shared" si="17"/>
        <v>0</v>
      </c>
    </row>
    <row r="108" spans="1:14" ht="31" x14ac:dyDescent="0.35">
      <c r="A108" s="11" t="s">
        <v>216</v>
      </c>
      <c r="B108" s="11" t="s">
        <v>217</v>
      </c>
      <c r="C108" s="12" t="s">
        <v>35</v>
      </c>
      <c r="D108" s="12" t="s">
        <v>36</v>
      </c>
      <c r="E108" s="12">
        <v>2</v>
      </c>
      <c r="F108" s="37">
        <v>0</v>
      </c>
      <c r="G108" s="37">
        <v>0</v>
      </c>
      <c r="H108" s="13">
        <f t="shared" si="12"/>
        <v>0</v>
      </c>
      <c r="I108" s="13">
        <f t="shared" si="13"/>
        <v>0</v>
      </c>
      <c r="J108" s="13">
        <f t="shared" si="14"/>
        <v>0</v>
      </c>
      <c r="K108" s="37">
        <v>0</v>
      </c>
      <c r="L108" s="13">
        <f t="shared" si="15"/>
        <v>0</v>
      </c>
      <c r="M108" s="13">
        <f t="shared" si="16"/>
        <v>0</v>
      </c>
      <c r="N108" s="14">
        <f t="shared" si="17"/>
        <v>0</v>
      </c>
    </row>
    <row r="109" spans="1:14" ht="31" x14ac:dyDescent="0.35">
      <c r="A109" s="11" t="s">
        <v>218</v>
      </c>
      <c r="B109" s="11" t="s">
        <v>219</v>
      </c>
      <c r="C109" s="12" t="s">
        <v>35</v>
      </c>
      <c r="D109" s="12" t="s">
        <v>36</v>
      </c>
      <c r="E109" s="12">
        <v>2</v>
      </c>
      <c r="F109" s="37">
        <v>0</v>
      </c>
      <c r="G109" s="37">
        <v>0</v>
      </c>
      <c r="H109" s="13">
        <f t="shared" si="12"/>
        <v>0</v>
      </c>
      <c r="I109" s="13">
        <f t="shared" si="13"/>
        <v>0</v>
      </c>
      <c r="J109" s="13">
        <f t="shared" si="14"/>
        <v>0</v>
      </c>
      <c r="K109" s="37">
        <v>0</v>
      </c>
      <c r="L109" s="13">
        <f t="shared" si="15"/>
        <v>0</v>
      </c>
      <c r="M109" s="13">
        <f t="shared" si="16"/>
        <v>0</v>
      </c>
      <c r="N109" s="14">
        <f t="shared" si="17"/>
        <v>0</v>
      </c>
    </row>
    <row r="110" spans="1:14" ht="31" x14ac:dyDescent="0.35">
      <c r="A110" s="11" t="s">
        <v>220</v>
      </c>
      <c r="B110" s="11" t="s">
        <v>221</v>
      </c>
      <c r="C110" s="12" t="s">
        <v>35</v>
      </c>
      <c r="D110" s="12" t="s">
        <v>36</v>
      </c>
      <c r="E110" s="12">
        <v>2</v>
      </c>
      <c r="F110" s="37">
        <v>0</v>
      </c>
      <c r="G110" s="37">
        <v>0</v>
      </c>
      <c r="H110" s="13">
        <f t="shared" si="12"/>
        <v>0</v>
      </c>
      <c r="I110" s="13">
        <f t="shared" si="13"/>
        <v>0</v>
      </c>
      <c r="J110" s="13">
        <f t="shared" si="14"/>
        <v>0</v>
      </c>
      <c r="K110" s="37">
        <v>0</v>
      </c>
      <c r="L110" s="13">
        <f t="shared" si="15"/>
        <v>0</v>
      </c>
      <c r="M110" s="13">
        <f t="shared" si="16"/>
        <v>0</v>
      </c>
      <c r="N110" s="14">
        <f t="shared" si="17"/>
        <v>0</v>
      </c>
    </row>
    <row r="111" spans="1:14" ht="31" x14ac:dyDescent="0.35">
      <c r="A111" s="11" t="s">
        <v>222</v>
      </c>
      <c r="B111" s="11" t="s">
        <v>223</v>
      </c>
      <c r="C111" s="12" t="s">
        <v>35</v>
      </c>
      <c r="D111" s="12" t="s">
        <v>36</v>
      </c>
      <c r="E111" s="12">
        <v>2</v>
      </c>
      <c r="F111" s="37">
        <v>0</v>
      </c>
      <c r="G111" s="37">
        <v>0</v>
      </c>
      <c r="H111" s="13">
        <f t="shared" si="12"/>
        <v>0</v>
      </c>
      <c r="I111" s="13">
        <f t="shared" si="13"/>
        <v>0</v>
      </c>
      <c r="J111" s="13">
        <f t="shared" si="14"/>
        <v>0</v>
      </c>
      <c r="K111" s="37">
        <v>0</v>
      </c>
      <c r="L111" s="13">
        <f t="shared" si="15"/>
        <v>0</v>
      </c>
      <c r="M111" s="13">
        <f t="shared" si="16"/>
        <v>0</v>
      </c>
      <c r="N111" s="14">
        <f t="shared" si="17"/>
        <v>0</v>
      </c>
    </row>
    <row r="112" spans="1:14" ht="31" x14ac:dyDescent="0.35">
      <c r="A112" s="11" t="s">
        <v>224</v>
      </c>
      <c r="B112" s="11" t="s">
        <v>225</v>
      </c>
      <c r="C112" s="12" t="s">
        <v>35</v>
      </c>
      <c r="D112" s="12" t="s">
        <v>36</v>
      </c>
      <c r="E112" s="12">
        <v>2</v>
      </c>
      <c r="F112" s="37">
        <v>0</v>
      </c>
      <c r="G112" s="37">
        <v>0</v>
      </c>
      <c r="H112" s="13">
        <f t="shared" si="12"/>
        <v>0</v>
      </c>
      <c r="I112" s="13">
        <f t="shared" si="13"/>
        <v>0</v>
      </c>
      <c r="J112" s="13">
        <f t="shared" si="14"/>
        <v>0</v>
      </c>
      <c r="K112" s="37">
        <v>0</v>
      </c>
      <c r="L112" s="13">
        <f t="shared" si="15"/>
        <v>0</v>
      </c>
      <c r="M112" s="13">
        <f t="shared" si="16"/>
        <v>0</v>
      </c>
      <c r="N112" s="14">
        <f t="shared" si="17"/>
        <v>0</v>
      </c>
    </row>
    <row r="113" spans="1:14" ht="31" x14ac:dyDescent="0.35">
      <c r="A113" s="11" t="s">
        <v>226</v>
      </c>
      <c r="B113" s="11" t="s">
        <v>227</v>
      </c>
      <c r="C113" s="12" t="s">
        <v>35</v>
      </c>
      <c r="D113" s="12" t="s">
        <v>36</v>
      </c>
      <c r="E113" s="12">
        <v>2</v>
      </c>
      <c r="F113" s="37">
        <v>0</v>
      </c>
      <c r="G113" s="37">
        <v>0</v>
      </c>
      <c r="H113" s="13">
        <f t="shared" si="12"/>
        <v>0</v>
      </c>
      <c r="I113" s="13">
        <f t="shared" si="13"/>
        <v>0</v>
      </c>
      <c r="J113" s="13">
        <f t="shared" si="14"/>
        <v>0</v>
      </c>
      <c r="K113" s="37">
        <v>0</v>
      </c>
      <c r="L113" s="13">
        <f t="shared" si="15"/>
        <v>0</v>
      </c>
      <c r="M113" s="13">
        <f t="shared" si="16"/>
        <v>0</v>
      </c>
      <c r="N113" s="14">
        <f t="shared" si="17"/>
        <v>0</v>
      </c>
    </row>
    <row r="114" spans="1:14" ht="31" x14ac:dyDescent="0.35">
      <c r="A114" s="11" t="s">
        <v>228</v>
      </c>
      <c r="B114" s="11" t="s">
        <v>229</v>
      </c>
      <c r="C114" s="12" t="s">
        <v>35</v>
      </c>
      <c r="D114" s="12" t="s">
        <v>36</v>
      </c>
      <c r="E114" s="12">
        <v>4</v>
      </c>
      <c r="F114" s="37">
        <v>0</v>
      </c>
      <c r="G114" s="37">
        <v>0</v>
      </c>
      <c r="H114" s="13">
        <f t="shared" ref="H114:H145" si="18">ROUND(F114*G114,2)</f>
        <v>0</v>
      </c>
      <c r="I114" s="13">
        <f t="shared" ref="I114:I145" si="19">ROUND(E114*F114,2)</f>
        <v>0</v>
      </c>
      <c r="J114" s="13">
        <f t="shared" ref="J114:J145" si="20">ROUND(E114*H114,2)</f>
        <v>0</v>
      </c>
      <c r="K114" s="37">
        <v>0</v>
      </c>
      <c r="L114" s="13">
        <f t="shared" ref="L114:L145" si="21">ROUND(E114*K114,2)</f>
        <v>0</v>
      </c>
      <c r="M114" s="13">
        <f t="shared" ref="M114:M145" si="22">H114+K114</f>
        <v>0</v>
      </c>
      <c r="N114" s="14">
        <f t="shared" ref="N114:N145" si="23">J114+L114</f>
        <v>0</v>
      </c>
    </row>
    <row r="115" spans="1:14" ht="31" x14ac:dyDescent="0.35">
      <c r="A115" s="11" t="s">
        <v>230</v>
      </c>
      <c r="B115" s="11" t="s">
        <v>231</v>
      </c>
      <c r="C115" s="12" t="s">
        <v>35</v>
      </c>
      <c r="D115" s="12" t="s">
        <v>36</v>
      </c>
      <c r="E115" s="12">
        <v>4</v>
      </c>
      <c r="F115" s="37">
        <v>0</v>
      </c>
      <c r="G115" s="37">
        <v>0</v>
      </c>
      <c r="H115" s="13">
        <f t="shared" si="18"/>
        <v>0</v>
      </c>
      <c r="I115" s="13">
        <f t="shared" si="19"/>
        <v>0</v>
      </c>
      <c r="J115" s="13">
        <f t="shared" si="20"/>
        <v>0</v>
      </c>
      <c r="K115" s="37">
        <v>0</v>
      </c>
      <c r="L115" s="13">
        <f t="shared" si="21"/>
        <v>0</v>
      </c>
      <c r="M115" s="13">
        <f t="shared" si="22"/>
        <v>0</v>
      </c>
      <c r="N115" s="14">
        <f t="shared" si="23"/>
        <v>0</v>
      </c>
    </row>
    <row r="116" spans="1:14" ht="31" x14ac:dyDescent="0.35">
      <c r="A116" s="11" t="s">
        <v>232</v>
      </c>
      <c r="B116" s="11" t="s">
        <v>233</v>
      </c>
      <c r="C116" s="12" t="s">
        <v>35</v>
      </c>
      <c r="D116" s="12" t="s">
        <v>36</v>
      </c>
      <c r="E116" s="12">
        <v>4</v>
      </c>
      <c r="F116" s="37">
        <v>0</v>
      </c>
      <c r="G116" s="37">
        <v>0</v>
      </c>
      <c r="H116" s="13">
        <f t="shared" si="18"/>
        <v>0</v>
      </c>
      <c r="I116" s="13">
        <f t="shared" si="19"/>
        <v>0</v>
      </c>
      <c r="J116" s="13">
        <f t="shared" si="20"/>
        <v>0</v>
      </c>
      <c r="K116" s="37">
        <v>0</v>
      </c>
      <c r="L116" s="13">
        <f t="shared" si="21"/>
        <v>0</v>
      </c>
      <c r="M116" s="13">
        <f t="shared" si="22"/>
        <v>0</v>
      </c>
      <c r="N116" s="14">
        <f t="shared" si="23"/>
        <v>0</v>
      </c>
    </row>
    <row r="117" spans="1:14" ht="31" x14ac:dyDescent="0.35">
      <c r="A117" s="11" t="s">
        <v>234</v>
      </c>
      <c r="B117" s="11" t="s">
        <v>235</v>
      </c>
      <c r="C117" s="12" t="s">
        <v>35</v>
      </c>
      <c r="D117" s="12" t="s">
        <v>36</v>
      </c>
      <c r="E117" s="12">
        <v>29</v>
      </c>
      <c r="F117" s="37">
        <v>0</v>
      </c>
      <c r="G117" s="37">
        <v>0</v>
      </c>
      <c r="H117" s="13">
        <f t="shared" si="18"/>
        <v>0</v>
      </c>
      <c r="I117" s="13">
        <f t="shared" si="19"/>
        <v>0</v>
      </c>
      <c r="J117" s="13">
        <f t="shared" si="20"/>
        <v>0</v>
      </c>
      <c r="K117" s="37">
        <v>0</v>
      </c>
      <c r="L117" s="13">
        <f t="shared" si="21"/>
        <v>0</v>
      </c>
      <c r="M117" s="13">
        <f t="shared" si="22"/>
        <v>0</v>
      </c>
      <c r="N117" s="14">
        <f t="shared" si="23"/>
        <v>0</v>
      </c>
    </row>
    <row r="118" spans="1:14" ht="31" x14ac:dyDescent="0.35">
      <c r="A118" s="11" t="s">
        <v>236</v>
      </c>
      <c r="B118" s="11" t="s">
        <v>237</v>
      </c>
      <c r="C118" s="12" t="s">
        <v>35</v>
      </c>
      <c r="D118" s="12" t="s">
        <v>36</v>
      </c>
      <c r="E118" s="12">
        <v>6</v>
      </c>
      <c r="F118" s="37">
        <v>0</v>
      </c>
      <c r="G118" s="37">
        <v>0</v>
      </c>
      <c r="H118" s="13">
        <f t="shared" si="18"/>
        <v>0</v>
      </c>
      <c r="I118" s="13">
        <f t="shared" si="19"/>
        <v>0</v>
      </c>
      <c r="J118" s="13">
        <f t="shared" si="20"/>
        <v>0</v>
      </c>
      <c r="K118" s="37">
        <v>0</v>
      </c>
      <c r="L118" s="13">
        <f t="shared" si="21"/>
        <v>0</v>
      </c>
      <c r="M118" s="13">
        <f t="shared" si="22"/>
        <v>0</v>
      </c>
      <c r="N118" s="14">
        <f t="shared" si="23"/>
        <v>0</v>
      </c>
    </row>
    <row r="119" spans="1:14" ht="31" x14ac:dyDescent="0.35">
      <c r="A119" s="11" t="s">
        <v>238</v>
      </c>
      <c r="B119" s="11" t="s">
        <v>239</v>
      </c>
      <c r="C119" s="12" t="s">
        <v>35</v>
      </c>
      <c r="D119" s="12" t="s">
        <v>36</v>
      </c>
      <c r="E119" s="12">
        <v>2</v>
      </c>
      <c r="F119" s="37">
        <v>0</v>
      </c>
      <c r="G119" s="37">
        <v>0</v>
      </c>
      <c r="H119" s="13">
        <f t="shared" si="18"/>
        <v>0</v>
      </c>
      <c r="I119" s="13">
        <f t="shared" si="19"/>
        <v>0</v>
      </c>
      <c r="J119" s="13">
        <f t="shared" si="20"/>
        <v>0</v>
      </c>
      <c r="K119" s="37">
        <v>0</v>
      </c>
      <c r="L119" s="13">
        <f t="shared" si="21"/>
        <v>0</v>
      </c>
      <c r="M119" s="13">
        <f t="shared" si="22"/>
        <v>0</v>
      </c>
      <c r="N119" s="14">
        <f t="shared" si="23"/>
        <v>0</v>
      </c>
    </row>
    <row r="120" spans="1:14" ht="31" x14ac:dyDescent="0.35">
      <c r="A120" s="11" t="s">
        <v>240</v>
      </c>
      <c r="B120" s="11" t="s">
        <v>241</v>
      </c>
      <c r="C120" s="12" t="s">
        <v>35</v>
      </c>
      <c r="D120" s="12" t="s">
        <v>36</v>
      </c>
      <c r="E120" s="12">
        <v>2</v>
      </c>
      <c r="F120" s="37">
        <v>0</v>
      </c>
      <c r="G120" s="37">
        <v>0</v>
      </c>
      <c r="H120" s="13">
        <f t="shared" si="18"/>
        <v>0</v>
      </c>
      <c r="I120" s="13">
        <f t="shared" si="19"/>
        <v>0</v>
      </c>
      <c r="J120" s="13">
        <f t="shared" si="20"/>
        <v>0</v>
      </c>
      <c r="K120" s="37">
        <v>0</v>
      </c>
      <c r="L120" s="13">
        <f t="shared" si="21"/>
        <v>0</v>
      </c>
      <c r="M120" s="13">
        <f t="shared" si="22"/>
        <v>0</v>
      </c>
      <c r="N120" s="14">
        <f t="shared" si="23"/>
        <v>0</v>
      </c>
    </row>
    <row r="121" spans="1:14" ht="31" x14ac:dyDescent="0.35">
      <c r="A121" s="11" t="s">
        <v>242</v>
      </c>
      <c r="B121" s="11" t="s">
        <v>243</v>
      </c>
      <c r="C121" s="12" t="s">
        <v>35</v>
      </c>
      <c r="D121" s="12" t="s">
        <v>36</v>
      </c>
      <c r="E121" s="12">
        <v>3</v>
      </c>
      <c r="F121" s="37">
        <v>0</v>
      </c>
      <c r="G121" s="37">
        <v>0</v>
      </c>
      <c r="H121" s="13">
        <f t="shared" si="18"/>
        <v>0</v>
      </c>
      <c r="I121" s="13">
        <f t="shared" si="19"/>
        <v>0</v>
      </c>
      <c r="J121" s="13">
        <f t="shared" si="20"/>
        <v>0</v>
      </c>
      <c r="K121" s="37">
        <v>0</v>
      </c>
      <c r="L121" s="13">
        <f t="shared" si="21"/>
        <v>0</v>
      </c>
      <c r="M121" s="13">
        <f t="shared" si="22"/>
        <v>0</v>
      </c>
      <c r="N121" s="14">
        <f t="shared" si="23"/>
        <v>0</v>
      </c>
    </row>
    <row r="122" spans="1:14" ht="31" x14ac:dyDescent="0.35">
      <c r="A122" s="11" t="s">
        <v>244</v>
      </c>
      <c r="B122" s="11" t="s">
        <v>245</v>
      </c>
      <c r="C122" s="12" t="s">
        <v>35</v>
      </c>
      <c r="D122" s="12" t="s">
        <v>36</v>
      </c>
      <c r="E122" s="12">
        <v>2</v>
      </c>
      <c r="F122" s="37">
        <v>0</v>
      </c>
      <c r="G122" s="37">
        <v>0</v>
      </c>
      <c r="H122" s="13">
        <f t="shared" si="18"/>
        <v>0</v>
      </c>
      <c r="I122" s="13">
        <f t="shared" si="19"/>
        <v>0</v>
      </c>
      <c r="J122" s="13">
        <f t="shared" si="20"/>
        <v>0</v>
      </c>
      <c r="K122" s="37">
        <v>0</v>
      </c>
      <c r="L122" s="13">
        <f t="shared" si="21"/>
        <v>0</v>
      </c>
      <c r="M122" s="13">
        <f t="shared" si="22"/>
        <v>0</v>
      </c>
      <c r="N122" s="14">
        <f t="shared" si="23"/>
        <v>0</v>
      </c>
    </row>
    <row r="123" spans="1:14" ht="31" x14ac:dyDescent="0.35">
      <c r="A123" s="11" t="s">
        <v>246</v>
      </c>
      <c r="B123" s="11" t="s">
        <v>247</v>
      </c>
      <c r="C123" s="12" t="s">
        <v>35</v>
      </c>
      <c r="D123" s="12" t="s">
        <v>36</v>
      </c>
      <c r="E123" s="12">
        <v>2</v>
      </c>
      <c r="F123" s="37">
        <v>0</v>
      </c>
      <c r="G123" s="37">
        <v>0</v>
      </c>
      <c r="H123" s="13">
        <f t="shared" si="18"/>
        <v>0</v>
      </c>
      <c r="I123" s="13">
        <f t="shared" si="19"/>
        <v>0</v>
      </c>
      <c r="J123" s="13">
        <f t="shared" si="20"/>
        <v>0</v>
      </c>
      <c r="K123" s="37">
        <v>0</v>
      </c>
      <c r="L123" s="13">
        <f t="shared" si="21"/>
        <v>0</v>
      </c>
      <c r="M123" s="13">
        <f t="shared" si="22"/>
        <v>0</v>
      </c>
      <c r="N123" s="14">
        <f t="shared" si="23"/>
        <v>0</v>
      </c>
    </row>
    <row r="124" spans="1:14" ht="31" x14ac:dyDescent="0.35">
      <c r="A124" s="11" t="s">
        <v>248</v>
      </c>
      <c r="B124" s="11" t="s">
        <v>249</v>
      </c>
      <c r="C124" s="12" t="s">
        <v>35</v>
      </c>
      <c r="D124" s="12" t="s">
        <v>36</v>
      </c>
      <c r="E124" s="12">
        <v>1</v>
      </c>
      <c r="F124" s="37">
        <v>0</v>
      </c>
      <c r="G124" s="37">
        <v>0</v>
      </c>
      <c r="H124" s="13">
        <f t="shared" si="18"/>
        <v>0</v>
      </c>
      <c r="I124" s="13">
        <f t="shared" si="19"/>
        <v>0</v>
      </c>
      <c r="J124" s="13">
        <f t="shared" si="20"/>
        <v>0</v>
      </c>
      <c r="K124" s="37">
        <v>0</v>
      </c>
      <c r="L124" s="13">
        <f t="shared" si="21"/>
        <v>0</v>
      </c>
      <c r="M124" s="13">
        <f t="shared" si="22"/>
        <v>0</v>
      </c>
      <c r="N124" s="14">
        <f t="shared" si="23"/>
        <v>0</v>
      </c>
    </row>
    <row r="125" spans="1:14" ht="31" x14ac:dyDescent="0.35">
      <c r="A125" s="11" t="s">
        <v>250</v>
      </c>
      <c r="B125" s="11" t="s">
        <v>251</v>
      </c>
      <c r="C125" s="12" t="s">
        <v>35</v>
      </c>
      <c r="D125" s="12" t="s">
        <v>36</v>
      </c>
      <c r="E125" s="12">
        <v>1</v>
      </c>
      <c r="F125" s="37">
        <v>0</v>
      </c>
      <c r="G125" s="37">
        <v>0</v>
      </c>
      <c r="H125" s="13">
        <f t="shared" si="18"/>
        <v>0</v>
      </c>
      <c r="I125" s="13">
        <f t="shared" si="19"/>
        <v>0</v>
      </c>
      <c r="J125" s="13">
        <f t="shared" si="20"/>
        <v>0</v>
      </c>
      <c r="K125" s="37">
        <v>0</v>
      </c>
      <c r="L125" s="13">
        <f t="shared" si="21"/>
        <v>0</v>
      </c>
      <c r="M125" s="13">
        <f t="shared" si="22"/>
        <v>0</v>
      </c>
      <c r="N125" s="14">
        <f t="shared" si="23"/>
        <v>0</v>
      </c>
    </row>
    <row r="126" spans="1:14" ht="31" x14ac:dyDescent="0.35">
      <c r="A126" s="11" t="s">
        <v>252</v>
      </c>
      <c r="B126" s="11" t="s">
        <v>253</v>
      </c>
      <c r="C126" s="12" t="s">
        <v>35</v>
      </c>
      <c r="D126" s="12" t="s">
        <v>36</v>
      </c>
      <c r="E126" s="12">
        <v>2</v>
      </c>
      <c r="F126" s="37">
        <v>0</v>
      </c>
      <c r="G126" s="37">
        <v>0</v>
      </c>
      <c r="H126" s="13">
        <f t="shared" si="18"/>
        <v>0</v>
      </c>
      <c r="I126" s="13">
        <f t="shared" si="19"/>
        <v>0</v>
      </c>
      <c r="J126" s="13">
        <f t="shared" si="20"/>
        <v>0</v>
      </c>
      <c r="K126" s="37">
        <v>0</v>
      </c>
      <c r="L126" s="13">
        <f t="shared" si="21"/>
        <v>0</v>
      </c>
      <c r="M126" s="13">
        <f t="shared" si="22"/>
        <v>0</v>
      </c>
      <c r="N126" s="14">
        <f t="shared" si="23"/>
        <v>0</v>
      </c>
    </row>
    <row r="127" spans="1:14" ht="31" x14ac:dyDescent="0.35">
      <c r="A127" s="11" t="s">
        <v>254</v>
      </c>
      <c r="B127" s="11" t="s">
        <v>255</v>
      </c>
      <c r="C127" s="12" t="s">
        <v>35</v>
      </c>
      <c r="D127" s="12" t="s">
        <v>36</v>
      </c>
      <c r="E127" s="12">
        <v>1</v>
      </c>
      <c r="F127" s="37">
        <v>0</v>
      </c>
      <c r="G127" s="37">
        <v>0</v>
      </c>
      <c r="H127" s="13">
        <f t="shared" si="18"/>
        <v>0</v>
      </c>
      <c r="I127" s="13">
        <f t="shared" si="19"/>
        <v>0</v>
      </c>
      <c r="J127" s="13">
        <f t="shared" si="20"/>
        <v>0</v>
      </c>
      <c r="K127" s="37">
        <v>0</v>
      </c>
      <c r="L127" s="13">
        <f t="shared" si="21"/>
        <v>0</v>
      </c>
      <c r="M127" s="13">
        <f t="shared" si="22"/>
        <v>0</v>
      </c>
      <c r="N127" s="14">
        <f t="shared" si="23"/>
        <v>0</v>
      </c>
    </row>
    <row r="128" spans="1:14" ht="31" x14ac:dyDescent="0.35">
      <c r="A128" s="11" t="s">
        <v>256</v>
      </c>
      <c r="B128" s="11" t="s">
        <v>257</v>
      </c>
      <c r="C128" s="12" t="s">
        <v>35</v>
      </c>
      <c r="D128" s="12" t="s">
        <v>36</v>
      </c>
      <c r="E128" s="12">
        <v>2</v>
      </c>
      <c r="F128" s="37">
        <v>0</v>
      </c>
      <c r="G128" s="37">
        <v>0</v>
      </c>
      <c r="H128" s="13">
        <f t="shared" si="18"/>
        <v>0</v>
      </c>
      <c r="I128" s="13">
        <f t="shared" si="19"/>
        <v>0</v>
      </c>
      <c r="J128" s="13">
        <f t="shared" si="20"/>
        <v>0</v>
      </c>
      <c r="K128" s="37">
        <v>0</v>
      </c>
      <c r="L128" s="13">
        <f t="shared" si="21"/>
        <v>0</v>
      </c>
      <c r="M128" s="13">
        <f t="shared" si="22"/>
        <v>0</v>
      </c>
      <c r="N128" s="14">
        <f t="shared" si="23"/>
        <v>0</v>
      </c>
    </row>
    <row r="129" spans="1:14" ht="31" x14ac:dyDescent="0.35">
      <c r="A129" s="11" t="s">
        <v>258</v>
      </c>
      <c r="B129" s="11" t="s">
        <v>259</v>
      </c>
      <c r="C129" s="12" t="s">
        <v>35</v>
      </c>
      <c r="D129" s="12" t="s">
        <v>36</v>
      </c>
      <c r="E129" s="12">
        <v>16</v>
      </c>
      <c r="F129" s="37">
        <v>0</v>
      </c>
      <c r="G129" s="37">
        <v>0</v>
      </c>
      <c r="H129" s="13">
        <f t="shared" si="18"/>
        <v>0</v>
      </c>
      <c r="I129" s="13">
        <f t="shared" si="19"/>
        <v>0</v>
      </c>
      <c r="J129" s="13">
        <f t="shared" si="20"/>
        <v>0</v>
      </c>
      <c r="K129" s="37">
        <v>0</v>
      </c>
      <c r="L129" s="13">
        <f t="shared" si="21"/>
        <v>0</v>
      </c>
      <c r="M129" s="13">
        <f t="shared" si="22"/>
        <v>0</v>
      </c>
      <c r="N129" s="14">
        <f t="shared" si="23"/>
        <v>0</v>
      </c>
    </row>
    <row r="130" spans="1:14" ht="31" x14ac:dyDescent="0.35">
      <c r="A130" s="11" t="s">
        <v>260</v>
      </c>
      <c r="B130" s="11" t="s">
        <v>261</v>
      </c>
      <c r="C130" s="12" t="s">
        <v>35</v>
      </c>
      <c r="D130" s="12" t="s">
        <v>36</v>
      </c>
      <c r="E130" s="12">
        <v>2</v>
      </c>
      <c r="F130" s="37">
        <v>0</v>
      </c>
      <c r="G130" s="37">
        <v>0</v>
      </c>
      <c r="H130" s="13">
        <f t="shared" si="18"/>
        <v>0</v>
      </c>
      <c r="I130" s="13">
        <f t="shared" si="19"/>
        <v>0</v>
      </c>
      <c r="J130" s="13">
        <f t="shared" si="20"/>
        <v>0</v>
      </c>
      <c r="K130" s="37">
        <v>0</v>
      </c>
      <c r="L130" s="13">
        <f t="shared" si="21"/>
        <v>0</v>
      </c>
      <c r="M130" s="13">
        <f t="shared" si="22"/>
        <v>0</v>
      </c>
      <c r="N130" s="14">
        <f t="shared" si="23"/>
        <v>0</v>
      </c>
    </row>
    <row r="131" spans="1:14" ht="31" x14ac:dyDescent="0.35">
      <c r="A131" s="11" t="s">
        <v>262</v>
      </c>
      <c r="B131" s="11" t="s">
        <v>263</v>
      </c>
      <c r="C131" s="12" t="s">
        <v>35</v>
      </c>
      <c r="D131" s="12" t="s">
        <v>36</v>
      </c>
      <c r="E131" s="12">
        <v>16</v>
      </c>
      <c r="F131" s="37">
        <v>0</v>
      </c>
      <c r="G131" s="37">
        <v>0</v>
      </c>
      <c r="H131" s="13">
        <f t="shared" si="18"/>
        <v>0</v>
      </c>
      <c r="I131" s="13">
        <f t="shared" si="19"/>
        <v>0</v>
      </c>
      <c r="J131" s="13">
        <f t="shared" si="20"/>
        <v>0</v>
      </c>
      <c r="K131" s="37">
        <v>0</v>
      </c>
      <c r="L131" s="13">
        <f t="shared" si="21"/>
        <v>0</v>
      </c>
      <c r="M131" s="13">
        <f t="shared" si="22"/>
        <v>0</v>
      </c>
      <c r="N131" s="14">
        <f t="shared" si="23"/>
        <v>0</v>
      </c>
    </row>
    <row r="132" spans="1:14" ht="31" x14ac:dyDescent="0.35">
      <c r="A132" s="11" t="s">
        <v>264</v>
      </c>
      <c r="B132" s="11" t="s">
        <v>265</v>
      </c>
      <c r="C132" s="12" t="s">
        <v>35</v>
      </c>
      <c r="D132" s="12" t="s">
        <v>36</v>
      </c>
      <c r="E132" s="12">
        <v>2</v>
      </c>
      <c r="F132" s="37">
        <v>0</v>
      </c>
      <c r="G132" s="37">
        <v>0</v>
      </c>
      <c r="H132" s="13">
        <f t="shared" si="18"/>
        <v>0</v>
      </c>
      <c r="I132" s="13">
        <f t="shared" si="19"/>
        <v>0</v>
      </c>
      <c r="J132" s="13">
        <f t="shared" si="20"/>
        <v>0</v>
      </c>
      <c r="K132" s="37">
        <v>0</v>
      </c>
      <c r="L132" s="13">
        <f t="shared" si="21"/>
        <v>0</v>
      </c>
      <c r="M132" s="13">
        <f t="shared" si="22"/>
        <v>0</v>
      </c>
      <c r="N132" s="14">
        <f t="shared" si="23"/>
        <v>0</v>
      </c>
    </row>
    <row r="133" spans="1:14" ht="31" x14ac:dyDescent="0.35">
      <c r="A133" s="11" t="s">
        <v>266</v>
      </c>
      <c r="B133" s="11" t="s">
        <v>267</v>
      </c>
      <c r="C133" s="12" t="s">
        <v>35</v>
      </c>
      <c r="D133" s="12" t="s">
        <v>36</v>
      </c>
      <c r="E133" s="12">
        <v>10</v>
      </c>
      <c r="F133" s="37">
        <v>0</v>
      </c>
      <c r="G133" s="37">
        <v>0</v>
      </c>
      <c r="H133" s="13">
        <f t="shared" si="18"/>
        <v>0</v>
      </c>
      <c r="I133" s="13">
        <f t="shared" si="19"/>
        <v>0</v>
      </c>
      <c r="J133" s="13">
        <f t="shared" si="20"/>
        <v>0</v>
      </c>
      <c r="K133" s="37">
        <v>0</v>
      </c>
      <c r="L133" s="13">
        <f t="shared" si="21"/>
        <v>0</v>
      </c>
      <c r="M133" s="13">
        <f t="shared" si="22"/>
        <v>0</v>
      </c>
      <c r="N133" s="14">
        <f t="shared" si="23"/>
        <v>0</v>
      </c>
    </row>
    <row r="134" spans="1:14" ht="31" x14ac:dyDescent="0.35">
      <c r="A134" s="11" t="s">
        <v>268</v>
      </c>
      <c r="B134" s="11" t="s">
        <v>269</v>
      </c>
      <c r="C134" s="12" t="s">
        <v>35</v>
      </c>
      <c r="D134" s="12" t="s">
        <v>36</v>
      </c>
      <c r="E134" s="12">
        <v>6</v>
      </c>
      <c r="F134" s="37">
        <v>0</v>
      </c>
      <c r="G134" s="37">
        <v>0</v>
      </c>
      <c r="H134" s="13">
        <f t="shared" si="18"/>
        <v>0</v>
      </c>
      <c r="I134" s="13">
        <f t="shared" si="19"/>
        <v>0</v>
      </c>
      <c r="J134" s="13">
        <f t="shared" si="20"/>
        <v>0</v>
      </c>
      <c r="K134" s="37">
        <v>0</v>
      </c>
      <c r="L134" s="13">
        <f t="shared" si="21"/>
        <v>0</v>
      </c>
      <c r="M134" s="13">
        <f t="shared" si="22"/>
        <v>0</v>
      </c>
      <c r="N134" s="14">
        <f t="shared" si="23"/>
        <v>0</v>
      </c>
    </row>
    <row r="135" spans="1:14" ht="31" x14ac:dyDescent="0.35">
      <c r="A135" s="11" t="s">
        <v>270</v>
      </c>
      <c r="B135" s="11" t="s">
        <v>271</v>
      </c>
      <c r="C135" s="12" t="s">
        <v>35</v>
      </c>
      <c r="D135" s="12" t="s">
        <v>36</v>
      </c>
      <c r="E135" s="12">
        <v>6</v>
      </c>
      <c r="F135" s="37">
        <v>0</v>
      </c>
      <c r="G135" s="37">
        <v>0</v>
      </c>
      <c r="H135" s="13">
        <f t="shared" si="18"/>
        <v>0</v>
      </c>
      <c r="I135" s="13">
        <f t="shared" si="19"/>
        <v>0</v>
      </c>
      <c r="J135" s="13">
        <f t="shared" si="20"/>
        <v>0</v>
      </c>
      <c r="K135" s="37">
        <v>0</v>
      </c>
      <c r="L135" s="13">
        <f t="shared" si="21"/>
        <v>0</v>
      </c>
      <c r="M135" s="13">
        <f t="shared" si="22"/>
        <v>0</v>
      </c>
      <c r="N135" s="14">
        <f t="shared" si="23"/>
        <v>0</v>
      </c>
    </row>
    <row r="136" spans="1:14" ht="31" x14ac:dyDescent="0.35">
      <c r="A136" s="11" t="s">
        <v>272</v>
      </c>
      <c r="B136" s="11" t="s">
        <v>273</v>
      </c>
      <c r="C136" s="12" t="s">
        <v>35</v>
      </c>
      <c r="D136" s="12" t="s">
        <v>36</v>
      </c>
      <c r="E136" s="12">
        <v>6</v>
      </c>
      <c r="F136" s="37">
        <v>0</v>
      </c>
      <c r="G136" s="37">
        <v>0</v>
      </c>
      <c r="H136" s="13">
        <f t="shared" si="18"/>
        <v>0</v>
      </c>
      <c r="I136" s="13">
        <f t="shared" si="19"/>
        <v>0</v>
      </c>
      <c r="J136" s="13">
        <f t="shared" si="20"/>
        <v>0</v>
      </c>
      <c r="K136" s="37">
        <v>0</v>
      </c>
      <c r="L136" s="13">
        <f t="shared" si="21"/>
        <v>0</v>
      </c>
      <c r="M136" s="13">
        <f t="shared" si="22"/>
        <v>0</v>
      </c>
      <c r="N136" s="14">
        <f t="shared" si="23"/>
        <v>0</v>
      </c>
    </row>
    <row r="137" spans="1:14" ht="31" x14ac:dyDescent="0.35">
      <c r="A137" s="11" t="s">
        <v>274</v>
      </c>
      <c r="B137" s="11" t="s">
        <v>275</v>
      </c>
      <c r="C137" s="12" t="s">
        <v>35</v>
      </c>
      <c r="D137" s="12" t="s">
        <v>36</v>
      </c>
      <c r="E137" s="12">
        <v>4</v>
      </c>
      <c r="F137" s="37">
        <v>0</v>
      </c>
      <c r="G137" s="37">
        <v>0</v>
      </c>
      <c r="H137" s="13">
        <f t="shared" si="18"/>
        <v>0</v>
      </c>
      <c r="I137" s="13">
        <f t="shared" si="19"/>
        <v>0</v>
      </c>
      <c r="J137" s="13">
        <f t="shared" si="20"/>
        <v>0</v>
      </c>
      <c r="K137" s="37">
        <v>0</v>
      </c>
      <c r="L137" s="13">
        <f t="shared" si="21"/>
        <v>0</v>
      </c>
      <c r="M137" s="13">
        <f t="shared" si="22"/>
        <v>0</v>
      </c>
      <c r="N137" s="14">
        <f t="shared" si="23"/>
        <v>0</v>
      </c>
    </row>
    <row r="138" spans="1:14" ht="46.5" x14ac:dyDescent="0.35">
      <c r="A138" s="11" t="s">
        <v>276</v>
      </c>
      <c r="B138" s="11" t="s">
        <v>277</v>
      </c>
      <c r="C138" s="12" t="s">
        <v>35</v>
      </c>
      <c r="D138" s="12" t="s">
        <v>36</v>
      </c>
      <c r="E138" s="12">
        <v>2</v>
      </c>
      <c r="F138" s="37">
        <v>0</v>
      </c>
      <c r="G138" s="37">
        <v>0</v>
      </c>
      <c r="H138" s="13">
        <f t="shared" si="18"/>
        <v>0</v>
      </c>
      <c r="I138" s="13">
        <f t="shared" si="19"/>
        <v>0</v>
      </c>
      <c r="J138" s="13">
        <f t="shared" si="20"/>
        <v>0</v>
      </c>
      <c r="K138" s="37">
        <v>0</v>
      </c>
      <c r="L138" s="13">
        <f t="shared" si="21"/>
        <v>0</v>
      </c>
      <c r="M138" s="13">
        <f t="shared" si="22"/>
        <v>0</v>
      </c>
      <c r="N138" s="14">
        <f t="shared" si="23"/>
        <v>0</v>
      </c>
    </row>
    <row r="139" spans="1:14" ht="31" x14ac:dyDescent="0.35">
      <c r="A139" s="11" t="s">
        <v>278</v>
      </c>
      <c r="B139" s="11" t="s">
        <v>279</v>
      </c>
      <c r="C139" s="12" t="s">
        <v>35</v>
      </c>
      <c r="D139" s="12" t="s">
        <v>36</v>
      </c>
      <c r="E139" s="12">
        <v>4</v>
      </c>
      <c r="F139" s="37">
        <v>0</v>
      </c>
      <c r="G139" s="37">
        <v>0</v>
      </c>
      <c r="H139" s="13">
        <f t="shared" si="18"/>
        <v>0</v>
      </c>
      <c r="I139" s="13">
        <f t="shared" si="19"/>
        <v>0</v>
      </c>
      <c r="J139" s="13">
        <f t="shared" si="20"/>
        <v>0</v>
      </c>
      <c r="K139" s="37">
        <v>0</v>
      </c>
      <c r="L139" s="13">
        <f t="shared" si="21"/>
        <v>0</v>
      </c>
      <c r="M139" s="13">
        <f t="shared" si="22"/>
        <v>0</v>
      </c>
      <c r="N139" s="14">
        <f t="shared" si="23"/>
        <v>0</v>
      </c>
    </row>
    <row r="140" spans="1:14" ht="31" x14ac:dyDescent="0.35">
      <c r="A140" s="11" t="s">
        <v>280</v>
      </c>
      <c r="B140" s="11" t="s">
        <v>281</v>
      </c>
      <c r="C140" s="12" t="s">
        <v>35</v>
      </c>
      <c r="D140" s="12" t="s">
        <v>36</v>
      </c>
      <c r="E140" s="12">
        <v>2</v>
      </c>
      <c r="F140" s="37">
        <v>0</v>
      </c>
      <c r="G140" s="37">
        <v>0</v>
      </c>
      <c r="H140" s="13">
        <f t="shared" si="18"/>
        <v>0</v>
      </c>
      <c r="I140" s="13">
        <f t="shared" si="19"/>
        <v>0</v>
      </c>
      <c r="J140" s="13">
        <f t="shared" si="20"/>
        <v>0</v>
      </c>
      <c r="K140" s="37">
        <v>0</v>
      </c>
      <c r="L140" s="13">
        <f t="shared" si="21"/>
        <v>0</v>
      </c>
      <c r="M140" s="13">
        <f t="shared" si="22"/>
        <v>0</v>
      </c>
      <c r="N140" s="14">
        <f t="shared" si="23"/>
        <v>0</v>
      </c>
    </row>
    <row r="141" spans="1:14" ht="31" x14ac:dyDescent="0.35">
      <c r="A141" s="11" t="s">
        <v>282</v>
      </c>
      <c r="B141" s="11" t="s">
        <v>283</v>
      </c>
      <c r="C141" s="12" t="s">
        <v>35</v>
      </c>
      <c r="D141" s="12" t="s">
        <v>36</v>
      </c>
      <c r="E141" s="12">
        <v>2</v>
      </c>
      <c r="F141" s="37">
        <v>0</v>
      </c>
      <c r="G141" s="37">
        <v>0</v>
      </c>
      <c r="H141" s="13">
        <f t="shared" si="18"/>
        <v>0</v>
      </c>
      <c r="I141" s="13">
        <f t="shared" si="19"/>
        <v>0</v>
      </c>
      <c r="J141" s="13">
        <f t="shared" si="20"/>
        <v>0</v>
      </c>
      <c r="K141" s="37">
        <v>0</v>
      </c>
      <c r="L141" s="13">
        <f t="shared" si="21"/>
        <v>0</v>
      </c>
      <c r="M141" s="13">
        <f t="shared" si="22"/>
        <v>0</v>
      </c>
      <c r="N141" s="14">
        <f t="shared" si="23"/>
        <v>0</v>
      </c>
    </row>
    <row r="142" spans="1:14" ht="31" x14ac:dyDescent="0.35">
      <c r="A142" s="11" t="s">
        <v>284</v>
      </c>
      <c r="B142" s="11" t="s">
        <v>285</v>
      </c>
      <c r="C142" s="12" t="s">
        <v>35</v>
      </c>
      <c r="D142" s="12" t="s">
        <v>36</v>
      </c>
      <c r="E142" s="12">
        <v>4</v>
      </c>
      <c r="F142" s="37">
        <v>0</v>
      </c>
      <c r="G142" s="37">
        <v>0</v>
      </c>
      <c r="H142" s="13">
        <f t="shared" si="18"/>
        <v>0</v>
      </c>
      <c r="I142" s="13">
        <f t="shared" si="19"/>
        <v>0</v>
      </c>
      <c r="J142" s="13">
        <f t="shared" si="20"/>
        <v>0</v>
      </c>
      <c r="K142" s="37">
        <v>0</v>
      </c>
      <c r="L142" s="13">
        <f t="shared" si="21"/>
        <v>0</v>
      </c>
      <c r="M142" s="13">
        <f t="shared" si="22"/>
        <v>0</v>
      </c>
      <c r="N142" s="14">
        <f t="shared" si="23"/>
        <v>0</v>
      </c>
    </row>
    <row r="143" spans="1:14" ht="31" x14ac:dyDescent="0.35">
      <c r="A143" s="11" t="s">
        <v>286</v>
      </c>
      <c r="B143" s="11" t="s">
        <v>287</v>
      </c>
      <c r="C143" s="12" t="s">
        <v>35</v>
      </c>
      <c r="D143" s="12" t="s">
        <v>36</v>
      </c>
      <c r="E143" s="12">
        <v>4</v>
      </c>
      <c r="F143" s="37">
        <v>0</v>
      </c>
      <c r="G143" s="37">
        <v>0</v>
      </c>
      <c r="H143" s="13">
        <f t="shared" si="18"/>
        <v>0</v>
      </c>
      <c r="I143" s="13">
        <f t="shared" si="19"/>
        <v>0</v>
      </c>
      <c r="J143" s="13">
        <f t="shared" si="20"/>
        <v>0</v>
      </c>
      <c r="K143" s="37">
        <v>0</v>
      </c>
      <c r="L143" s="13">
        <f t="shared" si="21"/>
        <v>0</v>
      </c>
      <c r="M143" s="13">
        <f t="shared" si="22"/>
        <v>0</v>
      </c>
      <c r="N143" s="14">
        <f t="shared" si="23"/>
        <v>0</v>
      </c>
    </row>
    <row r="144" spans="1:14" ht="31" x14ac:dyDescent="0.35">
      <c r="A144" s="11" t="s">
        <v>288</v>
      </c>
      <c r="B144" s="11" t="s">
        <v>289</v>
      </c>
      <c r="C144" s="12" t="s">
        <v>35</v>
      </c>
      <c r="D144" s="12" t="s">
        <v>36</v>
      </c>
      <c r="E144" s="12">
        <v>4</v>
      </c>
      <c r="F144" s="37">
        <v>0</v>
      </c>
      <c r="G144" s="37">
        <v>0</v>
      </c>
      <c r="H144" s="13">
        <f t="shared" si="18"/>
        <v>0</v>
      </c>
      <c r="I144" s="13">
        <f t="shared" si="19"/>
        <v>0</v>
      </c>
      <c r="J144" s="13">
        <f t="shared" si="20"/>
        <v>0</v>
      </c>
      <c r="K144" s="37">
        <v>0</v>
      </c>
      <c r="L144" s="13">
        <f t="shared" si="21"/>
        <v>0</v>
      </c>
      <c r="M144" s="13">
        <f t="shared" si="22"/>
        <v>0</v>
      </c>
      <c r="N144" s="14">
        <f t="shared" si="23"/>
        <v>0</v>
      </c>
    </row>
    <row r="145" spans="1:14" ht="46.5" x14ac:dyDescent="0.35">
      <c r="A145" s="11" t="s">
        <v>290</v>
      </c>
      <c r="B145" s="11" t="s">
        <v>291</v>
      </c>
      <c r="C145" s="12" t="s">
        <v>35</v>
      </c>
      <c r="D145" s="12" t="s">
        <v>36</v>
      </c>
      <c r="E145" s="12">
        <v>4</v>
      </c>
      <c r="F145" s="37">
        <v>0</v>
      </c>
      <c r="G145" s="37">
        <v>0</v>
      </c>
      <c r="H145" s="13">
        <f t="shared" si="18"/>
        <v>0</v>
      </c>
      <c r="I145" s="13">
        <f t="shared" si="19"/>
        <v>0</v>
      </c>
      <c r="J145" s="13">
        <f t="shared" si="20"/>
        <v>0</v>
      </c>
      <c r="K145" s="37">
        <v>0</v>
      </c>
      <c r="L145" s="13">
        <f t="shared" si="21"/>
        <v>0</v>
      </c>
      <c r="M145" s="13">
        <f t="shared" si="22"/>
        <v>0</v>
      </c>
      <c r="N145" s="14">
        <f t="shared" si="23"/>
        <v>0</v>
      </c>
    </row>
    <row r="146" spans="1:14" ht="31" x14ac:dyDescent="0.35">
      <c r="A146" s="11" t="s">
        <v>292</v>
      </c>
      <c r="B146" s="11" t="s">
        <v>293</v>
      </c>
      <c r="C146" s="12" t="s">
        <v>35</v>
      </c>
      <c r="D146" s="12" t="s">
        <v>36</v>
      </c>
      <c r="E146" s="12">
        <v>4</v>
      </c>
      <c r="F146" s="37">
        <v>0</v>
      </c>
      <c r="G146" s="37">
        <v>0</v>
      </c>
      <c r="H146" s="13">
        <f t="shared" ref="H146:H177" si="24">ROUND(F146*G146,2)</f>
        <v>0</v>
      </c>
      <c r="I146" s="13">
        <f t="shared" ref="I146:I177" si="25">ROUND(E146*F146,2)</f>
        <v>0</v>
      </c>
      <c r="J146" s="13">
        <f t="shared" ref="J146:J177" si="26">ROUND(E146*H146,2)</f>
        <v>0</v>
      </c>
      <c r="K146" s="37">
        <v>0</v>
      </c>
      <c r="L146" s="13">
        <f t="shared" ref="L146:L177" si="27">ROUND(E146*K146,2)</f>
        <v>0</v>
      </c>
      <c r="M146" s="13">
        <f t="shared" ref="M146:M177" si="28">H146+K146</f>
        <v>0</v>
      </c>
      <c r="N146" s="14">
        <f t="shared" ref="N146:N177" si="29">J146+L146</f>
        <v>0</v>
      </c>
    </row>
    <row r="147" spans="1:14" ht="31" x14ac:dyDescent="0.35">
      <c r="A147" s="11" t="s">
        <v>294</v>
      </c>
      <c r="B147" s="11" t="s">
        <v>295</v>
      </c>
      <c r="C147" s="12" t="s">
        <v>35</v>
      </c>
      <c r="D147" s="12" t="s">
        <v>36</v>
      </c>
      <c r="E147" s="12">
        <v>10</v>
      </c>
      <c r="F147" s="37">
        <v>0</v>
      </c>
      <c r="G147" s="37">
        <v>0</v>
      </c>
      <c r="H147" s="13">
        <f t="shared" si="24"/>
        <v>0</v>
      </c>
      <c r="I147" s="13">
        <f t="shared" si="25"/>
        <v>0</v>
      </c>
      <c r="J147" s="13">
        <f t="shared" si="26"/>
        <v>0</v>
      </c>
      <c r="K147" s="37">
        <v>0</v>
      </c>
      <c r="L147" s="13">
        <f t="shared" si="27"/>
        <v>0</v>
      </c>
      <c r="M147" s="13">
        <f t="shared" si="28"/>
        <v>0</v>
      </c>
      <c r="N147" s="14">
        <f t="shared" si="29"/>
        <v>0</v>
      </c>
    </row>
    <row r="148" spans="1:14" ht="31" x14ac:dyDescent="0.35">
      <c r="A148" s="11" t="s">
        <v>296</v>
      </c>
      <c r="B148" s="11" t="s">
        <v>297</v>
      </c>
      <c r="C148" s="12" t="s">
        <v>35</v>
      </c>
      <c r="D148" s="12" t="s">
        <v>36</v>
      </c>
      <c r="E148" s="12">
        <v>2</v>
      </c>
      <c r="F148" s="37">
        <v>0</v>
      </c>
      <c r="G148" s="37">
        <v>0</v>
      </c>
      <c r="H148" s="13">
        <f t="shared" si="24"/>
        <v>0</v>
      </c>
      <c r="I148" s="13">
        <f t="shared" si="25"/>
        <v>0</v>
      </c>
      <c r="J148" s="13">
        <f t="shared" si="26"/>
        <v>0</v>
      </c>
      <c r="K148" s="37">
        <v>0</v>
      </c>
      <c r="L148" s="13">
        <f t="shared" si="27"/>
        <v>0</v>
      </c>
      <c r="M148" s="13">
        <f t="shared" si="28"/>
        <v>0</v>
      </c>
      <c r="N148" s="14">
        <f t="shared" si="29"/>
        <v>0</v>
      </c>
    </row>
    <row r="149" spans="1:14" ht="31" x14ac:dyDescent="0.35">
      <c r="A149" s="11" t="s">
        <v>298</v>
      </c>
      <c r="B149" s="11" t="s">
        <v>299</v>
      </c>
      <c r="C149" s="12" t="s">
        <v>35</v>
      </c>
      <c r="D149" s="12" t="s">
        <v>36</v>
      </c>
      <c r="E149" s="12">
        <v>4</v>
      </c>
      <c r="F149" s="37">
        <v>0</v>
      </c>
      <c r="G149" s="37">
        <v>0</v>
      </c>
      <c r="H149" s="13">
        <f t="shared" si="24"/>
        <v>0</v>
      </c>
      <c r="I149" s="13">
        <f t="shared" si="25"/>
        <v>0</v>
      </c>
      <c r="J149" s="13">
        <f t="shared" si="26"/>
        <v>0</v>
      </c>
      <c r="K149" s="37">
        <v>0</v>
      </c>
      <c r="L149" s="13">
        <f t="shared" si="27"/>
        <v>0</v>
      </c>
      <c r="M149" s="13">
        <f t="shared" si="28"/>
        <v>0</v>
      </c>
      <c r="N149" s="14">
        <f t="shared" si="29"/>
        <v>0</v>
      </c>
    </row>
    <row r="150" spans="1:14" ht="31" x14ac:dyDescent="0.35">
      <c r="A150" s="11" t="s">
        <v>300</v>
      </c>
      <c r="B150" s="11" t="s">
        <v>301</v>
      </c>
      <c r="C150" s="12" t="s">
        <v>35</v>
      </c>
      <c r="D150" s="12" t="s">
        <v>36</v>
      </c>
      <c r="E150" s="12">
        <v>2</v>
      </c>
      <c r="F150" s="37">
        <v>0</v>
      </c>
      <c r="G150" s="37">
        <v>0</v>
      </c>
      <c r="H150" s="13">
        <f t="shared" si="24"/>
        <v>0</v>
      </c>
      <c r="I150" s="13">
        <f t="shared" si="25"/>
        <v>0</v>
      </c>
      <c r="J150" s="13">
        <f t="shared" si="26"/>
        <v>0</v>
      </c>
      <c r="K150" s="37">
        <v>0</v>
      </c>
      <c r="L150" s="13">
        <f t="shared" si="27"/>
        <v>0</v>
      </c>
      <c r="M150" s="13">
        <f t="shared" si="28"/>
        <v>0</v>
      </c>
      <c r="N150" s="14">
        <f t="shared" si="29"/>
        <v>0</v>
      </c>
    </row>
    <row r="151" spans="1:14" ht="31" x14ac:dyDescent="0.35">
      <c r="A151" s="11" t="s">
        <v>302</v>
      </c>
      <c r="B151" s="11" t="s">
        <v>303</v>
      </c>
      <c r="C151" s="12" t="s">
        <v>35</v>
      </c>
      <c r="D151" s="12" t="s">
        <v>36</v>
      </c>
      <c r="E151" s="12">
        <v>3</v>
      </c>
      <c r="F151" s="37">
        <v>0</v>
      </c>
      <c r="G151" s="37">
        <v>0</v>
      </c>
      <c r="H151" s="13">
        <f t="shared" si="24"/>
        <v>0</v>
      </c>
      <c r="I151" s="13">
        <f t="shared" si="25"/>
        <v>0</v>
      </c>
      <c r="J151" s="13">
        <f t="shared" si="26"/>
        <v>0</v>
      </c>
      <c r="K151" s="37">
        <v>0</v>
      </c>
      <c r="L151" s="13">
        <f t="shared" si="27"/>
        <v>0</v>
      </c>
      <c r="M151" s="13">
        <f t="shared" si="28"/>
        <v>0</v>
      </c>
      <c r="N151" s="14">
        <f t="shared" si="29"/>
        <v>0</v>
      </c>
    </row>
    <row r="152" spans="1:14" ht="31" x14ac:dyDescent="0.35">
      <c r="A152" s="11" t="s">
        <v>304</v>
      </c>
      <c r="B152" s="11" t="s">
        <v>305</v>
      </c>
      <c r="C152" s="12" t="s">
        <v>35</v>
      </c>
      <c r="D152" s="12" t="s">
        <v>36</v>
      </c>
      <c r="E152" s="12">
        <v>4</v>
      </c>
      <c r="F152" s="37">
        <v>0</v>
      </c>
      <c r="G152" s="37">
        <v>0</v>
      </c>
      <c r="H152" s="13">
        <f t="shared" si="24"/>
        <v>0</v>
      </c>
      <c r="I152" s="13">
        <f t="shared" si="25"/>
        <v>0</v>
      </c>
      <c r="J152" s="13">
        <f t="shared" si="26"/>
        <v>0</v>
      </c>
      <c r="K152" s="37">
        <v>0</v>
      </c>
      <c r="L152" s="13">
        <f t="shared" si="27"/>
        <v>0</v>
      </c>
      <c r="M152" s="13">
        <f t="shared" si="28"/>
        <v>0</v>
      </c>
      <c r="N152" s="14">
        <f t="shared" si="29"/>
        <v>0</v>
      </c>
    </row>
    <row r="153" spans="1:14" ht="46.5" x14ac:dyDescent="0.35">
      <c r="A153" s="11" t="s">
        <v>306</v>
      </c>
      <c r="B153" s="11" t="s">
        <v>307</v>
      </c>
      <c r="C153" s="12" t="s">
        <v>35</v>
      </c>
      <c r="D153" s="12" t="s">
        <v>36</v>
      </c>
      <c r="E153" s="12">
        <v>2</v>
      </c>
      <c r="F153" s="37">
        <v>0</v>
      </c>
      <c r="G153" s="37">
        <v>0</v>
      </c>
      <c r="H153" s="13">
        <f t="shared" si="24"/>
        <v>0</v>
      </c>
      <c r="I153" s="13">
        <f t="shared" si="25"/>
        <v>0</v>
      </c>
      <c r="J153" s="13">
        <f t="shared" si="26"/>
        <v>0</v>
      </c>
      <c r="K153" s="37">
        <v>0</v>
      </c>
      <c r="L153" s="13">
        <f t="shared" si="27"/>
        <v>0</v>
      </c>
      <c r="M153" s="13">
        <f t="shared" si="28"/>
        <v>0</v>
      </c>
      <c r="N153" s="14">
        <f t="shared" si="29"/>
        <v>0</v>
      </c>
    </row>
    <row r="154" spans="1:14" ht="31" x14ac:dyDescent="0.35">
      <c r="A154" s="11" t="s">
        <v>308</v>
      </c>
      <c r="B154" s="11" t="s">
        <v>309</v>
      </c>
      <c r="C154" s="12" t="s">
        <v>35</v>
      </c>
      <c r="D154" s="12" t="s">
        <v>36</v>
      </c>
      <c r="E154" s="12">
        <v>2</v>
      </c>
      <c r="F154" s="37">
        <v>0</v>
      </c>
      <c r="G154" s="37">
        <v>0</v>
      </c>
      <c r="H154" s="13">
        <f t="shared" si="24"/>
        <v>0</v>
      </c>
      <c r="I154" s="13">
        <f t="shared" si="25"/>
        <v>0</v>
      </c>
      <c r="J154" s="13">
        <f t="shared" si="26"/>
        <v>0</v>
      </c>
      <c r="K154" s="37">
        <v>0</v>
      </c>
      <c r="L154" s="13">
        <f t="shared" si="27"/>
        <v>0</v>
      </c>
      <c r="M154" s="13">
        <f t="shared" si="28"/>
        <v>0</v>
      </c>
      <c r="N154" s="14">
        <f t="shared" si="29"/>
        <v>0</v>
      </c>
    </row>
    <row r="155" spans="1:14" ht="31" x14ac:dyDescent="0.35">
      <c r="A155" s="11" t="s">
        <v>310</v>
      </c>
      <c r="B155" s="11" t="s">
        <v>311</v>
      </c>
      <c r="C155" s="12" t="s">
        <v>35</v>
      </c>
      <c r="D155" s="12" t="s">
        <v>36</v>
      </c>
      <c r="E155" s="12">
        <v>4</v>
      </c>
      <c r="F155" s="37">
        <v>0</v>
      </c>
      <c r="G155" s="37">
        <v>0</v>
      </c>
      <c r="H155" s="13">
        <f t="shared" si="24"/>
        <v>0</v>
      </c>
      <c r="I155" s="13">
        <f t="shared" si="25"/>
        <v>0</v>
      </c>
      <c r="J155" s="13">
        <f t="shared" si="26"/>
        <v>0</v>
      </c>
      <c r="K155" s="37">
        <v>0</v>
      </c>
      <c r="L155" s="13">
        <f t="shared" si="27"/>
        <v>0</v>
      </c>
      <c r="M155" s="13">
        <f t="shared" si="28"/>
        <v>0</v>
      </c>
      <c r="N155" s="14">
        <f t="shared" si="29"/>
        <v>0</v>
      </c>
    </row>
    <row r="156" spans="1:14" ht="31" x14ac:dyDescent="0.35">
      <c r="A156" s="11" t="s">
        <v>312</v>
      </c>
      <c r="B156" s="11" t="s">
        <v>313</v>
      </c>
      <c r="C156" s="12" t="s">
        <v>35</v>
      </c>
      <c r="D156" s="12" t="s">
        <v>36</v>
      </c>
      <c r="E156" s="12">
        <v>1</v>
      </c>
      <c r="F156" s="37">
        <v>0</v>
      </c>
      <c r="G156" s="37">
        <v>0</v>
      </c>
      <c r="H156" s="13">
        <f t="shared" si="24"/>
        <v>0</v>
      </c>
      <c r="I156" s="13">
        <f t="shared" si="25"/>
        <v>0</v>
      </c>
      <c r="J156" s="13">
        <f t="shared" si="26"/>
        <v>0</v>
      </c>
      <c r="K156" s="37">
        <v>0</v>
      </c>
      <c r="L156" s="13">
        <f t="shared" si="27"/>
        <v>0</v>
      </c>
      <c r="M156" s="13">
        <f t="shared" si="28"/>
        <v>0</v>
      </c>
      <c r="N156" s="14">
        <f t="shared" si="29"/>
        <v>0</v>
      </c>
    </row>
    <row r="157" spans="1:14" ht="31" x14ac:dyDescent="0.35">
      <c r="A157" s="11" t="s">
        <v>314</v>
      </c>
      <c r="B157" s="11" t="s">
        <v>315</v>
      </c>
      <c r="C157" s="12" t="s">
        <v>35</v>
      </c>
      <c r="D157" s="12" t="s">
        <v>36</v>
      </c>
      <c r="E157" s="12">
        <v>1</v>
      </c>
      <c r="F157" s="37">
        <v>0</v>
      </c>
      <c r="G157" s="37">
        <v>0</v>
      </c>
      <c r="H157" s="13">
        <f t="shared" si="24"/>
        <v>0</v>
      </c>
      <c r="I157" s="13">
        <f t="shared" si="25"/>
        <v>0</v>
      </c>
      <c r="J157" s="13">
        <f t="shared" si="26"/>
        <v>0</v>
      </c>
      <c r="K157" s="37">
        <v>0</v>
      </c>
      <c r="L157" s="13">
        <f t="shared" si="27"/>
        <v>0</v>
      </c>
      <c r="M157" s="13">
        <f t="shared" si="28"/>
        <v>0</v>
      </c>
      <c r="N157" s="14">
        <f t="shared" si="29"/>
        <v>0</v>
      </c>
    </row>
    <row r="158" spans="1:14" ht="31" x14ac:dyDescent="0.35">
      <c r="A158" s="11" t="s">
        <v>316</v>
      </c>
      <c r="B158" s="11" t="s">
        <v>317</v>
      </c>
      <c r="C158" s="12" t="s">
        <v>35</v>
      </c>
      <c r="D158" s="12" t="s">
        <v>36</v>
      </c>
      <c r="E158" s="12">
        <v>1</v>
      </c>
      <c r="F158" s="37">
        <v>0</v>
      </c>
      <c r="G158" s="37">
        <v>0</v>
      </c>
      <c r="H158" s="13">
        <f t="shared" si="24"/>
        <v>0</v>
      </c>
      <c r="I158" s="13">
        <f t="shared" si="25"/>
        <v>0</v>
      </c>
      <c r="J158" s="13">
        <f t="shared" si="26"/>
        <v>0</v>
      </c>
      <c r="K158" s="37">
        <v>0</v>
      </c>
      <c r="L158" s="13">
        <f t="shared" si="27"/>
        <v>0</v>
      </c>
      <c r="M158" s="13">
        <f t="shared" si="28"/>
        <v>0</v>
      </c>
      <c r="N158" s="14">
        <f t="shared" si="29"/>
        <v>0</v>
      </c>
    </row>
    <row r="159" spans="1:14" ht="31" x14ac:dyDescent="0.35">
      <c r="A159" s="11" t="s">
        <v>318</v>
      </c>
      <c r="B159" s="11" t="s">
        <v>319</v>
      </c>
      <c r="C159" s="12" t="s">
        <v>35</v>
      </c>
      <c r="D159" s="12" t="s">
        <v>36</v>
      </c>
      <c r="E159" s="12">
        <v>1</v>
      </c>
      <c r="F159" s="37">
        <v>0</v>
      </c>
      <c r="G159" s="37">
        <v>0</v>
      </c>
      <c r="H159" s="13">
        <f t="shared" si="24"/>
        <v>0</v>
      </c>
      <c r="I159" s="13">
        <f t="shared" si="25"/>
        <v>0</v>
      </c>
      <c r="J159" s="13">
        <f t="shared" si="26"/>
        <v>0</v>
      </c>
      <c r="K159" s="37">
        <v>0</v>
      </c>
      <c r="L159" s="13">
        <f t="shared" si="27"/>
        <v>0</v>
      </c>
      <c r="M159" s="13">
        <f t="shared" si="28"/>
        <v>0</v>
      </c>
      <c r="N159" s="14">
        <f t="shared" si="29"/>
        <v>0</v>
      </c>
    </row>
    <row r="160" spans="1:14" ht="31" x14ac:dyDescent="0.35">
      <c r="A160" s="11" t="s">
        <v>320</v>
      </c>
      <c r="B160" s="11" t="s">
        <v>321</v>
      </c>
      <c r="C160" s="12" t="s">
        <v>35</v>
      </c>
      <c r="D160" s="12" t="s">
        <v>36</v>
      </c>
      <c r="E160" s="12">
        <v>1</v>
      </c>
      <c r="F160" s="37">
        <v>0</v>
      </c>
      <c r="G160" s="37">
        <v>0</v>
      </c>
      <c r="H160" s="13">
        <f t="shared" si="24"/>
        <v>0</v>
      </c>
      <c r="I160" s="13">
        <f t="shared" si="25"/>
        <v>0</v>
      </c>
      <c r="J160" s="13">
        <f t="shared" si="26"/>
        <v>0</v>
      </c>
      <c r="K160" s="37">
        <v>0</v>
      </c>
      <c r="L160" s="13">
        <f t="shared" si="27"/>
        <v>0</v>
      </c>
      <c r="M160" s="13">
        <f t="shared" si="28"/>
        <v>0</v>
      </c>
      <c r="N160" s="14">
        <f t="shared" si="29"/>
        <v>0</v>
      </c>
    </row>
    <row r="161" spans="1:14" ht="31" x14ac:dyDescent="0.35">
      <c r="A161" s="11" t="s">
        <v>322</v>
      </c>
      <c r="B161" s="11" t="s">
        <v>323</v>
      </c>
      <c r="C161" s="12" t="s">
        <v>35</v>
      </c>
      <c r="D161" s="12" t="s">
        <v>36</v>
      </c>
      <c r="E161" s="12">
        <v>1</v>
      </c>
      <c r="F161" s="37">
        <v>0</v>
      </c>
      <c r="G161" s="37">
        <v>0</v>
      </c>
      <c r="H161" s="13">
        <f t="shared" si="24"/>
        <v>0</v>
      </c>
      <c r="I161" s="13">
        <f t="shared" si="25"/>
        <v>0</v>
      </c>
      <c r="J161" s="13">
        <f t="shared" si="26"/>
        <v>0</v>
      </c>
      <c r="K161" s="37">
        <v>0</v>
      </c>
      <c r="L161" s="13">
        <f t="shared" si="27"/>
        <v>0</v>
      </c>
      <c r="M161" s="13">
        <f t="shared" si="28"/>
        <v>0</v>
      </c>
      <c r="N161" s="14">
        <f t="shared" si="29"/>
        <v>0</v>
      </c>
    </row>
    <row r="162" spans="1:14" ht="31" x14ac:dyDescent="0.35">
      <c r="A162" s="11" t="s">
        <v>324</v>
      </c>
      <c r="B162" s="11" t="s">
        <v>325</v>
      </c>
      <c r="C162" s="12" t="s">
        <v>35</v>
      </c>
      <c r="D162" s="12" t="s">
        <v>36</v>
      </c>
      <c r="E162" s="12">
        <v>1</v>
      </c>
      <c r="F162" s="37">
        <v>0</v>
      </c>
      <c r="G162" s="37">
        <v>0</v>
      </c>
      <c r="H162" s="13">
        <f t="shared" si="24"/>
        <v>0</v>
      </c>
      <c r="I162" s="13">
        <f t="shared" si="25"/>
        <v>0</v>
      </c>
      <c r="J162" s="13">
        <f t="shared" si="26"/>
        <v>0</v>
      </c>
      <c r="K162" s="37">
        <v>0</v>
      </c>
      <c r="L162" s="13">
        <f t="shared" si="27"/>
        <v>0</v>
      </c>
      <c r="M162" s="13">
        <f t="shared" si="28"/>
        <v>0</v>
      </c>
      <c r="N162" s="14">
        <f t="shared" si="29"/>
        <v>0</v>
      </c>
    </row>
    <row r="163" spans="1:14" ht="31" x14ac:dyDescent="0.35">
      <c r="A163" s="11" t="s">
        <v>326</v>
      </c>
      <c r="B163" s="11" t="s">
        <v>327</v>
      </c>
      <c r="C163" s="12" t="s">
        <v>35</v>
      </c>
      <c r="D163" s="12" t="s">
        <v>36</v>
      </c>
      <c r="E163" s="12">
        <v>2</v>
      </c>
      <c r="F163" s="37">
        <v>0</v>
      </c>
      <c r="G163" s="37">
        <v>0</v>
      </c>
      <c r="H163" s="13">
        <f t="shared" si="24"/>
        <v>0</v>
      </c>
      <c r="I163" s="13">
        <f t="shared" si="25"/>
        <v>0</v>
      </c>
      <c r="J163" s="13">
        <f t="shared" si="26"/>
        <v>0</v>
      </c>
      <c r="K163" s="37">
        <v>0</v>
      </c>
      <c r="L163" s="13">
        <f t="shared" si="27"/>
        <v>0</v>
      </c>
      <c r="M163" s="13">
        <f t="shared" si="28"/>
        <v>0</v>
      </c>
      <c r="N163" s="14">
        <f t="shared" si="29"/>
        <v>0</v>
      </c>
    </row>
    <row r="164" spans="1:14" ht="31" x14ac:dyDescent="0.35">
      <c r="A164" s="11" t="s">
        <v>328</v>
      </c>
      <c r="B164" s="11" t="s">
        <v>329</v>
      </c>
      <c r="C164" s="12" t="s">
        <v>35</v>
      </c>
      <c r="D164" s="12" t="s">
        <v>36</v>
      </c>
      <c r="E164" s="12">
        <v>4</v>
      </c>
      <c r="F164" s="37">
        <v>0</v>
      </c>
      <c r="G164" s="37">
        <v>0</v>
      </c>
      <c r="H164" s="13">
        <f t="shared" si="24"/>
        <v>0</v>
      </c>
      <c r="I164" s="13">
        <f t="shared" si="25"/>
        <v>0</v>
      </c>
      <c r="J164" s="13">
        <f t="shared" si="26"/>
        <v>0</v>
      </c>
      <c r="K164" s="37">
        <v>0</v>
      </c>
      <c r="L164" s="13">
        <f t="shared" si="27"/>
        <v>0</v>
      </c>
      <c r="M164" s="13">
        <f t="shared" si="28"/>
        <v>0</v>
      </c>
      <c r="N164" s="14">
        <f t="shared" si="29"/>
        <v>0</v>
      </c>
    </row>
    <row r="165" spans="1:14" ht="62" x14ac:dyDescent="0.35">
      <c r="A165" s="11" t="s">
        <v>330</v>
      </c>
      <c r="B165" s="11" t="s">
        <v>331</v>
      </c>
      <c r="C165" s="12" t="s">
        <v>35</v>
      </c>
      <c r="D165" s="12" t="s">
        <v>36</v>
      </c>
      <c r="E165" s="12">
        <v>2</v>
      </c>
      <c r="F165" s="37">
        <v>0</v>
      </c>
      <c r="G165" s="37">
        <v>0</v>
      </c>
      <c r="H165" s="13">
        <f t="shared" si="24"/>
        <v>0</v>
      </c>
      <c r="I165" s="13">
        <f t="shared" si="25"/>
        <v>0</v>
      </c>
      <c r="J165" s="13">
        <f t="shared" si="26"/>
        <v>0</v>
      </c>
      <c r="K165" s="37">
        <v>0</v>
      </c>
      <c r="L165" s="13">
        <f t="shared" si="27"/>
        <v>0</v>
      </c>
      <c r="M165" s="13">
        <f t="shared" si="28"/>
        <v>0</v>
      </c>
      <c r="N165" s="14">
        <f t="shared" si="29"/>
        <v>0</v>
      </c>
    </row>
    <row r="166" spans="1:14" ht="31" x14ac:dyDescent="0.35">
      <c r="A166" s="11" t="s">
        <v>332</v>
      </c>
      <c r="B166" s="11" t="s">
        <v>333</v>
      </c>
      <c r="C166" s="12" t="s">
        <v>35</v>
      </c>
      <c r="D166" s="12" t="s">
        <v>36</v>
      </c>
      <c r="E166" s="12">
        <v>2</v>
      </c>
      <c r="F166" s="37">
        <v>0</v>
      </c>
      <c r="G166" s="37">
        <v>0</v>
      </c>
      <c r="H166" s="13">
        <f t="shared" si="24"/>
        <v>0</v>
      </c>
      <c r="I166" s="13">
        <f t="shared" si="25"/>
        <v>0</v>
      </c>
      <c r="J166" s="13">
        <f t="shared" si="26"/>
        <v>0</v>
      </c>
      <c r="K166" s="37">
        <v>0</v>
      </c>
      <c r="L166" s="13">
        <f t="shared" si="27"/>
        <v>0</v>
      </c>
      <c r="M166" s="13">
        <f t="shared" si="28"/>
        <v>0</v>
      </c>
      <c r="N166" s="14">
        <f t="shared" si="29"/>
        <v>0</v>
      </c>
    </row>
    <row r="167" spans="1:14" ht="31" x14ac:dyDescent="0.35">
      <c r="A167" s="11" t="s">
        <v>334</v>
      </c>
      <c r="B167" s="11" t="s">
        <v>335</v>
      </c>
      <c r="C167" s="12" t="s">
        <v>35</v>
      </c>
      <c r="D167" s="12" t="s">
        <v>36</v>
      </c>
      <c r="E167" s="12">
        <v>2</v>
      </c>
      <c r="F167" s="37">
        <v>0</v>
      </c>
      <c r="G167" s="37">
        <v>0</v>
      </c>
      <c r="H167" s="13">
        <f t="shared" si="24"/>
        <v>0</v>
      </c>
      <c r="I167" s="13">
        <f t="shared" si="25"/>
        <v>0</v>
      </c>
      <c r="J167" s="13">
        <f t="shared" si="26"/>
        <v>0</v>
      </c>
      <c r="K167" s="37">
        <v>0</v>
      </c>
      <c r="L167" s="13">
        <f t="shared" si="27"/>
        <v>0</v>
      </c>
      <c r="M167" s="13">
        <f t="shared" si="28"/>
        <v>0</v>
      </c>
      <c r="N167" s="14">
        <f t="shared" si="29"/>
        <v>0</v>
      </c>
    </row>
    <row r="168" spans="1:14" ht="31" x14ac:dyDescent="0.35">
      <c r="A168" s="11" t="s">
        <v>336</v>
      </c>
      <c r="B168" s="11" t="s">
        <v>337</v>
      </c>
      <c r="C168" s="12" t="s">
        <v>35</v>
      </c>
      <c r="D168" s="12" t="s">
        <v>36</v>
      </c>
      <c r="E168" s="12">
        <v>1</v>
      </c>
      <c r="F168" s="37">
        <v>0</v>
      </c>
      <c r="G168" s="37">
        <v>0</v>
      </c>
      <c r="H168" s="13">
        <f t="shared" si="24"/>
        <v>0</v>
      </c>
      <c r="I168" s="13">
        <f t="shared" si="25"/>
        <v>0</v>
      </c>
      <c r="J168" s="13">
        <f t="shared" si="26"/>
        <v>0</v>
      </c>
      <c r="K168" s="37">
        <v>0</v>
      </c>
      <c r="L168" s="13">
        <f t="shared" si="27"/>
        <v>0</v>
      </c>
      <c r="M168" s="13">
        <f t="shared" si="28"/>
        <v>0</v>
      </c>
      <c r="N168" s="14">
        <f t="shared" si="29"/>
        <v>0</v>
      </c>
    </row>
    <row r="169" spans="1:14" ht="31" x14ac:dyDescent="0.35">
      <c r="A169" s="11" t="s">
        <v>338</v>
      </c>
      <c r="B169" s="11" t="s">
        <v>339</v>
      </c>
      <c r="C169" s="12" t="s">
        <v>35</v>
      </c>
      <c r="D169" s="12" t="s">
        <v>36</v>
      </c>
      <c r="E169" s="12">
        <v>1</v>
      </c>
      <c r="F169" s="37">
        <v>0</v>
      </c>
      <c r="G169" s="37">
        <v>0</v>
      </c>
      <c r="H169" s="13">
        <f t="shared" si="24"/>
        <v>0</v>
      </c>
      <c r="I169" s="13">
        <f t="shared" si="25"/>
        <v>0</v>
      </c>
      <c r="J169" s="13">
        <f t="shared" si="26"/>
        <v>0</v>
      </c>
      <c r="K169" s="37">
        <v>0</v>
      </c>
      <c r="L169" s="13">
        <f t="shared" si="27"/>
        <v>0</v>
      </c>
      <c r="M169" s="13">
        <f t="shared" si="28"/>
        <v>0</v>
      </c>
      <c r="N169" s="14">
        <f t="shared" si="29"/>
        <v>0</v>
      </c>
    </row>
    <row r="170" spans="1:14" ht="31" x14ac:dyDescent="0.35">
      <c r="A170" s="11" t="s">
        <v>340</v>
      </c>
      <c r="B170" s="11" t="s">
        <v>341</v>
      </c>
      <c r="C170" s="12" t="s">
        <v>35</v>
      </c>
      <c r="D170" s="12" t="s">
        <v>36</v>
      </c>
      <c r="E170" s="12">
        <v>5</v>
      </c>
      <c r="F170" s="37">
        <v>0</v>
      </c>
      <c r="G170" s="37">
        <v>0</v>
      </c>
      <c r="H170" s="13">
        <f t="shared" si="24"/>
        <v>0</v>
      </c>
      <c r="I170" s="13">
        <f t="shared" si="25"/>
        <v>0</v>
      </c>
      <c r="J170" s="13">
        <f t="shared" si="26"/>
        <v>0</v>
      </c>
      <c r="K170" s="37">
        <v>0</v>
      </c>
      <c r="L170" s="13">
        <f t="shared" si="27"/>
        <v>0</v>
      </c>
      <c r="M170" s="13">
        <f t="shared" si="28"/>
        <v>0</v>
      </c>
      <c r="N170" s="14">
        <f t="shared" si="29"/>
        <v>0</v>
      </c>
    </row>
    <row r="171" spans="1:14" ht="31" x14ac:dyDescent="0.35">
      <c r="A171" s="11" t="s">
        <v>342</v>
      </c>
      <c r="B171" s="11" t="s">
        <v>343</v>
      </c>
      <c r="C171" s="12" t="s">
        <v>35</v>
      </c>
      <c r="D171" s="12" t="s">
        <v>36</v>
      </c>
      <c r="E171" s="12">
        <v>1</v>
      </c>
      <c r="F171" s="37">
        <v>0</v>
      </c>
      <c r="G171" s="37">
        <v>0</v>
      </c>
      <c r="H171" s="13">
        <f t="shared" si="24"/>
        <v>0</v>
      </c>
      <c r="I171" s="13">
        <f t="shared" si="25"/>
        <v>0</v>
      </c>
      <c r="J171" s="13">
        <f t="shared" si="26"/>
        <v>0</v>
      </c>
      <c r="K171" s="37">
        <v>0</v>
      </c>
      <c r="L171" s="13">
        <f t="shared" si="27"/>
        <v>0</v>
      </c>
      <c r="M171" s="13">
        <f t="shared" si="28"/>
        <v>0</v>
      </c>
      <c r="N171" s="14">
        <f t="shared" si="29"/>
        <v>0</v>
      </c>
    </row>
    <row r="172" spans="1:14" ht="31" x14ac:dyDescent="0.35">
      <c r="A172" s="11" t="s">
        <v>344</v>
      </c>
      <c r="B172" s="11" t="s">
        <v>345</v>
      </c>
      <c r="C172" s="12" t="s">
        <v>35</v>
      </c>
      <c r="D172" s="12" t="s">
        <v>36</v>
      </c>
      <c r="E172" s="12">
        <v>1</v>
      </c>
      <c r="F172" s="37">
        <v>0</v>
      </c>
      <c r="G172" s="37">
        <v>0</v>
      </c>
      <c r="H172" s="13">
        <f t="shared" si="24"/>
        <v>0</v>
      </c>
      <c r="I172" s="13">
        <f t="shared" si="25"/>
        <v>0</v>
      </c>
      <c r="J172" s="13">
        <f t="shared" si="26"/>
        <v>0</v>
      </c>
      <c r="K172" s="37">
        <v>0</v>
      </c>
      <c r="L172" s="13">
        <f t="shared" si="27"/>
        <v>0</v>
      </c>
      <c r="M172" s="13">
        <f t="shared" si="28"/>
        <v>0</v>
      </c>
      <c r="N172" s="14">
        <f t="shared" si="29"/>
        <v>0</v>
      </c>
    </row>
    <row r="173" spans="1:14" ht="31" x14ac:dyDescent="0.35">
      <c r="A173" s="11" t="s">
        <v>346</v>
      </c>
      <c r="B173" s="11" t="s">
        <v>347</v>
      </c>
      <c r="C173" s="12" t="s">
        <v>35</v>
      </c>
      <c r="D173" s="12" t="s">
        <v>36</v>
      </c>
      <c r="E173" s="12">
        <v>40</v>
      </c>
      <c r="F173" s="37">
        <v>0</v>
      </c>
      <c r="G173" s="37">
        <v>0</v>
      </c>
      <c r="H173" s="13">
        <f t="shared" si="24"/>
        <v>0</v>
      </c>
      <c r="I173" s="13">
        <f t="shared" si="25"/>
        <v>0</v>
      </c>
      <c r="J173" s="13">
        <f t="shared" si="26"/>
        <v>0</v>
      </c>
      <c r="K173" s="37">
        <v>0</v>
      </c>
      <c r="L173" s="13">
        <f t="shared" si="27"/>
        <v>0</v>
      </c>
      <c r="M173" s="13">
        <f t="shared" si="28"/>
        <v>0</v>
      </c>
      <c r="N173" s="14">
        <f t="shared" si="29"/>
        <v>0</v>
      </c>
    </row>
    <row r="174" spans="1:14" ht="31" x14ac:dyDescent="0.35">
      <c r="A174" s="11" t="s">
        <v>348</v>
      </c>
      <c r="B174" s="11" t="s">
        <v>349</v>
      </c>
      <c r="C174" s="12" t="s">
        <v>35</v>
      </c>
      <c r="D174" s="12" t="s">
        <v>36</v>
      </c>
      <c r="E174" s="12">
        <v>4</v>
      </c>
      <c r="F174" s="37">
        <v>0</v>
      </c>
      <c r="G174" s="37">
        <v>0</v>
      </c>
      <c r="H174" s="13">
        <f t="shared" si="24"/>
        <v>0</v>
      </c>
      <c r="I174" s="13">
        <f t="shared" si="25"/>
        <v>0</v>
      </c>
      <c r="J174" s="13">
        <f t="shared" si="26"/>
        <v>0</v>
      </c>
      <c r="K174" s="37">
        <v>0</v>
      </c>
      <c r="L174" s="13">
        <f t="shared" si="27"/>
        <v>0</v>
      </c>
      <c r="M174" s="13">
        <f t="shared" si="28"/>
        <v>0</v>
      </c>
      <c r="N174" s="14">
        <f t="shared" si="29"/>
        <v>0</v>
      </c>
    </row>
    <row r="175" spans="1:14" ht="31" x14ac:dyDescent="0.35">
      <c r="A175" s="11" t="s">
        <v>350</v>
      </c>
      <c r="B175" s="11" t="s">
        <v>351</v>
      </c>
      <c r="C175" s="12" t="s">
        <v>35</v>
      </c>
      <c r="D175" s="12" t="s">
        <v>36</v>
      </c>
      <c r="E175" s="12">
        <v>1</v>
      </c>
      <c r="F175" s="37">
        <v>0</v>
      </c>
      <c r="G175" s="37">
        <v>0</v>
      </c>
      <c r="H175" s="13">
        <f t="shared" si="24"/>
        <v>0</v>
      </c>
      <c r="I175" s="13">
        <f t="shared" si="25"/>
        <v>0</v>
      </c>
      <c r="J175" s="13">
        <f t="shared" si="26"/>
        <v>0</v>
      </c>
      <c r="K175" s="37">
        <v>0</v>
      </c>
      <c r="L175" s="13">
        <f t="shared" si="27"/>
        <v>0</v>
      </c>
      <c r="M175" s="13">
        <f t="shared" si="28"/>
        <v>0</v>
      </c>
      <c r="N175" s="14">
        <f t="shared" si="29"/>
        <v>0</v>
      </c>
    </row>
    <row r="176" spans="1:14" ht="46.5" x14ac:dyDescent="0.35">
      <c r="A176" s="11" t="s">
        <v>352</v>
      </c>
      <c r="B176" s="11" t="s">
        <v>353</v>
      </c>
      <c r="C176" s="12" t="s">
        <v>35</v>
      </c>
      <c r="D176" s="12" t="s">
        <v>36</v>
      </c>
      <c r="E176" s="12">
        <v>1</v>
      </c>
      <c r="F176" s="37">
        <v>0</v>
      </c>
      <c r="G176" s="37">
        <v>0</v>
      </c>
      <c r="H176" s="13">
        <f t="shared" si="24"/>
        <v>0</v>
      </c>
      <c r="I176" s="13">
        <f t="shared" si="25"/>
        <v>0</v>
      </c>
      <c r="J176" s="13">
        <f t="shared" si="26"/>
        <v>0</v>
      </c>
      <c r="K176" s="37">
        <v>0</v>
      </c>
      <c r="L176" s="13">
        <f t="shared" si="27"/>
        <v>0</v>
      </c>
      <c r="M176" s="13">
        <f t="shared" si="28"/>
        <v>0</v>
      </c>
      <c r="N176" s="14">
        <f t="shared" si="29"/>
        <v>0</v>
      </c>
    </row>
    <row r="177" spans="1:14" ht="31" x14ac:dyDescent="0.35">
      <c r="A177" s="11" t="s">
        <v>354</v>
      </c>
      <c r="B177" s="11" t="s">
        <v>355</v>
      </c>
      <c r="C177" s="12" t="s">
        <v>35</v>
      </c>
      <c r="D177" s="12" t="s">
        <v>36</v>
      </c>
      <c r="E177" s="12">
        <v>1</v>
      </c>
      <c r="F177" s="37">
        <v>0</v>
      </c>
      <c r="G177" s="37">
        <v>0</v>
      </c>
      <c r="H177" s="13">
        <f t="shared" si="24"/>
        <v>0</v>
      </c>
      <c r="I177" s="13">
        <f t="shared" si="25"/>
        <v>0</v>
      </c>
      <c r="J177" s="13">
        <f t="shared" si="26"/>
        <v>0</v>
      </c>
      <c r="K177" s="37">
        <v>0</v>
      </c>
      <c r="L177" s="13">
        <f t="shared" si="27"/>
        <v>0</v>
      </c>
      <c r="M177" s="13">
        <f t="shared" si="28"/>
        <v>0</v>
      </c>
      <c r="N177" s="14">
        <f t="shared" si="29"/>
        <v>0</v>
      </c>
    </row>
    <row r="178" spans="1:14" ht="31" x14ac:dyDescent="0.35">
      <c r="A178" s="11" t="s">
        <v>356</v>
      </c>
      <c r="B178" s="11" t="s">
        <v>357</v>
      </c>
      <c r="C178" s="12" t="s">
        <v>35</v>
      </c>
      <c r="D178" s="12" t="s">
        <v>36</v>
      </c>
      <c r="E178" s="12">
        <v>1</v>
      </c>
      <c r="F178" s="37">
        <v>0</v>
      </c>
      <c r="G178" s="37">
        <v>0</v>
      </c>
      <c r="H178" s="13">
        <f t="shared" ref="H178:H209" si="30">ROUND(F178*G178,2)</f>
        <v>0</v>
      </c>
      <c r="I178" s="13">
        <f t="shared" ref="I178:I213" si="31">ROUND(E178*F178,2)</f>
        <v>0</v>
      </c>
      <c r="J178" s="13">
        <f t="shared" ref="J178:J213" si="32">ROUND(E178*H178,2)</f>
        <v>0</v>
      </c>
      <c r="K178" s="37">
        <v>0</v>
      </c>
      <c r="L178" s="13">
        <f t="shared" ref="L178:L209" si="33">ROUND(E178*K178,2)</f>
        <v>0</v>
      </c>
      <c r="M178" s="13">
        <f t="shared" ref="M178:M213" si="34">H178+K178</f>
        <v>0</v>
      </c>
      <c r="N178" s="14">
        <f t="shared" ref="N178:N213" si="35">J178+L178</f>
        <v>0</v>
      </c>
    </row>
    <row r="179" spans="1:14" ht="31" x14ac:dyDescent="0.35">
      <c r="A179" s="11" t="s">
        <v>358</v>
      </c>
      <c r="B179" s="11" t="s">
        <v>359</v>
      </c>
      <c r="C179" s="12" t="s">
        <v>35</v>
      </c>
      <c r="D179" s="12" t="s">
        <v>36</v>
      </c>
      <c r="E179" s="12">
        <v>2</v>
      </c>
      <c r="F179" s="37">
        <v>0</v>
      </c>
      <c r="G179" s="37">
        <v>0</v>
      </c>
      <c r="H179" s="13">
        <f t="shared" si="30"/>
        <v>0</v>
      </c>
      <c r="I179" s="13">
        <f t="shared" si="31"/>
        <v>0</v>
      </c>
      <c r="J179" s="13">
        <f t="shared" si="32"/>
        <v>0</v>
      </c>
      <c r="K179" s="37">
        <v>0</v>
      </c>
      <c r="L179" s="13">
        <f t="shared" si="33"/>
        <v>0</v>
      </c>
      <c r="M179" s="13">
        <f t="shared" si="34"/>
        <v>0</v>
      </c>
      <c r="N179" s="14">
        <f t="shared" si="35"/>
        <v>0</v>
      </c>
    </row>
    <row r="180" spans="1:14" ht="31" x14ac:dyDescent="0.35">
      <c r="A180" s="11" t="s">
        <v>360</v>
      </c>
      <c r="B180" s="11" t="s">
        <v>361</v>
      </c>
      <c r="C180" s="12" t="s">
        <v>35</v>
      </c>
      <c r="D180" s="12" t="s">
        <v>36</v>
      </c>
      <c r="E180" s="12">
        <v>2</v>
      </c>
      <c r="F180" s="37">
        <v>0</v>
      </c>
      <c r="G180" s="37">
        <v>0</v>
      </c>
      <c r="H180" s="13">
        <f t="shared" si="30"/>
        <v>0</v>
      </c>
      <c r="I180" s="13">
        <f t="shared" si="31"/>
        <v>0</v>
      </c>
      <c r="J180" s="13">
        <f t="shared" si="32"/>
        <v>0</v>
      </c>
      <c r="K180" s="37">
        <v>0</v>
      </c>
      <c r="L180" s="13">
        <f t="shared" si="33"/>
        <v>0</v>
      </c>
      <c r="M180" s="13">
        <f t="shared" si="34"/>
        <v>0</v>
      </c>
      <c r="N180" s="14">
        <f t="shared" si="35"/>
        <v>0</v>
      </c>
    </row>
    <row r="181" spans="1:14" ht="31" x14ac:dyDescent="0.35">
      <c r="A181" s="11" t="s">
        <v>362</v>
      </c>
      <c r="B181" s="11" t="s">
        <v>363</v>
      </c>
      <c r="C181" s="12" t="s">
        <v>35</v>
      </c>
      <c r="D181" s="12" t="s">
        <v>36</v>
      </c>
      <c r="E181" s="12">
        <v>1</v>
      </c>
      <c r="F181" s="37">
        <v>0</v>
      </c>
      <c r="G181" s="37">
        <v>0</v>
      </c>
      <c r="H181" s="13">
        <f t="shared" si="30"/>
        <v>0</v>
      </c>
      <c r="I181" s="13">
        <f t="shared" si="31"/>
        <v>0</v>
      </c>
      <c r="J181" s="13">
        <f t="shared" si="32"/>
        <v>0</v>
      </c>
      <c r="K181" s="37">
        <v>0</v>
      </c>
      <c r="L181" s="13">
        <f t="shared" si="33"/>
        <v>0</v>
      </c>
      <c r="M181" s="13">
        <f t="shared" si="34"/>
        <v>0</v>
      </c>
      <c r="N181" s="14">
        <f t="shared" si="35"/>
        <v>0</v>
      </c>
    </row>
    <row r="182" spans="1:14" ht="31" x14ac:dyDescent="0.35">
      <c r="A182" s="11" t="s">
        <v>364</v>
      </c>
      <c r="B182" s="11" t="s">
        <v>365</v>
      </c>
      <c r="C182" s="12" t="s">
        <v>35</v>
      </c>
      <c r="D182" s="12" t="s">
        <v>36</v>
      </c>
      <c r="E182" s="12">
        <v>1</v>
      </c>
      <c r="F182" s="37">
        <v>0</v>
      </c>
      <c r="G182" s="37">
        <v>0</v>
      </c>
      <c r="H182" s="13">
        <f t="shared" si="30"/>
        <v>0</v>
      </c>
      <c r="I182" s="13">
        <f t="shared" si="31"/>
        <v>0</v>
      </c>
      <c r="J182" s="13">
        <f t="shared" si="32"/>
        <v>0</v>
      </c>
      <c r="K182" s="37">
        <v>0</v>
      </c>
      <c r="L182" s="13">
        <f t="shared" si="33"/>
        <v>0</v>
      </c>
      <c r="M182" s="13">
        <f t="shared" si="34"/>
        <v>0</v>
      </c>
      <c r="N182" s="14">
        <f t="shared" si="35"/>
        <v>0</v>
      </c>
    </row>
    <row r="183" spans="1:14" ht="31" x14ac:dyDescent="0.35">
      <c r="A183" s="11" t="s">
        <v>366</v>
      </c>
      <c r="B183" s="11" t="s">
        <v>367</v>
      </c>
      <c r="C183" s="12" t="s">
        <v>35</v>
      </c>
      <c r="D183" s="12" t="s">
        <v>36</v>
      </c>
      <c r="E183" s="12">
        <v>1</v>
      </c>
      <c r="F183" s="37">
        <v>0</v>
      </c>
      <c r="G183" s="37">
        <v>0</v>
      </c>
      <c r="H183" s="13">
        <f t="shared" si="30"/>
        <v>0</v>
      </c>
      <c r="I183" s="13">
        <f t="shared" si="31"/>
        <v>0</v>
      </c>
      <c r="J183" s="13">
        <f t="shared" si="32"/>
        <v>0</v>
      </c>
      <c r="K183" s="37">
        <v>0</v>
      </c>
      <c r="L183" s="13">
        <f t="shared" si="33"/>
        <v>0</v>
      </c>
      <c r="M183" s="13">
        <f t="shared" si="34"/>
        <v>0</v>
      </c>
      <c r="N183" s="14">
        <f t="shared" si="35"/>
        <v>0</v>
      </c>
    </row>
    <row r="184" spans="1:14" ht="31" x14ac:dyDescent="0.35">
      <c r="A184" s="11" t="s">
        <v>368</v>
      </c>
      <c r="B184" s="11" t="s">
        <v>369</v>
      </c>
      <c r="C184" s="12" t="s">
        <v>35</v>
      </c>
      <c r="D184" s="12" t="s">
        <v>36</v>
      </c>
      <c r="E184" s="12">
        <v>2</v>
      </c>
      <c r="F184" s="37">
        <v>0</v>
      </c>
      <c r="G184" s="37">
        <v>0</v>
      </c>
      <c r="H184" s="13">
        <f t="shared" si="30"/>
        <v>0</v>
      </c>
      <c r="I184" s="13">
        <f t="shared" si="31"/>
        <v>0</v>
      </c>
      <c r="J184" s="13">
        <f t="shared" si="32"/>
        <v>0</v>
      </c>
      <c r="K184" s="37">
        <v>0</v>
      </c>
      <c r="L184" s="13">
        <f t="shared" si="33"/>
        <v>0</v>
      </c>
      <c r="M184" s="13">
        <f t="shared" si="34"/>
        <v>0</v>
      </c>
      <c r="N184" s="14">
        <f t="shared" si="35"/>
        <v>0</v>
      </c>
    </row>
    <row r="185" spans="1:14" ht="46.5" x14ac:dyDescent="0.35">
      <c r="A185" s="11" t="s">
        <v>370</v>
      </c>
      <c r="B185" s="11" t="s">
        <v>371</v>
      </c>
      <c r="C185" s="12" t="s">
        <v>35</v>
      </c>
      <c r="D185" s="12" t="s">
        <v>36</v>
      </c>
      <c r="E185" s="12">
        <v>1</v>
      </c>
      <c r="F185" s="37">
        <v>0</v>
      </c>
      <c r="G185" s="37">
        <v>0</v>
      </c>
      <c r="H185" s="13">
        <f t="shared" si="30"/>
        <v>0</v>
      </c>
      <c r="I185" s="13">
        <f t="shared" si="31"/>
        <v>0</v>
      </c>
      <c r="J185" s="13">
        <f t="shared" si="32"/>
        <v>0</v>
      </c>
      <c r="K185" s="37">
        <v>0</v>
      </c>
      <c r="L185" s="13">
        <f t="shared" si="33"/>
        <v>0</v>
      </c>
      <c r="M185" s="13">
        <f t="shared" si="34"/>
        <v>0</v>
      </c>
      <c r="N185" s="14">
        <f t="shared" si="35"/>
        <v>0</v>
      </c>
    </row>
    <row r="186" spans="1:14" ht="46.5" x14ac:dyDescent="0.35">
      <c r="A186" s="11" t="s">
        <v>372</v>
      </c>
      <c r="B186" s="11" t="s">
        <v>373</v>
      </c>
      <c r="C186" s="12" t="s">
        <v>35</v>
      </c>
      <c r="D186" s="12" t="s">
        <v>36</v>
      </c>
      <c r="E186" s="12">
        <v>1</v>
      </c>
      <c r="F186" s="37">
        <v>0</v>
      </c>
      <c r="G186" s="37">
        <v>0</v>
      </c>
      <c r="H186" s="13">
        <f t="shared" si="30"/>
        <v>0</v>
      </c>
      <c r="I186" s="13">
        <f t="shared" si="31"/>
        <v>0</v>
      </c>
      <c r="J186" s="13">
        <f t="shared" si="32"/>
        <v>0</v>
      </c>
      <c r="K186" s="37">
        <v>0</v>
      </c>
      <c r="L186" s="13">
        <f t="shared" si="33"/>
        <v>0</v>
      </c>
      <c r="M186" s="13">
        <f t="shared" si="34"/>
        <v>0</v>
      </c>
      <c r="N186" s="14">
        <f t="shared" si="35"/>
        <v>0</v>
      </c>
    </row>
    <row r="187" spans="1:14" ht="31" x14ac:dyDescent="0.35">
      <c r="A187" s="11" t="s">
        <v>374</v>
      </c>
      <c r="B187" s="11" t="s">
        <v>375</v>
      </c>
      <c r="C187" s="12" t="s">
        <v>35</v>
      </c>
      <c r="D187" s="12" t="s">
        <v>36</v>
      </c>
      <c r="E187" s="12">
        <v>1</v>
      </c>
      <c r="F187" s="37">
        <v>0</v>
      </c>
      <c r="G187" s="37">
        <v>0</v>
      </c>
      <c r="H187" s="13">
        <f t="shared" si="30"/>
        <v>0</v>
      </c>
      <c r="I187" s="13">
        <f t="shared" si="31"/>
        <v>0</v>
      </c>
      <c r="J187" s="13">
        <f t="shared" si="32"/>
        <v>0</v>
      </c>
      <c r="K187" s="37">
        <v>0</v>
      </c>
      <c r="L187" s="13">
        <f t="shared" si="33"/>
        <v>0</v>
      </c>
      <c r="M187" s="13">
        <f t="shared" si="34"/>
        <v>0</v>
      </c>
      <c r="N187" s="14">
        <f t="shared" si="35"/>
        <v>0</v>
      </c>
    </row>
    <row r="188" spans="1:14" ht="31" x14ac:dyDescent="0.35">
      <c r="A188" s="11" t="s">
        <v>376</v>
      </c>
      <c r="B188" s="11" t="s">
        <v>377</v>
      </c>
      <c r="C188" s="12" t="s">
        <v>35</v>
      </c>
      <c r="D188" s="12" t="s">
        <v>36</v>
      </c>
      <c r="E188" s="12">
        <v>3</v>
      </c>
      <c r="F188" s="37">
        <v>0</v>
      </c>
      <c r="G188" s="37">
        <v>0</v>
      </c>
      <c r="H188" s="13">
        <f t="shared" si="30"/>
        <v>0</v>
      </c>
      <c r="I188" s="13">
        <f t="shared" si="31"/>
        <v>0</v>
      </c>
      <c r="J188" s="13">
        <f t="shared" si="32"/>
        <v>0</v>
      </c>
      <c r="K188" s="37">
        <v>0</v>
      </c>
      <c r="L188" s="13">
        <f t="shared" si="33"/>
        <v>0</v>
      </c>
      <c r="M188" s="13">
        <f t="shared" si="34"/>
        <v>0</v>
      </c>
      <c r="N188" s="14">
        <f t="shared" si="35"/>
        <v>0</v>
      </c>
    </row>
    <row r="189" spans="1:14" ht="31" x14ac:dyDescent="0.35">
      <c r="A189" s="11" t="s">
        <v>378</v>
      </c>
      <c r="B189" s="11" t="s">
        <v>379</v>
      </c>
      <c r="C189" s="12" t="s">
        <v>35</v>
      </c>
      <c r="D189" s="12" t="s">
        <v>36</v>
      </c>
      <c r="E189" s="12">
        <v>1</v>
      </c>
      <c r="F189" s="37">
        <v>0</v>
      </c>
      <c r="G189" s="37">
        <v>0</v>
      </c>
      <c r="H189" s="13">
        <f t="shared" si="30"/>
        <v>0</v>
      </c>
      <c r="I189" s="13">
        <f t="shared" si="31"/>
        <v>0</v>
      </c>
      <c r="J189" s="13">
        <f t="shared" si="32"/>
        <v>0</v>
      </c>
      <c r="K189" s="37">
        <v>0</v>
      </c>
      <c r="L189" s="13">
        <f t="shared" si="33"/>
        <v>0</v>
      </c>
      <c r="M189" s="13">
        <f t="shared" si="34"/>
        <v>0</v>
      </c>
      <c r="N189" s="14">
        <f t="shared" si="35"/>
        <v>0</v>
      </c>
    </row>
    <row r="190" spans="1:14" ht="31" x14ac:dyDescent="0.35">
      <c r="A190" s="11" t="s">
        <v>380</v>
      </c>
      <c r="B190" s="11" t="s">
        <v>381</v>
      </c>
      <c r="C190" s="12" t="s">
        <v>35</v>
      </c>
      <c r="D190" s="12" t="s">
        <v>36</v>
      </c>
      <c r="E190" s="12">
        <v>1</v>
      </c>
      <c r="F190" s="37">
        <v>0</v>
      </c>
      <c r="G190" s="37">
        <v>0</v>
      </c>
      <c r="H190" s="13">
        <f t="shared" si="30"/>
        <v>0</v>
      </c>
      <c r="I190" s="13">
        <f t="shared" si="31"/>
        <v>0</v>
      </c>
      <c r="J190" s="13">
        <f t="shared" si="32"/>
        <v>0</v>
      </c>
      <c r="K190" s="37">
        <v>0</v>
      </c>
      <c r="L190" s="13">
        <f t="shared" si="33"/>
        <v>0</v>
      </c>
      <c r="M190" s="13">
        <f t="shared" si="34"/>
        <v>0</v>
      </c>
      <c r="N190" s="14">
        <f t="shared" si="35"/>
        <v>0</v>
      </c>
    </row>
    <row r="191" spans="1:14" ht="31" x14ac:dyDescent="0.35">
      <c r="A191" s="11" t="s">
        <v>382</v>
      </c>
      <c r="B191" s="11" t="s">
        <v>383</v>
      </c>
      <c r="C191" s="12" t="s">
        <v>35</v>
      </c>
      <c r="D191" s="12" t="s">
        <v>36</v>
      </c>
      <c r="E191" s="12">
        <v>1</v>
      </c>
      <c r="F191" s="37">
        <v>0</v>
      </c>
      <c r="G191" s="37">
        <v>0</v>
      </c>
      <c r="H191" s="13">
        <f t="shared" si="30"/>
        <v>0</v>
      </c>
      <c r="I191" s="13">
        <f t="shared" si="31"/>
        <v>0</v>
      </c>
      <c r="J191" s="13">
        <f t="shared" si="32"/>
        <v>0</v>
      </c>
      <c r="K191" s="37">
        <v>0</v>
      </c>
      <c r="L191" s="13">
        <f t="shared" si="33"/>
        <v>0</v>
      </c>
      <c r="M191" s="13">
        <f t="shared" si="34"/>
        <v>0</v>
      </c>
      <c r="N191" s="14">
        <f t="shared" si="35"/>
        <v>0</v>
      </c>
    </row>
    <row r="192" spans="1:14" ht="31" x14ac:dyDescent="0.35">
      <c r="A192" s="11" t="s">
        <v>384</v>
      </c>
      <c r="B192" s="11" t="s">
        <v>385</v>
      </c>
      <c r="C192" s="12" t="s">
        <v>35</v>
      </c>
      <c r="D192" s="12" t="s">
        <v>36</v>
      </c>
      <c r="E192" s="12">
        <v>1</v>
      </c>
      <c r="F192" s="37">
        <v>0</v>
      </c>
      <c r="G192" s="37">
        <v>0</v>
      </c>
      <c r="H192" s="13">
        <f t="shared" si="30"/>
        <v>0</v>
      </c>
      <c r="I192" s="13">
        <f t="shared" si="31"/>
        <v>0</v>
      </c>
      <c r="J192" s="13">
        <f t="shared" si="32"/>
        <v>0</v>
      </c>
      <c r="K192" s="37">
        <v>0</v>
      </c>
      <c r="L192" s="13">
        <f t="shared" si="33"/>
        <v>0</v>
      </c>
      <c r="M192" s="13">
        <f t="shared" si="34"/>
        <v>0</v>
      </c>
      <c r="N192" s="14">
        <f t="shared" si="35"/>
        <v>0</v>
      </c>
    </row>
    <row r="193" spans="1:14" ht="31" x14ac:dyDescent="0.35">
      <c r="A193" s="11" t="s">
        <v>386</v>
      </c>
      <c r="B193" s="11" t="s">
        <v>387</v>
      </c>
      <c r="C193" s="12" t="s">
        <v>35</v>
      </c>
      <c r="D193" s="12" t="s">
        <v>36</v>
      </c>
      <c r="E193" s="12">
        <v>1</v>
      </c>
      <c r="F193" s="37">
        <v>0</v>
      </c>
      <c r="G193" s="37">
        <v>0</v>
      </c>
      <c r="H193" s="13">
        <f t="shared" si="30"/>
        <v>0</v>
      </c>
      <c r="I193" s="13">
        <f t="shared" si="31"/>
        <v>0</v>
      </c>
      <c r="J193" s="13">
        <f t="shared" si="32"/>
        <v>0</v>
      </c>
      <c r="K193" s="37">
        <v>0</v>
      </c>
      <c r="L193" s="13">
        <f t="shared" si="33"/>
        <v>0</v>
      </c>
      <c r="M193" s="13">
        <f t="shared" si="34"/>
        <v>0</v>
      </c>
      <c r="N193" s="14">
        <f t="shared" si="35"/>
        <v>0</v>
      </c>
    </row>
    <row r="194" spans="1:14" ht="31" x14ac:dyDescent="0.35">
      <c r="A194" s="11" t="s">
        <v>388</v>
      </c>
      <c r="B194" s="11" t="s">
        <v>389</v>
      </c>
      <c r="C194" s="12" t="s">
        <v>35</v>
      </c>
      <c r="D194" s="12" t="s">
        <v>36</v>
      </c>
      <c r="E194" s="12">
        <v>1</v>
      </c>
      <c r="F194" s="37">
        <v>0</v>
      </c>
      <c r="G194" s="37">
        <v>0</v>
      </c>
      <c r="H194" s="13">
        <f t="shared" si="30"/>
        <v>0</v>
      </c>
      <c r="I194" s="13">
        <f t="shared" si="31"/>
        <v>0</v>
      </c>
      <c r="J194" s="13">
        <f t="shared" si="32"/>
        <v>0</v>
      </c>
      <c r="K194" s="37">
        <v>0</v>
      </c>
      <c r="L194" s="13">
        <f t="shared" si="33"/>
        <v>0</v>
      </c>
      <c r="M194" s="13">
        <f t="shared" si="34"/>
        <v>0</v>
      </c>
      <c r="N194" s="14">
        <f t="shared" si="35"/>
        <v>0</v>
      </c>
    </row>
    <row r="195" spans="1:14" ht="31" x14ac:dyDescent="0.35">
      <c r="A195" s="11" t="s">
        <v>390</v>
      </c>
      <c r="B195" s="11" t="s">
        <v>391</v>
      </c>
      <c r="C195" s="12" t="s">
        <v>35</v>
      </c>
      <c r="D195" s="12" t="s">
        <v>36</v>
      </c>
      <c r="E195" s="12">
        <v>1</v>
      </c>
      <c r="F195" s="37">
        <v>0</v>
      </c>
      <c r="G195" s="37">
        <v>0</v>
      </c>
      <c r="H195" s="13">
        <f t="shared" si="30"/>
        <v>0</v>
      </c>
      <c r="I195" s="13">
        <f t="shared" si="31"/>
        <v>0</v>
      </c>
      <c r="J195" s="13">
        <f t="shared" si="32"/>
        <v>0</v>
      </c>
      <c r="K195" s="37">
        <v>0</v>
      </c>
      <c r="L195" s="13">
        <f t="shared" si="33"/>
        <v>0</v>
      </c>
      <c r="M195" s="13">
        <f t="shared" si="34"/>
        <v>0</v>
      </c>
      <c r="N195" s="14">
        <f t="shared" si="35"/>
        <v>0</v>
      </c>
    </row>
    <row r="196" spans="1:14" ht="31" x14ac:dyDescent="0.35">
      <c r="A196" s="11" t="s">
        <v>392</v>
      </c>
      <c r="B196" s="11" t="s">
        <v>393</v>
      </c>
      <c r="C196" s="12" t="s">
        <v>35</v>
      </c>
      <c r="D196" s="12" t="s">
        <v>36</v>
      </c>
      <c r="E196" s="12">
        <v>1</v>
      </c>
      <c r="F196" s="37">
        <v>0</v>
      </c>
      <c r="G196" s="37">
        <v>0</v>
      </c>
      <c r="H196" s="13">
        <f t="shared" si="30"/>
        <v>0</v>
      </c>
      <c r="I196" s="13">
        <f t="shared" si="31"/>
        <v>0</v>
      </c>
      <c r="J196" s="13">
        <f t="shared" si="32"/>
        <v>0</v>
      </c>
      <c r="K196" s="37">
        <v>0</v>
      </c>
      <c r="L196" s="13">
        <f t="shared" si="33"/>
        <v>0</v>
      </c>
      <c r="M196" s="13">
        <f t="shared" si="34"/>
        <v>0</v>
      </c>
      <c r="N196" s="14">
        <f t="shared" si="35"/>
        <v>0</v>
      </c>
    </row>
    <row r="197" spans="1:14" ht="31" x14ac:dyDescent="0.35">
      <c r="A197" s="11" t="s">
        <v>394</v>
      </c>
      <c r="B197" s="11" t="s">
        <v>395</v>
      </c>
      <c r="C197" s="12" t="s">
        <v>35</v>
      </c>
      <c r="D197" s="12" t="s">
        <v>36</v>
      </c>
      <c r="E197" s="12">
        <v>1</v>
      </c>
      <c r="F197" s="37">
        <v>0</v>
      </c>
      <c r="G197" s="37">
        <v>0</v>
      </c>
      <c r="H197" s="13">
        <f t="shared" si="30"/>
        <v>0</v>
      </c>
      <c r="I197" s="13">
        <f t="shared" si="31"/>
        <v>0</v>
      </c>
      <c r="J197" s="13">
        <f t="shared" si="32"/>
        <v>0</v>
      </c>
      <c r="K197" s="37">
        <v>0</v>
      </c>
      <c r="L197" s="13">
        <f t="shared" si="33"/>
        <v>0</v>
      </c>
      <c r="M197" s="13">
        <f t="shared" si="34"/>
        <v>0</v>
      </c>
      <c r="N197" s="14">
        <f t="shared" si="35"/>
        <v>0</v>
      </c>
    </row>
    <row r="198" spans="1:14" ht="31" x14ac:dyDescent="0.35">
      <c r="A198" s="11" t="s">
        <v>396</v>
      </c>
      <c r="B198" s="11" t="s">
        <v>397</v>
      </c>
      <c r="C198" s="12" t="s">
        <v>35</v>
      </c>
      <c r="D198" s="12" t="s">
        <v>36</v>
      </c>
      <c r="E198" s="12">
        <v>1</v>
      </c>
      <c r="F198" s="37">
        <v>0</v>
      </c>
      <c r="G198" s="37">
        <v>0</v>
      </c>
      <c r="H198" s="13">
        <f t="shared" si="30"/>
        <v>0</v>
      </c>
      <c r="I198" s="13">
        <f t="shared" si="31"/>
        <v>0</v>
      </c>
      <c r="J198" s="13">
        <f t="shared" si="32"/>
        <v>0</v>
      </c>
      <c r="K198" s="37">
        <v>0</v>
      </c>
      <c r="L198" s="13">
        <f t="shared" si="33"/>
        <v>0</v>
      </c>
      <c r="M198" s="13">
        <f t="shared" si="34"/>
        <v>0</v>
      </c>
      <c r="N198" s="14">
        <f t="shared" si="35"/>
        <v>0</v>
      </c>
    </row>
    <row r="199" spans="1:14" ht="46.5" x14ac:dyDescent="0.35">
      <c r="A199" s="11" t="s">
        <v>398</v>
      </c>
      <c r="B199" s="11" t="s">
        <v>399</v>
      </c>
      <c r="C199" s="12" t="s">
        <v>35</v>
      </c>
      <c r="D199" s="12" t="s">
        <v>36</v>
      </c>
      <c r="E199" s="12">
        <v>1</v>
      </c>
      <c r="F199" s="37">
        <v>0</v>
      </c>
      <c r="G199" s="37">
        <v>0</v>
      </c>
      <c r="H199" s="13">
        <f t="shared" si="30"/>
        <v>0</v>
      </c>
      <c r="I199" s="13">
        <f t="shared" si="31"/>
        <v>0</v>
      </c>
      <c r="J199" s="13">
        <f t="shared" si="32"/>
        <v>0</v>
      </c>
      <c r="K199" s="37">
        <v>0</v>
      </c>
      <c r="L199" s="13">
        <f t="shared" si="33"/>
        <v>0</v>
      </c>
      <c r="M199" s="13">
        <f t="shared" si="34"/>
        <v>0</v>
      </c>
      <c r="N199" s="14">
        <f t="shared" si="35"/>
        <v>0</v>
      </c>
    </row>
    <row r="200" spans="1:14" ht="31" x14ac:dyDescent="0.35">
      <c r="A200" s="11" t="s">
        <v>400</v>
      </c>
      <c r="B200" s="11" t="s">
        <v>401</v>
      </c>
      <c r="C200" s="12" t="s">
        <v>35</v>
      </c>
      <c r="D200" s="12" t="s">
        <v>36</v>
      </c>
      <c r="E200" s="12">
        <v>13</v>
      </c>
      <c r="F200" s="37">
        <v>0</v>
      </c>
      <c r="G200" s="37">
        <v>0</v>
      </c>
      <c r="H200" s="13">
        <f t="shared" si="30"/>
        <v>0</v>
      </c>
      <c r="I200" s="13">
        <f t="shared" si="31"/>
        <v>0</v>
      </c>
      <c r="J200" s="13">
        <f t="shared" si="32"/>
        <v>0</v>
      </c>
      <c r="K200" s="37">
        <v>0</v>
      </c>
      <c r="L200" s="13">
        <f t="shared" si="33"/>
        <v>0</v>
      </c>
      <c r="M200" s="13">
        <f t="shared" si="34"/>
        <v>0</v>
      </c>
      <c r="N200" s="14">
        <f t="shared" si="35"/>
        <v>0</v>
      </c>
    </row>
    <row r="201" spans="1:14" ht="31" x14ac:dyDescent="0.35">
      <c r="A201" s="11" t="s">
        <v>402</v>
      </c>
      <c r="B201" s="11" t="s">
        <v>403</v>
      </c>
      <c r="C201" s="12" t="s">
        <v>35</v>
      </c>
      <c r="D201" s="12" t="s">
        <v>36</v>
      </c>
      <c r="E201" s="12">
        <v>1</v>
      </c>
      <c r="F201" s="37">
        <v>0</v>
      </c>
      <c r="G201" s="37">
        <v>0</v>
      </c>
      <c r="H201" s="13">
        <f t="shared" si="30"/>
        <v>0</v>
      </c>
      <c r="I201" s="13">
        <f t="shared" si="31"/>
        <v>0</v>
      </c>
      <c r="J201" s="13">
        <f t="shared" si="32"/>
        <v>0</v>
      </c>
      <c r="K201" s="37">
        <v>0</v>
      </c>
      <c r="L201" s="13">
        <f t="shared" si="33"/>
        <v>0</v>
      </c>
      <c r="M201" s="13">
        <f t="shared" si="34"/>
        <v>0</v>
      </c>
      <c r="N201" s="14">
        <f t="shared" si="35"/>
        <v>0</v>
      </c>
    </row>
    <row r="202" spans="1:14" ht="31" x14ac:dyDescent="0.35">
      <c r="A202" s="11" t="s">
        <v>404</v>
      </c>
      <c r="B202" s="11" t="s">
        <v>405</v>
      </c>
      <c r="C202" s="12" t="s">
        <v>35</v>
      </c>
      <c r="D202" s="12" t="s">
        <v>36</v>
      </c>
      <c r="E202" s="12">
        <v>1</v>
      </c>
      <c r="F202" s="37">
        <v>0</v>
      </c>
      <c r="G202" s="37">
        <v>0</v>
      </c>
      <c r="H202" s="13">
        <f t="shared" si="30"/>
        <v>0</v>
      </c>
      <c r="I202" s="13">
        <f t="shared" si="31"/>
        <v>0</v>
      </c>
      <c r="J202" s="13">
        <f t="shared" si="32"/>
        <v>0</v>
      </c>
      <c r="K202" s="37">
        <v>0</v>
      </c>
      <c r="L202" s="13">
        <f t="shared" si="33"/>
        <v>0</v>
      </c>
      <c r="M202" s="13">
        <f t="shared" si="34"/>
        <v>0</v>
      </c>
      <c r="N202" s="14">
        <f t="shared" si="35"/>
        <v>0</v>
      </c>
    </row>
    <row r="203" spans="1:14" ht="31" x14ac:dyDescent="0.35">
      <c r="A203" s="11" t="s">
        <v>406</v>
      </c>
      <c r="B203" s="11" t="s">
        <v>407</v>
      </c>
      <c r="C203" s="12" t="s">
        <v>35</v>
      </c>
      <c r="D203" s="12" t="s">
        <v>36</v>
      </c>
      <c r="E203" s="12">
        <v>2</v>
      </c>
      <c r="F203" s="37">
        <v>0</v>
      </c>
      <c r="G203" s="37">
        <v>0</v>
      </c>
      <c r="H203" s="13">
        <f t="shared" si="30"/>
        <v>0</v>
      </c>
      <c r="I203" s="13">
        <f t="shared" si="31"/>
        <v>0</v>
      </c>
      <c r="J203" s="13">
        <f t="shared" si="32"/>
        <v>0</v>
      </c>
      <c r="K203" s="37">
        <v>0</v>
      </c>
      <c r="L203" s="13">
        <f t="shared" si="33"/>
        <v>0</v>
      </c>
      <c r="M203" s="13">
        <f t="shared" si="34"/>
        <v>0</v>
      </c>
      <c r="N203" s="14">
        <f t="shared" si="35"/>
        <v>0</v>
      </c>
    </row>
    <row r="204" spans="1:14" ht="31" x14ac:dyDescent="0.35">
      <c r="A204" s="11" t="s">
        <v>408</v>
      </c>
      <c r="B204" s="11" t="s">
        <v>409</v>
      </c>
      <c r="C204" s="12" t="s">
        <v>35</v>
      </c>
      <c r="D204" s="12" t="s">
        <v>36</v>
      </c>
      <c r="E204" s="12">
        <v>1</v>
      </c>
      <c r="F204" s="37">
        <v>0</v>
      </c>
      <c r="G204" s="37">
        <v>0</v>
      </c>
      <c r="H204" s="13">
        <f t="shared" si="30"/>
        <v>0</v>
      </c>
      <c r="I204" s="13">
        <f t="shared" si="31"/>
        <v>0</v>
      </c>
      <c r="J204" s="13">
        <f t="shared" si="32"/>
        <v>0</v>
      </c>
      <c r="K204" s="37">
        <v>0</v>
      </c>
      <c r="L204" s="13">
        <f t="shared" si="33"/>
        <v>0</v>
      </c>
      <c r="M204" s="13">
        <f t="shared" si="34"/>
        <v>0</v>
      </c>
      <c r="N204" s="14">
        <f t="shared" si="35"/>
        <v>0</v>
      </c>
    </row>
    <row r="205" spans="1:14" ht="31" x14ac:dyDescent="0.35">
      <c r="A205" s="11" t="s">
        <v>410</v>
      </c>
      <c r="B205" s="11" t="s">
        <v>411</v>
      </c>
      <c r="C205" s="12" t="s">
        <v>35</v>
      </c>
      <c r="D205" s="12" t="s">
        <v>36</v>
      </c>
      <c r="E205" s="12">
        <v>2</v>
      </c>
      <c r="F205" s="37">
        <v>0</v>
      </c>
      <c r="G205" s="37">
        <v>0</v>
      </c>
      <c r="H205" s="13">
        <f t="shared" si="30"/>
        <v>0</v>
      </c>
      <c r="I205" s="13">
        <f t="shared" si="31"/>
        <v>0</v>
      </c>
      <c r="J205" s="13">
        <f t="shared" si="32"/>
        <v>0</v>
      </c>
      <c r="K205" s="37">
        <v>0</v>
      </c>
      <c r="L205" s="13">
        <f t="shared" si="33"/>
        <v>0</v>
      </c>
      <c r="M205" s="13">
        <f t="shared" si="34"/>
        <v>0</v>
      </c>
      <c r="N205" s="14">
        <f t="shared" si="35"/>
        <v>0</v>
      </c>
    </row>
    <row r="206" spans="1:14" ht="31" x14ac:dyDescent="0.35">
      <c r="A206" s="11" t="s">
        <v>412</v>
      </c>
      <c r="B206" s="11" t="s">
        <v>413</v>
      </c>
      <c r="C206" s="12" t="s">
        <v>35</v>
      </c>
      <c r="D206" s="12" t="s">
        <v>36</v>
      </c>
      <c r="E206" s="12">
        <v>1</v>
      </c>
      <c r="F206" s="37">
        <v>0</v>
      </c>
      <c r="G206" s="37">
        <v>0</v>
      </c>
      <c r="H206" s="13">
        <f t="shared" si="30"/>
        <v>0</v>
      </c>
      <c r="I206" s="13">
        <f t="shared" si="31"/>
        <v>0</v>
      </c>
      <c r="J206" s="13">
        <f t="shared" si="32"/>
        <v>0</v>
      </c>
      <c r="K206" s="37">
        <v>0</v>
      </c>
      <c r="L206" s="13">
        <f t="shared" si="33"/>
        <v>0</v>
      </c>
      <c r="M206" s="13">
        <f t="shared" si="34"/>
        <v>0</v>
      </c>
      <c r="N206" s="14">
        <f t="shared" si="35"/>
        <v>0</v>
      </c>
    </row>
    <row r="207" spans="1:14" ht="46.5" x14ac:dyDescent="0.35">
      <c r="A207" s="11" t="s">
        <v>414</v>
      </c>
      <c r="B207" s="11" t="s">
        <v>415</v>
      </c>
      <c r="C207" s="12" t="s">
        <v>35</v>
      </c>
      <c r="D207" s="12" t="s">
        <v>36</v>
      </c>
      <c r="E207" s="12">
        <v>1</v>
      </c>
      <c r="F207" s="37">
        <v>0</v>
      </c>
      <c r="G207" s="37">
        <v>0</v>
      </c>
      <c r="H207" s="13">
        <f t="shared" si="30"/>
        <v>0</v>
      </c>
      <c r="I207" s="13">
        <f t="shared" si="31"/>
        <v>0</v>
      </c>
      <c r="J207" s="13">
        <f t="shared" si="32"/>
        <v>0</v>
      </c>
      <c r="K207" s="37">
        <v>0</v>
      </c>
      <c r="L207" s="13">
        <f t="shared" si="33"/>
        <v>0</v>
      </c>
      <c r="M207" s="13">
        <f t="shared" si="34"/>
        <v>0</v>
      </c>
      <c r="N207" s="14">
        <f t="shared" si="35"/>
        <v>0</v>
      </c>
    </row>
    <row r="208" spans="1:14" ht="46.5" x14ac:dyDescent="0.35">
      <c r="A208" s="11" t="s">
        <v>416</v>
      </c>
      <c r="B208" s="11" t="s">
        <v>417</v>
      </c>
      <c r="C208" s="12" t="s">
        <v>35</v>
      </c>
      <c r="D208" s="12" t="s">
        <v>36</v>
      </c>
      <c r="E208" s="12">
        <v>1</v>
      </c>
      <c r="F208" s="37">
        <v>0</v>
      </c>
      <c r="G208" s="37">
        <v>0</v>
      </c>
      <c r="H208" s="13">
        <f t="shared" si="30"/>
        <v>0</v>
      </c>
      <c r="I208" s="13">
        <f t="shared" si="31"/>
        <v>0</v>
      </c>
      <c r="J208" s="13">
        <f t="shared" si="32"/>
        <v>0</v>
      </c>
      <c r="K208" s="37">
        <v>0</v>
      </c>
      <c r="L208" s="13">
        <f t="shared" si="33"/>
        <v>0</v>
      </c>
      <c r="M208" s="13">
        <f t="shared" si="34"/>
        <v>0</v>
      </c>
      <c r="N208" s="14">
        <f t="shared" si="35"/>
        <v>0</v>
      </c>
    </row>
    <row r="209" spans="1:14" ht="31" x14ac:dyDescent="0.35">
      <c r="A209" s="11" t="s">
        <v>418</v>
      </c>
      <c r="B209" s="11" t="s">
        <v>419</v>
      </c>
      <c r="C209" s="12" t="s">
        <v>35</v>
      </c>
      <c r="D209" s="12" t="s">
        <v>36</v>
      </c>
      <c r="E209" s="12">
        <v>2</v>
      </c>
      <c r="F209" s="37">
        <v>0</v>
      </c>
      <c r="G209" s="37">
        <v>0</v>
      </c>
      <c r="H209" s="13">
        <f t="shared" si="30"/>
        <v>0</v>
      </c>
      <c r="I209" s="13">
        <f t="shared" si="31"/>
        <v>0</v>
      </c>
      <c r="J209" s="13">
        <f t="shared" si="32"/>
        <v>0</v>
      </c>
      <c r="K209" s="37">
        <v>0</v>
      </c>
      <c r="L209" s="13">
        <f t="shared" si="33"/>
        <v>0</v>
      </c>
      <c r="M209" s="13">
        <f t="shared" si="34"/>
        <v>0</v>
      </c>
      <c r="N209" s="14">
        <f t="shared" si="35"/>
        <v>0</v>
      </c>
    </row>
    <row r="210" spans="1:14" ht="31" x14ac:dyDescent="0.35">
      <c r="A210" s="11" t="s">
        <v>420</v>
      </c>
      <c r="B210" s="11" t="s">
        <v>421</v>
      </c>
      <c r="C210" s="12" t="s">
        <v>35</v>
      </c>
      <c r="D210" s="12" t="s">
        <v>36</v>
      </c>
      <c r="E210" s="12">
        <v>2</v>
      </c>
      <c r="F210" s="37">
        <v>0</v>
      </c>
      <c r="G210" s="37">
        <v>0</v>
      </c>
      <c r="H210" s="13">
        <f t="shared" ref="H210:H213" si="36">ROUND(F210*G210,2)</f>
        <v>0</v>
      </c>
      <c r="I210" s="13">
        <f t="shared" si="31"/>
        <v>0</v>
      </c>
      <c r="J210" s="13">
        <f t="shared" si="32"/>
        <v>0</v>
      </c>
      <c r="K210" s="37">
        <v>0</v>
      </c>
      <c r="L210" s="13">
        <f t="shared" ref="L210:L213" si="37">ROUND(E210*K210,2)</f>
        <v>0</v>
      </c>
      <c r="M210" s="13">
        <f t="shared" si="34"/>
        <v>0</v>
      </c>
      <c r="N210" s="14">
        <f t="shared" si="35"/>
        <v>0</v>
      </c>
    </row>
    <row r="211" spans="1:14" ht="31" x14ac:dyDescent="0.35">
      <c r="A211" s="11" t="s">
        <v>422</v>
      </c>
      <c r="B211" s="11" t="s">
        <v>423</v>
      </c>
      <c r="C211" s="12" t="s">
        <v>35</v>
      </c>
      <c r="D211" s="12" t="s">
        <v>36</v>
      </c>
      <c r="E211" s="12">
        <v>1</v>
      </c>
      <c r="F211" s="37">
        <v>0</v>
      </c>
      <c r="G211" s="37">
        <v>0</v>
      </c>
      <c r="H211" s="13">
        <f t="shared" si="36"/>
        <v>0</v>
      </c>
      <c r="I211" s="13">
        <f t="shared" si="31"/>
        <v>0</v>
      </c>
      <c r="J211" s="13">
        <f t="shared" si="32"/>
        <v>0</v>
      </c>
      <c r="K211" s="37">
        <v>0</v>
      </c>
      <c r="L211" s="13">
        <f t="shared" si="37"/>
        <v>0</v>
      </c>
      <c r="M211" s="13">
        <f t="shared" si="34"/>
        <v>0</v>
      </c>
      <c r="N211" s="14">
        <f t="shared" si="35"/>
        <v>0</v>
      </c>
    </row>
    <row r="212" spans="1:14" ht="31" x14ac:dyDescent="0.35">
      <c r="A212" s="11" t="s">
        <v>424</v>
      </c>
      <c r="B212" s="11" t="s">
        <v>425</v>
      </c>
      <c r="C212" s="12" t="s">
        <v>35</v>
      </c>
      <c r="D212" s="12" t="s">
        <v>36</v>
      </c>
      <c r="E212" s="12">
        <v>1</v>
      </c>
      <c r="F212" s="37">
        <v>0</v>
      </c>
      <c r="G212" s="37">
        <v>0</v>
      </c>
      <c r="H212" s="13">
        <f t="shared" si="36"/>
        <v>0</v>
      </c>
      <c r="I212" s="13">
        <f t="shared" si="31"/>
        <v>0</v>
      </c>
      <c r="J212" s="13">
        <f t="shared" si="32"/>
        <v>0</v>
      </c>
      <c r="K212" s="37">
        <v>0</v>
      </c>
      <c r="L212" s="13">
        <f t="shared" si="37"/>
        <v>0</v>
      </c>
      <c r="M212" s="13">
        <f t="shared" si="34"/>
        <v>0</v>
      </c>
      <c r="N212" s="14">
        <f t="shared" si="35"/>
        <v>0</v>
      </c>
    </row>
    <row r="213" spans="1:14" ht="31.5" thickBot="1" x14ac:dyDescent="0.4">
      <c r="A213" s="11" t="s">
        <v>426</v>
      </c>
      <c r="B213" s="11" t="s">
        <v>427</v>
      </c>
      <c r="C213" s="12" t="s">
        <v>35</v>
      </c>
      <c r="D213" s="12" t="s">
        <v>36</v>
      </c>
      <c r="E213" s="12">
        <v>1</v>
      </c>
      <c r="F213" s="37">
        <v>0</v>
      </c>
      <c r="G213" s="37">
        <v>0</v>
      </c>
      <c r="H213" s="13">
        <f t="shared" si="36"/>
        <v>0</v>
      </c>
      <c r="I213" s="13">
        <f t="shared" si="31"/>
        <v>0</v>
      </c>
      <c r="J213" s="13">
        <f t="shared" si="32"/>
        <v>0</v>
      </c>
      <c r="K213" s="37">
        <v>0</v>
      </c>
      <c r="L213" s="13">
        <f t="shared" si="37"/>
        <v>0</v>
      </c>
      <c r="M213" s="13">
        <f t="shared" si="34"/>
        <v>0</v>
      </c>
      <c r="N213" s="14">
        <f t="shared" si="35"/>
        <v>0</v>
      </c>
    </row>
    <row r="214" spans="1:14" ht="24.9" customHeight="1" x14ac:dyDescent="0.35">
      <c r="A214" s="15"/>
      <c r="B214" s="16" t="s">
        <v>428</v>
      </c>
      <c r="C214" s="16"/>
      <c r="D214" s="16"/>
      <c r="E214" s="16"/>
      <c r="F214" s="16"/>
      <c r="G214" s="16"/>
      <c r="H214" s="16"/>
      <c r="I214" s="16"/>
      <c r="J214" s="16"/>
      <c r="K214" s="16"/>
      <c r="L214" s="16"/>
      <c r="M214" s="16"/>
      <c r="N214" s="17">
        <f>ROUND(SUM(N18:N213),2)</f>
        <v>0</v>
      </c>
    </row>
    <row r="215" spans="1:14" ht="24.9" customHeight="1" x14ac:dyDescent="0.35">
      <c r="A215" s="8"/>
      <c r="B215" s="18" t="s">
        <v>429</v>
      </c>
      <c r="C215" s="18"/>
      <c r="D215" s="18"/>
      <c r="E215" s="18"/>
      <c r="F215" s="18"/>
      <c r="G215" s="18"/>
      <c r="H215" s="18"/>
      <c r="I215" s="18"/>
      <c r="J215" s="18"/>
      <c r="K215" s="18"/>
      <c r="L215" s="18"/>
      <c r="M215" s="18"/>
      <c r="N215" s="19">
        <f>ROUND(N214*0.21,2)</f>
        <v>0</v>
      </c>
    </row>
    <row r="216" spans="1:14" ht="24.9" customHeight="1" thickBot="1" x14ac:dyDescent="0.4">
      <c r="A216" s="20"/>
      <c r="B216" s="21" t="s">
        <v>430</v>
      </c>
      <c r="C216" s="21"/>
      <c r="D216" s="21"/>
      <c r="E216" s="21"/>
      <c r="F216" s="21"/>
      <c r="G216" s="21"/>
      <c r="H216" s="21"/>
      <c r="I216" s="21"/>
      <c r="J216" s="21"/>
      <c r="K216" s="21"/>
      <c r="L216" s="21"/>
      <c r="M216" s="21"/>
      <c r="N216" s="22">
        <f>ROUND(SUM(N214:N215),2)</f>
        <v>0</v>
      </c>
    </row>
    <row r="217" spans="1:14" ht="31" x14ac:dyDescent="0.35">
      <c r="A217" s="11" t="s">
        <v>431</v>
      </c>
      <c r="B217" s="11" t="s">
        <v>432</v>
      </c>
      <c r="C217" s="12" t="s">
        <v>433</v>
      </c>
      <c r="D217" s="12" t="s">
        <v>434</v>
      </c>
      <c r="E217" s="12">
        <v>4500</v>
      </c>
      <c r="F217" s="36">
        <v>1</v>
      </c>
      <c r="G217" s="37">
        <v>0</v>
      </c>
      <c r="H217" s="13">
        <f t="shared" ref="H217:H225" si="38">ROUND(F217*G217,2)</f>
        <v>0</v>
      </c>
      <c r="I217" s="13">
        <f t="shared" ref="I217:I225" si="39">IF(D217="-",0,ROUND(E217*F217,2))</f>
        <v>4500</v>
      </c>
      <c r="J217" s="13">
        <f t="shared" ref="J217:J225" si="40">IF(D217="-",0,ROUND(E217*H217,2))</f>
        <v>0</v>
      </c>
      <c r="K217" s="36">
        <v>0</v>
      </c>
      <c r="L217" s="13">
        <f t="shared" ref="L217:L225" si="41">IF(D217="-",K217,ROUND(E217*K217,2))</f>
        <v>0</v>
      </c>
      <c r="M217" s="13">
        <f t="shared" ref="M217:M225" si="42">H217+K217</f>
        <v>0</v>
      </c>
      <c r="N217" s="14">
        <f t="shared" ref="N217:N225" si="43">J217+L217</f>
        <v>0</v>
      </c>
    </row>
    <row r="218" spans="1:14" ht="31" x14ac:dyDescent="0.35">
      <c r="A218" s="11" t="s">
        <v>435</v>
      </c>
      <c r="B218" s="11" t="s">
        <v>436</v>
      </c>
      <c r="C218" s="12" t="s">
        <v>433</v>
      </c>
      <c r="D218" s="12" t="s">
        <v>434</v>
      </c>
      <c r="E218" s="12">
        <v>500</v>
      </c>
      <c r="F218" s="36">
        <v>1</v>
      </c>
      <c r="G218" s="37">
        <v>0</v>
      </c>
      <c r="H218" s="13">
        <f t="shared" si="38"/>
        <v>0</v>
      </c>
      <c r="I218" s="13">
        <f t="shared" si="39"/>
        <v>500</v>
      </c>
      <c r="J218" s="13">
        <f t="shared" si="40"/>
        <v>0</v>
      </c>
      <c r="K218" s="36">
        <v>0</v>
      </c>
      <c r="L218" s="13">
        <f t="shared" si="41"/>
        <v>0</v>
      </c>
      <c r="M218" s="13">
        <f t="shared" si="42"/>
        <v>0</v>
      </c>
      <c r="N218" s="14">
        <f t="shared" si="43"/>
        <v>0</v>
      </c>
    </row>
    <row r="219" spans="1:14" ht="31" x14ac:dyDescent="0.35">
      <c r="A219" s="11" t="s">
        <v>437</v>
      </c>
      <c r="B219" s="11" t="s">
        <v>438</v>
      </c>
      <c r="C219" s="12" t="s">
        <v>433</v>
      </c>
      <c r="D219" s="12" t="s">
        <v>434</v>
      </c>
      <c r="E219" s="12">
        <v>300</v>
      </c>
      <c r="F219" s="36">
        <v>1</v>
      </c>
      <c r="G219" s="37">
        <v>0</v>
      </c>
      <c r="H219" s="13">
        <f t="shared" si="38"/>
        <v>0</v>
      </c>
      <c r="I219" s="13">
        <f t="shared" si="39"/>
        <v>300</v>
      </c>
      <c r="J219" s="13">
        <f t="shared" si="40"/>
        <v>0</v>
      </c>
      <c r="K219" s="36">
        <v>0</v>
      </c>
      <c r="L219" s="13">
        <f t="shared" si="41"/>
        <v>0</v>
      </c>
      <c r="M219" s="13">
        <f t="shared" si="42"/>
        <v>0</v>
      </c>
      <c r="N219" s="14">
        <f t="shared" si="43"/>
        <v>0</v>
      </c>
    </row>
    <row r="220" spans="1:14" ht="31" x14ac:dyDescent="0.35">
      <c r="A220" s="11" t="s">
        <v>439</v>
      </c>
      <c r="B220" s="11" t="s">
        <v>440</v>
      </c>
      <c r="C220" s="12" t="s">
        <v>433</v>
      </c>
      <c r="D220" s="12" t="s">
        <v>434</v>
      </c>
      <c r="E220" s="12">
        <v>500</v>
      </c>
      <c r="F220" s="36">
        <v>1</v>
      </c>
      <c r="G220" s="37">
        <v>0</v>
      </c>
      <c r="H220" s="13">
        <f t="shared" si="38"/>
        <v>0</v>
      </c>
      <c r="I220" s="13">
        <f t="shared" si="39"/>
        <v>500</v>
      </c>
      <c r="J220" s="13">
        <f t="shared" si="40"/>
        <v>0</v>
      </c>
      <c r="K220" s="36">
        <v>0</v>
      </c>
      <c r="L220" s="13">
        <f t="shared" si="41"/>
        <v>0</v>
      </c>
      <c r="M220" s="13">
        <f t="shared" si="42"/>
        <v>0</v>
      </c>
      <c r="N220" s="14">
        <f t="shared" si="43"/>
        <v>0</v>
      </c>
    </row>
    <row r="221" spans="1:14" ht="31" x14ac:dyDescent="0.35">
      <c r="A221" s="11" t="s">
        <v>441</v>
      </c>
      <c r="B221" s="11" t="s">
        <v>442</v>
      </c>
      <c r="C221" s="12" t="s">
        <v>433</v>
      </c>
      <c r="D221" s="12" t="s">
        <v>434</v>
      </c>
      <c r="E221" s="12">
        <v>250</v>
      </c>
      <c r="F221" s="36">
        <v>1</v>
      </c>
      <c r="G221" s="37">
        <v>0</v>
      </c>
      <c r="H221" s="13">
        <f t="shared" si="38"/>
        <v>0</v>
      </c>
      <c r="I221" s="13">
        <f t="shared" si="39"/>
        <v>250</v>
      </c>
      <c r="J221" s="13">
        <f t="shared" si="40"/>
        <v>0</v>
      </c>
      <c r="K221" s="36">
        <v>0</v>
      </c>
      <c r="L221" s="13">
        <f t="shared" si="41"/>
        <v>0</v>
      </c>
      <c r="M221" s="13">
        <f t="shared" si="42"/>
        <v>0</v>
      </c>
      <c r="N221" s="14">
        <f t="shared" si="43"/>
        <v>0</v>
      </c>
    </row>
    <row r="222" spans="1:14" ht="31" x14ac:dyDescent="0.35">
      <c r="A222" s="11" t="s">
        <v>443</v>
      </c>
      <c r="B222" s="11" t="s">
        <v>444</v>
      </c>
      <c r="C222" s="12" t="s">
        <v>433</v>
      </c>
      <c r="D222" s="12" t="s">
        <v>445</v>
      </c>
      <c r="E222" s="12" t="s">
        <v>445</v>
      </c>
      <c r="F222" s="36">
        <v>0</v>
      </c>
      <c r="G222" s="36">
        <v>0</v>
      </c>
      <c r="H222" s="13">
        <f t="shared" si="38"/>
        <v>0</v>
      </c>
      <c r="I222" s="13">
        <f t="shared" si="39"/>
        <v>0</v>
      </c>
      <c r="J222" s="13">
        <f t="shared" si="40"/>
        <v>0</v>
      </c>
      <c r="K222" s="36">
        <f>ROUND(SUM(N217:N221)*0.3,2)</f>
        <v>0</v>
      </c>
      <c r="L222" s="13">
        <f t="shared" si="41"/>
        <v>0</v>
      </c>
      <c r="M222" s="13">
        <f t="shared" si="42"/>
        <v>0</v>
      </c>
      <c r="N222" s="14">
        <f t="shared" si="43"/>
        <v>0</v>
      </c>
    </row>
    <row r="223" spans="1:14" ht="31" x14ac:dyDescent="0.35">
      <c r="A223" s="11" t="s">
        <v>446</v>
      </c>
      <c r="B223" s="11" t="s">
        <v>447</v>
      </c>
      <c r="C223" s="12" t="s">
        <v>433</v>
      </c>
      <c r="D223" s="12" t="s">
        <v>434</v>
      </c>
      <c r="E223" s="12">
        <v>40</v>
      </c>
      <c r="F223" s="36">
        <v>0</v>
      </c>
      <c r="G223" s="36">
        <v>0</v>
      </c>
      <c r="H223" s="13">
        <f t="shared" si="38"/>
        <v>0</v>
      </c>
      <c r="I223" s="13">
        <f t="shared" si="39"/>
        <v>0</v>
      </c>
      <c r="J223" s="13">
        <f t="shared" si="40"/>
        <v>0</v>
      </c>
      <c r="K223" s="37">
        <v>0</v>
      </c>
      <c r="L223" s="13">
        <f t="shared" si="41"/>
        <v>0</v>
      </c>
      <c r="M223" s="13">
        <f t="shared" si="42"/>
        <v>0</v>
      </c>
      <c r="N223" s="14">
        <f t="shared" si="43"/>
        <v>0</v>
      </c>
    </row>
    <row r="224" spans="1:14" ht="31" x14ac:dyDescent="0.35">
      <c r="A224" s="11" t="s">
        <v>448</v>
      </c>
      <c r="B224" s="11" t="s">
        <v>449</v>
      </c>
      <c r="C224" s="12" t="s">
        <v>433</v>
      </c>
      <c r="D224" s="12" t="s">
        <v>434</v>
      </c>
      <c r="E224" s="12">
        <v>200</v>
      </c>
      <c r="F224" s="36">
        <v>0</v>
      </c>
      <c r="G224" s="36">
        <v>0</v>
      </c>
      <c r="H224" s="13">
        <f t="shared" si="38"/>
        <v>0</v>
      </c>
      <c r="I224" s="13">
        <f t="shared" si="39"/>
        <v>0</v>
      </c>
      <c r="J224" s="13">
        <f t="shared" si="40"/>
        <v>0</v>
      </c>
      <c r="K224" s="37">
        <v>0</v>
      </c>
      <c r="L224" s="13">
        <f t="shared" si="41"/>
        <v>0</v>
      </c>
      <c r="M224" s="13">
        <f t="shared" si="42"/>
        <v>0</v>
      </c>
      <c r="N224" s="14">
        <f t="shared" si="43"/>
        <v>0</v>
      </c>
    </row>
    <row r="225" spans="1:14" ht="31.5" thickBot="1" x14ac:dyDescent="0.4">
      <c r="A225" s="11" t="s">
        <v>450</v>
      </c>
      <c r="B225" s="11" t="s">
        <v>451</v>
      </c>
      <c r="C225" s="12" t="s">
        <v>433</v>
      </c>
      <c r="D225" s="12" t="s">
        <v>434</v>
      </c>
      <c r="E225" s="12">
        <v>2000</v>
      </c>
      <c r="F225" s="36">
        <v>0</v>
      </c>
      <c r="G225" s="36">
        <v>0</v>
      </c>
      <c r="H225" s="13">
        <f t="shared" si="38"/>
        <v>0</v>
      </c>
      <c r="I225" s="13">
        <f t="shared" si="39"/>
        <v>0</v>
      </c>
      <c r="J225" s="13">
        <f t="shared" si="40"/>
        <v>0</v>
      </c>
      <c r="K225" s="37">
        <v>0</v>
      </c>
      <c r="L225" s="13">
        <f t="shared" si="41"/>
        <v>0</v>
      </c>
      <c r="M225" s="13">
        <f t="shared" si="42"/>
        <v>0</v>
      </c>
      <c r="N225" s="14">
        <f t="shared" si="43"/>
        <v>0</v>
      </c>
    </row>
    <row r="226" spans="1:14" ht="24.9" customHeight="1" x14ac:dyDescent="0.35">
      <c r="A226" s="15"/>
      <c r="B226" s="16" t="s">
        <v>452</v>
      </c>
      <c r="C226" s="16"/>
      <c r="D226" s="16"/>
      <c r="E226" s="16"/>
      <c r="F226" s="16"/>
      <c r="G226" s="16"/>
      <c r="H226" s="16"/>
      <c r="I226" s="16"/>
      <c r="J226" s="16"/>
      <c r="K226" s="16"/>
      <c r="L226" s="16"/>
      <c r="M226" s="16"/>
      <c r="N226" s="17">
        <f>ROUND(SUM(N217:N225),2)</f>
        <v>0</v>
      </c>
    </row>
    <row r="227" spans="1:14" ht="24.9" customHeight="1" x14ac:dyDescent="0.35">
      <c r="A227" s="8"/>
      <c r="B227" s="18" t="s">
        <v>429</v>
      </c>
      <c r="C227" s="18"/>
      <c r="D227" s="18"/>
      <c r="E227" s="18"/>
      <c r="F227" s="18"/>
      <c r="G227" s="18"/>
      <c r="H227" s="18"/>
      <c r="I227" s="18"/>
      <c r="J227" s="18"/>
      <c r="K227" s="18"/>
      <c r="L227" s="18"/>
      <c r="M227" s="18"/>
      <c r="N227" s="19">
        <f>ROUND(N226*0.21,2)</f>
        <v>0</v>
      </c>
    </row>
    <row r="228" spans="1:14" ht="24.9" customHeight="1" thickBot="1" x14ac:dyDescent="0.4">
      <c r="A228" s="20"/>
      <c r="B228" s="21" t="s">
        <v>453</v>
      </c>
      <c r="C228" s="21"/>
      <c r="D228" s="21"/>
      <c r="E228" s="21"/>
      <c r="F228" s="21"/>
      <c r="G228" s="21"/>
      <c r="H228" s="21"/>
      <c r="I228" s="21"/>
      <c r="J228" s="21"/>
      <c r="K228" s="21"/>
      <c r="L228" s="21"/>
      <c r="M228" s="21"/>
      <c r="N228" s="22">
        <f>ROUND(SUM(N226:N227),2)</f>
        <v>0</v>
      </c>
    </row>
    <row r="229" spans="1:14" ht="56.25" customHeight="1" thickBot="1" x14ac:dyDescent="0.4">
      <c r="A229" s="42" t="s">
        <v>454</v>
      </c>
      <c r="B229" s="43"/>
      <c r="C229" s="23"/>
      <c r="D229" s="23"/>
      <c r="E229" s="23"/>
      <c r="F229" s="23"/>
      <c r="G229" s="23"/>
      <c r="H229" s="23"/>
      <c r="I229" s="23"/>
      <c r="J229" s="23"/>
      <c r="K229" s="23"/>
      <c r="L229" s="23"/>
      <c r="M229" s="23"/>
      <c r="N229" s="24">
        <f>ROUND(N214+N226,2)</f>
        <v>0</v>
      </c>
    </row>
    <row r="230" spans="1:14" ht="60" customHeight="1" thickBot="1" x14ac:dyDescent="0.4">
      <c r="A230" s="42" t="s">
        <v>455</v>
      </c>
      <c r="B230" s="43"/>
      <c r="C230" s="23"/>
      <c r="D230" s="23"/>
      <c r="E230" s="23"/>
      <c r="F230" s="23"/>
      <c r="G230" s="23"/>
      <c r="H230" s="23"/>
      <c r="I230" s="23"/>
      <c r="J230" s="23"/>
      <c r="K230" s="23"/>
      <c r="L230" s="23"/>
      <c r="M230" s="23"/>
      <c r="N230" s="24">
        <f>ROUND(N216+N228,2)</f>
        <v>0</v>
      </c>
    </row>
  </sheetData>
  <sheetProtection algorithmName="SHA-512" hashValue="VBuclEhGV3EbniwISkDTCuaetcesFWsCl8xWhh5JV6JKeBmpLMKf9XOXGUgGOIulLULTloy75AaRQR1ciVsBAw==" saltValue="VXxRVER00bnuIVdGZppzPQ==" spinCount="100000" sheet="1" objects="1" scenarios="1" selectLockedCells="1"/>
  <mergeCells count="5">
    <mergeCell ref="A11:N11"/>
    <mergeCell ref="A12:N12"/>
    <mergeCell ref="F16:G16"/>
    <mergeCell ref="A229:B229"/>
    <mergeCell ref="A230:B230"/>
  </mergeCells>
  <pageMargins left="0.35433070866141736" right="0.23622047244094491" top="0.39370078740157483" bottom="0.98425196850393704" header="0.27559055118110237" footer="0.51181102362204722"/>
  <pageSetup paperSize="9" scale="31" fitToHeight="3"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4657D-B479-41CB-B7C7-A5598D893A4A}">
  <sheetPr>
    <pageSetUpPr fitToPage="1"/>
  </sheetPr>
  <dimension ref="A2:T763"/>
  <sheetViews>
    <sheetView tabSelected="1" view="pageBreakPreview" zoomScale="60" zoomScaleNormal="70" workbookViewId="0">
      <pane xSplit="5" ySplit="4" topLeftCell="H5" activePane="bottomRight" state="frozen"/>
      <selection pane="topRight" activeCell="F1" sqref="F1"/>
      <selection pane="bottomLeft" activeCell="A5" sqref="A5"/>
      <selection pane="bottomRight" activeCell="L5" sqref="L5"/>
    </sheetView>
  </sheetViews>
  <sheetFormatPr defaultRowHeight="15.5" x14ac:dyDescent="0.35"/>
  <cols>
    <col min="2" max="2" width="10.1640625" bestFit="1" customWidth="1"/>
    <col min="3" max="3" width="9.6640625" bestFit="1" customWidth="1"/>
    <col min="4" max="4" width="12.6640625" bestFit="1" customWidth="1"/>
    <col min="5" max="5" width="36.08203125" bestFit="1" customWidth="1"/>
    <col min="6" max="6" width="20.6640625" bestFit="1" customWidth="1"/>
    <col min="7" max="7" width="19.1640625" bestFit="1" customWidth="1"/>
    <col min="8" max="8" width="19.6640625" bestFit="1" customWidth="1"/>
    <col min="9" max="9" width="10" bestFit="1" customWidth="1"/>
    <col min="10" max="10" width="13.4140625" bestFit="1" customWidth="1"/>
    <col min="11" max="11" width="35.6640625" bestFit="1" customWidth="1"/>
    <col min="12" max="12" width="29.6640625" bestFit="1" customWidth="1"/>
    <col min="13" max="13" width="19.1640625" bestFit="1" customWidth="1"/>
    <col min="14" max="14" width="12.9140625" bestFit="1" customWidth="1"/>
    <col min="15" max="15" width="13.6640625" bestFit="1" customWidth="1"/>
    <col min="16" max="16" width="27.1640625" bestFit="1" customWidth="1"/>
    <col min="17" max="17" width="32.6640625" bestFit="1" customWidth="1"/>
    <col min="18" max="18" width="20.58203125" bestFit="1" customWidth="1"/>
    <col min="19" max="19" width="27.58203125" bestFit="1" customWidth="1"/>
    <col min="20" max="20" width="29.1640625" bestFit="1" customWidth="1"/>
  </cols>
  <sheetData>
    <row r="2" spans="1:20" ht="43.5" customHeight="1" x14ac:dyDescent="0.35">
      <c r="A2" s="38" t="s">
        <v>456</v>
      </c>
      <c r="B2" s="38"/>
      <c r="C2" s="38"/>
      <c r="D2" s="38"/>
      <c r="E2" s="38"/>
      <c r="F2" s="38"/>
      <c r="G2" s="38"/>
      <c r="H2" s="38"/>
      <c r="I2" s="38"/>
      <c r="J2" s="38"/>
      <c r="K2" s="38"/>
      <c r="L2" s="38"/>
      <c r="M2" s="38"/>
      <c r="N2" s="38"/>
      <c r="O2" s="38"/>
      <c r="P2" s="38"/>
      <c r="Q2" s="38"/>
      <c r="R2" s="38"/>
    </row>
    <row r="3" spans="1:20" ht="43.5" customHeight="1" x14ac:dyDescent="0.35">
      <c r="A3" s="38" t="s">
        <v>11</v>
      </c>
      <c r="B3" s="38"/>
      <c r="C3" s="38"/>
      <c r="D3" s="38"/>
      <c r="E3" s="38"/>
      <c r="F3" s="38"/>
      <c r="G3" s="38"/>
      <c r="H3" s="38"/>
      <c r="I3" s="38"/>
      <c r="J3" s="38"/>
      <c r="K3" s="38"/>
      <c r="L3" s="38"/>
      <c r="M3" s="38"/>
      <c r="N3" s="38"/>
      <c r="O3" s="38"/>
      <c r="P3" s="38"/>
      <c r="Q3" s="38"/>
      <c r="R3" s="38"/>
    </row>
    <row r="4" spans="1:20" ht="60.75" customHeight="1" x14ac:dyDescent="0.35">
      <c r="A4" s="25" t="s">
        <v>457</v>
      </c>
      <c r="B4" s="25" t="s">
        <v>458</v>
      </c>
      <c r="C4" s="25" t="s">
        <v>459</v>
      </c>
      <c r="D4" s="25" t="s">
        <v>12</v>
      </c>
      <c r="E4" s="25" t="s">
        <v>13</v>
      </c>
      <c r="F4" s="25" t="s">
        <v>460</v>
      </c>
      <c r="G4" s="25" t="s">
        <v>461</v>
      </c>
      <c r="H4" s="25" t="s">
        <v>462</v>
      </c>
      <c r="I4" s="25" t="s">
        <v>463</v>
      </c>
      <c r="J4" s="25" t="s">
        <v>464</v>
      </c>
      <c r="K4" s="25" t="s">
        <v>465</v>
      </c>
      <c r="L4" s="25" t="s">
        <v>466</v>
      </c>
      <c r="M4" s="25" t="s">
        <v>467</v>
      </c>
      <c r="N4" s="25" t="s">
        <v>468</v>
      </c>
      <c r="O4" s="25" t="s">
        <v>469</v>
      </c>
      <c r="P4" s="25" t="s">
        <v>470</v>
      </c>
      <c r="Q4" s="25" t="s">
        <v>471</v>
      </c>
      <c r="R4" s="25" t="s">
        <v>472</v>
      </c>
      <c r="S4" s="25" t="s">
        <v>473</v>
      </c>
      <c r="T4" s="25" t="s">
        <v>474</v>
      </c>
    </row>
    <row r="5" spans="1:20" ht="217" x14ac:dyDescent="0.35">
      <c r="A5" s="12">
        <v>2027</v>
      </c>
      <c r="B5" s="12" t="s">
        <v>3</v>
      </c>
      <c r="C5" s="12" t="s">
        <v>475</v>
      </c>
      <c r="D5" s="11" t="s">
        <v>98</v>
      </c>
      <c r="E5" s="11" t="s">
        <v>99</v>
      </c>
      <c r="F5" s="11" t="s">
        <v>476</v>
      </c>
      <c r="G5" s="11" t="s">
        <v>477</v>
      </c>
      <c r="H5" s="11" t="s">
        <v>478</v>
      </c>
      <c r="I5" s="12">
        <v>386784</v>
      </c>
      <c r="J5" s="11" t="s">
        <v>479</v>
      </c>
      <c r="K5" s="11" t="s">
        <v>480</v>
      </c>
      <c r="L5" s="11" t="s">
        <v>99</v>
      </c>
      <c r="M5" s="11" t="s">
        <v>481</v>
      </c>
      <c r="N5" s="26">
        <v>46391.333333333336</v>
      </c>
      <c r="O5" s="26">
        <v>46416.645833333336</v>
      </c>
      <c r="P5" s="11" t="s">
        <v>482</v>
      </c>
      <c r="Q5" s="11" t="s">
        <v>475</v>
      </c>
      <c r="R5" s="13">
        <f>VLOOKUP(D5,'Izmaksu piedāvājums'!$A$18:$N$213,13)</f>
        <v>0</v>
      </c>
      <c r="S5" s="27">
        <v>1</v>
      </c>
      <c r="T5" s="13">
        <f t="shared" ref="T5:T68" si="0">R5*S5</f>
        <v>0</v>
      </c>
    </row>
    <row r="6" spans="1:20" ht="217" x14ac:dyDescent="0.35">
      <c r="A6" s="12">
        <v>2027</v>
      </c>
      <c r="B6" s="12" t="s">
        <v>3</v>
      </c>
      <c r="C6" s="12" t="s">
        <v>475</v>
      </c>
      <c r="D6" s="11" t="s">
        <v>98</v>
      </c>
      <c r="E6" s="11" t="s">
        <v>99</v>
      </c>
      <c r="F6" s="11" t="s">
        <v>483</v>
      </c>
      <c r="G6" s="11" t="s">
        <v>484</v>
      </c>
      <c r="H6" s="11" t="s">
        <v>485</v>
      </c>
      <c r="I6" s="12">
        <v>386785</v>
      </c>
      <c r="J6" s="11" t="s">
        <v>479</v>
      </c>
      <c r="K6" s="11" t="s">
        <v>480</v>
      </c>
      <c r="L6" s="11" t="s">
        <v>99</v>
      </c>
      <c r="M6" s="11" t="s">
        <v>481</v>
      </c>
      <c r="N6" s="26">
        <v>46391.333333333336</v>
      </c>
      <c r="O6" s="26">
        <v>46416.645833333336</v>
      </c>
      <c r="P6" s="11" t="s">
        <v>482</v>
      </c>
      <c r="Q6" s="11" t="s">
        <v>475</v>
      </c>
      <c r="R6" s="13">
        <f>VLOOKUP(D6,'Izmaksu piedāvājums'!$A$18:$N$213,13)</f>
        <v>0</v>
      </c>
      <c r="S6" s="27">
        <v>1</v>
      </c>
      <c r="T6" s="13">
        <f t="shared" si="0"/>
        <v>0</v>
      </c>
    </row>
    <row r="7" spans="1:20" ht="217" x14ac:dyDescent="0.35">
      <c r="A7" s="12">
        <v>2027</v>
      </c>
      <c r="B7" s="12" t="s">
        <v>3</v>
      </c>
      <c r="C7" s="12" t="s">
        <v>475</v>
      </c>
      <c r="D7" s="11" t="s">
        <v>98</v>
      </c>
      <c r="E7" s="11" t="s">
        <v>99</v>
      </c>
      <c r="F7" s="11" t="s">
        <v>486</v>
      </c>
      <c r="G7" s="11" t="s">
        <v>487</v>
      </c>
      <c r="H7" s="11" t="s">
        <v>485</v>
      </c>
      <c r="I7" s="12">
        <v>386786</v>
      </c>
      <c r="J7" s="11" t="s">
        <v>479</v>
      </c>
      <c r="K7" s="11" t="s">
        <v>480</v>
      </c>
      <c r="L7" s="11" t="s">
        <v>99</v>
      </c>
      <c r="M7" s="11" t="s">
        <v>481</v>
      </c>
      <c r="N7" s="26">
        <v>46391.333333333336</v>
      </c>
      <c r="O7" s="26">
        <v>46416.645833333336</v>
      </c>
      <c r="P7" s="11" t="s">
        <v>482</v>
      </c>
      <c r="Q7" s="11" t="s">
        <v>475</v>
      </c>
      <c r="R7" s="13">
        <f>VLOOKUP(D7,'Izmaksu piedāvājums'!$A$18:$N$213,13)</f>
        <v>0</v>
      </c>
      <c r="S7" s="27">
        <v>1</v>
      </c>
      <c r="T7" s="13">
        <f t="shared" si="0"/>
        <v>0</v>
      </c>
    </row>
    <row r="8" spans="1:20" ht="263.5" x14ac:dyDescent="0.35">
      <c r="A8" s="12">
        <v>2027</v>
      </c>
      <c r="B8" s="12" t="s">
        <v>3</v>
      </c>
      <c r="C8" s="12" t="s">
        <v>475</v>
      </c>
      <c r="D8" s="11" t="s">
        <v>156</v>
      </c>
      <c r="E8" s="11" t="s">
        <v>157</v>
      </c>
      <c r="F8" s="11" t="s">
        <v>488</v>
      </c>
      <c r="G8" s="11" t="s">
        <v>489</v>
      </c>
      <c r="H8" s="11" t="s">
        <v>490</v>
      </c>
      <c r="I8" s="12">
        <v>386788</v>
      </c>
      <c r="J8" s="11" t="s">
        <v>479</v>
      </c>
      <c r="K8" s="11" t="s">
        <v>157</v>
      </c>
      <c r="L8" s="11" t="s">
        <v>157</v>
      </c>
      <c r="M8" s="11" t="s">
        <v>491</v>
      </c>
      <c r="N8" s="26">
        <v>46419.333333333336</v>
      </c>
      <c r="O8" s="26">
        <v>46444.645833333336</v>
      </c>
      <c r="P8" s="11" t="s">
        <v>492</v>
      </c>
      <c r="Q8" s="11" t="s">
        <v>475</v>
      </c>
      <c r="R8" s="13">
        <f>VLOOKUP(D8,'Izmaksu piedāvājums'!$A$18:$N$213,13)</f>
        <v>0</v>
      </c>
      <c r="S8" s="27">
        <v>1</v>
      </c>
      <c r="T8" s="13">
        <f t="shared" si="0"/>
        <v>0</v>
      </c>
    </row>
    <row r="9" spans="1:20" ht="403" x14ac:dyDescent="0.35">
      <c r="A9" s="12">
        <v>2027</v>
      </c>
      <c r="B9" s="12" t="s">
        <v>3</v>
      </c>
      <c r="C9" s="12" t="s">
        <v>475</v>
      </c>
      <c r="D9" s="11" t="s">
        <v>308</v>
      </c>
      <c r="E9" s="11" t="s">
        <v>309</v>
      </c>
      <c r="F9" s="11" t="s">
        <v>493</v>
      </c>
      <c r="G9" s="11" t="s">
        <v>494</v>
      </c>
      <c r="H9" s="11" t="s">
        <v>495</v>
      </c>
      <c r="I9" s="12">
        <v>386789</v>
      </c>
      <c r="J9" s="11" t="s">
        <v>479</v>
      </c>
      <c r="K9" s="11" t="s">
        <v>496</v>
      </c>
      <c r="L9" s="11" t="s">
        <v>309</v>
      </c>
      <c r="M9" s="11" t="s">
        <v>497</v>
      </c>
      <c r="N9" s="26">
        <v>46419.333333333336</v>
      </c>
      <c r="O9" s="26">
        <v>46444.645833333336</v>
      </c>
      <c r="P9" s="11" t="s">
        <v>498</v>
      </c>
      <c r="Q9" s="11" t="s">
        <v>475</v>
      </c>
      <c r="R9" s="13">
        <f>VLOOKUP(D9,'Izmaksu piedāvājums'!$A$18:$N$213,13)</f>
        <v>0</v>
      </c>
      <c r="S9" s="27">
        <v>1</v>
      </c>
      <c r="T9" s="13">
        <f t="shared" si="0"/>
        <v>0</v>
      </c>
    </row>
    <row r="10" spans="1:20" ht="325.5" x14ac:dyDescent="0.35">
      <c r="A10" s="12">
        <v>2027</v>
      </c>
      <c r="B10" s="12" t="s">
        <v>3</v>
      </c>
      <c r="C10" s="12" t="s">
        <v>475</v>
      </c>
      <c r="D10" s="11" t="s">
        <v>318</v>
      </c>
      <c r="E10" s="11" t="s">
        <v>319</v>
      </c>
      <c r="F10" s="11" t="s">
        <v>499</v>
      </c>
      <c r="G10" s="11" t="s">
        <v>500</v>
      </c>
      <c r="H10" s="11" t="s">
        <v>501</v>
      </c>
      <c r="I10" s="12">
        <v>386790</v>
      </c>
      <c r="J10" s="11" t="s">
        <v>479</v>
      </c>
      <c r="K10" s="11" t="s">
        <v>502</v>
      </c>
      <c r="L10" s="11" t="s">
        <v>503</v>
      </c>
      <c r="M10" s="11" t="s">
        <v>504</v>
      </c>
      <c r="N10" s="26">
        <v>46419.333333333336</v>
      </c>
      <c r="O10" s="26">
        <v>46444.645833333336</v>
      </c>
      <c r="P10" s="11" t="s">
        <v>498</v>
      </c>
      <c r="Q10" s="11" t="s">
        <v>475</v>
      </c>
      <c r="R10" s="13">
        <f>VLOOKUP(D10,'Izmaksu piedāvājums'!$A$18:$N$213,13)</f>
        <v>0</v>
      </c>
      <c r="S10" s="27">
        <v>1</v>
      </c>
      <c r="T10" s="13">
        <f t="shared" si="0"/>
        <v>0</v>
      </c>
    </row>
    <row r="11" spans="1:20" ht="325.5" x14ac:dyDescent="0.35">
      <c r="A11" s="12">
        <v>2027</v>
      </c>
      <c r="B11" s="12" t="s">
        <v>3</v>
      </c>
      <c r="C11" s="12" t="s">
        <v>475</v>
      </c>
      <c r="D11" s="11" t="s">
        <v>320</v>
      </c>
      <c r="E11" s="11" t="s">
        <v>321</v>
      </c>
      <c r="F11" s="11" t="s">
        <v>505</v>
      </c>
      <c r="G11" s="11" t="s">
        <v>506</v>
      </c>
      <c r="H11" s="11" t="s">
        <v>507</v>
      </c>
      <c r="I11" s="12">
        <v>386791</v>
      </c>
      <c r="J11" s="11" t="s">
        <v>479</v>
      </c>
      <c r="K11" s="11" t="s">
        <v>502</v>
      </c>
      <c r="L11" s="11" t="s">
        <v>508</v>
      </c>
      <c r="M11" s="11" t="s">
        <v>504</v>
      </c>
      <c r="N11" s="26">
        <v>46419.333333333336</v>
      </c>
      <c r="O11" s="26">
        <v>46444.645833333336</v>
      </c>
      <c r="P11" s="11" t="s">
        <v>498</v>
      </c>
      <c r="Q11" s="11" t="s">
        <v>475</v>
      </c>
      <c r="R11" s="13">
        <f>VLOOKUP(D11,'Izmaksu piedāvājums'!$A$18:$N$213,13)</f>
        <v>0</v>
      </c>
      <c r="S11" s="27">
        <v>1</v>
      </c>
      <c r="T11" s="13">
        <f t="shared" si="0"/>
        <v>0</v>
      </c>
    </row>
    <row r="12" spans="1:20" ht="372" x14ac:dyDescent="0.35">
      <c r="A12" s="12">
        <v>2027</v>
      </c>
      <c r="B12" s="12" t="s">
        <v>3</v>
      </c>
      <c r="C12" s="12" t="s">
        <v>475</v>
      </c>
      <c r="D12" s="11" t="s">
        <v>374</v>
      </c>
      <c r="E12" s="11" t="s">
        <v>375</v>
      </c>
      <c r="F12" s="11" t="s">
        <v>509</v>
      </c>
      <c r="G12" s="11" t="s">
        <v>510</v>
      </c>
      <c r="H12" s="11" t="s">
        <v>511</v>
      </c>
      <c r="I12" s="12">
        <v>386792</v>
      </c>
      <c r="J12" s="11" t="s">
        <v>479</v>
      </c>
      <c r="K12" s="11" t="s">
        <v>512</v>
      </c>
      <c r="L12" s="11" t="s">
        <v>512</v>
      </c>
      <c r="M12" s="11" t="s">
        <v>513</v>
      </c>
      <c r="N12" s="26">
        <v>46419.333333333336</v>
      </c>
      <c r="O12" s="26">
        <v>46444.645833333336</v>
      </c>
      <c r="P12" s="11" t="s">
        <v>498</v>
      </c>
      <c r="Q12" s="11" t="s">
        <v>475</v>
      </c>
      <c r="R12" s="13">
        <f>VLOOKUP(D12,'Izmaksu piedāvājums'!$A$18:$N$213,13)</f>
        <v>0</v>
      </c>
      <c r="S12" s="27">
        <v>1</v>
      </c>
      <c r="T12" s="13">
        <f t="shared" si="0"/>
        <v>0</v>
      </c>
    </row>
    <row r="13" spans="1:20" ht="279" x14ac:dyDescent="0.35">
      <c r="A13" s="12">
        <v>2027</v>
      </c>
      <c r="B13" s="12" t="s">
        <v>3</v>
      </c>
      <c r="C13" s="12" t="s">
        <v>475</v>
      </c>
      <c r="D13" s="11" t="s">
        <v>154</v>
      </c>
      <c r="E13" s="11" t="s">
        <v>155</v>
      </c>
      <c r="F13" s="11" t="s">
        <v>514</v>
      </c>
      <c r="G13" s="11" t="s">
        <v>515</v>
      </c>
      <c r="H13" s="11" t="s">
        <v>490</v>
      </c>
      <c r="I13" s="12">
        <v>386793</v>
      </c>
      <c r="J13" s="11" t="s">
        <v>479</v>
      </c>
      <c r="K13" s="11" t="s">
        <v>155</v>
      </c>
      <c r="L13" s="11" t="s">
        <v>155</v>
      </c>
      <c r="M13" s="11" t="s">
        <v>516</v>
      </c>
      <c r="N13" s="26">
        <v>46447.333333333336</v>
      </c>
      <c r="O13" s="26">
        <v>46477.697916666664</v>
      </c>
      <c r="P13" s="11" t="s">
        <v>498</v>
      </c>
      <c r="Q13" s="11" t="s">
        <v>475</v>
      </c>
      <c r="R13" s="13">
        <f>VLOOKUP(D13,'Izmaksu piedāvājums'!$A$18:$N$213,13)</f>
        <v>0</v>
      </c>
      <c r="S13" s="27">
        <v>1</v>
      </c>
      <c r="T13" s="13">
        <f t="shared" si="0"/>
        <v>0</v>
      </c>
    </row>
    <row r="14" spans="1:20" ht="279" x14ac:dyDescent="0.35">
      <c r="A14" s="12">
        <v>2027</v>
      </c>
      <c r="B14" s="12" t="s">
        <v>3</v>
      </c>
      <c r="C14" s="12" t="s">
        <v>475</v>
      </c>
      <c r="D14" s="11" t="s">
        <v>154</v>
      </c>
      <c r="E14" s="11" t="s">
        <v>155</v>
      </c>
      <c r="F14" s="11" t="s">
        <v>517</v>
      </c>
      <c r="G14" s="11" t="s">
        <v>518</v>
      </c>
      <c r="H14" s="11" t="s">
        <v>490</v>
      </c>
      <c r="I14" s="12">
        <v>386794</v>
      </c>
      <c r="J14" s="11" t="s">
        <v>479</v>
      </c>
      <c r="K14" s="11" t="s">
        <v>155</v>
      </c>
      <c r="L14" s="11" t="s">
        <v>155</v>
      </c>
      <c r="M14" s="11" t="s">
        <v>516</v>
      </c>
      <c r="N14" s="26">
        <v>46447.333333333336</v>
      </c>
      <c r="O14" s="26">
        <v>46477.697916666664</v>
      </c>
      <c r="P14" s="11" t="s">
        <v>498</v>
      </c>
      <c r="Q14" s="11" t="s">
        <v>475</v>
      </c>
      <c r="R14" s="13">
        <f>VLOOKUP(D14,'Izmaksu piedāvājums'!$A$18:$N$213,13)</f>
        <v>0</v>
      </c>
      <c r="S14" s="27">
        <v>1</v>
      </c>
      <c r="T14" s="13">
        <f t="shared" si="0"/>
        <v>0</v>
      </c>
    </row>
    <row r="15" spans="1:20" ht="279" x14ac:dyDescent="0.35">
      <c r="A15" s="12">
        <v>2027</v>
      </c>
      <c r="B15" s="12" t="s">
        <v>3</v>
      </c>
      <c r="C15" s="12" t="s">
        <v>475</v>
      </c>
      <c r="D15" s="11" t="s">
        <v>154</v>
      </c>
      <c r="E15" s="11" t="s">
        <v>155</v>
      </c>
      <c r="F15" s="11" t="s">
        <v>519</v>
      </c>
      <c r="G15" s="11" t="s">
        <v>520</v>
      </c>
      <c r="H15" s="11" t="s">
        <v>490</v>
      </c>
      <c r="I15" s="12">
        <v>386795</v>
      </c>
      <c r="J15" s="11" t="s">
        <v>479</v>
      </c>
      <c r="K15" s="11" t="s">
        <v>155</v>
      </c>
      <c r="L15" s="11" t="s">
        <v>155</v>
      </c>
      <c r="M15" s="11" t="s">
        <v>516</v>
      </c>
      <c r="N15" s="26">
        <v>46447.333333333336</v>
      </c>
      <c r="O15" s="26">
        <v>46477.697916666664</v>
      </c>
      <c r="P15" s="11" t="s">
        <v>498</v>
      </c>
      <c r="Q15" s="11" t="s">
        <v>475</v>
      </c>
      <c r="R15" s="13">
        <f>VLOOKUP(D15,'Izmaksu piedāvājums'!$A$18:$N$213,13)</f>
        <v>0</v>
      </c>
      <c r="S15" s="27">
        <v>1</v>
      </c>
      <c r="T15" s="13">
        <f t="shared" si="0"/>
        <v>0</v>
      </c>
    </row>
    <row r="16" spans="1:20" ht="279" x14ac:dyDescent="0.35">
      <c r="A16" s="12">
        <v>2027</v>
      </c>
      <c r="B16" s="12" t="s">
        <v>3</v>
      </c>
      <c r="C16" s="12" t="s">
        <v>475</v>
      </c>
      <c r="D16" s="11" t="s">
        <v>154</v>
      </c>
      <c r="E16" s="11" t="s">
        <v>155</v>
      </c>
      <c r="F16" s="11" t="s">
        <v>521</v>
      </c>
      <c r="G16" s="11" t="s">
        <v>522</v>
      </c>
      <c r="H16" s="11" t="s">
        <v>490</v>
      </c>
      <c r="I16" s="12">
        <v>386796</v>
      </c>
      <c r="J16" s="11" t="s">
        <v>479</v>
      </c>
      <c r="K16" s="11" t="s">
        <v>155</v>
      </c>
      <c r="L16" s="11" t="s">
        <v>155</v>
      </c>
      <c r="M16" s="11" t="s">
        <v>516</v>
      </c>
      <c r="N16" s="26">
        <v>46447.333333333336</v>
      </c>
      <c r="O16" s="26">
        <v>46477.697916666664</v>
      </c>
      <c r="P16" s="11" t="s">
        <v>498</v>
      </c>
      <c r="Q16" s="11" t="s">
        <v>475</v>
      </c>
      <c r="R16" s="13">
        <f>VLOOKUP(D16,'Izmaksu piedāvājums'!$A$18:$N$213,13)</f>
        <v>0</v>
      </c>
      <c r="S16" s="27">
        <v>1</v>
      </c>
      <c r="T16" s="13">
        <f t="shared" si="0"/>
        <v>0</v>
      </c>
    </row>
    <row r="17" spans="1:20" ht="325.5" x14ac:dyDescent="0.35">
      <c r="A17" s="12">
        <v>2027</v>
      </c>
      <c r="B17" s="12" t="s">
        <v>3</v>
      </c>
      <c r="C17" s="12" t="s">
        <v>475</v>
      </c>
      <c r="D17" s="11" t="s">
        <v>234</v>
      </c>
      <c r="E17" s="11" t="s">
        <v>235</v>
      </c>
      <c r="F17" s="11" t="s">
        <v>523</v>
      </c>
      <c r="G17" s="11" t="s">
        <v>524</v>
      </c>
      <c r="H17" s="11" t="s">
        <v>525</v>
      </c>
      <c r="I17" s="12">
        <v>386797</v>
      </c>
      <c r="J17" s="11" t="s">
        <v>479</v>
      </c>
      <c r="K17" s="11" t="s">
        <v>502</v>
      </c>
      <c r="L17" s="11" t="s">
        <v>235</v>
      </c>
      <c r="M17" s="11" t="s">
        <v>504</v>
      </c>
      <c r="N17" s="26">
        <v>46447.333333333336</v>
      </c>
      <c r="O17" s="26">
        <v>46477.697916666664</v>
      </c>
      <c r="P17" s="11" t="s">
        <v>498</v>
      </c>
      <c r="Q17" s="11" t="s">
        <v>475</v>
      </c>
      <c r="R17" s="13">
        <f>VLOOKUP(D17,'Izmaksu piedāvājums'!$A$18:$N$213,13)</f>
        <v>0</v>
      </c>
      <c r="S17" s="27">
        <v>1</v>
      </c>
      <c r="T17" s="13">
        <f t="shared" si="0"/>
        <v>0</v>
      </c>
    </row>
    <row r="18" spans="1:20" ht="325.5" x14ac:dyDescent="0.35">
      <c r="A18" s="12">
        <v>2027</v>
      </c>
      <c r="B18" s="12" t="s">
        <v>3</v>
      </c>
      <c r="C18" s="12" t="s">
        <v>475</v>
      </c>
      <c r="D18" s="11" t="s">
        <v>234</v>
      </c>
      <c r="E18" s="11" t="s">
        <v>235</v>
      </c>
      <c r="F18" s="11" t="s">
        <v>526</v>
      </c>
      <c r="G18" s="11" t="s">
        <v>527</v>
      </c>
      <c r="H18" s="11" t="s">
        <v>525</v>
      </c>
      <c r="I18" s="12">
        <v>386798</v>
      </c>
      <c r="J18" s="11" t="s">
        <v>479</v>
      </c>
      <c r="K18" s="11" t="s">
        <v>502</v>
      </c>
      <c r="L18" s="11" t="s">
        <v>235</v>
      </c>
      <c r="M18" s="11" t="s">
        <v>504</v>
      </c>
      <c r="N18" s="26">
        <v>46447.333333333336</v>
      </c>
      <c r="O18" s="26">
        <v>46477.697916666664</v>
      </c>
      <c r="P18" s="11" t="s">
        <v>498</v>
      </c>
      <c r="Q18" s="11" t="s">
        <v>475</v>
      </c>
      <c r="R18" s="13">
        <f>VLOOKUP(D18,'Izmaksu piedāvājums'!$A$18:$N$213,13)</f>
        <v>0</v>
      </c>
      <c r="S18" s="27">
        <v>1</v>
      </c>
      <c r="T18" s="13">
        <f t="shared" si="0"/>
        <v>0</v>
      </c>
    </row>
    <row r="19" spans="1:20" ht="310" x14ac:dyDescent="0.35">
      <c r="A19" s="12">
        <v>2027</v>
      </c>
      <c r="B19" s="12" t="s">
        <v>3</v>
      </c>
      <c r="C19" s="12" t="s">
        <v>475</v>
      </c>
      <c r="D19" s="11" t="s">
        <v>152</v>
      </c>
      <c r="E19" s="11" t="s">
        <v>153</v>
      </c>
      <c r="F19" s="11" t="s">
        <v>528</v>
      </c>
      <c r="G19" s="11" t="s">
        <v>529</v>
      </c>
      <c r="H19" s="11" t="s">
        <v>490</v>
      </c>
      <c r="I19" s="12">
        <v>386799</v>
      </c>
      <c r="J19" s="11" t="s">
        <v>479</v>
      </c>
      <c r="K19" s="11" t="s">
        <v>530</v>
      </c>
      <c r="L19" s="11" t="s">
        <v>153</v>
      </c>
      <c r="M19" s="11" t="s">
        <v>531</v>
      </c>
      <c r="N19" s="26">
        <v>46447.333333333336</v>
      </c>
      <c r="O19" s="26">
        <v>46477.697916666664</v>
      </c>
      <c r="P19" s="11" t="s">
        <v>498</v>
      </c>
      <c r="Q19" s="11" t="s">
        <v>475</v>
      </c>
      <c r="R19" s="13">
        <f>VLOOKUP(D19,'Izmaksu piedāvājums'!$A$18:$N$213,13)</f>
        <v>0</v>
      </c>
      <c r="S19" s="27">
        <v>1</v>
      </c>
      <c r="T19" s="13">
        <f t="shared" si="0"/>
        <v>0</v>
      </c>
    </row>
    <row r="20" spans="1:20" ht="248" x14ac:dyDescent="0.35">
      <c r="A20" s="12">
        <v>2027</v>
      </c>
      <c r="B20" s="12" t="s">
        <v>3</v>
      </c>
      <c r="C20" s="12" t="s">
        <v>475</v>
      </c>
      <c r="D20" s="11" t="s">
        <v>37</v>
      </c>
      <c r="E20" s="11" t="s">
        <v>38</v>
      </c>
      <c r="F20" s="11" t="s">
        <v>532</v>
      </c>
      <c r="G20" s="11" t="s">
        <v>533</v>
      </c>
      <c r="H20" s="11" t="s">
        <v>534</v>
      </c>
      <c r="I20" s="12">
        <v>386800</v>
      </c>
      <c r="J20" s="11" t="s">
        <v>479</v>
      </c>
      <c r="K20" s="11" t="s">
        <v>535</v>
      </c>
      <c r="L20" s="11" t="s">
        <v>38</v>
      </c>
      <c r="M20" s="11" t="s">
        <v>536</v>
      </c>
      <c r="N20" s="26">
        <v>46447.333333333336</v>
      </c>
      <c r="O20" s="26">
        <v>46477.697916666664</v>
      </c>
      <c r="P20" s="11" t="s">
        <v>537</v>
      </c>
      <c r="Q20" s="11" t="s">
        <v>475</v>
      </c>
      <c r="R20" s="13">
        <f>VLOOKUP(D20,'Izmaksu piedāvājums'!$A$18:$N$213,13)</f>
        <v>0</v>
      </c>
      <c r="S20" s="27">
        <v>1</v>
      </c>
      <c r="T20" s="13">
        <f t="shared" si="0"/>
        <v>0</v>
      </c>
    </row>
    <row r="21" spans="1:20" ht="409.5" x14ac:dyDescent="0.35">
      <c r="A21" s="12">
        <v>2027</v>
      </c>
      <c r="B21" s="12" t="s">
        <v>3</v>
      </c>
      <c r="C21" s="12" t="s">
        <v>475</v>
      </c>
      <c r="D21" s="11" t="s">
        <v>208</v>
      </c>
      <c r="E21" s="11" t="s">
        <v>209</v>
      </c>
      <c r="F21" s="11" t="s">
        <v>538</v>
      </c>
      <c r="G21" s="11" t="s">
        <v>539</v>
      </c>
      <c r="H21" s="11" t="s">
        <v>540</v>
      </c>
      <c r="I21" s="12">
        <v>386801</v>
      </c>
      <c r="J21" s="11" t="s">
        <v>479</v>
      </c>
      <c r="K21" s="11" t="s">
        <v>541</v>
      </c>
      <c r="L21" s="11" t="s">
        <v>209</v>
      </c>
      <c r="M21" s="11" t="s">
        <v>542</v>
      </c>
      <c r="N21" s="26">
        <v>46447.333333333336</v>
      </c>
      <c r="O21" s="26">
        <v>46477.697916666664</v>
      </c>
      <c r="P21" s="11" t="s">
        <v>498</v>
      </c>
      <c r="Q21" s="11" t="s">
        <v>475</v>
      </c>
      <c r="R21" s="13">
        <f>VLOOKUP(D21,'Izmaksu piedāvājums'!$A$18:$N$213,13)</f>
        <v>0</v>
      </c>
      <c r="S21" s="27">
        <v>1</v>
      </c>
      <c r="T21" s="13">
        <f t="shared" si="0"/>
        <v>0</v>
      </c>
    </row>
    <row r="22" spans="1:20" ht="409.5" x14ac:dyDescent="0.35">
      <c r="A22" s="12">
        <v>2027</v>
      </c>
      <c r="B22" s="12" t="s">
        <v>3</v>
      </c>
      <c r="C22" s="12" t="s">
        <v>475</v>
      </c>
      <c r="D22" s="11" t="s">
        <v>208</v>
      </c>
      <c r="E22" s="11" t="s">
        <v>209</v>
      </c>
      <c r="F22" s="11" t="s">
        <v>543</v>
      </c>
      <c r="G22" s="11" t="s">
        <v>544</v>
      </c>
      <c r="H22" s="11" t="s">
        <v>540</v>
      </c>
      <c r="I22" s="12">
        <v>386802</v>
      </c>
      <c r="J22" s="11" t="s">
        <v>479</v>
      </c>
      <c r="K22" s="11" t="s">
        <v>541</v>
      </c>
      <c r="L22" s="11" t="s">
        <v>209</v>
      </c>
      <c r="M22" s="11" t="s">
        <v>542</v>
      </c>
      <c r="N22" s="26">
        <v>46447.333333333336</v>
      </c>
      <c r="O22" s="26">
        <v>46477.697916666664</v>
      </c>
      <c r="P22" s="11" t="s">
        <v>498</v>
      </c>
      <c r="Q22" s="11" t="s">
        <v>475</v>
      </c>
      <c r="R22" s="13">
        <f>VLOOKUP(D22,'Izmaksu piedāvājums'!$A$18:$N$213,13)</f>
        <v>0</v>
      </c>
      <c r="S22" s="27">
        <v>1</v>
      </c>
      <c r="T22" s="13">
        <f t="shared" si="0"/>
        <v>0</v>
      </c>
    </row>
    <row r="23" spans="1:20" ht="201.5" x14ac:dyDescent="0.35">
      <c r="A23" s="12">
        <v>2027</v>
      </c>
      <c r="B23" s="12" t="s">
        <v>3</v>
      </c>
      <c r="C23" s="12" t="s">
        <v>475</v>
      </c>
      <c r="D23" s="11" t="s">
        <v>210</v>
      </c>
      <c r="E23" s="11" t="s">
        <v>211</v>
      </c>
      <c r="F23" s="11" t="s">
        <v>545</v>
      </c>
      <c r="G23" s="11" t="s">
        <v>546</v>
      </c>
      <c r="H23" s="11" t="s">
        <v>547</v>
      </c>
      <c r="I23" s="12">
        <v>386803</v>
      </c>
      <c r="J23" s="11" t="s">
        <v>479</v>
      </c>
      <c r="K23" s="11" t="s">
        <v>548</v>
      </c>
      <c r="L23" s="11" t="s">
        <v>211</v>
      </c>
      <c r="M23" s="11" t="s">
        <v>549</v>
      </c>
      <c r="N23" s="26">
        <v>46447.333333333336</v>
      </c>
      <c r="O23" s="26">
        <v>46477.697916666664</v>
      </c>
      <c r="P23" s="11" t="s">
        <v>498</v>
      </c>
      <c r="Q23" s="11" t="s">
        <v>475</v>
      </c>
      <c r="R23" s="13">
        <f>VLOOKUP(D23,'Izmaksu piedāvājums'!$A$18:$N$213,13)</f>
        <v>0</v>
      </c>
      <c r="S23" s="27">
        <v>1</v>
      </c>
      <c r="T23" s="13">
        <f t="shared" si="0"/>
        <v>0</v>
      </c>
    </row>
    <row r="24" spans="1:20" ht="409.5" x14ac:dyDescent="0.35">
      <c r="A24" s="12">
        <v>2027</v>
      </c>
      <c r="B24" s="12" t="s">
        <v>3</v>
      </c>
      <c r="C24" s="12" t="s">
        <v>475</v>
      </c>
      <c r="D24" s="11" t="s">
        <v>206</v>
      </c>
      <c r="E24" s="11" t="s">
        <v>207</v>
      </c>
      <c r="F24" s="11" t="s">
        <v>550</v>
      </c>
      <c r="G24" s="11" t="s">
        <v>551</v>
      </c>
      <c r="H24" s="11" t="s">
        <v>540</v>
      </c>
      <c r="I24" s="12">
        <v>386804</v>
      </c>
      <c r="J24" s="11" t="s">
        <v>479</v>
      </c>
      <c r="K24" s="11" t="s">
        <v>541</v>
      </c>
      <c r="L24" s="11" t="s">
        <v>207</v>
      </c>
      <c r="M24" s="11" t="s">
        <v>542</v>
      </c>
      <c r="N24" s="26">
        <v>46447.333333333336</v>
      </c>
      <c r="O24" s="26">
        <v>46477.697916666664</v>
      </c>
      <c r="P24" s="11" t="s">
        <v>498</v>
      </c>
      <c r="Q24" s="11" t="s">
        <v>475</v>
      </c>
      <c r="R24" s="13">
        <f>VLOOKUP(D24,'Izmaksu piedāvājums'!$A$18:$N$213,13)</f>
        <v>0</v>
      </c>
      <c r="S24" s="27">
        <v>1</v>
      </c>
      <c r="T24" s="13">
        <f t="shared" si="0"/>
        <v>0</v>
      </c>
    </row>
    <row r="25" spans="1:20" ht="62" x14ac:dyDescent="0.35">
      <c r="A25" s="12">
        <v>2027</v>
      </c>
      <c r="B25" s="12" t="s">
        <v>3</v>
      </c>
      <c r="C25" s="12" t="s">
        <v>475</v>
      </c>
      <c r="D25" s="11" t="s">
        <v>212</v>
      </c>
      <c r="E25" s="11" t="s">
        <v>213</v>
      </c>
      <c r="F25" s="11" t="s">
        <v>552</v>
      </c>
      <c r="G25" s="11" t="s">
        <v>553</v>
      </c>
      <c r="H25" s="11" t="s">
        <v>554</v>
      </c>
      <c r="I25" s="12">
        <v>386805</v>
      </c>
      <c r="J25" s="11" t="s">
        <v>479</v>
      </c>
      <c r="K25" s="11" t="s">
        <v>555</v>
      </c>
      <c r="L25" s="11" t="s">
        <v>213</v>
      </c>
      <c r="M25" s="11" t="s">
        <v>556</v>
      </c>
      <c r="N25" s="26">
        <v>46447.333333333336</v>
      </c>
      <c r="O25" s="26">
        <v>46477.697916666664</v>
      </c>
      <c r="P25" s="11" t="s">
        <v>498</v>
      </c>
      <c r="Q25" s="11" t="s">
        <v>475</v>
      </c>
      <c r="R25" s="13">
        <f>VLOOKUP(D25,'Izmaksu piedāvājums'!$A$18:$N$213,13)</f>
        <v>0</v>
      </c>
      <c r="S25" s="27">
        <v>1</v>
      </c>
      <c r="T25" s="13">
        <f t="shared" si="0"/>
        <v>0</v>
      </c>
    </row>
    <row r="26" spans="1:20" ht="248" x14ac:dyDescent="0.35">
      <c r="A26" s="12">
        <v>2027</v>
      </c>
      <c r="B26" s="12" t="s">
        <v>3</v>
      </c>
      <c r="C26" s="12" t="s">
        <v>475</v>
      </c>
      <c r="D26" s="11" t="s">
        <v>37</v>
      </c>
      <c r="E26" s="11" t="s">
        <v>38</v>
      </c>
      <c r="F26" s="11" t="s">
        <v>557</v>
      </c>
      <c r="G26" s="11" t="s">
        <v>558</v>
      </c>
      <c r="H26" s="11" t="s">
        <v>534</v>
      </c>
      <c r="I26" s="12">
        <v>386806</v>
      </c>
      <c r="J26" s="11" t="s">
        <v>479</v>
      </c>
      <c r="K26" s="11" t="s">
        <v>535</v>
      </c>
      <c r="L26" s="11" t="s">
        <v>38</v>
      </c>
      <c r="M26" s="11" t="s">
        <v>536</v>
      </c>
      <c r="N26" s="26">
        <v>46447.333333333336</v>
      </c>
      <c r="O26" s="26">
        <v>46477.697916666664</v>
      </c>
      <c r="P26" s="11" t="s">
        <v>537</v>
      </c>
      <c r="Q26" s="11" t="s">
        <v>475</v>
      </c>
      <c r="R26" s="13">
        <f>VLOOKUP(D26,'Izmaksu piedāvājums'!$A$18:$N$213,13)</f>
        <v>0</v>
      </c>
      <c r="S26" s="27">
        <v>1</v>
      </c>
      <c r="T26" s="13">
        <f t="shared" si="0"/>
        <v>0</v>
      </c>
    </row>
    <row r="27" spans="1:20" ht="341" x14ac:dyDescent="0.35">
      <c r="A27" s="12">
        <v>2027</v>
      </c>
      <c r="B27" s="12" t="s">
        <v>3</v>
      </c>
      <c r="C27" s="12" t="s">
        <v>475</v>
      </c>
      <c r="D27" s="11" t="s">
        <v>69</v>
      </c>
      <c r="E27" s="11" t="s">
        <v>70</v>
      </c>
      <c r="F27" s="11" t="s">
        <v>559</v>
      </c>
      <c r="G27" s="11" t="s">
        <v>560</v>
      </c>
      <c r="H27" s="11" t="s">
        <v>490</v>
      </c>
      <c r="I27" s="12">
        <v>386807</v>
      </c>
      <c r="J27" s="11" t="s">
        <v>479</v>
      </c>
      <c r="K27" s="11" t="s">
        <v>70</v>
      </c>
      <c r="L27" s="11" t="s">
        <v>70</v>
      </c>
      <c r="M27" s="11" t="s">
        <v>561</v>
      </c>
      <c r="N27" s="26">
        <v>46447.333333333336</v>
      </c>
      <c r="O27" s="26">
        <v>46477.697916666664</v>
      </c>
      <c r="P27" s="11" t="s">
        <v>562</v>
      </c>
      <c r="Q27" s="11" t="s">
        <v>475</v>
      </c>
      <c r="R27" s="13">
        <f>VLOOKUP(D27,'Izmaksu piedāvājums'!$A$18:$N$213,13)</f>
        <v>0</v>
      </c>
      <c r="S27" s="27">
        <v>1</v>
      </c>
      <c r="T27" s="13">
        <f t="shared" si="0"/>
        <v>0</v>
      </c>
    </row>
    <row r="28" spans="1:20" ht="248" x14ac:dyDescent="0.35">
      <c r="A28" s="12">
        <v>2027</v>
      </c>
      <c r="B28" s="12" t="s">
        <v>3</v>
      </c>
      <c r="C28" s="12" t="s">
        <v>475</v>
      </c>
      <c r="D28" s="11" t="s">
        <v>75</v>
      </c>
      <c r="E28" s="11" t="s">
        <v>76</v>
      </c>
      <c r="F28" s="11" t="s">
        <v>563</v>
      </c>
      <c r="G28" s="11" t="s">
        <v>564</v>
      </c>
      <c r="H28" s="11" t="s">
        <v>490</v>
      </c>
      <c r="I28" s="12">
        <v>386808</v>
      </c>
      <c r="J28" s="11" t="s">
        <v>479</v>
      </c>
      <c r="K28" s="11" t="s">
        <v>565</v>
      </c>
      <c r="L28" s="11" t="s">
        <v>76</v>
      </c>
      <c r="M28" s="11" t="s">
        <v>536</v>
      </c>
      <c r="N28" s="26">
        <v>46447.333333333336</v>
      </c>
      <c r="O28" s="26">
        <v>46477.697916666664</v>
      </c>
      <c r="P28" s="11" t="s">
        <v>537</v>
      </c>
      <c r="Q28" s="11" t="s">
        <v>475</v>
      </c>
      <c r="R28" s="13">
        <f>VLOOKUP(D28,'Izmaksu piedāvājums'!$A$18:$N$213,13)</f>
        <v>0</v>
      </c>
      <c r="S28" s="27">
        <v>1</v>
      </c>
      <c r="T28" s="13">
        <f t="shared" si="0"/>
        <v>0</v>
      </c>
    </row>
    <row r="29" spans="1:20" ht="248" x14ac:dyDescent="0.35">
      <c r="A29" s="12">
        <v>2027</v>
      </c>
      <c r="B29" s="12" t="s">
        <v>3</v>
      </c>
      <c r="C29" s="12" t="s">
        <v>475</v>
      </c>
      <c r="D29" s="11" t="s">
        <v>75</v>
      </c>
      <c r="E29" s="11" t="s">
        <v>76</v>
      </c>
      <c r="F29" s="11" t="s">
        <v>566</v>
      </c>
      <c r="G29" s="11" t="s">
        <v>567</v>
      </c>
      <c r="H29" s="11" t="s">
        <v>490</v>
      </c>
      <c r="I29" s="12">
        <v>386809</v>
      </c>
      <c r="J29" s="11" t="s">
        <v>479</v>
      </c>
      <c r="K29" s="11" t="s">
        <v>565</v>
      </c>
      <c r="L29" s="11" t="s">
        <v>76</v>
      </c>
      <c r="M29" s="11" t="s">
        <v>536</v>
      </c>
      <c r="N29" s="26">
        <v>46447.333333333336</v>
      </c>
      <c r="O29" s="26">
        <v>46477.697916666664</v>
      </c>
      <c r="P29" s="11" t="s">
        <v>537</v>
      </c>
      <c r="Q29" s="11" t="s">
        <v>475</v>
      </c>
      <c r="R29" s="13">
        <f>VLOOKUP(D29,'Izmaksu piedāvājums'!$A$18:$N$213,13)</f>
        <v>0</v>
      </c>
      <c r="S29" s="27">
        <v>1</v>
      </c>
      <c r="T29" s="13">
        <f t="shared" si="0"/>
        <v>0</v>
      </c>
    </row>
    <row r="30" spans="1:20" ht="325.5" x14ac:dyDescent="0.35">
      <c r="A30" s="12">
        <v>2027</v>
      </c>
      <c r="B30" s="12" t="s">
        <v>3</v>
      </c>
      <c r="C30" s="12" t="s">
        <v>475</v>
      </c>
      <c r="D30" s="11" t="s">
        <v>232</v>
      </c>
      <c r="E30" s="11" t="s">
        <v>233</v>
      </c>
      <c r="F30" s="11" t="s">
        <v>568</v>
      </c>
      <c r="G30" s="11" t="s">
        <v>569</v>
      </c>
      <c r="H30" s="11" t="s">
        <v>570</v>
      </c>
      <c r="I30" s="12">
        <v>386810</v>
      </c>
      <c r="J30" s="11" t="s">
        <v>479</v>
      </c>
      <c r="K30" s="11" t="s">
        <v>502</v>
      </c>
      <c r="L30" s="11" t="s">
        <v>233</v>
      </c>
      <c r="M30" s="11" t="s">
        <v>504</v>
      </c>
      <c r="N30" s="26">
        <v>46478.333333333336</v>
      </c>
      <c r="O30" s="26">
        <v>46507.645833333336</v>
      </c>
      <c r="P30" s="11" t="s">
        <v>498</v>
      </c>
      <c r="Q30" s="11" t="s">
        <v>475</v>
      </c>
      <c r="R30" s="13">
        <f>VLOOKUP(D30,'Izmaksu piedāvājums'!$A$18:$N$213,13)</f>
        <v>0</v>
      </c>
      <c r="S30" s="27">
        <v>1</v>
      </c>
      <c r="T30" s="13">
        <f t="shared" si="0"/>
        <v>0</v>
      </c>
    </row>
    <row r="31" spans="1:20" ht="403" x14ac:dyDescent="0.35">
      <c r="A31" s="12">
        <v>2027</v>
      </c>
      <c r="B31" s="12" t="s">
        <v>3</v>
      </c>
      <c r="C31" s="12" t="s">
        <v>475</v>
      </c>
      <c r="D31" s="11" t="s">
        <v>132</v>
      </c>
      <c r="E31" s="11" t="s">
        <v>133</v>
      </c>
      <c r="F31" s="11" t="s">
        <v>571</v>
      </c>
      <c r="G31" s="11" t="s">
        <v>572</v>
      </c>
      <c r="H31" s="11" t="s">
        <v>540</v>
      </c>
      <c r="I31" s="12">
        <v>386811</v>
      </c>
      <c r="J31" s="11" t="s">
        <v>479</v>
      </c>
      <c r="K31" s="11" t="s">
        <v>573</v>
      </c>
      <c r="L31" s="11" t="s">
        <v>133</v>
      </c>
      <c r="M31" s="11" t="s">
        <v>574</v>
      </c>
      <c r="N31" s="26">
        <v>46478.333333333336</v>
      </c>
      <c r="O31" s="26">
        <v>46507.645833333336</v>
      </c>
      <c r="P31" s="11" t="s">
        <v>498</v>
      </c>
      <c r="Q31" s="11" t="s">
        <v>475</v>
      </c>
      <c r="R31" s="13">
        <f>VLOOKUP(D31,'Izmaksu piedāvājums'!$A$18:$N$213,13)</f>
        <v>0</v>
      </c>
      <c r="S31" s="27">
        <v>1</v>
      </c>
      <c r="T31" s="13">
        <f t="shared" si="0"/>
        <v>0</v>
      </c>
    </row>
    <row r="32" spans="1:20" ht="217" x14ac:dyDescent="0.35">
      <c r="A32" s="12">
        <v>2027</v>
      </c>
      <c r="B32" s="12" t="s">
        <v>3</v>
      </c>
      <c r="C32" s="12" t="s">
        <v>475</v>
      </c>
      <c r="D32" s="11" t="s">
        <v>98</v>
      </c>
      <c r="E32" s="11" t="s">
        <v>99</v>
      </c>
      <c r="F32" s="11" t="s">
        <v>476</v>
      </c>
      <c r="G32" s="11" t="s">
        <v>477</v>
      </c>
      <c r="H32" s="11" t="s">
        <v>478</v>
      </c>
      <c r="I32" s="12">
        <v>386812</v>
      </c>
      <c r="J32" s="11" t="s">
        <v>479</v>
      </c>
      <c r="K32" s="11" t="s">
        <v>480</v>
      </c>
      <c r="L32" s="11" t="s">
        <v>99</v>
      </c>
      <c r="M32" s="11" t="s">
        <v>481</v>
      </c>
      <c r="N32" s="26">
        <v>46478.333333333336</v>
      </c>
      <c r="O32" s="26">
        <v>46507.645833333336</v>
      </c>
      <c r="P32" s="11" t="s">
        <v>482</v>
      </c>
      <c r="Q32" s="11" t="s">
        <v>475</v>
      </c>
      <c r="R32" s="13">
        <f>VLOOKUP(D32,'Izmaksu piedāvājums'!$A$18:$N$213,13)</f>
        <v>0</v>
      </c>
      <c r="S32" s="27">
        <v>1</v>
      </c>
      <c r="T32" s="13">
        <f t="shared" si="0"/>
        <v>0</v>
      </c>
    </row>
    <row r="33" spans="1:20" ht="217" x14ac:dyDescent="0.35">
      <c r="A33" s="12">
        <v>2027</v>
      </c>
      <c r="B33" s="12" t="s">
        <v>3</v>
      </c>
      <c r="C33" s="12" t="s">
        <v>475</v>
      </c>
      <c r="D33" s="11" t="s">
        <v>98</v>
      </c>
      <c r="E33" s="11" t="s">
        <v>99</v>
      </c>
      <c r="F33" s="11" t="s">
        <v>483</v>
      </c>
      <c r="G33" s="11" t="s">
        <v>484</v>
      </c>
      <c r="H33" s="11" t="s">
        <v>485</v>
      </c>
      <c r="I33" s="12">
        <v>386813</v>
      </c>
      <c r="J33" s="11" t="s">
        <v>479</v>
      </c>
      <c r="K33" s="11" t="s">
        <v>480</v>
      </c>
      <c r="L33" s="11" t="s">
        <v>99</v>
      </c>
      <c r="M33" s="11" t="s">
        <v>481</v>
      </c>
      <c r="N33" s="26">
        <v>46478.333333333336</v>
      </c>
      <c r="O33" s="26">
        <v>46507.645833333336</v>
      </c>
      <c r="P33" s="11" t="s">
        <v>482</v>
      </c>
      <c r="Q33" s="11" t="s">
        <v>475</v>
      </c>
      <c r="R33" s="13">
        <f>VLOOKUP(D33,'Izmaksu piedāvājums'!$A$18:$N$213,13)</f>
        <v>0</v>
      </c>
      <c r="S33" s="27">
        <v>1</v>
      </c>
      <c r="T33" s="13">
        <f t="shared" si="0"/>
        <v>0</v>
      </c>
    </row>
    <row r="34" spans="1:20" ht="217" x14ac:dyDescent="0.35">
      <c r="A34" s="12">
        <v>2027</v>
      </c>
      <c r="B34" s="12" t="s">
        <v>3</v>
      </c>
      <c r="C34" s="12" t="s">
        <v>475</v>
      </c>
      <c r="D34" s="11" t="s">
        <v>98</v>
      </c>
      <c r="E34" s="11" t="s">
        <v>99</v>
      </c>
      <c r="F34" s="11" t="s">
        <v>486</v>
      </c>
      <c r="G34" s="11" t="s">
        <v>487</v>
      </c>
      <c r="H34" s="11" t="s">
        <v>485</v>
      </c>
      <c r="I34" s="12">
        <v>386814</v>
      </c>
      <c r="J34" s="11" t="s">
        <v>479</v>
      </c>
      <c r="K34" s="11" t="s">
        <v>480</v>
      </c>
      <c r="L34" s="11" t="s">
        <v>99</v>
      </c>
      <c r="M34" s="11" t="s">
        <v>481</v>
      </c>
      <c r="N34" s="26">
        <v>46478.333333333336</v>
      </c>
      <c r="O34" s="26">
        <v>46507.645833333336</v>
      </c>
      <c r="P34" s="11" t="s">
        <v>482</v>
      </c>
      <c r="Q34" s="11" t="s">
        <v>475</v>
      </c>
      <c r="R34" s="13">
        <f>VLOOKUP(D34,'Izmaksu piedāvājums'!$A$18:$N$213,13)</f>
        <v>0</v>
      </c>
      <c r="S34" s="27">
        <v>1</v>
      </c>
      <c r="T34" s="13">
        <f t="shared" si="0"/>
        <v>0</v>
      </c>
    </row>
    <row r="35" spans="1:20" ht="325.5" x14ac:dyDescent="0.35">
      <c r="A35" s="12">
        <v>2027</v>
      </c>
      <c r="B35" s="12" t="s">
        <v>3</v>
      </c>
      <c r="C35" s="12" t="s">
        <v>475</v>
      </c>
      <c r="D35" s="11" t="s">
        <v>228</v>
      </c>
      <c r="E35" s="11" t="s">
        <v>229</v>
      </c>
      <c r="F35" s="11" t="s">
        <v>575</v>
      </c>
      <c r="G35" s="11" t="s">
        <v>576</v>
      </c>
      <c r="H35" s="11" t="s">
        <v>577</v>
      </c>
      <c r="I35" s="12">
        <v>386815</v>
      </c>
      <c r="J35" s="11" t="s">
        <v>479</v>
      </c>
      <c r="K35" s="11" t="s">
        <v>502</v>
      </c>
      <c r="L35" s="11" t="s">
        <v>229</v>
      </c>
      <c r="M35" s="11" t="s">
        <v>504</v>
      </c>
      <c r="N35" s="26">
        <v>46478.333333333336</v>
      </c>
      <c r="O35" s="26">
        <v>46507.645833333336</v>
      </c>
      <c r="P35" s="11" t="s">
        <v>498</v>
      </c>
      <c r="Q35" s="11" t="s">
        <v>475</v>
      </c>
      <c r="R35" s="13">
        <f>VLOOKUP(D35,'Izmaksu piedāvājums'!$A$18:$N$213,13)</f>
        <v>0</v>
      </c>
      <c r="S35" s="27">
        <v>1</v>
      </c>
      <c r="T35" s="13">
        <f t="shared" si="0"/>
        <v>0</v>
      </c>
    </row>
    <row r="36" spans="1:20" ht="325.5" x14ac:dyDescent="0.35">
      <c r="A36" s="12">
        <v>2027</v>
      </c>
      <c r="B36" s="12" t="s">
        <v>3</v>
      </c>
      <c r="C36" s="12" t="s">
        <v>475</v>
      </c>
      <c r="D36" s="11" t="s">
        <v>234</v>
      </c>
      <c r="E36" s="11" t="s">
        <v>235</v>
      </c>
      <c r="F36" s="11" t="s">
        <v>578</v>
      </c>
      <c r="G36" s="11" t="s">
        <v>579</v>
      </c>
      <c r="H36" s="11" t="s">
        <v>525</v>
      </c>
      <c r="I36" s="12">
        <v>386816</v>
      </c>
      <c r="J36" s="11" t="s">
        <v>479</v>
      </c>
      <c r="K36" s="11" t="s">
        <v>502</v>
      </c>
      <c r="L36" s="11" t="s">
        <v>235</v>
      </c>
      <c r="M36" s="11" t="s">
        <v>504</v>
      </c>
      <c r="N36" s="26">
        <v>46478.333333333336</v>
      </c>
      <c r="O36" s="26">
        <v>46507.645833333336</v>
      </c>
      <c r="P36" s="11" t="s">
        <v>498</v>
      </c>
      <c r="Q36" s="11" t="s">
        <v>475</v>
      </c>
      <c r="R36" s="13">
        <f>VLOOKUP(D36,'Izmaksu piedāvājums'!$A$18:$N$213,13)</f>
        <v>0</v>
      </c>
      <c r="S36" s="27">
        <v>1</v>
      </c>
      <c r="T36" s="13">
        <f t="shared" si="0"/>
        <v>0</v>
      </c>
    </row>
    <row r="37" spans="1:20" ht="325.5" x14ac:dyDescent="0.35">
      <c r="A37" s="12">
        <v>2027</v>
      </c>
      <c r="B37" s="12" t="s">
        <v>3</v>
      </c>
      <c r="C37" s="12" t="s">
        <v>475</v>
      </c>
      <c r="D37" s="11" t="s">
        <v>230</v>
      </c>
      <c r="E37" s="11" t="s">
        <v>231</v>
      </c>
      <c r="F37" s="11" t="s">
        <v>580</v>
      </c>
      <c r="G37" s="11" t="s">
        <v>581</v>
      </c>
      <c r="H37" s="11" t="s">
        <v>582</v>
      </c>
      <c r="I37" s="12">
        <v>386817</v>
      </c>
      <c r="J37" s="11" t="s">
        <v>479</v>
      </c>
      <c r="K37" s="11" t="s">
        <v>502</v>
      </c>
      <c r="L37" s="11" t="s">
        <v>231</v>
      </c>
      <c r="M37" s="11" t="s">
        <v>504</v>
      </c>
      <c r="N37" s="26">
        <v>46478.333333333336</v>
      </c>
      <c r="O37" s="26">
        <v>46507.645833333336</v>
      </c>
      <c r="P37" s="11" t="s">
        <v>498</v>
      </c>
      <c r="Q37" s="11" t="s">
        <v>475</v>
      </c>
      <c r="R37" s="13">
        <f>VLOOKUP(D37,'Izmaksu piedāvājums'!$A$18:$N$213,13)</f>
        <v>0</v>
      </c>
      <c r="S37" s="27">
        <v>1</v>
      </c>
      <c r="T37" s="13">
        <f t="shared" si="0"/>
        <v>0</v>
      </c>
    </row>
    <row r="38" spans="1:20" ht="325.5" x14ac:dyDescent="0.35">
      <c r="A38" s="12">
        <v>2027</v>
      </c>
      <c r="B38" s="12" t="s">
        <v>3</v>
      </c>
      <c r="C38" s="12" t="s">
        <v>475</v>
      </c>
      <c r="D38" s="11" t="s">
        <v>234</v>
      </c>
      <c r="E38" s="11" t="s">
        <v>235</v>
      </c>
      <c r="F38" s="11" t="s">
        <v>583</v>
      </c>
      <c r="G38" s="11" t="s">
        <v>584</v>
      </c>
      <c r="H38" s="11" t="s">
        <v>525</v>
      </c>
      <c r="I38" s="12">
        <v>386818</v>
      </c>
      <c r="J38" s="11" t="s">
        <v>479</v>
      </c>
      <c r="K38" s="11" t="s">
        <v>502</v>
      </c>
      <c r="L38" s="11" t="s">
        <v>235</v>
      </c>
      <c r="M38" s="11" t="s">
        <v>504</v>
      </c>
      <c r="N38" s="26">
        <v>46478.333333333336</v>
      </c>
      <c r="O38" s="26">
        <v>46507.645833333336</v>
      </c>
      <c r="P38" s="11" t="s">
        <v>498</v>
      </c>
      <c r="Q38" s="11" t="s">
        <v>475</v>
      </c>
      <c r="R38" s="13">
        <f>VLOOKUP(D38,'Izmaksu piedāvājums'!$A$18:$N$213,13)</f>
        <v>0</v>
      </c>
      <c r="S38" s="27">
        <v>1</v>
      </c>
      <c r="T38" s="13">
        <f t="shared" si="0"/>
        <v>0</v>
      </c>
    </row>
    <row r="39" spans="1:20" ht="170.5" x14ac:dyDescent="0.35">
      <c r="A39" s="12">
        <v>2027</v>
      </c>
      <c r="B39" s="12" t="s">
        <v>3</v>
      </c>
      <c r="C39" s="12" t="s">
        <v>475</v>
      </c>
      <c r="D39" s="11" t="s">
        <v>182</v>
      </c>
      <c r="E39" s="11" t="s">
        <v>183</v>
      </c>
      <c r="F39" s="11" t="s">
        <v>585</v>
      </c>
      <c r="G39" s="11" t="s">
        <v>586</v>
      </c>
      <c r="H39" s="11" t="s">
        <v>587</v>
      </c>
      <c r="I39" s="12">
        <v>386819</v>
      </c>
      <c r="J39" s="11" t="s">
        <v>479</v>
      </c>
      <c r="K39" s="11" t="s">
        <v>588</v>
      </c>
      <c r="L39" s="11" t="s">
        <v>183</v>
      </c>
      <c r="M39" s="11" t="s">
        <v>589</v>
      </c>
      <c r="N39" s="26">
        <v>46478.333333333336</v>
      </c>
      <c r="O39" s="26">
        <v>46507.645833333336</v>
      </c>
      <c r="P39" s="11" t="s">
        <v>590</v>
      </c>
      <c r="Q39" s="11" t="s">
        <v>475</v>
      </c>
      <c r="R39" s="13">
        <f>VLOOKUP(D39,'Izmaksu piedāvājums'!$A$18:$N$213,13)</f>
        <v>0</v>
      </c>
      <c r="S39" s="27">
        <v>1</v>
      </c>
      <c r="T39" s="13">
        <f t="shared" si="0"/>
        <v>0</v>
      </c>
    </row>
    <row r="40" spans="1:20" ht="93" x14ac:dyDescent="0.35">
      <c r="A40" s="12">
        <v>2027</v>
      </c>
      <c r="B40" s="12" t="s">
        <v>3</v>
      </c>
      <c r="C40" s="12" t="s">
        <v>475</v>
      </c>
      <c r="D40" s="11" t="s">
        <v>196</v>
      </c>
      <c r="E40" s="11" t="s">
        <v>197</v>
      </c>
      <c r="F40" s="11" t="s">
        <v>585</v>
      </c>
      <c r="G40" s="11" t="s">
        <v>586</v>
      </c>
      <c r="H40" s="11" t="s">
        <v>587</v>
      </c>
      <c r="I40" s="12">
        <v>386820</v>
      </c>
      <c r="J40" s="11" t="s">
        <v>479</v>
      </c>
      <c r="K40" s="11" t="s">
        <v>591</v>
      </c>
      <c r="L40" s="11" t="s">
        <v>197</v>
      </c>
      <c r="M40" s="11" t="s">
        <v>592</v>
      </c>
      <c r="N40" s="26">
        <v>46478.333333333336</v>
      </c>
      <c r="O40" s="26">
        <v>46507.645833333336</v>
      </c>
      <c r="P40" s="11" t="s">
        <v>593</v>
      </c>
      <c r="Q40" s="11" t="s">
        <v>475</v>
      </c>
      <c r="R40" s="13">
        <f>VLOOKUP(D40,'Izmaksu piedāvājums'!$A$18:$N$213,13)</f>
        <v>0</v>
      </c>
      <c r="S40" s="27">
        <v>1</v>
      </c>
      <c r="T40" s="13">
        <f t="shared" si="0"/>
        <v>0</v>
      </c>
    </row>
    <row r="41" spans="1:20" ht="93" x14ac:dyDescent="0.35">
      <c r="A41" s="12">
        <v>2027</v>
      </c>
      <c r="B41" s="12" t="s">
        <v>3</v>
      </c>
      <c r="C41" s="12" t="s">
        <v>475</v>
      </c>
      <c r="D41" s="11" t="s">
        <v>198</v>
      </c>
      <c r="E41" s="11" t="s">
        <v>199</v>
      </c>
      <c r="F41" s="11" t="s">
        <v>585</v>
      </c>
      <c r="G41" s="11" t="s">
        <v>586</v>
      </c>
      <c r="H41" s="11" t="s">
        <v>587</v>
      </c>
      <c r="I41" s="12">
        <v>386821</v>
      </c>
      <c r="J41" s="11" t="s">
        <v>479</v>
      </c>
      <c r="K41" s="11" t="s">
        <v>199</v>
      </c>
      <c r="L41" s="11" t="s">
        <v>199</v>
      </c>
      <c r="M41" s="11" t="s">
        <v>594</v>
      </c>
      <c r="N41" s="26">
        <v>46478.333333333336</v>
      </c>
      <c r="O41" s="26">
        <v>46507.645833333336</v>
      </c>
      <c r="P41" s="11" t="s">
        <v>595</v>
      </c>
      <c r="Q41" s="11" t="s">
        <v>475</v>
      </c>
      <c r="R41" s="13">
        <f>VLOOKUP(D41,'Izmaksu piedāvājums'!$A$18:$N$213,13)</f>
        <v>0</v>
      </c>
      <c r="S41" s="27">
        <v>1</v>
      </c>
      <c r="T41" s="13">
        <f t="shared" si="0"/>
        <v>0</v>
      </c>
    </row>
    <row r="42" spans="1:20" ht="217" x14ac:dyDescent="0.35">
      <c r="A42" s="12">
        <v>2027</v>
      </c>
      <c r="B42" s="12" t="s">
        <v>3</v>
      </c>
      <c r="C42" s="12" t="s">
        <v>475</v>
      </c>
      <c r="D42" s="11" t="s">
        <v>166</v>
      </c>
      <c r="E42" s="11" t="s">
        <v>167</v>
      </c>
      <c r="F42" s="11" t="s">
        <v>596</v>
      </c>
      <c r="G42" s="11" t="s">
        <v>597</v>
      </c>
      <c r="H42" s="11" t="s">
        <v>598</v>
      </c>
      <c r="I42" s="12">
        <v>386822</v>
      </c>
      <c r="J42" s="11" t="s">
        <v>479</v>
      </c>
      <c r="K42" s="11" t="s">
        <v>167</v>
      </c>
      <c r="L42" s="11" t="s">
        <v>167</v>
      </c>
      <c r="M42" s="11" t="s">
        <v>599</v>
      </c>
      <c r="N42" s="26">
        <v>46478.333333333336</v>
      </c>
      <c r="O42" s="26">
        <v>46507.645833333336</v>
      </c>
      <c r="P42" s="11" t="s">
        <v>600</v>
      </c>
      <c r="Q42" s="11" t="s">
        <v>475</v>
      </c>
      <c r="R42" s="13">
        <f>VLOOKUP(D42,'Izmaksu piedāvājums'!$A$18:$N$213,13)</f>
        <v>0</v>
      </c>
      <c r="S42" s="27">
        <v>1</v>
      </c>
      <c r="T42" s="13">
        <f t="shared" si="0"/>
        <v>0</v>
      </c>
    </row>
    <row r="43" spans="1:20" ht="139.5" x14ac:dyDescent="0.35">
      <c r="A43" s="12">
        <v>2027</v>
      </c>
      <c r="B43" s="12" t="s">
        <v>3</v>
      </c>
      <c r="C43" s="12" t="s">
        <v>475</v>
      </c>
      <c r="D43" s="11" t="s">
        <v>168</v>
      </c>
      <c r="E43" s="11" t="s">
        <v>169</v>
      </c>
      <c r="F43" s="11" t="s">
        <v>596</v>
      </c>
      <c r="G43" s="11" t="s">
        <v>597</v>
      </c>
      <c r="H43" s="11" t="s">
        <v>598</v>
      </c>
      <c r="I43" s="12">
        <v>386823</v>
      </c>
      <c r="J43" s="11" t="s">
        <v>479</v>
      </c>
      <c r="K43" s="11" t="s">
        <v>169</v>
      </c>
      <c r="L43" s="11" t="s">
        <v>169</v>
      </c>
      <c r="M43" s="11" t="s">
        <v>601</v>
      </c>
      <c r="N43" s="26">
        <v>46478.333333333336</v>
      </c>
      <c r="O43" s="26">
        <v>46507.645833333336</v>
      </c>
      <c r="P43" s="11" t="s">
        <v>498</v>
      </c>
      <c r="Q43" s="11" t="s">
        <v>475</v>
      </c>
      <c r="R43" s="13">
        <f>VLOOKUP(D43,'Izmaksu piedāvājums'!$A$18:$N$213,13)</f>
        <v>0</v>
      </c>
      <c r="S43" s="27">
        <v>1</v>
      </c>
      <c r="T43" s="13">
        <f t="shared" si="0"/>
        <v>0</v>
      </c>
    </row>
    <row r="44" spans="1:20" ht="139.5" x14ac:dyDescent="0.35">
      <c r="A44" s="12">
        <v>2027</v>
      </c>
      <c r="B44" s="12" t="s">
        <v>3</v>
      </c>
      <c r="C44" s="12" t="s">
        <v>475</v>
      </c>
      <c r="D44" s="11" t="s">
        <v>170</v>
      </c>
      <c r="E44" s="11" t="s">
        <v>171</v>
      </c>
      <c r="F44" s="11" t="s">
        <v>596</v>
      </c>
      <c r="G44" s="11" t="s">
        <v>597</v>
      </c>
      <c r="H44" s="11" t="s">
        <v>598</v>
      </c>
      <c r="I44" s="12">
        <v>386824</v>
      </c>
      <c r="J44" s="11" t="s">
        <v>479</v>
      </c>
      <c r="K44" s="11" t="s">
        <v>602</v>
      </c>
      <c r="L44" s="11" t="s">
        <v>171</v>
      </c>
      <c r="M44" s="11" t="s">
        <v>603</v>
      </c>
      <c r="N44" s="26">
        <v>46478.333333333336</v>
      </c>
      <c r="O44" s="26">
        <v>46507.645833333336</v>
      </c>
      <c r="P44" s="11" t="s">
        <v>498</v>
      </c>
      <c r="Q44" s="11" t="s">
        <v>475</v>
      </c>
      <c r="R44" s="13">
        <f>VLOOKUP(D44,'Izmaksu piedāvājums'!$A$18:$N$213,13)</f>
        <v>0</v>
      </c>
      <c r="S44" s="27">
        <v>1</v>
      </c>
      <c r="T44" s="13">
        <f t="shared" si="0"/>
        <v>0</v>
      </c>
    </row>
    <row r="45" spans="1:20" ht="310" x14ac:dyDescent="0.35">
      <c r="A45" s="12">
        <v>2027</v>
      </c>
      <c r="B45" s="12" t="s">
        <v>3</v>
      </c>
      <c r="C45" s="12" t="s">
        <v>475</v>
      </c>
      <c r="D45" s="11" t="s">
        <v>172</v>
      </c>
      <c r="E45" s="11" t="s">
        <v>173</v>
      </c>
      <c r="F45" s="11" t="s">
        <v>596</v>
      </c>
      <c r="G45" s="11" t="s">
        <v>597</v>
      </c>
      <c r="H45" s="11" t="s">
        <v>598</v>
      </c>
      <c r="I45" s="12">
        <v>386825</v>
      </c>
      <c r="J45" s="11" t="s">
        <v>479</v>
      </c>
      <c r="K45" s="11" t="s">
        <v>173</v>
      </c>
      <c r="L45" s="11" t="s">
        <v>173</v>
      </c>
      <c r="M45" s="11" t="s">
        <v>604</v>
      </c>
      <c r="N45" s="26">
        <v>46478.333333333336</v>
      </c>
      <c r="O45" s="26">
        <v>46507.645833333336</v>
      </c>
      <c r="P45" s="11" t="s">
        <v>605</v>
      </c>
      <c r="Q45" s="11" t="s">
        <v>475</v>
      </c>
      <c r="R45" s="13">
        <f>VLOOKUP(D45,'Izmaksu piedāvājums'!$A$18:$N$213,13)</f>
        <v>0</v>
      </c>
      <c r="S45" s="27">
        <v>1</v>
      </c>
      <c r="T45" s="13">
        <f t="shared" si="0"/>
        <v>0</v>
      </c>
    </row>
    <row r="46" spans="1:20" ht="403" x14ac:dyDescent="0.35">
      <c r="A46" s="12">
        <v>2027</v>
      </c>
      <c r="B46" s="12" t="s">
        <v>3</v>
      </c>
      <c r="C46" s="12" t="s">
        <v>475</v>
      </c>
      <c r="D46" s="11" t="s">
        <v>174</v>
      </c>
      <c r="E46" s="11" t="s">
        <v>175</v>
      </c>
      <c r="F46" s="11" t="s">
        <v>596</v>
      </c>
      <c r="G46" s="11" t="s">
        <v>597</v>
      </c>
      <c r="H46" s="11" t="s">
        <v>598</v>
      </c>
      <c r="I46" s="12">
        <v>386826</v>
      </c>
      <c r="J46" s="11" t="s">
        <v>479</v>
      </c>
      <c r="K46" s="11" t="s">
        <v>496</v>
      </c>
      <c r="L46" s="11" t="s">
        <v>175</v>
      </c>
      <c r="M46" s="11" t="s">
        <v>497</v>
      </c>
      <c r="N46" s="26">
        <v>46478.333333333336</v>
      </c>
      <c r="O46" s="26">
        <v>46507.645833333336</v>
      </c>
      <c r="P46" s="11" t="s">
        <v>498</v>
      </c>
      <c r="Q46" s="11" t="s">
        <v>475</v>
      </c>
      <c r="R46" s="13">
        <f>VLOOKUP(D46,'Izmaksu piedāvājums'!$A$18:$N$213,13)</f>
        <v>0</v>
      </c>
      <c r="S46" s="27">
        <v>1</v>
      </c>
      <c r="T46" s="13">
        <f t="shared" si="0"/>
        <v>0</v>
      </c>
    </row>
    <row r="47" spans="1:20" ht="108.5" x14ac:dyDescent="0.35">
      <c r="A47" s="12">
        <v>2027</v>
      </c>
      <c r="B47" s="12" t="s">
        <v>3</v>
      </c>
      <c r="C47" s="12" t="s">
        <v>475</v>
      </c>
      <c r="D47" s="11" t="s">
        <v>176</v>
      </c>
      <c r="E47" s="11" t="s">
        <v>177</v>
      </c>
      <c r="F47" s="11" t="s">
        <v>596</v>
      </c>
      <c r="G47" s="11" t="s">
        <v>597</v>
      </c>
      <c r="H47" s="11" t="s">
        <v>598</v>
      </c>
      <c r="I47" s="12">
        <v>386827</v>
      </c>
      <c r="J47" s="11" t="s">
        <v>479</v>
      </c>
      <c r="K47" s="11" t="s">
        <v>177</v>
      </c>
      <c r="L47" s="11" t="s">
        <v>177</v>
      </c>
      <c r="M47" s="11" t="s">
        <v>606</v>
      </c>
      <c r="N47" s="26">
        <v>46478.333333333336</v>
      </c>
      <c r="O47" s="26">
        <v>46507.645833333336</v>
      </c>
      <c r="P47" s="11" t="s">
        <v>607</v>
      </c>
      <c r="Q47" s="11" t="s">
        <v>475</v>
      </c>
      <c r="R47" s="13">
        <f>VLOOKUP(D47,'Izmaksu piedāvājums'!$A$18:$N$213,13)</f>
        <v>0</v>
      </c>
      <c r="S47" s="27">
        <v>1</v>
      </c>
      <c r="T47" s="13">
        <f t="shared" si="0"/>
        <v>0</v>
      </c>
    </row>
    <row r="48" spans="1:20" ht="93" x14ac:dyDescent="0.35">
      <c r="A48" s="12">
        <v>2027</v>
      </c>
      <c r="B48" s="12" t="s">
        <v>3</v>
      </c>
      <c r="C48" s="12" t="s">
        <v>475</v>
      </c>
      <c r="D48" s="11" t="s">
        <v>178</v>
      </c>
      <c r="E48" s="11" t="s">
        <v>179</v>
      </c>
      <c r="F48" s="11" t="s">
        <v>596</v>
      </c>
      <c r="G48" s="11" t="s">
        <v>597</v>
      </c>
      <c r="H48" s="11" t="s">
        <v>598</v>
      </c>
      <c r="I48" s="12">
        <v>386828</v>
      </c>
      <c r="J48" s="11" t="s">
        <v>479</v>
      </c>
      <c r="K48" s="11" t="s">
        <v>179</v>
      </c>
      <c r="L48" s="11" t="s">
        <v>179</v>
      </c>
      <c r="M48" s="11" t="s">
        <v>608</v>
      </c>
      <c r="N48" s="26">
        <v>46478.333333333336</v>
      </c>
      <c r="O48" s="26">
        <v>46507.645833333336</v>
      </c>
      <c r="P48" s="11" t="s">
        <v>609</v>
      </c>
      <c r="Q48" s="11" t="s">
        <v>475</v>
      </c>
      <c r="R48" s="13">
        <f>VLOOKUP(D48,'Izmaksu piedāvājums'!$A$18:$N$213,13)</f>
        <v>0</v>
      </c>
      <c r="S48" s="27">
        <v>1</v>
      </c>
      <c r="T48" s="13">
        <f t="shared" si="0"/>
        <v>0</v>
      </c>
    </row>
    <row r="49" spans="1:20" ht="139.5" x14ac:dyDescent="0.35">
      <c r="A49" s="12">
        <v>2027</v>
      </c>
      <c r="B49" s="12" t="s">
        <v>3</v>
      </c>
      <c r="C49" s="12" t="s">
        <v>475</v>
      </c>
      <c r="D49" s="11" t="s">
        <v>180</v>
      </c>
      <c r="E49" s="11" t="s">
        <v>181</v>
      </c>
      <c r="F49" s="11" t="s">
        <v>596</v>
      </c>
      <c r="G49" s="11" t="s">
        <v>597</v>
      </c>
      <c r="H49" s="11" t="s">
        <v>598</v>
      </c>
      <c r="I49" s="12">
        <v>386829</v>
      </c>
      <c r="J49" s="11" t="s">
        <v>479</v>
      </c>
      <c r="K49" s="11" t="s">
        <v>181</v>
      </c>
      <c r="L49" s="11" t="s">
        <v>181</v>
      </c>
      <c r="M49" s="11" t="s">
        <v>610</v>
      </c>
      <c r="N49" s="26">
        <v>46478.333333333336</v>
      </c>
      <c r="O49" s="26">
        <v>46507.645833333336</v>
      </c>
      <c r="P49" s="11" t="s">
        <v>498</v>
      </c>
      <c r="Q49" s="11" t="s">
        <v>475</v>
      </c>
      <c r="R49" s="13">
        <f>VLOOKUP(D49,'Izmaksu piedāvājums'!$A$18:$N$213,13)</f>
        <v>0</v>
      </c>
      <c r="S49" s="27">
        <v>1</v>
      </c>
      <c r="T49" s="13">
        <f t="shared" si="0"/>
        <v>0</v>
      </c>
    </row>
    <row r="50" spans="1:20" ht="170.5" x14ac:dyDescent="0.35">
      <c r="A50" s="12">
        <v>2027</v>
      </c>
      <c r="B50" s="12" t="s">
        <v>3</v>
      </c>
      <c r="C50" s="12" t="s">
        <v>475</v>
      </c>
      <c r="D50" s="11" t="s">
        <v>182</v>
      </c>
      <c r="E50" s="11" t="s">
        <v>183</v>
      </c>
      <c r="F50" s="11" t="s">
        <v>596</v>
      </c>
      <c r="G50" s="11" t="s">
        <v>597</v>
      </c>
      <c r="H50" s="11" t="s">
        <v>598</v>
      </c>
      <c r="I50" s="12">
        <v>386830</v>
      </c>
      <c r="J50" s="11" t="s">
        <v>479</v>
      </c>
      <c r="K50" s="11" t="s">
        <v>588</v>
      </c>
      <c r="L50" s="11" t="s">
        <v>183</v>
      </c>
      <c r="M50" s="11" t="s">
        <v>589</v>
      </c>
      <c r="N50" s="26">
        <v>46478.333333333336</v>
      </c>
      <c r="O50" s="26">
        <v>46507.645833333336</v>
      </c>
      <c r="P50" s="11" t="s">
        <v>590</v>
      </c>
      <c r="Q50" s="11" t="s">
        <v>475</v>
      </c>
      <c r="R50" s="13">
        <f>VLOOKUP(D50,'Izmaksu piedāvājums'!$A$18:$N$213,13)</f>
        <v>0</v>
      </c>
      <c r="S50" s="27">
        <v>1</v>
      </c>
      <c r="T50" s="13">
        <f t="shared" si="0"/>
        <v>0</v>
      </c>
    </row>
    <row r="51" spans="1:20" ht="93" x14ac:dyDescent="0.35">
      <c r="A51" s="12">
        <v>2027</v>
      </c>
      <c r="B51" s="12" t="s">
        <v>3</v>
      </c>
      <c r="C51" s="12" t="s">
        <v>475</v>
      </c>
      <c r="D51" s="11" t="s">
        <v>196</v>
      </c>
      <c r="E51" s="11" t="s">
        <v>197</v>
      </c>
      <c r="F51" s="11" t="s">
        <v>596</v>
      </c>
      <c r="G51" s="11" t="s">
        <v>597</v>
      </c>
      <c r="H51" s="11" t="s">
        <v>598</v>
      </c>
      <c r="I51" s="12">
        <v>386831</v>
      </c>
      <c r="J51" s="11" t="s">
        <v>479</v>
      </c>
      <c r="K51" s="11" t="s">
        <v>591</v>
      </c>
      <c r="L51" s="11" t="s">
        <v>197</v>
      </c>
      <c r="M51" s="11" t="s">
        <v>592</v>
      </c>
      <c r="N51" s="26">
        <v>46478.333333333336</v>
      </c>
      <c r="O51" s="26">
        <v>46507.645833333336</v>
      </c>
      <c r="P51" s="11" t="s">
        <v>593</v>
      </c>
      <c r="Q51" s="11" t="s">
        <v>475</v>
      </c>
      <c r="R51" s="13">
        <f>VLOOKUP(D51,'Izmaksu piedāvājums'!$A$18:$N$213,13)</f>
        <v>0</v>
      </c>
      <c r="S51" s="27">
        <v>1</v>
      </c>
      <c r="T51" s="13">
        <f t="shared" si="0"/>
        <v>0</v>
      </c>
    </row>
    <row r="52" spans="1:20" ht="93" x14ac:dyDescent="0.35">
      <c r="A52" s="12">
        <v>2027</v>
      </c>
      <c r="B52" s="12" t="s">
        <v>3</v>
      </c>
      <c r="C52" s="12" t="s">
        <v>475</v>
      </c>
      <c r="D52" s="11" t="s">
        <v>198</v>
      </c>
      <c r="E52" s="11" t="s">
        <v>199</v>
      </c>
      <c r="F52" s="11" t="s">
        <v>596</v>
      </c>
      <c r="G52" s="11" t="s">
        <v>597</v>
      </c>
      <c r="H52" s="11" t="s">
        <v>598</v>
      </c>
      <c r="I52" s="12">
        <v>386832</v>
      </c>
      <c r="J52" s="11" t="s">
        <v>479</v>
      </c>
      <c r="K52" s="11" t="s">
        <v>199</v>
      </c>
      <c r="L52" s="11" t="s">
        <v>199</v>
      </c>
      <c r="M52" s="11" t="s">
        <v>594</v>
      </c>
      <c r="N52" s="26">
        <v>46478.333333333336</v>
      </c>
      <c r="O52" s="26">
        <v>46507.645833333336</v>
      </c>
      <c r="P52" s="11" t="s">
        <v>595</v>
      </c>
      <c r="Q52" s="11" t="s">
        <v>475</v>
      </c>
      <c r="R52" s="13">
        <f>VLOOKUP(D52,'Izmaksu piedāvājums'!$A$18:$N$213,13)</f>
        <v>0</v>
      </c>
      <c r="S52" s="27">
        <v>1</v>
      </c>
      <c r="T52" s="13">
        <f t="shared" si="0"/>
        <v>0</v>
      </c>
    </row>
    <row r="53" spans="1:20" ht="409.5" x14ac:dyDescent="0.35">
      <c r="A53" s="12">
        <v>2027</v>
      </c>
      <c r="B53" s="12" t="s">
        <v>3</v>
      </c>
      <c r="C53" s="12" t="s">
        <v>475</v>
      </c>
      <c r="D53" s="11" t="s">
        <v>47</v>
      </c>
      <c r="E53" s="11" t="s">
        <v>48</v>
      </c>
      <c r="F53" s="11" t="s">
        <v>611</v>
      </c>
      <c r="G53" s="11" t="s">
        <v>612</v>
      </c>
      <c r="H53" s="11" t="s">
        <v>613</v>
      </c>
      <c r="I53" s="12">
        <v>386833</v>
      </c>
      <c r="J53" s="11" t="s">
        <v>479</v>
      </c>
      <c r="K53" s="11" t="s">
        <v>614</v>
      </c>
      <c r="L53" s="11" t="s">
        <v>48</v>
      </c>
      <c r="M53" s="11" t="s">
        <v>615</v>
      </c>
      <c r="N53" s="26">
        <v>46478.333333333336</v>
      </c>
      <c r="O53" s="26">
        <v>46507.645833333336</v>
      </c>
      <c r="P53" s="11" t="s">
        <v>616</v>
      </c>
      <c r="Q53" s="11" t="s">
        <v>475</v>
      </c>
      <c r="R53" s="13">
        <f>VLOOKUP(D53,'Izmaksu piedāvājums'!$A$18:$N$213,13)</f>
        <v>0</v>
      </c>
      <c r="S53" s="27">
        <v>1</v>
      </c>
      <c r="T53" s="13">
        <f t="shared" si="0"/>
        <v>0</v>
      </c>
    </row>
    <row r="54" spans="1:20" ht="409.5" x14ac:dyDescent="0.35">
      <c r="A54" s="12">
        <v>2027</v>
      </c>
      <c r="B54" s="12" t="s">
        <v>3</v>
      </c>
      <c r="C54" s="12" t="s">
        <v>475</v>
      </c>
      <c r="D54" s="11" t="s">
        <v>47</v>
      </c>
      <c r="E54" s="11" t="s">
        <v>48</v>
      </c>
      <c r="F54" s="11" t="s">
        <v>617</v>
      </c>
      <c r="G54" s="11" t="s">
        <v>618</v>
      </c>
      <c r="H54" s="11" t="s">
        <v>619</v>
      </c>
      <c r="I54" s="12">
        <v>386834</v>
      </c>
      <c r="J54" s="11" t="s">
        <v>479</v>
      </c>
      <c r="K54" s="11" t="s">
        <v>614</v>
      </c>
      <c r="L54" s="11" t="s">
        <v>48</v>
      </c>
      <c r="M54" s="11" t="s">
        <v>615</v>
      </c>
      <c r="N54" s="26">
        <v>46478.333333333336</v>
      </c>
      <c r="O54" s="26">
        <v>46507.645833333336</v>
      </c>
      <c r="P54" s="11" t="s">
        <v>620</v>
      </c>
      <c r="Q54" s="11" t="s">
        <v>475</v>
      </c>
      <c r="R54" s="13">
        <f>VLOOKUP(D54,'Izmaksu piedāvājums'!$A$18:$N$213,13)</f>
        <v>0</v>
      </c>
      <c r="S54" s="27">
        <v>1</v>
      </c>
      <c r="T54" s="13">
        <f t="shared" si="0"/>
        <v>0</v>
      </c>
    </row>
    <row r="55" spans="1:20" ht="310" x14ac:dyDescent="0.35">
      <c r="A55" s="12">
        <v>2027</v>
      </c>
      <c r="B55" s="12" t="s">
        <v>3</v>
      </c>
      <c r="C55" s="12" t="s">
        <v>475</v>
      </c>
      <c r="D55" s="11" t="s">
        <v>152</v>
      </c>
      <c r="E55" s="11" t="s">
        <v>153</v>
      </c>
      <c r="F55" s="11" t="s">
        <v>621</v>
      </c>
      <c r="G55" s="11" t="s">
        <v>622</v>
      </c>
      <c r="H55" s="11" t="s">
        <v>490</v>
      </c>
      <c r="I55" s="12">
        <v>386835</v>
      </c>
      <c r="J55" s="11" t="s">
        <v>479</v>
      </c>
      <c r="K55" s="11" t="s">
        <v>530</v>
      </c>
      <c r="L55" s="11" t="s">
        <v>153</v>
      </c>
      <c r="M55" s="11" t="s">
        <v>531</v>
      </c>
      <c r="N55" s="26">
        <v>46478.333333333336</v>
      </c>
      <c r="O55" s="26">
        <v>46507.645833333336</v>
      </c>
      <c r="P55" s="11" t="s">
        <v>498</v>
      </c>
      <c r="Q55" s="11" t="s">
        <v>475</v>
      </c>
      <c r="R55" s="13">
        <f>VLOOKUP(D55,'Izmaksu piedāvājums'!$A$18:$N$213,13)</f>
        <v>0</v>
      </c>
      <c r="S55" s="27">
        <v>1</v>
      </c>
      <c r="T55" s="13">
        <f t="shared" si="0"/>
        <v>0</v>
      </c>
    </row>
    <row r="56" spans="1:20" ht="170.5" x14ac:dyDescent="0.35">
      <c r="A56" s="12">
        <v>2027</v>
      </c>
      <c r="B56" s="12" t="s">
        <v>3</v>
      </c>
      <c r="C56" s="12" t="s">
        <v>475</v>
      </c>
      <c r="D56" s="11" t="s">
        <v>150</v>
      </c>
      <c r="E56" s="11" t="s">
        <v>151</v>
      </c>
      <c r="F56" s="11" t="s">
        <v>623</v>
      </c>
      <c r="G56" s="11" t="s">
        <v>624</v>
      </c>
      <c r="H56" s="11" t="s">
        <v>625</v>
      </c>
      <c r="I56" s="12">
        <v>386836</v>
      </c>
      <c r="J56" s="11" t="s">
        <v>479</v>
      </c>
      <c r="K56" s="11" t="s">
        <v>626</v>
      </c>
      <c r="L56" s="11" t="s">
        <v>151</v>
      </c>
      <c r="M56" s="11" t="s">
        <v>627</v>
      </c>
      <c r="N56" s="26">
        <v>46478.333333333336</v>
      </c>
      <c r="O56" s="26">
        <v>46507.645833333336</v>
      </c>
      <c r="P56" s="11" t="s">
        <v>498</v>
      </c>
      <c r="Q56" s="11" t="s">
        <v>475</v>
      </c>
      <c r="R56" s="13">
        <f>VLOOKUP(D56,'Izmaksu piedāvājums'!$A$18:$N$213,13)</f>
        <v>0</v>
      </c>
      <c r="S56" s="27">
        <v>1</v>
      </c>
      <c r="T56" s="13">
        <f t="shared" si="0"/>
        <v>0</v>
      </c>
    </row>
    <row r="57" spans="1:20" ht="170.5" x14ac:dyDescent="0.35">
      <c r="A57" s="12">
        <v>2027</v>
      </c>
      <c r="B57" s="12" t="s">
        <v>3</v>
      </c>
      <c r="C57" s="12" t="s">
        <v>475</v>
      </c>
      <c r="D57" s="11" t="s">
        <v>150</v>
      </c>
      <c r="E57" s="11" t="s">
        <v>151</v>
      </c>
      <c r="F57" s="11" t="s">
        <v>628</v>
      </c>
      <c r="G57" s="11" t="s">
        <v>629</v>
      </c>
      <c r="H57" s="11" t="s">
        <v>625</v>
      </c>
      <c r="I57" s="12">
        <v>386837</v>
      </c>
      <c r="J57" s="11" t="s">
        <v>479</v>
      </c>
      <c r="K57" s="11" t="s">
        <v>626</v>
      </c>
      <c r="L57" s="11" t="s">
        <v>151</v>
      </c>
      <c r="M57" s="11" t="s">
        <v>627</v>
      </c>
      <c r="N57" s="26">
        <v>46478.333333333336</v>
      </c>
      <c r="O57" s="26">
        <v>46507.645833333336</v>
      </c>
      <c r="P57" s="11" t="s">
        <v>498</v>
      </c>
      <c r="Q57" s="11" t="s">
        <v>475</v>
      </c>
      <c r="R57" s="13">
        <f>VLOOKUP(D57,'Izmaksu piedāvājums'!$A$18:$N$213,13)</f>
        <v>0</v>
      </c>
      <c r="S57" s="27">
        <v>1</v>
      </c>
      <c r="T57" s="13">
        <f t="shared" si="0"/>
        <v>0</v>
      </c>
    </row>
    <row r="58" spans="1:20" ht="217" x14ac:dyDescent="0.35">
      <c r="A58" s="12">
        <v>2027</v>
      </c>
      <c r="B58" s="12" t="s">
        <v>3</v>
      </c>
      <c r="C58" s="12" t="s">
        <v>475</v>
      </c>
      <c r="D58" s="11" t="s">
        <v>166</v>
      </c>
      <c r="E58" s="11" t="s">
        <v>167</v>
      </c>
      <c r="F58" s="11" t="s">
        <v>585</v>
      </c>
      <c r="G58" s="11" t="s">
        <v>586</v>
      </c>
      <c r="H58" s="11" t="s">
        <v>587</v>
      </c>
      <c r="I58" s="12">
        <v>386838</v>
      </c>
      <c r="J58" s="11" t="s">
        <v>479</v>
      </c>
      <c r="K58" s="11" t="s">
        <v>167</v>
      </c>
      <c r="L58" s="11" t="s">
        <v>167</v>
      </c>
      <c r="M58" s="11" t="s">
        <v>599</v>
      </c>
      <c r="N58" s="26">
        <v>46478.333333333336</v>
      </c>
      <c r="O58" s="26">
        <v>46507.645833333336</v>
      </c>
      <c r="P58" s="11" t="s">
        <v>600</v>
      </c>
      <c r="Q58" s="11" t="s">
        <v>475</v>
      </c>
      <c r="R58" s="13">
        <f>VLOOKUP(D58,'Izmaksu piedāvājums'!$A$18:$N$213,13)</f>
        <v>0</v>
      </c>
      <c r="S58" s="27">
        <v>1</v>
      </c>
      <c r="T58" s="13">
        <f t="shared" si="0"/>
        <v>0</v>
      </c>
    </row>
    <row r="59" spans="1:20" ht="139.5" x14ac:dyDescent="0.35">
      <c r="A59" s="12">
        <v>2027</v>
      </c>
      <c r="B59" s="12" t="s">
        <v>3</v>
      </c>
      <c r="C59" s="12" t="s">
        <v>475</v>
      </c>
      <c r="D59" s="11" t="s">
        <v>168</v>
      </c>
      <c r="E59" s="11" t="s">
        <v>169</v>
      </c>
      <c r="F59" s="11" t="s">
        <v>585</v>
      </c>
      <c r="G59" s="11" t="s">
        <v>586</v>
      </c>
      <c r="H59" s="11" t="s">
        <v>587</v>
      </c>
      <c r="I59" s="12">
        <v>386839</v>
      </c>
      <c r="J59" s="11" t="s">
        <v>479</v>
      </c>
      <c r="K59" s="11" t="s">
        <v>169</v>
      </c>
      <c r="L59" s="11" t="s">
        <v>169</v>
      </c>
      <c r="M59" s="11" t="s">
        <v>601</v>
      </c>
      <c r="N59" s="26">
        <v>46478.333333333336</v>
      </c>
      <c r="O59" s="26">
        <v>46507.645833333336</v>
      </c>
      <c r="P59" s="11" t="s">
        <v>498</v>
      </c>
      <c r="Q59" s="11" t="s">
        <v>475</v>
      </c>
      <c r="R59" s="13">
        <f>VLOOKUP(D59,'Izmaksu piedāvājums'!$A$18:$N$213,13)</f>
        <v>0</v>
      </c>
      <c r="S59" s="27">
        <v>1</v>
      </c>
      <c r="T59" s="13">
        <f t="shared" si="0"/>
        <v>0</v>
      </c>
    </row>
    <row r="60" spans="1:20" ht="139.5" x14ac:dyDescent="0.35">
      <c r="A60" s="12">
        <v>2027</v>
      </c>
      <c r="B60" s="12" t="s">
        <v>3</v>
      </c>
      <c r="C60" s="12" t="s">
        <v>475</v>
      </c>
      <c r="D60" s="11" t="s">
        <v>170</v>
      </c>
      <c r="E60" s="11" t="s">
        <v>171</v>
      </c>
      <c r="F60" s="11" t="s">
        <v>585</v>
      </c>
      <c r="G60" s="11" t="s">
        <v>586</v>
      </c>
      <c r="H60" s="11" t="s">
        <v>587</v>
      </c>
      <c r="I60" s="12">
        <v>386840</v>
      </c>
      <c r="J60" s="11" t="s">
        <v>479</v>
      </c>
      <c r="K60" s="11" t="s">
        <v>602</v>
      </c>
      <c r="L60" s="11" t="s">
        <v>171</v>
      </c>
      <c r="M60" s="11" t="s">
        <v>603</v>
      </c>
      <c r="N60" s="26">
        <v>46478.333333333336</v>
      </c>
      <c r="O60" s="26">
        <v>46507.645833333336</v>
      </c>
      <c r="P60" s="11" t="s">
        <v>498</v>
      </c>
      <c r="Q60" s="11" t="s">
        <v>475</v>
      </c>
      <c r="R60" s="13">
        <f>VLOOKUP(D60,'Izmaksu piedāvājums'!$A$18:$N$213,13)</f>
        <v>0</v>
      </c>
      <c r="S60" s="27">
        <v>1</v>
      </c>
      <c r="T60" s="13">
        <f t="shared" si="0"/>
        <v>0</v>
      </c>
    </row>
    <row r="61" spans="1:20" ht="310" x14ac:dyDescent="0.35">
      <c r="A61" s="12">
        <v>2027</v>
      </c>
      <c r="B61" s="12" t="s">
        <v>3</v>
      </c>
      <c r="C61" s="12" t="s">
        <v>475</v>
      </c>
      <c r="D61" s="11" t="s">
        <v>172</v>
      </c>
      <c r="E61" s="11" t="s">
        <v>173</v>
      </c>
      <c r="F61" s="11" t="s">
        <v>585</v>
      </c>
      <c r="G61" s="11" t="s">
        <v>586</v>
      </c>
      <c r="H61" s="11" t="s">
        <v>587</v>
      </c>
      <c r="I61" s="12">
        <v>386841</v>
      </c>
      <c r="J61" s="11" t="s">
        <v>479</v>
      </c>
      <c r="K61" s="11" t="s">
        <v>173</v>
      </c>
      <c r="L61" s="11" t="s">
        <v>173</v>
      </c>
      <c r="M61" s="11" t="s">
        <v>604</v>
      </c>
      <c r="N61" s="26">
        <v>46478.333333333336</v>
      </c>
      <c r="O61" s="26">
        <v>46507.645833333336</v>
      </c>
      <c r="P61" s="11" t="s">
        <v>605</v>
      </c>
      <c r="Q61" s="11" t="s">
        <v>475</v>
      </c>
      <c r="R61" s="13">
        <f>VLOOKUP(D61,'Izmaksu piedāvājums'!$A$18:$N$213,13)</f>
        <v>0</v>
      </c>
      <c r="S61" s="27">
        <v>1</v>
      </c>
      <c r="T61" s="13">
        <f t="shared" si="0"/>
        <v>0</v>
      </c>
    </row>
    <row r="62" spans="1:20" ht="403" x14ac:dyDescent="0.35">
      <c r="A62" s="12">
        <v>2027</v>
      </c>
      <c r="B62" s="12" t="s">
        <v>3</v>
      </c>
      <c r="C62" s="12" t="s">
        <v>475</v>
      </c>
      <c r="D62" s="11" t="s">
        <v>174</v>
      </c>
      <c r="E62" s="11" t="s">
        <v>175</v>
      </c>
      <c r="F62" s="11" t="s">
        <v>585</v>
      </c>
      <c r="G62" s="11" t="s">
        <v>586</v>
      </c>
      <c r="H62" s="11" t="s">
        <v>587</v>
      </c>
      <c r="I62" s="12">
        <v>386842</v>
      </c>
      <c r="J62" s="11" t="s">
        <v>479</v>
      </c>
      <c r="K62" s="11" t="s">
        <v>496</v>
      </c>
      <c r="L62" s="11" t="s">
        <v>175</v>
      </c>
      <c r="M62" s="11" t="s">
        <v>497</v>
      </c>
      <c r="N62" s="26">
        <v>46478.333333333336</v>
      </c>
      <c r="O62" s="26">
        <v>46507.645833333336</v>
      </c>
      <c r="P62" s="11" t="s">
        <v>498</v>
      </c>
      <c r="Q62" s="11" t="s">
        <v>475</v>
      </c>
      <c r="R62" s="13">
        <f>VLOOKUP(D62,'Izmaksu piedāvājums'!$A$18:$N$213,13)</f>
        <v>0</v>
      </c>
      <c r="S62" s="27">
        <v>1</v>
      </c>
      <c r="T62" s="13">
        <f t="shared" si="0"/>
        <v>0</v>
      </c>
    </row>
    <row r="63" spans="1:20" ht="108.5" x14ac:dyDescent="0.35">
      <c r="A63" s="12">
        <v>2027</v>
      </c>
      <c r="B63" s="12" t="s">
        <v>3</v>
      </c>
      <c r="C63" s="12" t="s">
        <v>475</v>
      </c>
      <c r="D63" s="11" t="s">
        <v>176</v>
      </c>
      <c r="E63" s="11" t="s">
        <v>177</v>
      </c>
      <c r="F63" s="11" t="s">
        <v>585</v>
      </c>
      <c r="G63" s="11" t="s">
        <v>586</v>
      </c>
      <c r="H63" s="11" t="s">
        <v>587</v>
      </c>
      <c r="I63" s="12">
        <v>386843</v>
      </c>
      <c r="J63" s="11" t="s">
        <v>479</v>
      </c>
      <c r="K63" s="11" t="s">
        <v>177</v>
      </c>
      <c r="L63" s="11" t="s">
        <v>177</v>
      </c>
      <c r="M63" s="11" t="s">
        <v>606</v>
      </c>
      <c r="N63" s="26">
        <v>46478.333333333336</v>
      </c>
      <c r="O63" s="26">
        <v>46507.645833333336</v>
      </c>
      <c r="P63" s="11" t="s">
        <v>607</v>
      </c>
      <c r="Q63" s="11" t="s">
        <v>475</v>
      </c>
      <c r="R63" s="13">
        <f>VLOOKUP(D63,'Izmaksu piedāvājums'!$A$18:$N$213,13)</f>
        <v>0</v>
      </c>
      <c r="S63" s="27">
        <v>1</v>
      </c>
      <c r="T63" s="13">
        <f t="shared" si="0"/>
        <v>0</v>
      </c>
    </row>
    <row r="64" spans="1:20" ht="93" x14ac:dyDescent="0.35">
      <c r="A64" s="12">
        <v>2027</v>
      </c>
      <c r="B64" s="12" t="s">
        <v>3</v>
      </c>
      <c r="C64" s="12" t="s">
        <v>475</v>
      </c>
      <c r="D64" s="11" t="s">
        <v>178</v>
      </c>
      <c r="E64" s="11" t="s">
        <v>179</v>
      </c>
      <c r="F64" s="11" t="s">
        <v>585</v>
      </c>
      <c r="G64" s="11" t="s">
        <v>586</v>
      </c>
      <c r="H64" s="11" t="s">
        <v>587</v>
      </c>
      <c r="I64" s="12">
        <v>386844</v>
      </c>
      <c r="J64" s="11" t="s">
        <v>479</v>
      </c>
      <c r="K64" s="11" t="s">
        <v>179</v>
      </c>
      <c r="L64" s="11" t="s">
        <v>179</v>
      </c>
      <c r="M64" s="11" t="s">
        <v>608</v>
      </c>
      <c r="N64" s="26">
        <v>46478.333333333336</v>
      </c>
      <c r="O64" s="26">
        <v>46507.645833333336</v>
      </c>
      <c r="P64" s="11" t="s">
        <v>609</v>
      </c>
      <c r="Q64" s="11" t="s">
        <v>475</v>
      </c>
      <c r="R64" s="13">
        <f>VLOOKUP(D64,'Izmaksu piedāvājums'!$A$18:$N$213,13)</f>
        <v>0</v>
      </c>
      <c r="S64" s="27">
        <v>1</v>
      </c>
      <c r="T64" s="13">
        <f t="shared" si="0"/>
        <v>0</v>
      </c>
    </row>
    <row r="65" spans="1:20" ht="139.5" x14ac:dyDescent="0.35">
      <c r="A65" s="12">
        <v>2027</v>
      </c>
      <c r="B65" s="12" t="s">
        <v>3</v>
      </c>
      <c r="C65" s="12" t="s">
        <v>475</v>
      </c>
      <c r="D65" s="11" t="s">
        <v>180</v>
      </c>
      <c r="E65" s="11" t="s">
        <v>181</v>
      </c>
      <c r="F65" s="11" t="s">
        <v>585</v>
      </c>
      <c r="G65" s="11" t="s">
        <v>586</v>
      </c>
      <c r="H65" s="11" t="s">
        <v>587</v>
      </c>
      <c r="I65" s="12">
        <v>386845</v>
      </c>
      <c r="J65" s="11" t="s">
        <v>479</v>
      </c>
      <c r="K65" s="11" t="s">
        <v>181</v>
      </c>
      <c r="L65" s="11" t="s">
        <v>181</v>
      </c>
      <c r="M65" s="11" t="s">
        <v>610</v>
      </c>
      <c r="N65" s="26">
        <v>46478.333333333336</v>
      </c>
      <c r="O65" s="26">
        <v>46507.645833333336</v>
      </c>
      <c r="P65" s="11" t="s">
        <v>498</v>
      </c>
      <c r="Q65" s="11" t="s">
        <v>475</v>
      </c>
      <c r="R65" s="13">
        <f>VLOOKUP(D65,'Izmaksu piedāvājums'!$A$18:$N$213,13)</f>
        <v>0</v>
      </c>
      <c r="S65" s="27">
        <v>1</v>
      </c>
      <c r="T65" s="13">
        <f t="shared" si="0"/>
        <v>0</v>
      </c>
    </row>
    <row r="66" spans="1:20" ht="217" x14ac:dyDescent="0.35">
      <c r="A66" s="12">
        <v>2027</v>
      </c>
      <c r="B66" s="12" t="s">
        <v>3</v>
      </c>
      <c r="C66" s="12" t="s">
        <v>475</v>
      </c>
      <c r="D66" s="11" t="s">
        <v>116</v>
      </c>
      <c r="E66" s="11" t="s">
        <v>117</v>
      </c>
      <c r="F66" s="11" t="s">
        <v>630</v>
      </c>
      <c r="G66" s="11" t="s">
        <v>631</v>
      </c>
      <c r="H66" s="11" t="s">
        <v>632</v>
      </c>
      <c r="I66" s="12">
        <v>386846</v>
      </c>
      <c r="J66" s="11" t="s">
        <v>479</v>
      </c>
      <c r="K66" s="11" t="s">
        <v>633</v>
      </c>
      <c r="L66" s="11" t="s">
        <v>117</v>
      </c>
      <c r="M66" s="11" t="s">
        <v>634</v>
      </c>
      <c r="N66" s="26">
        <v>46478.333333333336</v>
      </c>
      <c r="O66" s="26">
        <v>46507.645833333336</v>
      </c>
      <c r="P66" s="11" t="s">
        <v>498</v>
      </c>
      <c r="Q66" s="11" t="s">
        <v>475</v>
      </c>
      <c r="R66" s="13">
        <f>VLOOKUP(D66,'Izmaksu piedāvājums'!$A$18:$N$213,13)</f>
        <v>0</v>
      </c>
      <c r="S66" s="27">
        <v>1</v>
      </c>
      <c r="T66" s="13">
        <f t="shared" si="0"/>
        <v>0</v>
      </c>
    </row>
    <row r="67" spans="1:20" ht="186" x14ac:dyDescent="0.35">
      <c r="A67" s="12">
        <v>2027</v>
      </c>
      <c r="B67" s="12" t="s">
        <v>3</v>
      </c>
      <c r="C67" s="12" t="s">
        <v>475</v>
      </c>
      <c r="D67" s="11" t="s">
        <v>112</v>
      </c>
      <c r="E67" s="11" t="s">
        <v>113</v>
      </c>
      <c r="F67" s="11" t="s">
        <v>635</v>
      </c>
      <c r="G67" s="11" t="s">
        <v>636</v>
      </c>
      <c r="H67" s="11" t="s">
        <v>637</v>
      </c>
      <c r="I67" s="12">
        <v>386847</v>
      </c>
      <c r="J67" s="11" t="s">
        <v>479</v>
      </c>
      <c r="K67" s="11" t="s">
        <v>638</v>
      </c>
      <c r="L67" s="11" t="s">
        <v>113</v>
      </c>
      <c r="M67" s="11" t="s">
        <v>639</v>
      </c>
      <c r="N67" s="26">
        <v>46478.333333333336</v>
      </c>
      <c r="O67" s="26">
        <v>46507.645833333336</v>
      </c>
      <c r="P67" s="11" t="s">
        <v>498</v>
      </c>
      <c r="Q67" s="11" t="s">
        <v>475</v>
      </c>
      <c r="R67" s="13">
        <f>VLOOKUP(D67,'Izmaksu piedāvājums'!$A$18:$N$213,13)</f>
        <v>0</v>
      </c>
      <c r="S67" s="27">
        <v>1</v>
      </c>
      <c r="T67" s="13">
        <f t="shared" si="0"/>
        <v>0</v>
      </c>
    </row>
    <row r="68" spans="1:20" ht="155" x14ac:dyDescent="0.35">
      <c r="A68" s="12">
        <v>2027</v>
      </c>
      <c r="B68" s="12" t="s">
        <v>3</v>
      </c>
      <c r="C68" s="12" t="s">
        <v>475</v>
      </c>
      <c r="D68" s="11" t="s">
        <v>120</v>
      </c>
      <c r="E68" s="11" t="s">
        <v>121</v>
      </c>
      <c r="F68" s="11" t="s">
        <v>640</v>
      </c>
      <c r="G68" s="11" t="s">
        <v>641</v>
      </c>
      <c r="H68" s="11" t="s">
        <v>642</v>
      </c>
      <c r="I68" s="12">
        <v>386848</v>
      </c>
      <c r="J68" s="11" t="s">
        <v>479</v>
      </c>
      <c r="K68" s="11" t="s">
        <v>643</v>
      </c>
      <c r="L68" s="11" t="s">
        <v>121</v>
      </c>
      <c r="M68" s="11" t="s">
        <v>644</v>
      </c>
      <c r="N68" s="26">
        <v>46478.333333333336</v>
      </c>
      <c r="O68" s="26">
        <v>46507.645833333336</v>
      </c>
      <c r="P68" s="11" t="s">
        <v>498</v>
      </c>
      <c r="Q68" s="11" t="s">
        <v>475</v>
      </c>
      <c r="R68" s="13">
        <f>VLOOKUP(D68,'Izmaksu piedāvājums'!$A$18:$N$213,13)</f>
        <v>0</v>
      </c>
      <c r="S68" s="27">
        <v>1</v>
      </c>
      <c r="T68" s="13">
        <f t="shared" si="0"/>
        <v>0</v>
      </c>
    </row>
    <row r="69" spans="1:20" ht="139.5" x14ac:dyDescent="0.35">
      <c r="A69" s="12">
        <v>2027</v>
      </c>
      <c r="B69" s="12" t="s">
        <v>3</v>
      </c>
      <c r="C69" s="12" t="s">
        <v>475</v>
      </c>
      <c r="D69" s="11" t="s">
        <v>114</v>
      </c>
      <c r="E69" s="11" t="s">
        <v>115</v>
      </c>
      <c r="F69" s="11" t="s">
        <v>645</v>
      </c>
      <c r="G69" s="11" t="s">
        <v>646</v>
      </c>
      <c r="H69" s="11" t="s">
        <v>647</v>
      </c>
      <c r="I69" s="12">
        <v>386849</v>
      </c>
      <c r="J69" s="11" t="s">
        <v>479</v>
      </c>
      <c r="K69" s="11" t="s">
        <v>648</v>
      </c>
      <c r="L69" s="11" t="s">
        <v>115</v>
      </c>
      <c r="M69" s="11" t="s">
        <v>649</v>
      </c>
      <c r="N69" s="26">
        <v>46478.333333333336</v>
      </c>
      <c r="O69" s="26">
        <v>46507.645833333336</v>
      </c>
      <c r="P69" s="11" t="s">
        <v>498</v>
      </c>
      <c r="Q69" s="11" t="s">
        <v>475</v>
      </c>
      <c r="R69" s="13">
        <f>VLOOKUP(D69,'Izmaksu piedāvājums'!$A$18:$N$213,13)</f>
        <v>0</v>
      </c>
      <c r="S69" s="27">
        <v>1</v>
      </c>
      <c r="T69" s="13">
        <f t="shared" ref="T69:T132" si="1">R69*S69</f>
        <v>0</v>
      </c>
    </row>
    <row r="70" spans="1:20" ht="217" x14ac:dyDescent="0.35">
      <c r="A70" s="12">
        <v>2027</v>
      </c>
      <c r="B70" s="12" t="s">
        <v>3</v>
      </c>
      <c r="C70" s="12" t="s">
        <v>475</v>
      </c>
      <c r="D70" s="11" t="s">
        <v>116</v>
      </c>
      <c r="E70" s="11" t="s">
        <v>117</v>
      </c>
      <c r="F70" s="11" t="s">
        <v>650</v>
      </c>
      <c r="G70" s="11" t="s">
        <v>651</v>
      </c>
      <c r="H70" s="11" t="s">
        <v>632</v>
      </c>
      <c r="I70" s="12">
        <v>386850</v>
      </c>
      <c r="J70" s="11" t="s">
        <v>479</v>
      </c>
      <c r="K70" s="11" t="s">
        <v>633</v>
      </c>
      <c r="L70" s="11" t="s">
        <v>117</v>
      </c>
      <c r="M70" s="11" t="s">
        <v>634</v>
      </c>
      <c r="N70" s="26">
        <v>46478.333333333336</v>
      </c>
      <c r="O70" s="26">
        <v>46507.645833333336</v>
      </c>
      <c r="P70" s="11" t="s">
        <v>498</v>
      </c>
      <c r="Q70" s="11" t="s">
        <v>475</v>
      </c>
      <c r="R70" s="13">
        <f>VLOOKUP(D70,'Izmaksu piedāvājums'!$A$18:$N$213,13)</f>
        <v>0</v>
      </c>
      <c r="S70" s="27">
        <v>1</v>
      </c>
      <c r="T70" s="13">
        <f t="shared" si="1"/>
        <v>0</v>
      </c>
    </row>
    <row r="71" spans="1:20" ht="186" x14ac:dyDescent="0.35">
      <c r="A71" s="12">
        <v>2027</v>
      </c>
      <c r="B71" s="12" t="s">
        <v>3</v>
      </c>
      <c r="C71" s="12" t="s">
        <v>475</v>
      </c>
      <c r="D71" s="11" t="s">
        <v>112</v>
      </c>
      <c r="E71" s="11" t="s">
        <v>113</v>
      </c>
      <c r="F71" s="11" t="s">
        <v>652</v>
      </c>
      <c r="G71" s="11" t="s">
        <v>653</v>
      </c>
      <c r="H71" s="11" t="s">
        <v>637</v>
      </c>
      <c r="I71" s="12">
        <v>386851</v>
      </c>
      <c r="J71" s="11" t="s">
        <v>479</v>
      </c>
      <c r="K71" s="11" t="s">
        <v>638</v>
      </c>
      <c r="L71" s="11" t="s">
        <v>113</v>
      </c>
      <c r="M71" s="11" t="s">
        <v>639</v>
      </c>
      <c r="N71" s="26">
        <v>46478.333333333336</v>
      </c>
      <c r="O71" s="26">
        <v>46507.645833333336</v>
      </c>
      <c r="P71" s="11" t="s">
        <v>498</v>
      </c>
      <c r="Q71" s="11" t="s">
        <v>475</v>
      </c>
      <c r="R71" s="13">
        <f>VLOOKUP(D71,'Izmaksu piedāvājums'!$A$18:$N$213,13)</f>
        <v>0</v>
      </c>
      <c r="S71" s="27">
        <v>1</v>
      </c>
      <c r="T71" s="13">
        <f t="shared" si="1"/>
        <v>0</v>
      </c>
    </row>
    <row r="72" spans="1:20" ht="155" x14ac:dyDescent="0.35">
      <c r="A72" s="12">
        <v>2027</v>
      </c>
      <c r="B72" s="12" t="s">
        <v>3</v>
      </c>
      <c r="C72" s="12" t="s">
        <v>475</v>
      </c>
      <c r="D72" s="11" t="s">
        <v>120</v>
      </c>
      <c r="E72" s="11" t="s">
        <v>121</v>
      </c>
      <c r="F72" s="11" t="s">
        <v>654</v>
      </c>
      <c r="G72" s="11" t="s">
        <v>655</v>
      </c>
      <c r="H72" s="11" t="s">
        <v>642</v>
      </c>
      <c r="I72" s="12">
        <v>386852</v>
      </c>
      <c r="J72" s="11" t="s">
        <v>479</v>
      </c>
      <c r="K72" s="11" t="s">
        <v>643</v>
      </c>
      <c r="L72" s="11" t="s">
        <v>121</v>
      </c>
      <c r="M72" s="11" t="s">
        <v>644</v>
      </c>
      <c r="N72" s="26">
        <v>46478.333333333336</v>
      </c>
      <c r="O72" s="26">
        <v>46507.645833333336</v>
      </c>
      <c r="P72" s="11" t="s">
        <v>498</v>
      </c>
      <c r="Q72" s="11" t="s">
        <v>475</v>
      </c>
      <c r="R72" s="13">
        <f>VLOOKUP(D72,'Izmaksu piedāvājums'!$A$18:$N$213,13)</f>
        <v>0</v>
      </c>
      <c r="S72" s="27">
        <v>1</v>
      </c>
      <c r="T72" s="13">
        <f t="shared" si="1"/>
        <v>0</v>
      </c>
    </row>
    <row r="73" spans="1:20" ht="139.5" x14ac:dyDescent="0.35">
      <c r="A73" s="12">
        <v>2027</v>
      </c>
      <c r="B73" s="12" t="s">
        <v>3</v>
      </c>
      <c r="C73" s="12" t="s">
        <v>475</v>
      </c>
      <c r="D73" s="11" t="s">
        <v>114</v>
      </c>
      <c r="E73" s="11" t="s">
        <v>115</v>
      </c>
      <c r="F73" s="11" t="s">
        <v>656</v>
      </c>
      <c r="G73" s="11" t="s">
        <v>657</v>
      </c>
      <c r="H73" s="11" t="s">
        <v>647</v>
      </c>
      <c r="I73" s="12">
        <v>386853</v>
      </c>
      <c r="J73" s="11" t="s">
        <v>479</v>
      </c>
      <c r="K73" s="11" t="s">
        <v>648</v>
      </c>
      <c r="L73" s="11" t="s">
        <v>115</v>
      </c>
      <c r="M73" s="11" t="s">
        <v>649</v>
      </c>
      <c r="N73" s="26">
        <v>46478.333333333336</v>
      </c>
      <c r="O73" s="26">
        <v>46507.645833333336</v>
      </c>
      <c r="P73" s="11" t="s">
        <v>498</v>
      </c>
      <c r="Q73" s="11" t="s">
        <v>475</v>
      </c>
      <c r="R73" s="13">
        <f>VLOOKUP(D73,'Izmaksu piedāvājums'!$A$18:$N$213,13)</f>
        <v>0</v>
      </c>
      <c r="S73" s="27">
        <v>1</v>
      </c>
      <c r="T73" s="13">
        <f t="shared" si="1"/>
        <v>0</v>
      </c>
    </row>
    <row r="74" spans="1:20" ht="409.5" x14ac:dyDescent="0.35">
      <c r="A74" s="12">
        <v>2027</v>
      </c>
      <c r="B74" s="12" t="s">
        <v>3</v>
      </c>
      <c r="C74" s="12" t="s">
        <v>475</v>
      </c>
      <c r="D74" s="11" t="s">
        <v>47</v>
      </c>
      <c r="E74" s="11" t="s">
        <v>48</v>
      </c>
      <c r="F74" s="11" t="s">
        <v>658</v>
      </c>
      <c r="G74" s="11" t="s">
        <v>659</v>
      </c>
      <c r="H74" s="11" t="s">
        <v>613</v>
      </c>
      <c r="I74" s="12">
        <v>386854</v>
      </c>
      <c r="J74" s="11" t="s">
        <v>479</v>
      </c>
      <c r="K74" s="11" t="s">
        <v>614</v>
      </c>
      <c r="L74" s="11" t="s">
        <v>48</v>
      </c>
      <c r="M74" s="11" t="s">
        <v>615</v>
      </c>
      <c r="N74" s="26">
        <v>46478.333333333336</v>
      </c>
      <c r="O74" s="26">
        <v>46507.645833333336</v>
      </c>
      <c r="P74" s="11" t="s">
        <v>616</v>
      </c>
      <c r="Q74" s="11" t="s">
        <v>475</v>
      </c>
      <c r="R74" s="13">
        <f>VLOOKUP(D74,'Izmaksu piedāvājums'!$A$18:$N$213,13)</f>
        <v>0</v>
      </c>
      <c r="S74" s="27">
        <v>1</v>
      </c>
      <c r="T74" s="13">
        <f t="shared" si="1"/>
        <v>0</v>
      </c>
    </row>
    <row r="75" spans="1:20" ht="409.5" x14ac:dyDescent="0.35">
      <c r="A75" s="12">
        <v>2027</v>
      </c>
      <c r="B75" s="12" t="s">
        <v>3</v>
      </c>
      <c r="C75" s="12" t="s">
        <v>475</v>
      </c>
      <c r="D75" s="11" t="s">
        <v>47</v>
      </c>
      <c r="E75" s="11" t="s">
        <v>48</v>
      </c>
      <c r="F75" s="11" t="s">
        <v>660</v>
      </c>
      <c r="G75" s="11" t="s">
        <v>661</v>
      </c>
      <c r="H75" s="11" t="s">
        <v>662</v>
      </c>
      <c r="I75" s="12">
        <v>386855</v>
      </c>
      <c r="J75" s="11" t="s">
        <v>479</v>
      </c>
      <c r="K75" s="11" t="s">
        <v>614</v>
      </c>
      <c r="L75" s="11" t="s">
        <v>48</v>
      </c>
      <c r="M75" s="11" t="s">
        <v>615</v>
      </c>
      <c r="N75" s="26">
        <v>46478.333333333336</v>
      </c>
      <c r="O75" s="26">
        <v>46507.645833333336</v>
      </c>
      <c r="P75" s="11" t="s">
        <v>620</v>
      </c>
      <c r="Q75" s="11" t="s">
        <v>475</v>
      </c>
      <c r="R75" s="13">
        <f>VLOOKUP(D75,'Izmaksu piedāvājums'!$A$18:$N$213,13)</f>
        <v>0</v>
      </c>
      <c r="S75" s="27">
        <v>1</v>
      </c>
      <c r="T75" s="13">
        <f t="shared" si="1"/>
        <v>0</v>
      </c>
    </row>
    <row r="76" spans="1:20" ht="155" x14ac:dyDescent="0.35">
      <c r="A76" s="12">
        <v>2027</v>
      </c>
      <c r="B76" s="12" t="s">
        <v>3</v>
      </c>
      <c r="C76" s="12" t="s">
        <v>475</v>
      </c>
      <c r="D76" s="11" t="s">
        <v>272</v>
      </c>
      <c r="E76" s="11" t="s">
        <v>273</v>
      </c>
      <c r="F76" s="11" t="s">
        <v>663</v>
      </c>
      <c r="G76" s="11" t="s">
        <v>664</v>
      </c>
      <c r="H76" s="11" t="s">
        <v>665</v>
      </c>
      <c r="I76" s="12">
        <v>386856</v>
      </c>
      <c r="J76" s="11" t="s">
        <v>479</v>
      </c>
      <c r="K76" s="11" t="s">
        <v>273</v>
      </c>
      <c r="L76" s="11" t="s">
        <v>273</v>
      </c>
      <c r="M76" s="11" t="s">
        <v>666</v>
      </c>
      <c r="N76" s="26">
        <v>46478.333333333336</v>
      </c>
      <c r="O76" s="26">
        <v>46507.645833333336</v>
      </c>
      <c r="P76" s="11" t="s">
        <v>498</v>
      </c>
      <c r="Q76" s="11" t="s">
        <v>475</v>
      </c>
      <c r="R76" s="13">
        <f>VLOOKUP(D76,'Izmaksu piedāvājums'!$A$18:$N$213,13)</f>
        <v>0</v>
      </c>
      <c r="S76" s="27">
        <v>1</v>
      </c>
      <c r="T76" s="13">
        <f t="shared" si="1"/>
        <v>0</v>
      </c>
    </row>
    <row r="77" spans="1:20" ht="155" x14ac:dyDescent="0.35">
      <c r="A77" s="12">
        <v>2027</v>
      </c>
      <c r="B77" s="12" t="s">
        <v>3</v>
      </c>
      <c r="C77" s="12" t="s">
        <v>475</v>
      </c>
      <c r="D77" s="11" t="s">
        <v>272</v>
      </c>
      <c r="E77" s="11" t="s">
        <v>273</v>
      </c>
      <c r="F77" s="11" t="s">
        <v>667</v>
      </c>
      <c r="G77" s="11" t="s">
        <v>668</v>
      </c>
      <c r="H77" s="11" t="s">
        <v>669</v>
      </c>
      <c r="I77" s="12">
        <v>386857</v>
      </c>
      <c r="J77" s="11" t="s">
        <v>479</v>
      </c>
      <c r="K77" s="11" t="s">
        <v>273</v>
      </c>
      <c r="L77" s="11" t="s">
        <v>273</v>
      </c>
      <c r="M77" s="11" t="s">
        <v>666</v>
      </c>
      <c r="N77" s="26">
        <v>46478.333333333336</v>
      </c>
      <c r="O77" s="26">
        <v>46507.645833333336</v>
      </c>
      <c r="P77" s="11" t="s">
        <v>498</v>
      </c>
      <c r="Q77" s="11" t="s">
        <v>475</v>
      </c>
      <c r="R77" s="13">
        <f>VLOOKUP(D77,'Izmaksu piedāvājums'!$A$18:$N$213,13)</f>
        <v>0</v>
      </c>
      <c r="S77" s="27">
        <v>1</v>
      </c>
      <c r="T77" s="13">
        <f t="shared" si="1"/>
        <v>0</v>
      </c>
    </row>
    <row r="78" spans="1:20" ht="155" x14ac:dyDescent="0.35">
      <c r="A78" s="12">
        <v>2027</v>
      </c>
      <c r="B78" s="12" t="s">
        <v>3</v>
      </c>
      <c r="C78" s="12" t="s">
        <v>475</v>
      </c>
      <c r="D78" s="11" t="s">
        <v>272</v>
      </c>
      <c r="E78" s="11" t="s">
        <v>273</v>
      </c>
      <c r="F78" s="11" t="s">
        <v>670</v>
      </c>
      <c r="G78" s="11" t="s">
        <v>671</v>
      </c>
      <c r="H78" s="11" t="s">
        <v>672</v>
      </c>
      <c r="I78" s="12">
        <v>386858</v>
      </c>
      <c r="J78" s="11" t="s">
        <v>479</v>
      </c>
      <c r="K78" s="11" t="s">
        <v>273</v>
      </c>
      <c r="L78" s="11" t="s">
        <v>273</v>
      </c>
      <c r="M78" s="11" t="s">
        <v>666</v>
      </c>
      <c r="N78" s="26">
        <v>46478.333333333336</v>
      </c>
      <c r="O78" s="26">
        <v>46507.645833333336</v>
      </c>
      <c r="P78" s="11" t="s">
        <v>498</v>
      </c>
      <c r="Q78" s="11" t="s">
        <v>475</v>
      </c>
      <c r="R78" s="13">
        <f>VLOOKUP(D78,'Izmaksu piedāvājums'!$A$18:$N$213,13)</f>
        <v>0</v>
      </c>
      <c r="S78" s="27">
        <v>1</v>
      </c>
      <c r="T78" s="13">
        <f t="shared" si="1"/>
        <v>0</v>
      </c>
    </row>
    <row r="79" spans="1:20" ht="325.5" x14ac:dyDescent="0.35">
      <c r="A79" s="12">
        <v>2027</v>
      </c>
      <c r="B79" s="12" t="s">
        <v>3</v>
      </c>
      <c r="C79" s="12" t="s">
        <v>475</v>
      </c>
      <c r="D79" s="11" t="s">
        <v>228</v>
      </c>
      <c r="E79" s="11" t="s">
        <v>229</v>
      </c>
      <c r="F79" s="11" t="s">
        <v>673</v>
      </c>
      <c r="G79" s="11" t="s">
        <v>674</v>
      </c>
      <c r="H79" s="11" t="s">
        <v>577</v>
      </c>
      <c r="I79" s="12">
        <v>386859</v>
      </c>
      <c r="J79" s="11" t="s">
        <v>479</v>
      </c>
      <c r="K79" s="11" t="s">
        <v>502</v>
      </c>
      <c r="L79" s="11" t="s">
        <v>229</v>
      </c>
      <c r="M79" s="11" t="s">
        <v>504</v>
      </c>
      <c r="N79" s="26">
        <v>46510.333333333336</v>
      </c>
      <c r="O79" s="26">
        <v>46538.697916666664</v>
      </c>
      <c r="P79" s="11" t="s">
        <v>498</v>
      </c>
      <c r="Q79" s="11" t="s">
        <v>475</v>
      </c>
      <c r="R79" s="13">
        <f>VLOOKUP(D79,'Izmaksu piedāvājums'!$A$18:$N$213,13)</f>
        <v>0</v>
      </c>
      <c r="S79" s="27">
        <v>1</v>
      </c>
      <c r="T79" s="13">
        <f t="shared" si="1"/>
        <v>0</v>
      </c>
    </row>
    <row r="80" spans="1:20" ht="325.5" x14ac:dyDescent="0.35">
      <c r="A80" s="12">
        <v>2027</v>
      </c>
      <c r="B80" s="12" t="s">
        <v>3</v>
      </c>
      <c r="C80" s="12" t="s">
        <v>475</v>
      </c>
      <c r="D80" s="11" t="s">
        <v>234</v>
      </c>
      <c r="E80" s="11" t="s">
        <v>235</v>
      </c>
      <c r="F80" s="11" t="s">
        <v>675</v>
      </c>
      <c r="G80" s="11" t="s">
        <v>676</v>
      </c>
      <c r="H80" s="11" t="s">
        <v>525</v>
      </c>
      <c r="I80" s="12">
        <v>386860</v>
      </c>
      <c r="J80" s="11" t="s">
        <v>479</v>
      </c>
      <c r="K80" s="11" t="s">
        <v>502</v>
      </c>
      <c r="L80" s="11" t="s">
        <v>235</v>
      </c>
      <c r="M80" s="11" t="s">
        <v>504</v>
      </c>
      <c r="N80" s="26">
        <v>46510.333333333336</v>
      </c>
      <c r="O80" s="26">
        <v>46538.697916666664</v>
      </c>
      <c r="P80" s="11" t="s">
        <v>498</v>
      </c>
      <c r="Q80" s="11" t="s">
        <v>475</v>
      </c>
      <c r="R80" s="13">
        <f>VLOOKUP(D80,'Izmaksu piedāvājums'!$A$18:$N$213,13)</f>
        <v>0</v>
      </c>
      <c r="S80" s="27">
        <v>1</v>
      </c>
      <c r="T80" s="13">
        <f t="shared" si="1"/>
        <v>0</v>
      </c>
    </row>
    <row r="81" spans="1:20" ht="325.5" x14ac:dyDescent="0.35">
      <c r="A81" s="12">
        <v>2027</v>
      </c>
      <c r="B81" s="12" t="s">
        <v>3</v>
      </c>
      <c r="C81" s="12" t="s">
        <v>475</v>
      </c>
      <c r="D81" s="11" t="s">
        <v>230</v>
      </c>
      <c r="E81" s="11" t="s">
        <v>231</v>
      </c>
      <c r="F81" s="11" t="s">
        <v>677</v>
      </c>
      <c r="G81" s="11" t="s">
        <v>678</v>
      </c>
      <c r="H81" s="11" t="s">
        <v>582</v>
      </c>
      <c r="I81" s="12">
        <v>386861</v>
      </c>
      <c r="J81" s="11" t="s">
        <v>479</v>
      </c>
      <c r="K81" s="11" t="s">
        <v>502</v>
      </c>
      <c r="L81" s="11" t="s">
        <v>231</v>
      </c>
      <c r="M81" s="11" t="s">
        <v>504</v>
      </c>
      <c r="N81" s="26">
        <v>46510.333333333336</v>
      </c>
      <c r="O81" s="26">
        <v>46538.697916666664</v>
      </c>
      <c r="P81" s="11" t="s">
        <v>498</v>
      </c>
      <c r="Q81" s="11" t="s">
        <v>475</v>
      </c>
      <c r="R81" s="13">
        <f>VLOOKUP(D81,'Izmaksu piedāvājums'!$A$18:$N$213,13)</f>
        <v>0</v>
      </c>
      <c r="S81" s="27">
        <v>1</v>
      </c>
      <c r="T81" s="13">
        <f t="shared" si="1"/>
        <v>0</v>
      </c>
    </row>
    <row r="82" spans="1:20" ht="325.5" x14ac:dyDescent="0.35">
      <c r="A82" s="12">
        <v>2027</v>
      </c>
      <c r="B82" s="12" t="s">
        <v>3</v>
      </c>
      <c r="C82" s="12" t="s">
        <v>475</v>
      </c>
      <c r="D82" s="11" t="s">
        <v>234</v>
      </c>
      <c r="E82" s="11" t="s">
        <v>235</v>
      </c>
      <c r="F82" s="11" t="s">
        <v>679</v>
      </c>
      <c r="G82" s="11" t="s">
        <v>680</v>
      </c>
      <c r="H82" s="11" t="s">
        <v>525</v>
      </c>
      <c r="I82" s="12">
        <v>386862</v>
      </c>
      <c r="J82" s="11" t="s">
        <v>479</v>
      </c>
      <c r="K82" s="11" t="s">
        <v>502</v>
      </c>
      <c r="L82" s="11" t="s">
        <v>235</v>
      </c>
      <c r="M82" s="11" t="s">
        <v>504</v>
      </c>
      <c r="N82" s="26">
        <v>46510.333333333336</v>
      </c>
      <c r="O82" s="26">
        <v>46538.697916666664</v>
      </c>
      <c r="P82" s="11" t="s">
        <v>498</v>
      </c>
      <c r="Q82" s="11" t="s">
        <v>475</v>
      </c>
      <c r="R82" s="13">
        <f>VLOOKUP(D82,'Izmaksu piedāvājums'!$A$18:$N$213,13)</f>
        <v>0</v>
      </c>
      <c r="S82" s="27">
        <v>1</v>
      </c>
      <c r="T82" s="13">
        <f t="shared" si="1"/>
        <v>0</v>
      </c>
    </row>
    <row r="83" spans="1:20" ht="325.5" x14ac:dyDescent="0.35">
      <c r="A83" s="12">
        <v>2027</v>
      </c>
      <c r="B83" s="12" t="s">
        <v>3</v>
      </c>
      <c r="C83" s="12" t="s">
        <v>475</v>
      </c>
      <c r="D83" s="11" t="s">
        <v>232</v>
      </c>
      <c r="E83" s="11" t="s">
        <v>233</v>
      </c>
      <c r="F83" s="11" t="s">
        <v>681</v>
      </c>
      <c r="G83" s="11" t="s">
        <v>682</v>
      </c>
      <c r="H83" s="11" t="s">
        <v>570</v>
      </c>
      <c r="I83" s="12">
        <v>386863</v>
      </c>
      <c r="J83" s="11" t="s">
        <v>479</v>
      </c>
      <c r="K83" s="11" t="s">
        <v>502</v>
      </c>
      <c r="L83" s="11" t="s">
        <v>233</v>
      </c>
      <c r="M83" s="11" t="s">
        <v>504</v>
      </c>
      <c r="N83" s="26">
        <v>46510.333333333336</v>
      </c>
      <c r="O83" s="26">
        <v>46538.697916666664</v>
      </c>
      <c r="P83" s="11" t="s">
        <v>498</v>
      </c>
      <c r="Q83" s="11" t="s">
        <v>475</v>
      </c>
      <c r="R83" s="13">
        <f>VLOOKUP(D83,'Izmaksu piedāvājums'!$A$18:$N$213,13)</f>
        <v>0</v>
      </c>
      <c r="S83" s="27">
        <v>1</v>
      </c>
      <c r="T83" s="13">
        <f t="shared" si="1"/>
        <v>0</v>
      </c>
    </row>
    <row r="84" spans="1:20" ht="341" x14ac:dyDescent="0.35">
      <c r="A84" s="12">
        <v>2027</v>
      </c>
      <c r="B84" s="12" t="s">
        <v>3</v>
      </c>
      <c r="C84" s="12" t="s">
        <v>475</v>
      </c>
      <c r="D84" s="11" t="s">
        <v>214</v>
      </c>
      <c r="E84" s="11" t="s">
        <v>215</v>
      </c>
      <c r="F84" s="11" t="s">
        <v>683</v>
      </c>
      <c r="G84" s="11" t="s">
        <v>684</v>
      </c>
      <c r="H84" s="11" t="s">
        <v>685</v>
      </c>
      <c r="I84" s="12">
        <v>386864</v>
      </c>
      <c r="J84" s="11" t="s">
        <v>479</v>
      </c>
      <c r="K84" s="11" t="s">
        <v>686</v>
      </c>
      <c r="L84" s="11" t="s">
        <v>215</v>
      </c>
      <c r="M84" s="11" t="s">
        <v>687</v>
      </c>
      <c r="N84" s="26">
        <v>46510.333333333336</v>
      </c>
      <c r="O84" s="26">
        <v>46538.697916666664</v>
      </c>
      <c r="P84" s="11" t="s">
        <v>498</v>
      </c>
      <c r="Q84" s="11" t="s">
        <v>475</v>
      </c>
      <c r="R84" s="13">
        <f>VLOOKUP(D84,'Izmaksu piedāvājums'!$A$18:$N$213,13)</f>
        <v>0</v>
      </c>
      <c r="S84" s="27">
        <v>1</v>
      </c>
      <c r="T84" s="13">
        <f t="shared" si="1"/>
        <v>0</v>
      </c>
    </row>
    <row r="85" spans="1:20" ht="409.5" x14ac:dyDescent="0.35">
      <c r="A85" s="12">
        <v>2027</v>
      </c>
      <c r="B85" s="12" t="s">
        <v>3</v>
      </c>
      <c r="C85" s="12" t="s">
        <v>475</v>
      </c>
      <c r="D85" s="11" t="s">
        <v>218</v>
      </c>
      <c r="E85" s="11" t="s">
        <v>219</v>
      </c>
      <c r="F85" s="11" t="s">
        <v>688</v>
      </c>
      <c r="G85" s="11" t="s">
        <v>689</v>
      </c>
      <c r="H85" s="11" t="s">
        <v>540</v>
      </c>
      <c r="I85" s="12">
        <v>386865</v>
      </c>
      <c r="J85" s="11" t="s">
        <v>479</v>
      </c>
      <c r="K85" s="11" t="s">
        <v>541</v>
      </c>
      <c r="L85" s="11" t="s">
        <v>219</v>
      </c>
      <c r="M85" s="11" t="s">
        <v>542</v>
      </c>
      <c r="N85" s="26">
        <v>46510.333333333336</v>
      </c>
      <c r="O85" s="26">
        <v>46538.697916666664</v>
      </c>
      <c r="P85" s="11" t="s">
        <v>498</v>
      </c>
      <c r="Q85" s="11" t="s">
        <v>475</v>
      </c>
      <c r="R85" s="13">
        <f>VLOOKUP(D85,'Izmaksu piedāvājums'!$A$18:$N$213,13)</f>
        <v>0</v>
      </c>
      <c r="S85" s="27">
        <v>1</v>
      </c>
      <c r="T85" s="13">
        <f t="shared" si="1"/>
        <v>0</v>
      </c>
    </row>
    <row r="86" spans="1:20" ht="341" x14ac:dyDescent="0.35">
      <c r="A86" s="12">
        <v>2027</v>
      </c>
      <c r="B86" s="12" t="s">
        <v>3</v>
      </c>
      <c r="C86" s="12" t="s">
        <v>475</v>
      </c>
      <c r="D86" s="11" t="s">
        <v>216</v>
      </c>
      <c r="E86" s="11" t="s">
        <v>217</v>
      </c>
      <c r="F86" s="11" t="s">
        <v>690</v>
      </c>
      <c r="G86" s="11" t="s">
        <v>691</v>
      </c>
      <c r="H86" s="11" t="s">
        <v>692</v>
      </c>
      <c r="I86" s="12">
        <v>386866</v>
      </c>
      <c r="J86" s="11" t="s">
        <v>479</v>
      </c>
      <c r="K86" s="11" t="s">
        <v>693</v>
      </c>
      <c r="L86" s="11" t="s">
        <v>217</v>
      </c>
      <c r="M86" s="11" t="s">
        <v>694</v>
      </c>
      <c r="N86" s="26">
        <v>46510.333333333336</v>
      </c>
      <c r="O86" s="26">
        <v>46538.697916666664</v>
      </c>
      <c r="P86" s="11" t="s">
        <v>498</v>
      </c>
      <c r="Q86" s="11" t="s">
        <v>475</v>
      </c>
      <c r="R86" s="13">
        <f>VLOOKUP(D86,'Izmaksu piedāvājums'!$A$18:$N$213,13)</f>
        <v>0</v>
      </c>
      <c r="S86" s="27">
        <v>1</v>
      </c>
      <c r="T86" s="13">
        <f t="shared" si="1"/>
        <v>0</v>
      </c>
    </row>
    <row r="87" spans="1:20" ht="409.5" x14ac:dyDescent="0.35">
      <c r="A87" s="12">
        <v>2027</v>
      </c>
      <c r="B87" s="12" t="s">
        <v>3</v>
      </c>
      <c r="C87" s="12" t="s">
        <v>475</v>
      </c>
      <c r="D87" s="11" t="s">
        <v>224</v>
      </c>
      <c r="E87" s="11" t="s">
        <v>225</v>
      </c>
      <c r="F87" s="11" t="s">
        <v>695</v>
      </c>
      <c r="G87" s="11" t="s">
        <v>696</v>
      </c>
      <c r="H87" s="11" t="s">
        <v>540</v>
      </c>
      <c r="I87" s="12">
        <v>386867</v>
      </c>
      <c r="J87" s="11" t="s">
        <v>479</v>
      </c>
      <c r="K87" s="11" t="s">
        <v>541</v>
      </c>
      <c r="L87" s="11" t="s">
        <v>225</v>
      </c>
      <c r="M87" s="11" t="s">
        <v>542</v>
      </c>
      <c r="N87" s="26">
        <v>46510.333333333336</v>
      </c>
      <c r="O87" s="26">
        <v>46538.697916666664</v>
      </c>
      <c r="P87" s="11" t="s">
        <v>498</v>
      </c>
      <c r="Q87" s="11" t="s">
        <v>475</v>
      </c>
      <c r="R87" s="13">
        <f>VLOOKUP(D87,'Izmaksu piedāvājums'!$A$18:$N$213,13)</f>
        <v>0</v>
      </c>
      <c r="S87" s="27">
        <v>1</v>
      </c>
      <c r="T87" s="13">
        <f t="shared" si="1"/>
        <v>0</v>
      </c>
    </row>
    <row r="88" spans="1:20" ht="341" x14ac:dyDescent="0.35">
      <c r="A88" s="12">
        <v>2027</v>
      </c>
      <c r="B88" s="12" t="s">
        <v>3</v>
      </c>
      <c r="C88" s="12" t="s">
        <v>475</v>
      </c>
      <c r="D88" s="11" t="s">
        <v>222</v>
      </c>
      <c r="E88" s="11" t="s">
        <v>223</v>
      </c>
      <c r="F88" s="11" t="s">
        <v>697</v>
      </c>
      <c r="G88" s="11" t="s">
        <v>698</v>
      </c>
      <c r="H88" s="11" t="s">
        <v>699</v>
      </c>
      <c r="I88" s="12">
        <v>386868</v>
      </c>
      <c r="J88" s="11" t="s">
        <v>479</v>
      </c>
      <c r="K88" s="11" t="s">
        <v>700</v>
      </c>
      <c r="L88" s="11" t="s">
        <v>223</v>
      </c>
      <c r="M88" s="11" t="s">
        <v>701</v>
      </c>
      <c r="N88" s="26">
        <v>46510.333333333336</v>
      </c>
      <c r="O88" s="26">
        <v>46538.697916666664</v>
      </c>
      <c r="P88" s="11" t="s">
        <v>498</v>
      </c>
      <c r="Q88" s="11" t="s">
        <v>475</v>
      </c>
      <c r="R88" s="13">
        <f>VLOOKUP(D88,'Izmaksu piedāvājums'!$A$18:$N$213,13)</f>
        <v>0</v>
      </c>
      <c r="S88" s="27">
        <v>1</v>
      </c>
      <c r="T88" s="13">
        <f t="shared" si="1"/>
        <v>0</v>
      </c>
    </row>
    <row r="89" spans="1:20" ht="409.5" x14ac:dyDescent="0.35">
      <c r="A89" s="12">
        <v>2027</v>
      </c>
      <c r="B89" s="12" t="s">
        <v>3</v>
      </c>
      <c r="C89" s="12" t="s">
        <v>475</v>
      </c>
      <c r="D89" s="11" t="s">
        <v>226</v>
      </c>
      <c r="E89" s="11" t="s">
        <v>227</v>
      </c>
      <c r="F89" s="11" t="s">
        <v>702</v>
      </c>
      <c r="G89" s="11" t="s">
        <v>703</v>
      </c>
      <c r="H89" s="11" t="s">
        <v>540</v>
      </c>
      <c r="I89" s="12">
        <v>386869</v>
      </c>
      <c r="J89" s="11" t="s">
        <v>479</v>
      </c>
      <c r="K89" s="11" t="s">
        <v>541</v>
      </c>
      <c r="L89" s="11" t="s">
        <v>227</v>
      </c>
      <c r="M89" s="11" t="s">
        <v>542</v>
      </c>
      <c r="N89" s="26">
        <v>46510.333333333336</v>
      </c>
      <c r="O89" s="26">
        <v>46538.697916666664</v>
      </c>
      <c r="P89" s="11" t="s">
        <v>498</v>
      </c>
      <c r="Q89" s="11" t="s">
        <v>475</v>
      </c>
      <c r="R89" s="13">
        <f>VLOOKUP(D89,'Izmaksu piedāvājums'!$A$18:$N$213,13)</f>
        <v>0</v>
      </c>
      <c r="S89" s="27">
        <v>1</v>
      </c>
      <c r="T89" s="13">
        <f t="shared" si="1"/>
        <v>0</v>
      </c>
    </row>
    <row r="90" spans="1:20" ht="263.5" x14ac:dyDescent="0.35">
      <c r="A90" s="12">
        <v>2027</v>
      </c>
      <c r="B90" s="12" t="s">
        <v>3</v>
      </c>
      <c r="C90" s="12" t="s">
        <v>475</v>
      </c>
      <c r="D90" s="11" t="s">
        <v>304</v>
      </c>
      <c r="E90" s="11" t="s">
        <v>305</v>
      </c>
      <c r="F90" s="11" t="s">
        <v>704</v>
      </c>
      <c r="G90" s="11" t="s">
        <v>705</v>
      </c>
      <c r="H90" s="11" t="s">
        <v>490</v>
      </c>
      <c r="I90" s="12">
        <v>386870</v>
      </c>
      <c r="J90" s="11" t="s">
        <v>479</v>
      </c>
      <c r="K90" s="11" t="s">
        <v>305</v>
      </c>
      <c r="L90" s="11" t="s">
        <v>305</v>
      </c>
      <c r="M90" s="11" t="s">
        <v>706</v>
      </c>
      <c r="N90" s="26">
        <v>46510.333333333336</v>
      </c>
      <c r="O90" s="26">
        <v>46538.697916666664</v>
      </c>
      <c r="P90" s="11" t="s">
        <v>498</v>
      </c>
      <c r="Q90" s="11" t="s">
        <v>475</v>
      </c>
      <c r="R90" s="13">
        <f>VLOOKUP(D90,'Izmaksu piedāvājums'!$A$18:$N$213,13)</f>
        <v>0</v>
      </c>
      <c r="S90" s="27">
        <v>1</v>
      </c>
      <c r="T90" s="13">
        <f t="shared" si="1"/>
        <v>0</v>
      </c>
    </row>
    <row r="91" spans="1:20" ht="263.5" x14ac:dyDescent="0.35">
      <c r="A91" s="12">
        <v>2027</v>
      </c>
      <c r="B91" s="12" t="s">
        <v>3</v>
      </c>
      <c r="C91" s="12" t="s">
        <v>475</v>
      </c>
      <c r="D91" s="11" t="s">
        <v>304</v>
      </c>
      <c r="E91" s="11" t="s">
        <v>305</v>
      </c>
      <c r="F91" s="11" t="s">
        <v>707</v>
      </c>
      <c r="G91" s="11" t="s">
        <v>708</v>
      </c>
      <c r="H91" s="11" t="s">
        <v>490</v>
      </c>
      <c r="I91" s="12">
        <v>386871</v>
      </c>
      <c r="J91" s="11" t="s">
        <v>479</v>
      </c>
      <c r="K91" s="11" t="s">
        <v>305</v>
      </c>
      <c r="L91" s="11" t="s">
        <v>305</v>
      </c>
      <c r="M91" s="11" t="s">
        <v>706</v>
      </c>
      <c r="N91" s="26">
        <v>46510.333333333336</v>
      </c>
      <c r="O91" s="26">
        <v>46538.697916666664</v>
      </c>
      <c r="P91" s="11" t="s">
        <v>498</v>
      </c>
      <c r="Q91" s="11" t="s">
        <v>475</v>
      </c>
      <c r="R91" s="13">
        <f>VLOOKUP(D91,'Izmaksu piedāvājums'!$A$18:$N$213,13)</f>
        <v>0</v>
      </c>
      <c r="S91" s="27">
        <v>1</v>
      </c>
      <c r="T91" s="13">
        <f t="shared" si="1"/>
        <v>0</v>
      </c>
    </row>
    <row r="92" spans="1:20" ht="409.5" x14ac:dyDescent="0.35">
      <c r="A92" s="12">
        <v>2027</v>
      </c>
      <c r="B92" s="12" t="s">
        <v>3</v>
      </c>
      <c r="C92" s="12" t="s">
        <v>475</v>
      </c>
      <c r="D92" s="11" t="s">
        <v>220</v>
      </c>
      <c r="E92" s="11" t="s">
        <v>221</v>
      </c>
      <c r="F92" s="11" t="s">
        <v>709</v>
      </c>
      <c r="G92" s="11" t="s">
        <v>710</v>
      </c>
      <c r="H92" s="11" t="s">
        <v>540</v>
      </c>
      <c r="I92" s="12">
        <v>386872</v>
      </c>
      <c r="J92" s="11" t="s">
        <v>479</v>
      </c>
      <c r="K92" s="11" t="s">
        <v>541</v>
      </c>
      <c r="L92" s="11" t="s">
        <v>221</v>
      </c>
      <c r="M92" s="11" t="s">
        <v>542</v>
      </c>
      <c r="N92" s="26">
        <v>46510.333333333336</v>
      </c>
      <c r="O92" s="26">
        <v>46538.697916666664</v>
      </c>
      <c r="P92" s="11" t="s">
        <v>498</v>
      </c>
      <c r="Q92" s="11" t="s">
        <v>475</v>
      </c>
      <c r="R92" s="13">
        <f>VLOOKUP(D92,'Izmaksu piedāvājums'!$A$18:$N$213,13)</f>
        <v>0</v>
      </c>
      <c r="S92" s="27">
        <v>1</v>
      </c>
      <c r="T92" s="13">
        <f t="shared" si="1"/>
        <v>0</v>
      </c>
    </row>
    <row r="93" spans="1:20" ht="403" x14ac:dyDescent="0.35">
      <c r="A93" s="12">
        <v>2027</v>
      </c>
      <c r="B93" s="12" t="s">
        <v>3</v>
      </c>
      <c r="C93" s="12" t="s">
        <v>475</v>
      </c>
      <c r="D93" s="11" t="s">
        <v>134</v>
      </c>
      <c r="E93" s="11" t="s">
        <v>135</v>
      </c>
      <c r="F93" s="11" t="s">
        <v>711</v>
      </c>
      <c r="G93" s="11" t="s">
        <v>712</v>
      </c>
      <c r="H93" s="11" t="s">
        <v>540</v>
      </c>
      <c r="I93" s="12">
        <v>386873</v>
      </c>
      <c r="J93" s="11" t="s">
        <v>479</v>
      </c>
      <c r="K93" s="11" t="s">
        <v>573</v>
      </c>
      <c r="L93" s="11" t="s">
        <v>135</v>
      </c>
      <c r="M93" s="11" t="s">
        <v>574</v>
      </c>
      <c r="N93" s="26">
        <v>46510.333333333336</v>
      </c>
      <c r="O93" s="26">
        <v>46538.697916666664</v>
      </c>
      <c r="P93" s="11" t="s">
        <v>498</v>
      </c>
      <c r="Q93" s="11" t="s">
        <v>475</v>
      </c>
      <c r="R93" s="13">
        <f>VLOOKUP(D93,'Izmaksu piedāvājums'!$A$18:$N$213,13)</f>
        <v>0</v>
      </c>
      <c r="S93" s="27">
        <v>1</v>
      </c>
      <c r="T93" s="13">
        <f t="shared" si="1"/>
        <v>0</v>
      </c>
    </row>
    <row r="94" spans="1:20" ht="403" x14ac:dyDescent="0.35">
      <c r="A94" s="12">
        <v>2027</v>
      </c>
      <c r="B94" s="12" t="s">
        <v>3</v>
      </c>
      <c r="C94" s="12" t="s">
        <v>475</v>
      </c>
      <c r="D94" s="11" t="s">
        <v>134</v>
      </c>
      <c r="E94" s="11" t="s">
        <v>135</v>
      </c>
      <c r="F94" s="11" t="s">
        <v>713</v>
      </c>
      <c r="G94" s="11" t="s">
        <v>714</v>
      </c>
      <c r="H94" s="11" t="s">
        <v>540</v>
      </c>
      <c r="I94" s="12">
        <v>386874</v>
      </c>
      <c r="J94" s="11" t="s">
        <v>479</v>
      </c>
      <c r="K94" s="11" t="s">
        <v>573</v>
      </c>
      <c r="L94" s="11" t="s">
        <v>135</v>
      </c>
      <c r="M94" s="11" t="s">
        <v>574</v>
      </c>
      <c r="N94" s="26">
        <v>46510.333333333336</v>
      </c>
      <c r="O94" s="26">
        <v>46538.697916666664</v>
      </c>
      <c r="P94" s="11" t="s">
        <v>498</v>
      </c>
      <c r="Q94" s="11" t="s">
        <v>475</v>
      </c>
      <c r="R94" s="13">
        <f>VLOOKUP(D94,'Izmaksu piedāvājums'!$A$18:$N$213,13)</f>
        <v>0</v>
      </c>
      <c r="S94" s="27">
        <v>1</v>
      </c>
      <c r="T94" s="13">
        <f t="shared" si="1"/>
        <v>0</v>
      </c>
    </row>
    <row r="95" spans="1:20" ht="403" x14ac:dyDescent="0.35">
      <c r="A95" s="12">
        <v>2027</v>
      </c>
      <c r="B95" s="12" t="s">
        <v>3</v>
      </c>
      <c r="C95" s="12" t="s">
        <v>475</v>
      </c>
      <c r="D95" s="11" t="s">
        <v>162</v>
      </c>
      <c r="E95" s="11" t="s">
        <v>163</v>
      </c>
      <c r="F95" s="11" t="s">
        <v>715</v>
      </c>
      <c r="G95" s="11" t="s">
        <v>716</v>
      </c>
      <c r="H95" s="11" t="s">
        <v>717</v>
      </c>
      <c r="I95" s="12">
        <v>386875</v>
      </c>
      <c r="J95" s="11" t="s">
        <v>479</v>
      </c>
      <c r="K95" s="11" t="s">
        <v>718</v>
      </c>
      <c r="L95" s="11" t="s">
        <v>163</v>
      </c>
      <c r="M95" s="11" t="s">
        <v>719</v>
      </c>
      <c r="N95" s="26">
        <v>46510.333333333336</v>
      </c>
      <c r="O95" s="26">
        <v>46538.697916666664</v>
      </c>
      <c r="P95" s="11" t="s">
        <v>498</v>
      </c>
      <c r="Q95" s="11" t="s">
        <v>475</v>
      </c>
      <c r="R95" s="13">
        <f>VLOOKUP(D95,'Izmaksu piedāvājums'!$A$18:$N$213,13)</f>
        <v>0</v>
      </c>
      <c r="S95" s="27">
        <v>1</v>
      </c>
      <c r="T95" s="13">
        <f t="shared" si="1"/>
        <v>0</v>
      </c>
    </row>
    <row r="96" spans="1:20" ht="403" x14ac:dyDescent="0.35">
      <c r="A96" s="12">
        <v>2027</v>
      </c>
      <c r="B96" s="12" t="s">
        <v>3</v>
      </c>
      <c r="C96" s="12" t="s">
        <v>475</v>
      </c>
      <c r="D96" s="11" t="s">
        <v>162</v>
      </c>
      <c r="E96" s="11" t="s">
        <v>163</v>
      </c>
      <c r="F96" s="11" t="s">
        <v>720</v>
      </c>
      <c r="G96" s="11" t="s">
        <v>721</v>
      </c>
      <c r="H96" s="11" t="s">
        <v>717</v>
      </c>
      <c r="I96" s="12">
        <v>386876</v>
      </c>
      <c r="J96" s="11" t="s">
        <v>479</v>
      </c>
      <c r="K96" s="11" t="s">
        <v>718</v>
      </c>
      <c r="L96" s="11" t="s">
        <v>163</v>
      </c>
      <c r="M96" s="11" t="s">
        <v>719</v>
      </c>
      <c r="N96" s="26">
        <v>46510.333333333336</v>
      </c>
      <c r="O96" s="26">
        <v>46538.697916666664</v>
      </c>
      <c r="P96" s="11" t="s">
        <v>498</v>
      </c>
      <c r="Q96" s="11" t="s">
        <v>475</v>
      </c>
      <c r="R96" s="13">
        <f>VLOOKUP(D96,'Izmaksu piedāvājums'!$A$18:$N$213,13)</f>
        <v>0</v>
      </c>
      <c r="S96" s="27">
        <v>1</v>
      </c>
      <c r="T96" s="13">
        <f t="shared" si="1"/>
        <v>0</v>
      </c>
    </row>
    <row r="97" spans="1:20" ht="403" x14ac:dyDescent="0.35">
      <c r="A97" s="12">
        <v>2027</v>
      </c>
      <c r="B97" s="12" t="s">
        <v>3</v>
      </c>
      <c r="C97" s="12" t="s">
        <v>475</v>
      </c>
      <c r="D97" s="11" t="s">
        <v>162</v>
      </c>
      <c r="E97" s="11" t="s">
        <v>163</v>
      </c>
      <c r="F97" s="11" t="s">
        <v>722</v>
      </c>
      <c r="G97" s="11" t="s">
        <v>723</v>
      </c>
      <c r="H97" s="11" t="s">
        <v>717</v>
      </c>
      <c r="I97" s="12">
        <v>386877</v>
      </c>
      <c r="J97" s="11" t="s">
        <v>479</v>
      </c>
      <c r="K97" s="11" t="s">
        <v>718</v>
      </c>
      <c r="L97" s="11" t="s">
        <v>163</v>
      </c>
      <c r="M97" s="11" t="s">
        <v>719</v>
      </c>
      <c r="N97" s="26">
        <v>46510.333333333336</v>
      </c>
      <c r="O97" s="26">
        <v>46538.697916666664</v>
      </c>
      <c r="P97" s="11" t="s">
        <v>498</v>
      </c>
      <c r="Q97" s="11" t="s">
        <v>475</v>
      </c>
      <c r="R97" s="13">
        <f>VLOOKUP(D97,'Izmaksu piedāvājums'!$A$18:$N$213,13)</f>
        <v>0</v>
      </c>
      <c r="S97" s="27">
        <v>1</v>
      </c>
      <c r="T97" s="13">
        <f t="shared" si="1"/>
        <v>0</v>
      </c>
    </row>
    <row r="98" spans="1:20" ht="263.5" x14ac:dyDescent="0.35">
      <c r="A98" s="12">
        <v>2027</v>
      </c>
      <c r="B98" s="12" t="s">
        <v>3</v>
      </c>
      <c r="C98" s="12" t="s">
        <v>475</v>
      </c>
      <c r="D98" s="11" t="s">
        <v>202</v>
      </c>
      <c r="E98" s="11" t="s">
        <v>203</v>
      </c>
      <c r="F98" s="11" t="s">
        <v>724</v>
      </c>
      <c r="G98" s="11" t="s">
        <v>725</v>
      </c>
      <c r="H98" s="11" t="s">
        <v>726</v>
      </c>
      <c r="I98" s="12">
        <v>386878</v>
      </c>
      <c r="J98" s="11" t="s">
        <v>479</v>
      </c>
      <c r="K98" s="11" t="s">
        <v>203</v>
      </c>
      <c r="L98" s="11" t="s">
        <v>203</v>
      </c>
      <c r="M98" s="11" t="s">
        <v>727</v>
      </c>
      <c r="N98" s="26">
        <v>46539.333333333336</v>
      </c>
      <c r="O98" s="26">
        <v>46568.697916666664</v>
      </c>
      <c r="P98" s="11" t="s">
        <v>498</v>
      </c>
      <c r="Q98" s="11" t="s">
        <v>475</v>
      </c>
      <c r="R98" s="13">
        <f>VLOOKUP(D98,'Izmaksu piedāvājums'!$A$18:$N$213,13)</f>
        <v>0</v>
      </c>
      <c r="S98" s="27">
        <v>1</v>
      </c>
      <c r="T98" s="13">
        <f t="shared" si="1"/>
        <v>0</v>
      </c>
    </row>
    <row r="99" spans="1:20" ht="403" x14ac:dyDescent="0.35">
      <c r="A99" s="12">
        <v>2027</v>
      </c>
      <c r="B99" s="12" t="s">
        <v>3</v>
      </c>
      <c r="C99" s="12" t="s">
        <v>475</v>
      </c>
      <c r="D99" s="11" t="s">
        <v>158</v>
      </c>
      <c r="E99" s="11" t="s">
        <v>159</v>
      </c>
      <c r="F99" s="11" t="s">
        <v>728</v>
      </c>
      <c r="G99" s="11" t="s">
        <v>729</v>
      </c>
      <c r="H99" s="11" t="s">
        <v>540</v>
      </c>
      <c r="I99" s="12">
        <v>386879</v>
      </c>
      <c r="J99" s="11" t="s">
        <v>479</v>
      </c>
      <c r="K99" s="11" t="s">
        <v>159</v>
      </c>
      <c r="L99" s="11" t="s">
        <v>159</v>
      </c>
      <c r="M99" s="11" t="s">
        <v>730</v>
      </c>
      <c r="N99" s="26">
        <v>46539.333333333336</v>
      </c>
      <c r="O99" s="26">
        <v>46568.697916666664</v>
      </c>
      <c r="P99" s="11" t="s">
        <v>498</v>
      </c>
      <c r="Q99" s="11" t="s">
        <v>475</v>
      </c>
      <c r="R99" s="13">
        <f>VLOOKUP(D99,'Izmaksu piedāvājums'!$A$18:$N$213,13)</f>
        <v>0</v>
      </c>
      <c r="S99" s="27">
        <v>1</v>
      </c>
      <c r="T99" s="13">
        <f t="shared" si="1"/>
        <v>0</v>
      </c>
    </row>
    <row r="100" spans="1:20" ht="279" x14ac:dyDescent="0.35">
      <c r="A100" s="12">
        <v>2027</v>
      </c>
      <c r="B100" s="12" t="s">
        <v>3</v>
      </c>
      <c r="C100" s="12" t="s">
        <v>475</v>
      </c>
      <c r="D100" s="11" t="s">
        <v>128</v>
      </c>
      <c r="E100" s="11" t="s">
        <v>129</v>
      </c>
      <c r="F100" s="11" t="s">
        <v>731</v>
      </c>
      <c r="G100" s="11" t="s">
        <v>732</v>
      </c>
      <c r="H100" s="11" t="s">
        <v>733</v>
      </c>
      <c r="I100" s="12">
        <v>386880</v>
      </c>
      <c r="J100" s="11" t="s">
        <v>479</v>
      </c>
      <c r="K100" s="11" t="s">
        <v>734</v>
      </c>
      <c r="L100" s="11" t="s">
        <v>129</v>
      </c>
      <c r="M100" s="11" t="s">
        <v>735</v>
      </c>
      <c r="N100" s="26">
        <v>46539.333333333336</v>
      </c>
      <c r="O100" s="26">
        <v>46568.697916666664</v>
      </c>
      <c r="P100" s="11" t="s">
        <v>736</v>
      </c>
      <c r="Q100" s="11" t="s">
        <v>475</v>
      </c>
      <c r="R100" s="13">
        <f>VLOOKUP(D100,'Izmaksu piedāvājums'!$A$18:$N$213,13)</f>
        <v>0</v>
      </c>
      <c r="S100" s="27">
        <v>1</v>
      </c>
      <c r="T100" s="13">
        <f t="shared" si="1"/>
        <v>0</v>
      </c>
    </row>
    <row r="101" spans="1:20" ht="279" x14ac:dyDescent="0.35">
      <c r="A101" s="12">
        <v>2027</v>
      </c>
      <c r="B101" s="12" t="s">
        <v>3</v>
      </c>
      <c r="C101" s="12" t="s">
        <v>475</v>
      </c>
      <c r="D101" s="11" t="s">
        <v>128</v>
      </c>
      <c r="E101" s="11" t="s">
        <v>129</v>
      </c>
      <c r="F101" s="11" t="s">
        <v>737</v>
      </c>
      <c r="G101" s="11" t="s">
        <v>738</v>
      </c>
      <c r="H101" s="11" t="s">
        <v>733</v>
      </c>
      <c r="I101" s="12">
        <v>386881</v>
      </c>
      <c r="J101" s="11" t="s">
        <v>479</v>
      </c>
      <c r="K101" s="11" t="s">
        <v>734</v>
      </c>
      <c r="L101" s="11" t="s">
        <v>129</v>
      </c>
      <c r="M101" s="11" t="s">
        <v>735</v>
      </c>
      <c r="N101" s="26">
        <v>46539.333333333336</v>
      </c>
      <c r="O101" s="26">
        <v>46568.697916666664</v>
      </c>
      <c r="P101" s="11" t="s">
        <v>736</v>
      </c>
      <c r="Q101" s="11" t="s">
        <v>475</v>
      </c>
      <c r="R101" s="13">
        <f>VLOOKUP(D101,'Izmaksu piedāvājums'!$A$18:$N$213,13)</f>
        <v>0</v>
      </c>
      <c r="S101" s="27">
        <v>1</v>
      </c>
      <c r="T101" s="13">
        <f t="shared" si="1"/>
        <v>0</v>
      </c>
    </row>
    <row r="102" spans="1:20" ht="279" x14ac:dyDescent="0.35">
      <c r="A102" s="12">
        <v>2027</v>
      </c>
      <c r="B102" s="12" t="s">
        <v>3</v>
      </c>
      <c r="C102" s="12" t="s">
        <v>475</v>
      </c>
      <c r="D102" s="11" t="s">
        <v>128</v>
      </c>
      <c r="E102" s="11" t="s">
        <v>129</v>
      </c>
      <c r="F102" s="11" t="s">
        <v>739</v>
      </c>
      <c r="G102" s="11" t="s">
        <v>740</v>
      </c>
      <c r="H102" s="11" t="s">
        <v>733</v>
      </c>
      <c r="I102" s="12">
        <v>386882</v>
      </c>
      <c r="J102" s="11" t="s">
        <v>479</v>
      </c>
      <c r="K102" s="11" t="s">
        <v>734</v>
      </c>
      <c r="L102" s="11" t="s">
        <v>129</v>
      </c>
      <c r="M102" s="11" t="s">
        <v>735</v>
      </c>
      <c r="N102" s="26">
        <v>46539.333333333336</v>
      </c>
      <c r="O102" s="26">
        <v>46568.697916666664</v>
      </c>
      <c r="P102" s="11" t="s">
        <v>736</v>
      </c>
      <c r="Q102" s="11" t="s">
        <v>475</v>
      </c>
      <c r="R102" s="13">
        <f>VLOOKUP(D102,'Izmaksu piedāvājums'!$A$18:$N$213,13)</f>
        <v>0</v>
      </c>
      <c r="S102" s="27">
        <v>1</v>
      </c>
      <c r="T102" s="13">
        <f t="shared" si="1"/>
        <v>0</v>
      </c>
    </row>
    <row r="103" spans="1:20" ht="186" x14ac:dyDescent="0.35">
      <c r="A103" s="12">
        <v>2027</v>
      </c>
      <c r="B103" s="12" t="s">
        <v>3</v>
      </c>
      <c r="C103" s="12" t="s">
        <v>475</v>
      </c>
      <c r="D103" s="11" t="s">
        <v>130</v>
      </c>
      <c r="E103" s="11" t="s">
        <v>131</v>
      </c>
      <c r="F103" s="11" t="s">
        <v>741</v>
      </c>
      <c r="G103" s="11" t="s">
        <v>742</v>
      </c>
      <c r="H103" s="11" t="s">
        <v>733</v>
      </c>
      <c r="I103" s="12">
        <v>386883</v>
      </c>
      <c r="J103" s="11" t="s">
        <v>479</v>
      </c>
      <c r="K103" s="11" t="s">
        <v>131</v>
      </c>
      <c r="L103" s="11" t="s">
        <v>131</v>
      </c>
      <c r="M103" s="11" t="s">
        <v>743</v>
      </c>
      <c r="N103" s="26">
        <v>46539.333333333336</v>
      </c>
      <c r="O103" s="26">
        <v>46568.697916666664</v>
      </c>
      <c r="P103" s="11" t="s">
        <v>498</v>
      </c>
      <c r="Q103" s="11" t="s">
        <v>475</v>
      </c>
      <c r="R103" s="13">
        <f>VLOOKUP(D103,'Izmaksu piedāvājums'!$A$18:$N$213,13)</f>
        <v>0</v>
      </c>
      <c r="S103" s="27">
        <v>1</v>
      </c>
      <c r="T103" s="13">
        <f t="shared" si="1"/>
        <v>0</v>
      </c>
    </row>
    <row r="104" spans="1:20" ht="217" x14ac:dyDescent="0.35">
      <c r="A104" s="12">
        <v>2027</v>
      </c>
      <c r="B104" s="12" t="s">
        <v>3</v>
      </c>
      <c r="C104" s="12" t="s">
        <v>475</v>
      </c>
      <c r="D104" s="11" t="s">
        <v>83</v>
      </c>
      <c r="E104" s="11" t="s">
        <v>84</v>
      </c>
      <c r="F104" s="11" t="s">
        <v>744</v>
      </c>
      <c r="G104" s="11" t="s">
        <v>745</v>
      </c>
      <c r="H104" s="11" t="s">
        <v>726</v>
      </c>
      <c r="I104" s="12">
        <v>386884</v>
      </c>
      <c r="J104" s="11" t="s">
        <v>479</v>
      </c>
      <c r="K104" s="11" t="s">
        <v>84</v>
      </c>
      <c r="L104" s="11" t="s">
        <v>84</v>
      </c>
      <c r="M104" s="11" t="s">
        <v>746</v>
      </c>
      <c r="N104" s="26">
        <v>46539.333333333336</v>
      </c>
      <c r="O104" s="26">
        <v>46568.697916666664</v>
      </c>
      <c r="P104" s="11" t="s">
        <v>498</v>
      </c>
      <c r="Q104" s="11" t="s">
        <v>475</v>
      </c>
      <c r="R104" s="13">
        <f>VLOOKUP(D104,'Izmaksu piedāvājums'!$A$18:$N$213,13)</f>
        <v>0</v>
      </c>
      <c r="S104" s="27">
        <v>1</v>
      </c>
      <c r="T104" s="13">
        <f t="shared" si="1"/>
        <v>0</v>
      </c>
    </row>
    <row r="105" spans="1:20" ht="217" x14ac:dyDescent="0.35">
      <c r="A105" s="12">
        <v>2027</v>
      </c>
      <c r="B105" s="12" t="s">
        <v>3</v>
      </c>
      <c r="C105" s="12" t="s">
        <v>475</v>
      </c>
      <c r="D105" s="11" t="s">
        <v>88</v>
      </c>
      <c r="E105" s="11" t="s">
        <v>89</v>
      </c>
      <c r="F105" s="11" t="s">
        <v>747</v>
      </c>
      <c r="G105" s="11" t="s">
        <v>748</v>
      </c>
      <c r="H105" s="11" t="s">
        <v>490</v>
      </c>
      <c r="I105" s="12">
        <v>386885</v>
      </c>
      <c r="J105" s="11" t="s">
        <v>479</v>
      </c>
      <c r="K105" s="11" t="s">
        <v>749</v>
      </c>
      <c r="L105" s="11" t="s">
        <v>89</v>
      </c>
      <c r="M105" s="11" t="s">
        <v>750</v>
      </c>
      <c r="N105" s="26">
        <v>46539.333333333336</v>
      </c>
      <c r="O105" s="26">
        <v>46568.697916666664</v>
      </c>
      <c r="P105" s="11" t="s">
        <v>498</v>
      </c>
      <c r="Q105" s="11" t="s">
        <v>475</v>
      </c>
      <c r="R105" s="13">
        <f>VLOOKUP(D105,'Izmaksu piedāvājums'!$A$18:$N$213,13)</f>
        <v>0</v>
      </c>
      <c r="S105" s="27">
        <v>1</v>
      </c>
      <c r="T105" s="13">
        <f t="shared" si="1"/>
        <v>0</v>
      </c>
    </row>
    <row r="106" spans="1:20" ht="279" x14ac:dyDescent="0.35">
      <c r="A106" s="12">
        <v>2027</v>
      </c>
      <c r="B106" s="12" t="s">
        <v>3</v>
      </c>
      <c r="C106" s="12" t="s">
        <v>475</v>
      </c>
      <c r="D106" s="11" t="s">
        <v>85</v>
      </c>
      <c r="E106" s="11" t="s">
        <v>86</v>
      </c>
      <c r="F106" s="11" t="s">
        <v>751</v>
      </c>
      <c r="G106" s="11" t="s">
        <v>752</v>
      </c>
      <c r="H106" s="11" t="s">
        <v>490</v>
      </c>
      <c r="I106" s="12">
        <v>386886</v>
      </c>
      <c r="J106" s="11" t="s">
        <v>479</v>
      </c>
      <c r="K106" s="11" t="s">
        <v>86</v>
      </c>
      <c r="L106" s="11" t="s">
        <v>86</v>
      </c>
      <c r="M106" s="11" t="s">
        <v>753</v>
      </c>
      <c r="N106" s="26">
        <v>46539.333333333336</v>
      </c>
      <c r="O106" s="26">
        <v>46568.697916666664</v>
      </c>
      <c r="P106" s="11" t="s">
        <v>754</v>
      </c>
      <c r="Q106" s="11" t="s">
        <v>475</v>
      </c>
      <c r="R106" s="13">
        <f>VLOOKUP(D106,'Izmaksu piedāvājums'!$A$18:$N$213,13)</f>
        <v>0</v>
      </c>
      <c r="S106" s="27">
        <v>1</v>
      </c>
      <c r="T106" s="13">
        <f t="shared" si="1"/>
        <v>0</v>
      </c>
    </row>
    <row r="107" spans="1:20" ht="232.5" x14ac:dyDescent="0.35">
      <c r="A107" s="12">
        <v>2027</v>
      </c>
      <c r="B107" s="12" t="s">
        <v>3</v>
      </c>
      <c r="C107" s="12" t="s">
        <v>475</v>
      </c>
      <c r="D107" s="11" t="s">
        <v>90</v>
      </c>
      <c r="E107" s="11" t="s">
        <v>91</v>
      </c>
      <c r="F107" s="11" t="s">
        <v>755</v>
      </c>
      <c r="G107" s="11" t="s">
        <v>756</v>
      </c>
      <c r="H107" s="11" t="s">
        <v>490</v>
      </c>
      <c r="I107" s="12">
        <v>386887</v>
      </c>
      <c r="J107" s="11" t="s">
        <v>479</v>
      </c>
      <c r="K107" s="11" t="s">
        <v>91</v>
      </c>
      <c r="L107" s="11" t="s">
        <v>91</v>
      </c>
      <c r="M107" s="11" t="s">
        <v>757</v>
      </c>
      <c r="N107" s="26">
        <v>46539.333333333336</v>
      </c>
      <c r="O107" s="26">
        <v>46568.697916666664</v>
      </c>
      <c r="P107" s="11" t="s">
        <v>758</v>
      </c>
      <c r="Q107" s="11" t="s">
        <v>475</v>
      </c>
      <c r="R107" s="13">
        <f>VLOOKUP(D107,'Izmaksu piedāvājums'!$A$18:$N$213,13)</f>
        <v>0</v>
      </c>
      <c r="S107" s="27">
        <v>1</v>
      </c>
      <c r="T107" s="13">
        <f t="shared" si="1"/>
        <v>0</v>
      </c>
    </row>
    <row r="108" spans="1:20" ht="217" x14ac:dyDescent="0.35">
      <c r="A108" s="12">
        <v>2027</v>
      </c>
      <c r="B108" s="12" t="s">
        <v>3</v>
      </c>
      <c r="C108" s="12" t="s">
        <v>475</v>
      </c>
      <c r="D108" s="11" t="s">
        <v>83</v>
      </c>
      <c r="E108" s="11" t="s">
        <v>84</v>
      </c>
      <c r="F108" s="11" t="s">
        <v>759</v>
      </c>
      <c r="G108" s="11" t="s">
        <v>760</v>
      </c>
      <c r="H108" s="11" t="s">
        <v>726</v>
      </c>
      <c r="I108" s="12">
        <v>386888</v>
      </c>
      <c r="J108" s="11" t="s">
        <v>479</v>
      </c>
      <c r="K108" s="11" t="s">
        <v>84</v>
      </c>
      <c r="L108" s="11" t="s">
        <v>84</v>
      </c>
      <c r="M108" s="11" t="s">
        <v>746</v>
      </c>
      <c r="N108" s="26">
        <v>46539.333333333336</v>
      </c>
      <c r="O108" s="26">
        <v>46568.697916666664</v>
      </c>
      <c r="P108" s="11" t="s">
        <v>498</v>
      </c>
      <c r="Q108" s="11" t="s">
        <v>475</v>
      </c>
      <c r="R108" s="13">
        <f>VLOOKUP(D108,'Izmaksu piedāvājums'!$A$18:$N$213,13)</f>
        <v>0</v>
      </c>
      <c r="S108" s="27">
        <v>1</v>
      </c>
      <c r="T108" s="13">
        <f t="shared" si="1"/>
        <v>0</v>
      </c>
    </row>
    <row r="109" spans="1:20" ht="217" x14ac:dyDescent="0.35">
      <c r="A109" s="12">
        <v>2027</v>
      </c>
      <c r="B109" s="12" t="s">
        <v>3</v>
      </c>
      <c r="C109" s="12" t="s">
        <v>475</v>
      </c>
      <c r="D109" s="11" t="s">
        <v>88</v>
      </c>
      <c r="E109" s="11" t="s">
        <v>89</v>
      </c>
      <c r="F109" s="11" t="s">
        <v>761</v>
      </c>
      <c r="G109" s="11" t="s">
        <v>762</v>
      </c>
      <c r="H109" s="11" t="s">
        <v>763</v>
      </c>
      <c r="I109" s="12">
        <v>386889</v>
      </c>
      <c r="J109" s="11" t="s">
        <v>479</v>
      </c>
      <c r="K109" s="11" t="s">
        <v>749</v>
      </c>
      <c r="L109" s="11" t="s">
        <v>89</v>
      </c>
      <c r="M109" s="11" t="s">
        <v>750</v>
      </c>
      <c r="N109" s="26">
        <v>46539.333333333336</v>
      </c>
      <c r="O109" s="26">
        <v>46568.697916666664</v>
      </c>
      <c r="P109" s="11" t="s">
        <v>498</v>
      </c>
      <c r="Q109" s="11" t="s">
        <v>475</v>
      </c>
      <c r="R109" s="13">
        <f>VLOOKUP(D109,'Izmaksu piedāvājums'!$A$18:$N$213,13)</f>
        <v>0</v>
      </c>
      <c r="S109" s="27">
        <v>1</v>
      </c>
      <c r="T109" s="13">
        <f t="shared" si="1"/>
        <v>0</v>
      </c>
    </row>
    <row r="110" spans="1:20" ht="279" x14ac:dyDescent="0.35">
      <c r="A110" s="12">
        <v>2027</v>
      </c>
      <c r="B110" s="12" t="s">
        <v>3</v>
      </c>
      <c r="C110" s="12" t="s">
        <v>475</v>
      </c>
      <c r="D110" s="11" t="s">
        <v>85</v>
      </c>
      <c r="E110" s="11" t="s">
        <v>86</v>
      </c>
      <c r="F110" s="11" t="s">
        <v>764</v>
      </c>
      <c r="G110" s="11" t="s">
        <v>765</v>
      </c>
      <c r="H110" s="11" t="s">
        <v>763</v>
      </c>
      <c r="I110" s="12">
        <v>386890</v>
      </c>
      <c r="J110" s="11" t="s">
        <v>479</v>
      </c>
      <c r="K110" s="11" t="s">
        <v>86</v>
      </c>
      <c r="L110" s="11" t="s">
        <v>86</v>
      </c>
      <c r="M110" s="11" t="s">
        <v>753</v>
      </c>
      <c r="N110" s="26">
        <v>46539.333333333336</v>
      </c>
      <c r="O110" s="26">
        <v>46568.697916666664</v>
      </c>
      <c r="P110" s="11" t="s">
        <v>754</v>
      </c>
      <c r="Q110" s="11" t="s">
        <v>475</v>
      </c>
      <c r="R110" s="13">
        <f>VLOOKUP(D110,'Izmaksu piedāvājums'!$A$18:$N$213,13)</f>
        <v>0</v>
      </c>
      <c r="S110" s="27">
        <v>1</v>
      </c>
      <c r="T110" s="13">
        <f t="shared" si="1"/>
        <v>0</v>
      </c>
    </row>
    <row r="111" spans="1:20" ht="232.5" x14ac:dyDescent="0.35">
      <c r="A111" s="12">
        <v>2027</v>
      </c>
      <c r="B111" s="12" t="s">
        <v>3</v>
      </c>
      <c r="C111" s="12" t="s">
        <v>475</v>
      </c>
      <c r="D111" s="11" t="s">
        <v>90</v>
      </c>
      <c r="E111" s="11" t="s">
        <v>91</v>
      </c>
      <c r="F111" s="11" t="s">
        <v>766</v>
      </c>
      <c r="G111" s="11" t="s">
        <v>767</v>
      </c>
      <c r="H111" s="11" t="s">
        <v>763</v>
      </c>
      <c r="I111" s="12">
        <v>386891</v>
      </c>
      <c r="J111" s="11" t="s">
        <v>479</v>
      </c>
      <c r="K111" s="11" t="s">
        <v>91</v>
      </c>
      <c r="L111" s="11" t="s">
        <v>91</v>
      </c>
      <c r="M111" s="11" t="s">
        <v>757</v>
      </c>
      <c r="N111" s="26">
        <v>46539.333333333336</v>
      </c>
      <c r="O111" s="26">
        <v>46568.697916666664</v>
      </c>
      <c r="P111" s="11" t="s">
        <v>758</v>
      </c>
      <c r="Q111" s="11" t="s">
        <v>475</v>
      </c>
      <c r="R111" s="13">
        <f>VLOOKUP(D111,'Izmaksu piedāvājums'!$A$18:$N$213,13)</f>
        <v>0</v>
      </c>
      <c r="S111" s="27">
        <v>1</v>
      </c>
      <c r="T111" s="13">
        <f t="shared" si="1"/>
        <v>0</v>
      </c>
    </row>
    <row r="112" spans="1:20" ht="217" x14ac:dyDescent="0.35">
      <c r="A112" s="12">
        <v>2027</v>
      </c>
      <c r="B112" s="12" t="s">
        <v>3</v>
      </c>
      <c r="C112" s="12" t="s">
        <v>475</v>
      </c>
      <c r="D112" s="11" t="s">
        <v>83</v>
      </c>
      <c r="E112" s="11" t="s">
        <v>84</v>
      </c>
      <c r="F112" s="11" t="s">
        <v>768</v>
      </c>
      <c r="G112" s="11" t="s">
        <v>769</v>
      </c>
      <c r="H112" s="11" t="s">
        <v>726</v>
      </c>
      <c r="I112" s="12">
        <v>386892</v>
      </c>
      <c r="J112" s="11" t="s">
        <v>479</v>
      </c>
      <c r="K112" s="11" t="s">
        <v>84</v>
      </c>
      <c r="L112" s="11" t="s">
        <v>84</v>
      </c>
      <c r="M112" s="11" t="s">
        <v>746</v>
      </c>
      <c r="N112" s="26">
        <v>46539.333333333336</v>
      </c>
      <c r="O112" s="26">
        <v>46568.697916666664</v>
      </c>
      <c r="P112" s="11" t="s">
        <v>498</v>
      </c>
      <c r="Q112" s="11" t="s">
        <v>475</v>
      </c>
      <c r="R112" s="13">
        <f>VLOOKUP(D112,'Izmaksu piedāvājums'!$A$18:$N$213,13)</f>
        <v>0</v>
      </c>
      <c r="S112" s="27">
        <v>1</v>
      </c>
      <c r="T112" s="13">
        <f t="shared" si="1"/>
        <v>0</v>
      </c>
    </row>
    <row r="113" spans="1:20" ht="217" x14ac:dyDescent="0.35">
      <c r="A113" s="12">
        <v>2027</v>
      </c>
      <c r="B113" s="12" t="s">
        <v>3</v>
      </c>
      <c r="C113" s="12" t="s">
        <v>475</v>
      </c>
      <c r="D113" s="11" t="s">
        <v>88</v>
      </c>
      <c r="E113" s="11" t="s">
        <v>89</v>
      </c>
      <c r="F113" s="11" t="s">
        <v>770</v>
      </c>
      <c r="G113" s="11" t="s">
        <v>771</v>
      </c>
      <c r="H113" s="11" t="s">
        <v>490</v>
      </c>
      <c r="I113" s="12">
        <v>386893</v>
      </c>
      <c r="J113" s="11" t="s">
        <v>479</v>
      </c>
      <c r="K113" s="11" t="s">
        <v>749</v>
      </c>
      <c r="L113" s="11" t="s">
        <v>89</v>
      </c>
      <c r="M113" s="11" t="s">
        <v>750</v>
      </c>
      <c r="N113" s="26">
        <v>46539.333333333336</v>
      </c>
      <c r="O113" s="26">
        <v>46568.697916666664</v>
      </c>
      <c r="P113" s="11" t="s">
        <v>498</v>
      </c>
      <c r="Q113" s="11" t="s">
        <v>475</v>
      </c>
      <c r="R113" s="13">
        <f>VLOOKUP(D113,'Izmaksu piedāvājums'!$A$18:$N$213,13)</f>
        <v>0</v>
      </c>
      <c r="S113" s="27">
        <v>1</v>
      </c>
      <c r="T113" s="13">
        <f t="shared" si="1"/>
        <v>0</v>
      </c>
    </row>
    <row r="114" spans="1:20" ht="279" x14ac:dyDescent="0.35">
      <c r="A114" s="12">
        <v>2027</v>
      </c>
      <c r="B114" s="12" t="s">
        <v>3</v>
      </c>
      <c r="C114" s="12" t="s">
        <v>475</v>
      </c>
      <c r="D114" s="11" t="s">
        <v>85</v>
      </c>
      <c r="E114" s="11" t="s">
        <v>86</v>
      </c>
      <c r="F114" s="11" t="s">
        <v>772</v>
      </c>
      <c r="G114" s="11" t="s">
        <v>773</v>
      </c>
      <c r="H114" s="11" t="s">
        <v>490</v>
      </c>
      <c r="I114" s="12">
        <v>386894</v>
      </c>
      <c r="J114" s="11" t="s">
        <v>479</v>
      </c>
      <c r="K114" s="11" t="s">
        <v>86</v>
      </c>
      <c r="L114" s="11" t="s">
        <v>86</v>
      </c>
      <c r="M114" s="11" t="s">
        <v>753</v>
      </c>
      <c r="N114" s="26">
        <v>46539.333333333336</v>
      </c>
      <c r="O114" s="26">
        <v>46568.697916666664</v>
      </c>
      <c r="P114" s="11" t="s">
        <v>754</v>
      </c>
      <c r="Q114" s="11" t="s">
        <v>475</v>
      </c>
      <c r="R114" s="13">
        <f>VLOOKUP(D114,'Izmaksu piedāvājums'!$A$18:$N$213,13)</f>
        <v>0</v>
      </c>
      <c r="S114" s="27">
        <v>1</v>
      </c>
      <c r="T114" s="13">
        <f t="shared" si="1"/>
        <v>0</v>
      </c>
    </row>
    <row r="115" spans="1:20" ht="232.5" x14ac:dyDescent="0.35">
      <c r="A115" s="12">
        <v>2027</v>
      </c>
      <c r="B115" s="12" t="s">
        <v>3</v>
      </c>
      <c r="C115" s="12" t="s">
        <v>475</v>
      </c>
      <c r="D115" s="11" t="s">
        <v>90</v>
      </c>
      <c r="E115" s="11" t="s">
        <v>91</v>
      </c>
      <c r="F115" s="11" t="s">
        <v>774</v>
      </c>
      <c r="G115" s="11" t="s">
        <v>775</v>
      </c>
      <c r="H115" s="11" t="s">
        <v>490</v>
      </c>
      <c r="I115" s="12">
        <v>386895</v>
      </c>
      <c r="J115" s="11" t="s">
        <v>479</v>
      </c>
      <c r="K115" s="11" t="s">
        <v>91</v>
      </c>
      <c r="L115" s="11" t="s">
        <v>91</v>
      </c>
      <c r="M115" s="11" t="s">
        <v>757</v>
      </c>
      <c r="N115" s="26">
        <v>46539.333333333336</v>
      </c>
      <c r="O115" s="26">
        <v>46568.697916666664</v>
      </c>
      <c r="P115" s="11" t="s">
        <v>758</v>
      </c>
      <c r="Q115" s="11" t="s">
        <v>475</v>
      </c>
      <c r="R115" s="13">
        <f>VLOOKUP(D115,'Izmaksu piedāvājums'!$A$18:$N$213,13)</f>
        <v>0</v>
      </c>
      <c r="S115" s="27">
        <v>1</v>
      </c>
      <c r="T115" s="13">
        <f t="shared" si="1"/>
        <v>0</v>
      </c>
    </row>
    <row r="116" spans="1:20" ht="325.5" x14ac:dyDescent="0.35">
      <c r="A116" s="12">
        <v>2027</v>
      </c>
      <c r="B116" s="12" t="s">
        <v>3</v>
      </c>
      <c r="C116" s="12" t="s">
        <v>475</v>
      </c>
      <c r="D116" s="11" t="s">
        <v>242</v>
      </c>
      <c r="E116" s="11" t="s">
        <v>243</v>
      </c>
      <c r="F116" s="11" t="s">
        <v>776</v>
      </c>
      <c r="G116" s="11" t="s">
        <v>777</v>
      </c>
      <c r="H116" s="11" t="s">
        <v>778</v>
      </c>
      <c r="I116" s="12">
        <v>386896</v>
      </c>
      <c r="J116" s="11" t="s">
        <v>479</v>
      </c>
      <c r="K116" s="11" t="s">
        <v>502</v>
      </c>
      <c r="L116" s="11" t="s">
        <v>243</v>
      </c>
      <c r="M116" s="11" t="s">
        <v>504</v>
      </c>
      <c r="N116" s="26">
        <v>46539.333333333336</v>
      </c>
      <c r="O116" s="26">
        <v>46568.697916666664</v>
      </c>
      <c r="P116" s="11" t="s">
        <v>498</v>
      </c>
      <c r="Q116" s="11" t="s">
        <v>475</v>
      </c>
      <c r="R116" s="13">
        <f>VLOOKUP(D116,'Izmaksu piedāvājums'!$A$18:$N$213,13)</f>
        <v>0</v>
      </c>
      <c r="S116" s="27">
        <v>1</v>
      </c>
      <c r="T116" s="13">
        <f t="shared" si="1"/>
        <v>0</v>
      </c>
    </row>
    <row r="117" spans="1:20" ht="403" x14ac:dyDescent="0.35">
      <c r="A117" s="12">
        <v>2027</v>
      </c>
      <c r="B117" s="12" t="s">
        <v>3</v>
      </c>
      <c r="C117" s="12" t="s">
        <v>475</v>
      </c>
      <c r="D117" s="11" t="s">
        <v>190</v>
      </c>
      <c r="E117" s="11" t="s">
        <v>191</v>
      </c>
      <c r="F117" s="11" t="s">
        <v>779</v>
      </c>
      <c r="G117" s="11" t="s">
        <v>780</v>
      </c>
      <c r="H117" s="11" t="s">
        <v>540</v>
      </c>
      <c r="I117" s="12">
        <v>386897</v>
      </c>
      <c r="J117" s="11" t="s">
        <v>479</v>
      </c>
      <c r="K117" s="11" t="s">
        <v>496</v>
      </c>
      <c r="L117" s="11" t="s">
        <v>191</v>
      </c>
      <c r="M117" s="11" t="s">
        <v>497</v>
      </c>
      <c r="N117" s="26">
        <v>46539.333333333336</v>
      </c>
      <c r="O117" s="26">
        <v>46568.697916666664</v>
      </c>
      <c r="P117" s="11" t="s">
        <v>498</v>
      </c>
      <c r="Q117" s="11" t="s">
        <v>475</v>
      </c>
      <c r="R117" s="13">
        <f>VLOOKUP(D117,'Izmaksu piedāvājums'!$A$18:$N$213,13)</f>
        <v>0</v>
      </c>
      <c r="S117" s="27">
        <v>1</v>
      </c>
      <c r="T117" s="13">
        <f t="shared" si="1"/>
        <v>0</v>
      </c>
    </row>
    <row r="118" spans="1:20" ht="409.5" x14ac:dyDescent="0.35">
      <c r="A118" s="12">
        <v>2027</v>
      </c>
      <c r="B118" s="12" t="s">
        <v>3</v>
      </c>
      <c r="C118" s="12" t="s">
        <v>475</v>
      </c>
      <c r="D118" s="11" t="s">
        <v>146</v>
      </c>
      <c r="E118" s="11" t="s">
        <v>147</v>
      </c>
      <c r="F118" s="11" t="s">
        <v>781</v>
      </c>
      <c r="G118" s="11" t="s">
        <v>782</v>
      </c>
      <c r="H118" s="11" t="s">
        <v>490</v>
      </c>
      <c r="I118" s="12">
        <v>386898</v>
      </c>
      <c r="J118" s="11" t="s">
        <v>479</v>
      </c>
      <c r="K118" s="11" t="s">
        <v>783</v>
      </c>
      <c r="L118" s="11" t="s">
        <v>147</v>
      </c>
      <c r="M118" s="11" t="s">
        <v>784</v>
      </c>
      <c r="N118" s="26">
        <v>46539.333333333336</v>
      </c>
      <c r="O118" s="26">
        <v>46568.697916666664</v>
      </c>
      <c r="P118" s="11" t="s">
        <v>785</v>
      </c>
      <c r="Q118" s="11" t="s">
        <v>475</v>
      </c>
      <c r="R118" s="13">
        <f>VLOOKUP(D118,'Izmaksu piedāvājums'!$A$18:$N$213,13)</f>
        <v>0</v>
      </c>
      <c r="S118" s="27">
        <v>1</v>
      </c>
      <c r="T118" s="13">
        <f t="shared" si="1"/>
        <v>0</v>
      </c>
    </row>
    <row r="119" spans="1:20" ht="263.5" x14ac:dyDescent="0.35">
      <c r="A119" s="12">
        <v>2027</v>
      </c>
      <c r="B119" s="12" t="s">
        <v>3</v>
      </c>
      <c r="C119" s="12" t="s">
        <v>475</v>
      </c>
      <c r="D119" s="11" t="s">
        <v>61</v>
      </c>
      <c r="E119" s="11" t="s">
        <v>62</v>
      </c>
      <c r="F119" s="11" t="s">
        <v>786</v>
      </c>
      <c r="G119" s="11" t="s">
        <v>787</v>
      </c>
      <c r="H119" s="11" t="s">
        <v>490</v>
      </c>
      <c r="I119" s="12">
        <v>386899</v>
      </c>
      <c r="J119" s="11" t="s">
        <v>479</v>
      </c>
      <c r="K119" s="11" t="s">
        <v>788</v>
      </c>
      <c r="L119" s="11" t="s">
        <v>62</v>
      </c>
      <c r="M119" s="11" t="s">
        <v>789</v>
      </c>
      <c r="N119" s="26">
        <v>46539.333333333336</v>
      </c>
      <c r="O119" s="26">
        <v>46568.697916666664</v>
      </c>
      <c r="P119" s="11" t="s">
        <v>498</v>
      </c>
      <c r="Q119" s="11" t="s">
        <v>475</v>
      </c>
      <c r="R119" s="13">
        <f>VLOOKUP(D119,'Izmaksu piedāvājums'!$A$18:$N$213,13)</f>
        <v>0</v>
      </c>
      <c r="S119" s="27">
        <v>1</v>
      </c>
      <c r="T119" s="13">
        <f t="shared" si="1"/>
        <v>0</v>
      </c>
    </row>
    <row r="120" spans="1:20" ht="403" x14ac:dyDescent="0.35">
      <c r="A120" s="12">
        <v>2027</v>
      </c>
      <c r="B120" s="12" t="s">
        <v>3</v>
      </c>
      <c r="C120" s="12" t="s">
        <v>475</v>
      </c>
      <c r="D120" s="11" t="s">
        <v>148</v>
      </c>
      <c r="E120" s="11" t="s">
        <v>149</v>
      </c>
      <c r="F120" s="11" t="s">
        <v>790</v>
      </c>
      <c r="G120" s="11" t="s">
        <v>791</v>
      </c>
      <c r="H120" s="11" t="s">
        <v>540</v>
      </c>
      <c r="I120" s="12">
        <v>386900</v>
      </c>
      <c r="J120" s="11" t="s">
        <v>479</v>
      </c>
      <c r="K120" s="11" t="s">
        <v>792</v>
      </c>
      <c r="L120" s="11" t="s">
        <v>149</v>
      </c>
      <c r="M120" s="11" t="s">
        <v>793</v>
      </c>
      <c r="N120" s="26">
        <v>46539.333333333336</v>
      </c>
      <c r="O120" s="26">
        <v>46568.697916666664</v>
      </c>
      <c r="P120" s="11" t="s">
        <v>498</v>
      </c>
      <c r="Q120" s="11" t="s">
        <v>475</v>
      </c>
      <c r="R120" s="13">
        <f>VLOOKUP(D120,'Izmaksu piedāvājums'!$A$18:$N$213,13)</f>
        <v>0</v>
      </c>
      <c r="S120" s="27">
        <v>1</v>
      </c>
      <c r="T120" s="13">
        <f t="shared" si="1"/>
        <v>0</v>
      </c>
    </row>
    <row r="121" spans="1:20" ht="248" x14ac:dyDescent="0.35">
      <c r="A121" s="12">
        <v>2027</v>
      </c>
      <c r="B121" s="12" t="s">
        <v>3</v>
      </c>
      <c r="C121" s="12" t="s">
        <v>475</v>
      </c>
      <c r="D121" s="11" t="s">
        <v>200</v>
      </c>
      <c r="E121" s="11" t="s">
        <v>201</v>
      </c>
      <c r="F121" s="11" t="s">
        <v>794</v>
      </c>
      <c r="G121" s="11" t="s">
        <v>795</v>
      </c>
      <c r="H121" s="11" t="s">
        <v>490</v>
      </c>
      <c r="I121" s="12">
        <v>386901</v>
      </c>
      <c r="J121" s="11" t="s">
        <v>479</v>
      </c>
      <c r="K121" s="11" t="s">
        <v>201</v>
      </c>
      <c r="L121" s="11" t="s">
        <v>201</v>
      </c>
      <c r="M121" s="11" t="s">
        <v>796</v>
      </c>
      <c r="N121" s="26">
        <v>46539.333333333336</v>
      </c>
      <c r="O121" s="26">
        <v>46568.697916666664</v>
      </c>
      <c r="P121" s="11" t="s">
        <v>498</v>
      </c>
      <c r="Q121" s="11" t="s">
        <v>475</v>
      </c>
      <c r="R121" s="13">
        <f>VLOOKUP(D121,'Izmaksu piedāvājums'!$A$18:$N$213,13)</f>
        <v>0</v>
      </c>
      <c r="S121" s="27">
        <v>1</v>
      </c>
      <c r="T121" s="13">
        <f t="shared" si="1"/>
        <v>0</v>
      </c>
    </row>
    <row r="122" spans="1:20" ht="409.5" x14ac:dyDescent="0.35">
      <c r="A122" s="12">
        <v>2027</v>
      </c>
      <c r="B122" s="12" t="s">
        <v>3</v>
      </c>
      <c r="C122" s="12" t="s">
        <v>475</v>
      </c>
      <c r="D122" s="11" t="s">
        <v>268</v>
      </c>
      <c r="E122" s="11" t="s">
        <v>269</v>
      </c>
      <c r="F122" s="11" t="s">
        <v>797</v>
      </c>
      <c r="G122" s="11" t="s">
        <v>798</v>
      </c>
      <c r="H122" s="11" t="s">
        <v>799</v>
      </c>
      <c r="I122" s="12">
        <v>386902</v>
      </c>
      <c r="J122" s="11" t="s">
        <v>479</v>
      </c>
      <c r="K122" s="11" t="s">
        <v>269</v>
      </c>
      <c r="L122" s="11" t="s">
        <v>269</v>
      </c>
      <c r="M122" s="11" t="s">
        <v>800</v>
      </c>
      <c r="N122" s="26">
        <v>46539.333333333336</v>
      </c>
      <c r="O122" s="26">
        <v>46568.697916666664</v>
      </c>
      <c r="P122" s="11" t="s">
        <v>801</v>
      </c>
      <c r="Q122" s="11" t="s">
        <v>475</v>
      </c>
      <c r="R122" s="13">
        <f>VLOOKUP(D122,'Izmaksu piedāvājums'!$A$18:$N$213,13)</f>
        <v>0</v>
      </c>
      <c r="S122" s="27">
        <v>1</v>
      </c>
      <c r="T122" s="13">
        <f t="shared" si="1"/>
        <v>0</v>
      </c>
    </row>
    <row r="123" spans="1:20" ht="409.5" x14ac:dyDescent="0.35">
      <c r="A123" s="12">
        <v>2027</v>
      </c>
      <c r="B123" s="12" t="s">
        <v>3</v>
      </c>
      <c r="C123" s="12" t="s">
        <v>475</v>
      </c>
      <c r="D123" s="11" t="s">
        <v>270</v>
      </c>
      <c r="E123" s="11" t="s">
        <v>271</v>
      </c>
      <c r="F123" s="11" t="s">
        <v>663</v>
      </c>
      <c r="G123" s="11" t="s">
        <v>664</v>
      </c>
      <c r="H123" s="11" t="s">
        <v>665</v>
      </c>
      <c r="I123" s="12">
        <v>386903</v>
      </c>
      <c r="J123" s="11" t="s">
        <v>479</v>
      </c>
      <c r="K123" s="11" t="s">
        <v>271</v>
      </c>
      <c r="L123" s="11" t="s">
        <v>271</v>
      </c>
      <c r="M123" s="11" t="s">
        <v>802</v>
      </c>
      <c r="N123" s="26">
        <v>46539.333333333336</v>
      </c>
      <c r="O123" s="26">
        <v>46568.697916666664</v>
      </c>
      <c r="P123" s="11" t="s">
        <v>801</v>
      </c>
      <c r="Q123" s="11" t="s">
        <v>475</v>
      </c>
      <c r="R123" s="13">
        <f>VLOOKUP(D123,'Izmaksu piedāvājums'!$A$18:$N$213,13)</f>
        <v>0</v>
      </c>
      <c r="S123" s="27">
        <v>1</v>
      </c>
      <c r="T123" s="13">
        <f t="shared" si="1"/>
        <v>0</v>
      </c>
    </row>
    <row r="124" spans="1:20" ht="201.5" x14ac:dyDescent="0.35">
      <c r="A124" s="12">
        <v>2027</v>
      </c>
      <c r="B124" s="12" t="s">
        <v>3</v>
      </c>
      <c r="C124" s="12" t="s">
        <v>475</v>
      </c>
      <c r="D124" s="11" t="s">
        <v>274</v>
      </c>
      <c r="E124" s="11" t="s">
        <v>275</v>
      </c>
      <c r="F124" s="11" t="s">
        <v>803</v>
      </c>
      <c r="G124" s="11" t="s">
        <v>804</v>
      </c>
      <c r="H124" s="11" t="s">
        <v>805</v>
      </c>
      <c r="I124" s="12">
        <v>386904</v>
      </c>
      <c r="J124" s="11" t="s">
        <v>479</v>
      </c>
      <c r="K124" s="11" t="s">
        <v>806</v>
      </c>
      <c r="L124" s="11" t="s">
        <v>275</v>
      </c>
      <c r="M124" s="11" t="s">
        <v>807</v>
      </c>
      <c r="N124" s="26">
        <v>46539.333333333336</v>
      </c>
      <c r="O124" s="26">
        <v>46568.697916666664</v>
      </c>
      <c r="P124" s="11" t="s">
        <v>498</v>
      </c>
      <c r="Q124" s="11" t="s">
        <v>475</v>
      </c>
      <c r="R124" s="13">
        <f>VLOOKUP(D124,'Izmaksu piedāvājums'!$A$18:$N$213,13)</f>
        <v>0</v>
      </c>
      <c r="S124" s="27">
        <v>1</v>
      </c>
      <c r="T124" s="13">
        <f t="shared" si="1"/>
        <v>0</v>
      </c>
    </row>
    <row r="125" spans="1:20" ht="201.5" x14ac:dyDescent="0.35">
      <c r="A125" s="12">
        <v>2027</v>
      </c>
      <c r="B125" s="12" t="s">
        <v>3</v>
      </c>
      <c r="C125" s="12" t="s">
        <v>475</v>
      </c>
      <c r="D125" s="11" t="s">
        <v>282</v>
      </c>
      <c r="E125" s="11" t="s">
        <v>283</v>
      </c>
      <c r="F125" s="11" t="s">
        <v>808</v>
      </c>
      <c r="G125" s="11" t="s">
        <v>809</v>
      </c>
      <c r="H125" s="11" t="s">
        <v>810</v>
      </c>
      <c r="I125" s="12">
        <v>386905</v>
      </c>
      <c r="J125" s="11" t="s">
        <v>479</v>
      </c>
      <c r="K125" s="11" t="s">
        <v>811</v>
      </c>
      <c r="L125" s="11" t="s">
        <v>283</v>
      </c>
      <c r="M125" s="11" t="s">
        <v>812</v>
      </c>
      <c r="N125" s="26">
        <v>46539.333333333336</v>
      </c>
      <c r="O125" s="26">
        <v>46568.697916666664</v>
      </c>
      <c r="P125" s="11" t="s">
        <v>498</v>
      </c>
      <c r="Q125" s="11" t="s">
        <v>475</v>
      </c>
      <c r="R125" s="13">
        <f>VLOOKUP(D125,'Izmaksu piedāvājums'!$A$18:$N$213,13)</f>
        <v>0</v>
      </c>
      <c r="S125" s="27">
        <v>1</v>
      </c>
      <c r="T125" s="13">
        <f t="shared" si="1"/>
        <v>0</v>
      </c>
    </row>
    <row r="126" spans="1:20" ht="409.5" x14ac:dyDescent="0.35">
      <c r="A126" s="12">
        <v>2027</v>
      </c>
      <c r="B126" s="12" t="s">
        <v>3</v>
      </c>
      <c r="C126" s="12" t="s">
        <v>475</v>
      </c>
      <c r="D126" s="11" t="s">
        <v>276</v>
      </c>
      <c r="E126" s="11" t="s">
        <v>277</v>
      </c>
      <c r="F126" s="11" t="s">
        <v>813</v>
      </c>
      <c r="G126" s="11" t="s">
        <v>814</v>
      </c>
      <c r="H126" s="11" t="s">
        <v>815</v>
      </c>
      <c r="I126" s="12">
        <v>386906</v>
      </c>
      <c r="J126" s="11" t="s">
        <v>479</v>
      </c>
      <c r="K126" s="11" t="s">
        <v>816</v>
      </c>
      <c r="L126" s="11" t="s">
        <v>277</v>
      </c>
      <c r="M126" s="11" t="s">
        <v>817</v>
      </c>
      <c r="N126" s="26">
        <v>46539.333333333336</v>
      </c>
      <c r="O126" s="26">
        <v>46568.697916666664</v>
      </c>
      <c r="P126" s="11" t="s">
        <v>498</v>
      </c>
      <c r="Q126" s="11" t="s">
        <v>475</v>
      </c>
      <c r="R126" s="13">
        <f>VLOOKUP(D126,'Izmaksu piedāvājums'!$A$18:$N$213,13)</f>
        <v>0</v>
      </c>
      <c r="S126" s="27">
        <v>1</v>
      </c>
      <c r="T126" s="13">
        <f t="shared" si="1"/>
        <v>0</v>
      </c>
    </row>
    <row r="127" spans="1:20" ht="263.5" x14ac:dyDescent="0.35">
      <c r="A127" s="12">
        <v>2027</v>
      </c>
      <c r="B127" s="12" t="s">
        <v>3</v>
      </c>
      <c r="C127" s="12" t="s">
        <v>475</v>
      </c>
      <c r="D127" s="11" t="s">
        <v>53</v>
      </c>
      <c r="E127" s="11" t="s">
        <v>54</v>
      </c>
      <c r="F127" s="11" t="s">
        <v>818</v>
      </c>
      <c r="G127" s="11" t="s">
        <v>819</v>
      </c>
      <c r="H127" s="11" t="s">
        <v>820</v>
      </c>
      <c r="I127" s="12">
        <v>386907</v>
      </c>
      <c r="J127" s="11" t="s">
        <v>479</v>
      </c>
      <c r="K127" s="11" t="s">
        <v>788</v>
      </c>
      <c r="L127" s="11" t="s">
        <v>54</v>
      </c>
      <c r="M127" s="11" t="s">
        <v>789</v>
      </c>
      <c r="N127" s="26">
        <v>46539.333333333336</v>
      </c>
      <c r="O127" s="26">
        <v>46568.697916666664</v>
      </c>
      <c r="P127" s="11" t="s">
        <v>498</v>
      </c>
      <c r="Q127" s="11" t="s">
        <v>475</v>
      </c>
      <c r="R127" s="13">
        <f>VLOOKUP(D127,'Izmaksu piedāvājums'!$A$18:$N$213,13)</f>
        <v>0</v>
      </c>
      <c r="S127" s="27">
        <v>1</v>
      </c>
      <c r="T127" s="13">
        <f t="shared" si="1"/>
        <v>0</v>
      </c>
    </row>
    <row r="128" spans="1:20" ht="263.5" x14ac:dyDescent="0.35">
      <c r="A128" s="12">
        <v>2027</v>
      </c>
      <c r="B128" s="12" t="s">
        <v>3</v>
      </c>
      <c r="C128" s="12" t="s">
        <v>475</v>
      </c>
      <c r="D128" s="11" t="s">
        <v>53</v>
      </c>
      <c r="E128" s="11" t="s">
        <v>54</v>
      </c>
      <c r="F128" s="11" t="s">
        <v>821</v>
      </c>
      <c r="G128" s="11" t="s">
        <v>822</v>
      </c>
      <c r="H128" s="11" t="s">
        <v>820</v>
      </c>
      <c r="I128" s="12">
        <v>386908</v>
      </c>
      <c r="J128" s="11" t="s">
        <v>479</v>
      </c>
      <c r="K128" s="11" t="s">
        <v>788</v>
      </c>
      <c r="L128" s="11" t="s">
        <v>54</v>
      </c>
      <c r="M128" s="11" t="s">
        <v>789</v>
      </c>
      <c r="N128" s="26">
        <v>46539.333333333336</v>
      </c>
      <c r="O128" s="26">
        <v>46568.697916666664</v>
      </c>
      <c r="P128" s="11" t="s">
        <v>498</v>
      </c>
      <c r="Q128" s="11" t="s">
        <v>475</v>
      </c>
      <c r="R128" s="13">
        <f>VLOOKUP(D128,'Izmaksu piedāvājums'!$A$18:$N$213,13)</f>
        <v>0</v>
      </c>
      <c r="S128" s="27">
        <v>1</v>
      </c>
      <c r="T128" s="13">
        <f t="shared" si="1"/>
        <v>0</v>
      </c>
    </row>
    <row r="129" spans="1:20" ht="263.5" x14ac:dyDescent="0.35">
      <c r="A129" s="12">
        <v>2027</v>
      </c>
      <c r="B129" s="12" t="s">
        <v>3</v>
      </c>
      <c r="C129" s="12" t="s">
        <v>475</v>
      </c>
      <c r="D129" s="11" t="s">
        <v>53</v>
      </c>
      <c r="E129" s="11" t="s">
        <v>54</v>
      </c>
      <c r="F129" s="11" t="s">
        <v>823</v>
      </c>
      <c r="G129" s="11" t="s">
        <v>824</v>
      </c>
      <c r="H129" s="11" t="s">
        <v>820</v>
      </c>
      <c r="I129" s="12">
        <v>386909</v>
      </c>
      <c r="J129" s="11" t="s">
        <v>479</v>
      </c>
      <c r="K129" s="11" t="s">
        <v>788</v>
      </c>
      <c r="L129" s="11" t="s">
        <v>54</v>
      </c>
      <c r="M129" s="11" t="s">
        <v>789</v>
      </c>
      <c r="N129" s="26">
        <v>46539.333333333336</v>
      </c>
      <c r="O129" s="26">
        <v>46568.697916666664</v>
      </c>
      <c r="P129" s="11" t="s">
        <v>498</v>
      </c>
      <c r="Q129" s="11" t="s">
        <v>475</v>
      </c>
      <c r="R129" s="13">
        <f>VLOOKUP(D129,'Izmaksu piedāvājums'!$A$18:$N$213,13)</f>
        <v>0</v>
      </c>
      <c r="S129" s="27">
        <v>1</v>
      </c>
      <c r="T129" s="13">
        <f t="shared" si="1"/>
        <v>0</v>
      </c>
    </row>
    <row r="130" spans="1:20" ht="263.5" x14ac:dyDescent="0.35">
      <c r="A130" s="12">
        <v>2027</v>
      </c>
      <c r="B130" s="12" t="s">
        <v>3</v>
      </c>
      <c r="C130" s="12" t="s">
        <v>475</v>
      </c>
      <c r="D130" s="11" t="s">
        <v>53</v>
      </c>
      <c r="E130" s="11" t="s">
        <v>54</v>
      </c>
      <c r="F130" s="11" t="s">
        <v>825</v>
      </c>
      <c r="G130" s="11" t="s">
        <v>826</v>
      </c>
      <c r="H130" s="11" t="s">
        <v>820</v>
      </c>
      <c r="I130" s="12">
        <v>386910</v>
      </c>
      <c r="J130" s="11" t="s">
        <v>479</v>
      </c>
      <c r="K130" s="11" t="s">
        <v>788</v>
      </c>
      <c r="L130" s="11" t="s">
        <v>54</v>
      </c>
      <c r="M130" s="11" t="s">
        <v>789</v>
      </c>
      <c r="N130" s="26">
        <v>46539.333333333336</v>
      </c>
      <c r="O130" s="26">
        <v>46568.697916666664</v>
      </c>
      <c r="P130" s="11" t="s">
        <v>498</v>
      </c>
      <c r="Q130" s="11" t="s">
        <v>475</v>
      </c>
      <c r="R130" s="13">
        <f>VLOOKUP(D130,'Izmaksu piedāvājums'!$A$18:$N$213,13)</f>
        <v>0</v>
      </c>
      <c r="S130" s="27">
        <v>1</v>
      </c>
      <c r="T130" s="13">
        <f t="shared" si="1"/>
        <v>0</v>
      </c>
    </row>
    <row r="131" spans="1:20" ht="217" x14ac:dyDescent="0.35">
      <c r="A131" s="12">
        <v>2027</v>
      </c>
      <c r="B131" s="12" t="s">
        <v>3</v>
      </c>
      <c r="C131" s="12" t="s">
        <v>475</v>
      </c>
      <c r="D131" s="11" t="s">
        <v>57</v>
      </c>
      <c r="E131" s="11" t="s">
        <v>58</v>
      </c>
      <c r="F131" s="11" t="s">
        <v>827</v>
      </c>
      <c r="G131" s="11" t="s">
        <v>828</v>
      </c>
      <c r="H131" s="11" t="s">
        <v>829</v>
      </c>
      <c r="I131" s="12">
        <v>386911</v>
      </c>
      <c r="J131" s="11" t="s">
        <v>479</v>
      </c>
      <c r="K131" s="11" t="s">
        <v>830</v>
      </c>
      <c r="L131" s="11" t="s">
        <v>58</v>
      </c>
      <c r="M131" s="11" t="s">
        <v>831</v>
      </c>
      <c r="N131" s="26">
        <v>46539.333333333336</v>
      </c>
      <c r="O131" s="26">
        <v>46568.697916666664</v>
      </c>
      <c r="P131" s="11" t="s">
        <v>498</v>
      </c>
      <c r="Q131" s="11" t="s">
        <v>475</v>
      </c>
      <c r="R131" s="13">
        <f>VLOOKUP(D131,'Izmaksu piedāvājums'!$A$18:$N$213,13)</f>
        <v>0</v>
      </c>
      <c r="S131" s="27">
        <v>1</v>
      </c>
      <c r="T131" s="13">
        <f t="shared" si="1"/>
        <v>0</v>
      </c>
    </row>
    <row r="132" spans="1:20" ht="217" x14ac:dyDescent="0.35">
      <c r="A132" s="12">
        <v>2027</v>
      </c>
      <c r="B132" s="12" t="s">
        <v>3</v>
      </c>
      <c r="C132" s="12" t="s">
        <v>475</v>
      </c>
      <c r="D132" s="11" t="s">
        <v>57</v>
      </c>
      <c r="E132" s="11" t="s">
        <v>58</v>
      </c>
      <c r="F132" s="11" t="s">
        <v>832</v>
      </c>
      <c r="G132" s="11" t="s">
        <v>833</v>
      </c>
      <c r="H132" s="11" t="s">
        <v>829</v>
      </c>
      <c r="I132" s="12">
        <v>386912</v>
      </c>
      <c r="J132" s="11" t="s">
        <v>479</v>
      </c>
      <c r="K132" s="11" t="s">
        <v>830</v>
      </c>
      <c r="L132" s="11" t="s">
        <v>58</v>
      </c>
      <c r="M132" s="11" t="s">
        <v>831</v>
      </c>
      <c r="N132" s="26">
        <v>46539.333333333336</v>
      </c>
      <c r="O132" s="26">
        <v>46568.697916666664</v>
      </c>
      <c r="P132" s="11" t="s">
        <v>498</v>
      </c>
      <c r="Q132" s="11" t="s">
        <v>475</v>
      </c>
      <c r="R132" s="13">
        <f>VLOOKUP(D132,'Izmaksu piedāvājums'!$A$18:$N$213,13)</f>
        <v>0</v>
      </c>
      <c r="S132" s="27">
        <v>1</v>
      </c>
      <c r="T132" s="13">
        <f t="shared" si="1"/>
        <v>0</v>
      </c>
    </row>
    <row r="133" spans="1:20" ht="217" x14ac:dyDescent="0.35">
      <c r="A133" s="12">
        <v>2027</v>
      </c>
      <c r="B133" s="12" t="s">
        <v>3</v>
      </c>
      <c r="C133" s="12" t="s">
        <v>475</v>
      </c>
      <c r="D133" s="11" t="s">
        <v>57</v>
      </c>
      <c r="E133" s="11" t="s">
        <v>58</v>
      </c>
      <c r="F133" s="11" t="s">
        <v>834</v>
      </c>
      <c r="G133" s="11" t="s">
        <v>835</v>
      </c>
      <c r="H133" s="11" t="s">
        <v>836</v>
      </c>
      <c r="I133" s="12">
        <v>386913</v>
      </c>
      <c r="J133" s="11" t="s">
        <v>479</v>
      </c>
      <c r="K133" s="11" t="s">
        <v>830</v>
      </c>
      <c r="L133" s="11" t="s">
        <v>58</v>
      </c>
      <c r="M133" s="11" t="s">
        <v>831</v>
      </c>
      <c r="N133" s="26">
        <v>46539.333333333336</v>
      </c>
      <c r="O133" s="26">
        <v>46568.697916666664</v>
      </c>
      <c r="P133" s="11" t="s">
        <v>498</v>
      </c>
      <c r="Q133" s="11" t="s">
        <v>475</v>
      </c>
      <c r="R133" s="13">
        <f>VLOOKUP(D133,'Izmaksu piedāvājums'!$A$18:$N$213,13)</f>
        <v>0</v>
      </c>
      <c r="S133" s="27">
        <v>1</v>
      </c>
      <c r="T133" s="13">
        <f t="shared" ref="T133:T196" si="2">R133*S133</f>
        <v>0</v>
      </c>
    </row>
    <row r="134" spans="1:20" ht="263.5" x14ac:dyDescent="0.35">
      <c r="A134" s="12">
        <v>2027</v>
      </c>
      <c r="B134" s="12" t="s">
        <v>3</v>
      </c>
      <c r="C134" s="12" t="s">
        <v>475</v>
      </c>
      <c r="D134" s="11" t="s">
        <v>55</v>
      </c>
      <c r="E134" s="11" t="s">
        <v>56</v>
      </c>
      <c r="F134" s="11" t="s">
        <v>837</v>
      </c>
      <c r="G134" s="11" t="s">
        <v>838</v>
      </c>
      <c r="H134" s="11" t="s">
        <v>490</v>
      </c>
      <c r="I134" s="12">
        <v>386914</v>
      </c>
      <c r="J134" s="11" t="s">
        <v>479</v>
      </c>
      <c r="K134" s="11" t="s">
        <v>788</v>
      </c>
      <c r="L134" s="11" t="s">
        <v>56</v>
      </c>
      <c r="M134" s="11" t="s">
        <v>789</v>
      </c>
      <c r="N134" s="26">
        <v>46539.333333333336</v>
      </c>
      <c r="O134" s="26">
        <v>46568.697916666664</v>
      </c>
      <c r="P134" s="11" t="s">
        <v>498</v>
      </c>
      <c r="Q134" s="11" t="s">
        <v>475</v>
      </c>
      <c r="R134" s="13">
        <f>VLOOKUP(D134,'Izmaksu piedāvājums'!$A$18:$N$213,13)</f>
        <v>0</v>
      </c>
      <c r="S134" s="27">
        <v>1</v>
      </c>
      <c r="T134" s="13">
        <f t="shared" si="2"/>
        <v>0</v>
      </c>
    </row>
    <row r="135" spans="1:20" ht="263.5" x14ac:dyDescent="0.35">
      <c r="A135" s="12">
        <v>2027</v>
      </c>
      <c r="B135" s="12" t="s">
        <v>3</v>
      </c>
      <c r="C135" s="12" t="s">
        <v>475</v>
      </c>
      <c r="D135" s="11" t="s">
        <v>55</v>
      </c>
      <c r="E135" s="11" t="s">
        <v>56</v>
      </c>
      <c r="F135" s="11" t="s">
        <v>839</v>
      </c>
      <c r="G135" s="11" t="s">
        <v>840</v>
      </c>
      <c r="H135" s="11" t="s">
        <v>490</v>
      </c>
      <c r="I135" s="12">
        <v>386915</v>
      </c>
      <c r="J135" s="11" t="s">
        <v>479</v>
      </c>
      <c r="K135" s="11" t="s">
        <v>788</v>
      </c>
      <c r="L135" s="11" t="s">
        <v>56</v>
      </c>
      <c r="M135" s="11" t="s">
        <v>789</v>
      </c>
      <c r="N135" s="26">
        <v>46539.333333333336</v>
      </c>
      <c r="O135" s="26">
        <v>46568.697916666664</v>
      </c>
      <c r="P135" s="11" t="s">
        <v>498</v>
      </c>
      <c r="Q135" s="11" t="s">
        <v>475</v>
      </c>
      <c r="R135" s="13">
        <f>VLOOKUP(D135,'Izmaksu piedāvājums'!$A$18:$N$213,13)</f>
        <v>0</v>
      </c>
      <c r="S135" s="27">
        <v>1</v>
      </c>
      <c r="T135" s="13">
        <f t="shared" si="2"/>
        <v>0</v>
      </c>
    </row>
    <row r="136" spans="1:20" ht="263.5" x14ac:dyDescent="0.35">
      <c r="A136" s="12">
        <v>2027</v>
      </c>
      <c r="B136" s="12" t="s">
        <v>3</v>
      </c>
      <c r="C136" s="12" t="s">
        <v>475</v>
      </c>
      <c r="D136" s="11" t="s">
        <v>81</v>
      </c>
      <c r="E136" s="11" t="s">
        <v>82</v>
      </c>
      <c r="F136" s="11" t="s">
        <v>841</v>
      </c>
      <c r="G136" s="11" t="s">
        <v>842</v>
      </c>
      <c r="H136" s="11" t="s">
        <v>843</v>
      </c>
      <c r="I136" s="12">
        <v>386916</v>
      </c>
      <c r="J136" s="11" t="s">
        <v>479</v>
      </c>
      <c r="K136" s="11" t="s">
        <v>82</v>
      </c>
      <c r="L136" s="11" t="s">
        <v>82</v>
      </c>
      <c r="M136" s="11" t="s">
        <v>844</v>
      </c>
      <c r="N136" s="26">
        <v>46539.333333333336</v>
      </c>
      <c r="O136" s="26">
        <v>46568.697916666664</v>
      </c>
      <c r="P136" s="11" t="s">
        <v>498</v>
      </c>
      <c r="Q136" s="11" t="s">
        <v>475</v>
      </c>
      <c r="R136" s="13">
        <f>VLOOKUP(D136,'Izmaksu piedāvājums'!$A$18:$N$213,13)</f>
        <v>0</v>
      </c>
      <c r="S136" s="27">
        <v>1</v>
      </c>
      <c r="T136" s="13">
        <f t="shared" si="2"/>
        <v>0</v>
      </c>
    </row>
    <row r="137" spans="1:20" ht="217" x14ac:dyDescent="0.35">
      <c r="A137" s="12">
        <v>2027</v>
      </c>
      <c r="B137" s="12" t="s">
        <v>3</v>
      </c>
      <c r="C137" s="12" t="s">
        <v>475</v>
      </c>
      <c r="D137" s="11" t="s">
        <v>51</v>
      </c>
      <c r="E137" s="11" t="s">
        <v>52</v>
      </c>
      <c r="F137" s="11" t="s">
        <v>845</v>
      </c>
      <c r="G137" s="11" t="s">
        <v>846</v>
      </c>
      <c r="H137" s="11" t="s">
        <v>847</v>
      </c>
      <c r="I137" s="12">
        <v>386917</v>
      </c>
      <c r="J137" s="11" t="s">
        <v>479</v>
      </c>
      <c r="K137" s="11" t="s">
        <v>848</v>
      </c>
      <c r="L137" s="11" t="s">
        <v>849</v>
      </c>
      <c r="M137" s="11" t="s">
        <v>850</v>
      </c>
      <c r="N137" s="26">
        <v>46539.333333333336</v>
      </c>
      <c r="O137" s="26">
        <v>46568.697916666664</v>
      </c>
      <c r="P137" s="11" t="s">
        <v>498</v>
      </c>
      <c r="Q137" s="11" t="s">
        <v>475</v>
      </c>
      <c r="R137" s="13">
        <f>VLOOKUP(D137,'Izmaksu piedāvājums'!$A$18:$N$213,13)</f>
        <v>0</v>
      </c>
      <c r="S137" s="27">
        <v>1</v>
      </c>
      <c r="T137" s="13">
        <f t="shared" si="2"/>
        <v>0</v>
      </c>
    </row>
    <row r="138" spans="1:20" ht="279" x14ac:dyDescent="0.35">
      <c r="A138" s="12">
        <v>2027</v>
      </c>
      <c r="B138" s="12" t="s">
        <v>3</v>
      </c>
      <c r="C138" s="12" t="s">
        <v>475</v>
      </c>
      <c r="D138" s="11" t="s">
        <v>71</v>
      </c>
      <c r="E138" s="11" t="s">
        <v>72</v>
      </c>
      <c r="F138" s="11" t="s">
        <v>851</v>
      </c>
      <c r="G138" s="11" t="s">
        <v>852</v>
      </c>
      <c r="H138" s="11" t="s">
        <v>853</v>
      </c>
      <c r="I138" s="12">
        <v>386918</v>
      </c>
      <c r="J138" s="11" t="s">
        <v>479</v>
      </c>
      <c r="K138" s="11" t="s">
        <v>72</v>
      </c>
      <c r="L138" s="11" t="s">
        <v>72</v>
      </c>
      <c r="M138" s="11" t="s">
        <v>854</v>
      </c>
      <c r="N138" s="26">
        <v>46539.333333333336</v>
      </c>
      <c r="O138" s="26">
        <v>46568.697916666664</v>
      </c>
      <c r="P138" s="11" t="s">
        <v>498</v>
      </c>
      <c r="Q138" s="11" t="s">
        <v>475</v>
      </c>
      <c r="R138" s="13">
        <f>VLOOKUP(D138,'Izmaksu piedāvājums'!$A$18:$N$213,13)</f>
        <v>0</v>
      </c>
      <c r="S138" s="27">
        <v>1</v>
      </c>
      <c r="T138" s="13">
        <f t="shared" si="2"/>
        <v>0</v>
      </c>
    </row>
    <row r="139" spans="1:20" ht="325.5" x14ac:dyDescent="0.35">
      <c r="A139" s="12">
        <v>2027</v>
      </c>
      <c r="B139" s="12" t="s">
        <v>3</v>
      </c>
      <c r="C139" s="12" t="s">
        <v>475</v>
      </c>
      <c r="D139" s="11" t="s">
        <v>67</v>
      </c>
      <c r="E139" s="11" t="s">
        <v>68</v>
      </c>
      <c r="F139" s="11" t="s">
        <v>855</v>
      </c>
      <c r="G139" s="11" t="s">
        <v>856</v>
      </c>
      <c r="H139" s="11" t="s">
        <v>490</v>
      </c>
      <c r="I139" s="12">
        <v>386919</v>
      </c>
      <c r="J139" s="11" t="s">
        <v>479</v>
      </c>
      <c r="K139" s="11" t="s">
        <v>857</v>
      </c>
      <c r="L139" s="11" t="s">
        <v>68</v>
      </c>
      <c r="M139" s="11" t="s">
        <v>858</v>
      </c>
      <c r="N139" s="26">
        <v>46539.333333333336</v>
      </c>
      <c r="O139" s="26">
        <v>46568.697916666664</v>
      </c>
      <c r="P139" s="11" t="s">
        <v>498</v>
      </c>
      <c r="Q139" s="11" t="s">
        <v>475</v>
      </c>
      <c r="R139" s="13">
        <f>VLOOKUP(D139,'Izmaksu piedāvājums'!$A$18:$N$213,13)</f>
        <v>0</v>
      </c>
      <c r="S139" s="27">
        <v>1</v>
      </c>
      <c r="T139" s="13">
        <f t="shared" si="2"/>
        <v>0</v>
      </c>
    </row>
    <row r="140" spans="1:20" ht="325.5" x14ac:dyDescent="0.35">
      <c r="A140" s="12">
        <v>2027</v>
      </c>
      <c r="B140" s="12" t="s">
        <v>3</v>
      </c>
      <c r="C140" s="12" t="s">
        <v>475</v>
      </c>
      <c r="D140" s="11" t="s">
        <v>73</v>
      </c>
      <c r="E140" s="11" t="s">
        <v>74</v>
      </c>
      <c r="F140" s="11" t="s">
        <v>859</v>
      </c>
      <c r="G140" s="11" t="s">
        <v>860</v>
      </c>
      <c r="H140" s="11" t="s">
        <v>490</v>
      </c>
      <c r="I140" s="12">
        <v>386920</v>
      </c>
      <c r="J140" s="11" t="s">
        <v>479</v>
      </c>
      <c r="K140" s="11" t="s">
        <v>857</v>
      </c>
      <c r="L140" s="11" t="s">
        <v>74</v>
      </c>
      <c r="M140" s="11" t="s">
        <v>858</v>
      </c>
      <c r="N140" s="26">
        <v>46539.333333333336</v>
      </c>
      <c r="O140" s="26">
        <v>46568.697916666664</v>
      </c>
      <c r="P140" s="11" t="s">
        <v>498</v>
      </c>
      <c r="Q140" s="11" t="s">
        <v>475</v>
      </c>
      <c r="R140" s="13">
        <f>VLOOKUP(D140,'Izmaksu piedāvājums'!$A$18:$N$213,13)</f>
        <v>0</v>
      </c>
      <c r="S140" s="27">
        <v>1</v>
      </c>
      <c r="T140" s="13">
        <f t="shared" si="2"/>
        <v>0</v>
      </c>
    </row>
    <row r="141" spans="1:20" ht="403" x14ac:dyDescent="0.35">
      <c r="A141" s="12">
        <v>2027</v>
      </c>
      <c r="B141" s="12" t="s">
        <v>3</v>
      </c>
      <c r="C141" s="12" t="s">
        <v>475</v>
      </c>
      <c r="D141" s="11" t="s">
        <v>65</v>
      </c>
      <c r="E141" s="11" t="s">
        <v>66</v>
      </c>
      <c r="F141" s="11" t="s">
        <v>861</v>
      </c>
      <c r="G141" s="11" t="s">
        <v>862</v>
      </c>
      <c r="H141" s="11" t="s">
        <v>540</v>
      </c>
      <c r="I141" s="12">
        <v>386921</v>
      </c>
      <c r="J141" s="11" t="s">
        <v>479</v>
      </c>
      <c r="K141" s="11" t="s">
        <v>863</v>
      </c>
      <c r="L141" s="11" t="s">
        <v>66</v>
      </c>
      <c r="M141" s="11" t="s">
        <v>864</v>
      </c>
      <c r="N141" s="26">
        <v>46539.333333333336</v>
      </c>
      <c r="O141" s="26">
        <v>46568.697916666664</v>
      </c>
      <c r="P141" s="11" t="s">
        <v>498</v>
      </c>
      <c r="Q141" s="11" t="s">
        <v>475</v>
      </c>
      <c r="R141" s="13">
        <f>VLOOKUP(D141,'Izmaksu piedāvājums'!$A$18:$N$213,13)</f>
        <v>0</v>
      </c>
      <c r="S141" s="27">
        <v>1</v>
      </c>
      <c r="T141" s="13">
        <f t="shared" si="2"/>
        <v>0</v>
      </c>
    </row>
    <row r="142" spans="1:20" ht="341" x14ac:dyDescent="0.35">
      <c r="A142" s="12">
        <v>2027</v>
      </c>
      <c r="B142" s="12" t="s">
        <v>3</v>
      </c>
      <c r="C142" s="12" t="s">
        <v>475</v>
      </c>
      <c r="D142" s="11" t="s">
        <v>63</v>
      </c>
      <c r="E142" s="11" t="s">
        <v>64</v>
      </c>
      <c r="F142" s="11" t="s">
        <v>865</v>
      </c>
      <c r="G142" s="11" t="s">
        <v>866</v>
      </c>
      <c r="H142" s="11" t="s">
        <v>867</v>
      </c>
      <c r="I142" s="12">
        <v>386922</v>
      </c>
      <c r="J142" s="11" t="s">
        <v>479</v>
      </c>
      <c r="K142" s="11" t="s">
        <v>64</v>
      </c>
      <c r="L142" s="11" t="s">
        <v>64</v>
      </c>
      <c r="M142" s="11" t="s">
        <v>868</v>
      </c>
      <c r="N142" s="26">
        <v>46539.333333333336</v>
      </c>
      <c r="O142" s="26">
        <v>46568.697916666664</v>
      </c>
      <c r="P142" s="11" t="s">
        <v>498</v>
      </c>
      <c r="Q142" s="11" t="s">
        <v>475</v>
      </c>
      <c r="R142" s="13">
        <f>VLOOKUP(D142,'Izmaksu piedāvājums'!$A$18:$N$213,13)</f>
        <v>0</v>
      </c>
      <c r="S142" s="27">
        <v>1</v>
      </c>
      <c r="T142" s="13">
        <f t="shared" si="2"/>
        <v>0</v>
      </c>
    </row>
    <row r="143" spans="1:20" ht="263.5" x14ac:dyDescent="0.35">
      <c r="A143" s="12">
        <v>2027</v>
      </c>
      <c r="B143" s="12" t="s">
        <v>3</v>
      </c>
      <c r="C143" s="12" t="s">
        <v>475</v>
      </c>
      <c r="D143" s="11" t="s">
        <v>59</v>
      </c>
      <c r="E143" s="11" t="s">
        <v>60</v>
      </c>
      <c r="F143" s="11" t="s">
        <v>869</v>
      </c>
      <c r="G143" s="11" t="s">
        <v>870</v>
      </c>
      <c r="H143" s="11" t="s">
        <v>490</v>
      </c>
      <c r="I143" s="12">
        <v>386923</v>
      </c>
      <c r="J143" s="11" t="s">
        <v>479</v>
      </c>
      <c r="K143" s="11" t="s">
        <v>788</v>
      </c>
      <c r="L143" s="11" t="s">
        <v>60</v>
      </c>
      <c r="M143" s="11" t="s">
        <v>789</v>
      </c>
      <c r="N143" s="26">
        <v>46539.333333333336</v>
      </c>
      <c r="O143" s="26">
        <v>46568.697916666664</v>
      </c>
      <c r="P143" s="11" t="s">
        <v>498</v>
      </c>
      <c r="Q143" s="11" t="s">
        <v>475</v>
      </c>
      <c r="R143" s="13">
        <f>VLOOKUP(D143,'Izmaksu piedāvājums'!$A$18:$N$213,13)</f>
        <v>0</v>
      </c>
      <c r="S143" s="27">
        <v>1</v>
      </c>
      <c r="T143" s="13">
        <f t="shared" si="2"/>
        <v>0</v>
      </c>
    </row>
    <row r="144" spans="1:20" ht="263.5" x14ac:dyDescent="0.35">
      <c r="A144" s="12">
        <v>2027</v>
      </c>
      <c r="B144" s="12" t="s">
        <v>3</v>
      </c>
      <c r="C144" s="12" t="s">
        <v>475</v>
      </c>
      <c r="D144" s="11" t="s">
        <v>59</v>
      </c>
      <c r="E144" s="11" t="s">
        <v>60</v>
      </c>
      <c r="F144" s="11" t="s">
        <v>871</v>
      </c>
      <c r="G144" s="11" t="s">
        <v>872</v>
      </c>
      <c r="H144" s="11" t="s">
        <v>490</v>
      </c>
      <c r="I144" s="12">
        <v>386924</v>
      </c>
      <c r="J144" s="11" t="s">
        <v>479</v>
      </c>
      <c r="K144" s="11" t="s">
        <v>788</v>
      </c>
      <c r="L144" s="11" t="s">
        <v>60</v>
      </c>
      <c r="M144" s="11" t="s">
        <v>789</v>
      </c>
      <c r="N144" s="26">
        <v>46539.333333333336</v>
      </c>
      <c r="O144" s="26">
        <v>46568.697916666664</v>
      </c>
      <c r="P144" s="11" t="s">
        <v>498</v>
      </c>
      <c r="Q144" s="11" t="s">
        <v>475</v>
      </c>
      <c r="R144" s="13">
        <f>VLOOKUP(D144,'Izmaksu piedāvājums'!$A$18:$N$213,13)</f>
        <v>0</v>
      </c>
      <c r="S144" s="27">
        <v>1</v>
      </c>
      <c r="T144" s="13">
        <f t="shared" si="2"/>
        <v>0</v>
      </c>
    </row>
    <row r="145" spans="1:20" ht="387.5" x14ac:dyDescent="0.35">
      <c r="A145" s="12">
        <v>2027</v>
      </c>
      <c r="B145" s="12" t="s">
        <v>3</v>
      </c>
      <c r="C145" s="12" t="s">
        <v>475</v>
      </c>
      <c r="D145" s="11" t="s">
        <v>79</v>
      </c>
      <c r="E145" s="11" t="s">
        <v>80</v>
      </c>
      <c r="F145" s="11" t="s">
        <v>873</v>
      </c>
      <c r="G145" s="11" t="s">
        <v>874</v>
      </c>
      <c r="H145" s="11" t="s">
        <v>875</v>
      </c>
      <c r="I145" s="12">
        <v>386925</v>
      </c>
      <c r="J145" s="11" t="s">
        <v>479</v>
      </c>
      <c r="K145" s="11" t="s">
        <v>80</v>
      </c>
      <c r="L145" s="11" t="s">
        <v>80</v>
      </c>
      <c r="M145" s="11" t="s">
        <v>876</v>
      </c>
      <c r="N145" s="26">
        <v>46539.333333333336</v>
      </c>
      <c r="O145" s="26">
        <v>46568.697916666664</v>
      </c>
      <c r="P145" s="11" t="s">
        <v>498</v>
      </c>
      <c r="Q145" s="11" t="s">
        <v>475</v>
      </c>
      <c r="R145" s="13">
        <f>VLOOKUP(D145,'Izmaksu piedāvājums'!$A$18:$N$213,13)</f>
        <v>0</v>
      </c>
      <c r="S145" s="27">
        <v>1</v>
      </c>
      <c r="T145" s="13">
        <f t="shared" si="2"/>
        <v>0</v>
      </c>
    </row>
    <row r="146" spans="1:20" ht="139.5" x14ac:dyDescent="0.35">
      <c r="A146" s="12">
        <v>2027</v>
      </c>
      <c r="B146" s="12" t="s">
        <v>3</v>
      </c>
      <c r="C146" s="12" t="s">
        <v>475</v>
      </c>
      <c r="D146" s="11" t="s">
        <v>77</v>
      </c>
      <c r="E146" s="11" t="s">
        <v>78</v>
      </c>
      <c r="F146" s="11" t="s">
        <v>877</v>
      </c>
      <c r="G146" s="11" t="s">
        <v>878</v>
      </c>
      <c r="H146" s="11" t="s">
        <v>879</v>
      </c>
      <c r="I146" s="12">
        <v>386926</v>
      </c>
      <c r="J146" s="11" t="s">
        <v>479</v>
      </c>
      <c r="K146" s="11" t="s">
        <v>78</v>
      </c>
      <c r="L146" s="11" t="s">
        <v>78</v>
      </c>
      <c r="M146" s="11" t="s">
        <v>880</v>
      </c>
      <c r="N146" s="26">
        <v>46539.333333333336</v>
      </c>
      <c r="O146" s="26">
        <v>46568.697916666664</v>
      </c>
      <c r="P146" s="11" t="s">
        <v>498</v>
      </c>
      <c r="Q146" s="11" t="s">
        <v>475</v>
      </c>
      <c r="R146" s="13">
        <f>VLOOKUP(D146,'Izmaksu piedāvājums'!$A$18:$N$213,13)</f>
        <v>0</v>
      </c>
      <c r="S146" s="27">
        <v>1</v>
      </c>
      <c r="T146" s="13">
        <f t="shared" si="2"/>
        <v>0</v>
      </c>
    </row>
    <row r="147" spans="1:20" ht="409.5" x14ac:dyDescent="0.35">
      <c r="A147" s="12">
        <v>2027</v>
      </c>
      <c r="B147" s="12" t="s">
        <v>3</v>
      </c>
      <c r="C147" s="12" t="s">
        <v>475</v>
      </c>
      <c r="D147" s="11" t="s">
        <v>268</v>
      </c>
      <c r="E147" s="11" t="s">
        <v>269</v>
      </c>
      <c r="F147" s="11" t="s">
        <v>881</v>
      </c>
      <c r="G147" s="11" t="s">
        <v>882</v>
      </c>
      <c r="H147" s="11" t="s">
        <v>883</v>
      </c>
      <c r="I147" s="12">
        <v>386927</v>
      </c>
      <c r="J147" s="11" t="s">
        <v>479</v>
      </c>
      <c r="K147" s="11" t="s">
        <v>269</v>
      </c>
      <c r="L147" s="11" t="s">
        <v>269</v>
      </c>
      <c r="M147" s="11" t="s">
        <v>800</v>
      </c>
      <c r="N147" s="26">
        <v>46539.333333333336</v>
      </c>
      <c r="O147" s="26">
        <v>46568.697916666664</v>
      </c>
      <c r="P147" s="11" t="s">
        <v>801</v>
      </c>
      <c r="Q147" s="11" t="s">
        <v>475</v>
      </c>
      <c r="R147" s="13">
        <f>VLOOKUP(D147,'Izmaksu piedāvājums'!$A$18:$N$213,13)</f>
        <v>0</v>
      </c>
      <c r="S147" s="27">
        <v>1</v>
      </c>
      <c r="T147" s="13">
        <f t="shared" si="2"/>
        <v>0</v>
      </c>
    </row>
    <row r="148" spans="1:20" ht="409.5" x14ac:dyDescent="0.35">
      <c r="A148" s="12">
        <v>2027</v>
      </c>
      <c r="B148" s="12" t="s">
        <v>3</v>
      </c>
      <c r="C148" s="12" t="s">
        <v>475</v>
      </c>
      <c r="D148" s="11" t="s">
        <v>270</v>
      </c>
      <c r="E148" s="11" t="s">
        <v>271</v>
      </c>
      <c r="F148" s="11" t="s">
        <v>667</v>
      </c>
      <c r="G148" s="11" t="s">
        <v>668</v>
      </c>
      <c r="H148" s="11" t="s">
        <v>669</v>
      </c>
      <c r="I148" s="12">
        <v>386928</v>
      </c>
      <c r="J148" s="11" t="s">
        <v>479</v>
      </c>
      <c r="K148" s="11" t="s">
        <v>271</v>
      </c>
      <c r="L148" s="11" t="s">
        <v>271</v>
      </c>
      <c r="M148" s="11" t="s">
        <v>802</v>
      </c>
      <c r="N148" s="26">
        <v>46539.333333333336</v>
      </c>
      <c r="O148" s="26">
        <v>46568.697916666664</v>
      </c>
      <c r="P148" s="11" t="s">
        <v>801</v>
      </c>
      <c r="Q148" s="11" t="s">
        <v>475</v>
      </c>
      <c r="R148" s="13">
        <f>VLOOKUP(D148,'Izmaksu piedāvājums'!$A$18:$N$213,13)</f>
        <v>0</v>
      </c>
      <c r="S148" s="27">
        <v>1</v>
      </c>
      <c r="T148" s="13">
        <f t="shared" si="2"/>
        <v>0</v>
      </c>
    </row>
    <row r="149" spans="1:20" ht="201.5" x14ac:dyDescent="0.35">
      <c r="A149" s="12">
        <v>2027</v>
      </c>
      <c r="B149" s="12" t="s">
        <v>3</v>
      </c>
      <c r="C149" s="12" t="s">
        <v>475</v>
      </c>
      <c r="D149" s="11" t="s">
        <v>274</v>
      </c>
      <c r="E149" s="11" t="s">
        <v>275</v>
      </c>
      <c r="F149" s="11" t="s">
        <v>884</v>
      </c>
      <c r="G149" s="11" t="s">
        <v>885</v>
      </c>
      <c r="H149" s="11" t="s">
        <v>886</v>
      </c>
      <c r="I149" s="12">
        <v>386929</v>
      </c>
      <c r="J149" s="11" t="s">
        <v>479</v>
      </c>
      <c r="K149" s="11" t="s">
        <v>806</v>
      </c>
      <c r="L149" s="11" t="s">
        <v>275</v>
      </c>
      <c r="M149" s="11" t="s">
        <v>807</v>
      </c>
      <c r="N149" s="26">
        <v>46539.333333333336</v>
      </c>
      <c r="O149" s="26">
        <v>46568.697916666664</v>
      </c>
      <c r="P149" s="11" t="s">
        <v>498</v>
      </c>
      <c r="Q149" s="11" t="s">
        <v>475</v>
      </c>
      <c r="R149" s="13">
        <f>VLOOKUP(D149,'Izmaksu piedāvājums'!$A$18:$N$213,13)</f>
        <v>0</v>
      </c>
      <c r="S149" s="27">
        <v>1</v>
      </c>
      <c r="T149" s="13">
        <f t="shared" si="2"/>
        <v>0</v>
      </c>
    </row>
    <row r="150" spans="1:20" ht="409.5" x14ac:dyDescent="0.35">
      <c r="A150" s="12">
        <v>2027</v>
      </c>
      <c r="B150" s="12" t="s">
        <v>3</v>
      </c>
      <c r="C150" s="12" t="s">
        <v>475</v>
      </c>
      <c r="D150" s="11" t="s">
        <v>268</v>
      </c>
      <c r="E150" s="11" t="s">
        <v>269</v>
      </c>
      <c r="F150" s="11" t="s">
        <v>887</v>
      </c>
      <c r="G150" s="11" t="s">
        <v>888</v>
      </c>
      <c r="H150" s="11" t="s">
        <v>889</v>
      </c>
      <c r="I150" s="12">
        <v>386930</v>
      </c>
      <c r="J150" s="11" t="s">
        <v>479</v>
      </c>
      <c r="K150" s="11" t="s">
        <v>269</v>
      </c>
      <c r="L150" s="11" t="s">
        <v>269</v>
      </c>
      <c r="M150" s="11" t="s">
        <v>800</v>
      </c>
      <c r="N150" s="26">
        <v>46539.333333333336</v>
      </c>
      <c r="O150" s="26">
        <v>46568.697916666664</v>
      </c>
      <c r="P150" s="11" t="s">
        <v>801</v>
      </c>
      <c r="Q150" s="11" t="s">
        <v>475</v>
      </c>
      <c r="R150" s="13">
        <f>VLOOKUP(D150,'Izmaksu piedāvājums'!$A$18:$N$213,13)</f>
        <v>0</v>
      </c>
      <c r="S150" s="27">
        <v>1</v>
      </c>
      <c r="T150" s="13">
        <f t="shared" si="2"/>
        <v>0</v>
      </c>
    </row>
    <row r="151" spans="1:20" ht="409.5" x14ac:dyDescent="0.35">
      <c r="A151" s="12">
        <v>2027</v>
      </c>
      <c r="B151" s="12" t="s">
        <v>3</v>
      </c>
      <c r="C151" s="12" t="s">
        <v>475</v>
      </c>
      <c r="D151" s="11" t="s">
        <v>270</v>
      </c>
      <c r="E151" s="11" t="s">
        <v>271</v>
      </c>
      <c r="F151" s="11" t="s">
        <v>670</v>
      </c>
      <c r="G151" s="11" t="s">
        <v>671</v>
      </c>
      <c r="H151" s="11" t="s">
        <v>672</v>
      </c>
      <c r="I151" s="12">
        <v>386931</v>
      </c>
      <c r="J151" s="11" t="s">
        <v>479</v>
      </c>
      <c r="K151" s="11" t="s">
        <v>271</v>
      </c>
      <c r="L151" s="11" t="s">
        <v>271</v>
      </c>
      <c r="M151" s="11" t="s">
        <v>802</v>
      </c>
      <c r="N151" s="26">
        <v>46539.333333333336</v>
      </c>
      <c r="O151" s="26">
        <v>46568.697916666664</v>
      </c>
      <c r="P151" s="11" t="s">
        <v>801</v>
      </c>
      <c r="Q151" s="11" t="s">
        <v>475</v>
      </c>
      <c r="R151" s="13">
        <f>VLOOKUP(D151,'Izmaksu piedāvājums'!$A$18:$N$213,13)</f>
        <v>0</v>
      </c>
      <c r="S151" s="27">
        <v>1</v>
      </c>
      <c r="T151" s="13">
        <f t="shared" si="2"/>
        <v>0</v>
      </c>
    </row>
    <row r="152" spans="1:20" ht="201.5" x14ac:dyDescent="0.35">
      <c r="A152" s="12">
        <v>2027</v>
      </c>
      <c r="B152" s="12" t="s">
        <v>3</v>
      </c>
      <c r="C152" s="12" t="s">
        <v>475</v>
      </c>
      <c r="D152" s="11" t="s">
        <v>280</v>
      </c>
      <c r="E152" s="11" t="s">
        <v>281</v>
      </c>
      <c r="F152" s="11" t="s">
        <v>890</v>
      </c>
      <c r="G152" s="11" t="s">
        <v>891</v>
      </c>
      <c r="H152" s="11" t="s">
        <v>892</v>
      </c>
      <c r="I152" s="12">
        <v>386932</v>
      </c>
      <c r="J152" s="11" t="s">
        <v>479</v>
      </c>
      <c r="K152" s="11" t="s">
        <v>893</v>
      </c>
      <c r="L152" s="11" t="s">
        <v>281</v>
      </c>
      <c r="M152" s="11" t="s">
        <v>894</v>
      </c>
      <c r="N152" s="26">
        <v>46539.333333333336</v>
      </c>
      <c r="O152" s="26">
        <v>46568.697916666664</v>
      </c>
      <c r="P152" s="11" t="s">
        <v>498</v>
      </c>
      <c r="Q152" s="11" t="s">
        <v>475</v>
      </c>
      <c r="R152" s="13">
        <f>VLOOKUP(D152,'Izmaksu piedāvājums'!$A$18:$N$213,13)</f>
        <v>0</v>
      </c>
      <c r="S152" s="27">
        <v>1</v>
      </c>
      <c r="T152" s="13">
        <f t="shared" si="2"/>
        <v>0</v>
      </c>
    </row>
    <row r="153" spans="1:20" ht="217" x14ac:dyDescent="0.35">
      <c r="A153" s="12">
        <v>2027</v>
      </c>
      <c r="B153" s="12" t="s">
        <v>3</v>
      </c>
      <c r="C153" s="12" t="s">
        <v>475</v>
      </c>
      <c r="D153" s="11" t="s">
        <v>328</v>
      </c>
      <c r="E153" s="11" t="s">
        <v>329</v>
      </c>
      <c r="F153" s="11" t="s">
        <v>895</v>
      </c>
      <c r="G153" s="11" t="s">
        <v>896</v>
      </c>
      <c r="H153" s="11" t="s">
        <v>897</v>
      </c>
      <c r="I153" s="12">
        <v>386933</v>
      </c>
      <c r="J153" s="11" t="s">
        <v>479</v>
      </c>
      <c r="K153" s="11" t="s">
        <v>898</v>
      </c>
      <c r="L153" s="11" t="s">
        <v>899</v>
      </c>
      <c r="M153" s="11" t="s">
        <v>900</v>
      </c>
      <c r="N153" s="26">
        <v>46539.333333333336</v>
      </c>
      <c r="O153" s="26">
        <v>46568.697916666664</v>
      </c>
      <c r="P153" s="11" t="s">
        <v>901</v>
      </c>
      <c r="Q153" s="11" t="s">
        <v>475</v>
      </c>
      <c r="R153" s="13">
        <f>VLOOKUP(D153,'Izmaksu piedāvājums'!$A$18:$N$213,13)</f>
        <v>0</v>
      </c>
      <c r="S153" s="27">
        <v>1</v>
      </c>
      <c r="T153" s="13">
        <f t="shared" si="2"/>
        <v>0</v>
      </c>
    </row>
    <row r="154" spans="1:20" ht="139.5" x14ac:dyDescent="0.35">
      <c r="A154" s="12">
        <v>2027</v>
      </c>
      <c r="B154" s="12" t="s">
        <v>3</v>
      </c>
      <c r="C154" s="12" t="s">
        <v>475</v>
      </c>
      <c r="D154" s="11" t="s">
        <v>340</v>
      </c>
      <c r="E154" s="11" t="s">
        <v>341</v>
      </c>
      <c r="F154" s="11" t="s">
        <v>683</v>
      </c>
      <c r="G154" s="11" t="s">
        <v>684</v>
      </c>
      <c r="H154" s="11" t="s">
        <v>685</v>
      </c>
      <c r="I154" s="12">
        <v>386934</v>
      </c>
      <c r="J154" s="11" t="s">
        <v>479</v>
      </c>
      <c r="K154" s="11" t="s">
        <v>341</v>
      </c>
      <c r="L154" s="11" t="s">
        <v>902</v>
      </c>
      <c r="M154" s="11" t="s">
        <v>903</v>
      </c>
      <c r="N154" s="26">
        <v>46539.333333333336</v>
      </c>
      <c r="O154" s="26">
        <v>46568.697916666664</v>
      </c>
      <c r="P154" s="11" t="s">
        <v>498</v>
      </c>
      <c r="Q154" s="11" t="s">
        <v>475</v>
      </c>
      <c r="R154" s="13">
        <f>VLOOKUP(D154,'Izmaksu piedāvājums'!$A$18:$N$213,13)</f>
        <v>0</v>
      </c>
      <c r="S154" s="27">
        <v>1</v>
      </c>
      <c r="T154" s="13">
        <f t="shared" si="2"/>
        <v>0</v>
      </c>
    </row>
    <row r="155" spans="1:20" ht="139.5" x14ac:dyDescent="0.35">
      <c r="A155" s="12">
        <v>2027</v>
      </c>
      <c r="B155" s="12" t="s">
        <v>3</v>
      </c>
      <c r="C155" s="12" t="s">
        <v>475</v>
      </c>
      <c r="D155" s="11" t="s">
        <v>340</v>
      </c>
      <c r="E155" s="11" t="s">
        <v>341</v>
      </c>
      <c r="F155" s="11" t="s">
        <v>690</v>
      </c>
      <c r="G155" s="11" t="s">
        <v>691</v>
      </c>
      <c r="H155" s="11" t="s">
        <v>692</v>
      </c>
      <c r="I155" s="12">
        <v>386935</v>
      </c>
      <c r="J155" s="11" t="s">
        <v>479</v>
      </c>
      <c r="K155" s="11" t="s">
        <v>341</v>
      </c>
      <c r="L155" s="11" t="s">
        <v>904</v>
      </c>
      <c r="M155" s="11" t="s">
        <v>903</v>
      </c>
      <c r="N155" s="26">
        <v>46539.333333333336</v>
      </c>
      <c r="O155" s="26">
        <v>46568.697916666664</v>
      </c>
      <c r="P155" s="11" t="s">
        <v>498</v>
      </c>
      <c r="Q155" s="11" t="s">
        <v>475</v>
      </c>
      <c r="R155" s="13">
        <f>VLOOKUP(D155,'Izmaksu piedāvājums'!$A$18:$N$213,13)</f>
        <v>0</v>
      </c>
      <c r="S155" s="27">
        <v>1</v>
      </c>
      <c r="T155" s="13">
        <f t="shared" si="2"/>
        <v>0</v>
      </c>
    </row>
    <row r="156" spans="1:20" ht="139.5" x14ac:dyDescent="0.35">
      <c r="A156" s="12">
        <v>2027</v>
      </c>
      <c r="B156" s="12" t="s">
        <v>3</v>
      </c>
      <c r="C156" s="12" t="s">
        <v>475</v>
      </c>
      <c r="D156" s="11" t="s">
        <v>340</v>
      </c>
      <c r="E156" s="11" t="s">
        <v>341</v>
      </c>
      <c r="F156" s="11" t="s">
        <v>690</v>
      </c>
      <c r="G156" s="11" t="s">
        <v>691</v>
      </c>
      <c r="H156" s="11" t="s">
        <v>692</v>
      </c>
      <c r="I156" s="12">
        <v>386936</v>
      </c>
      <c r="J156" s="11" t="s">
        <v>479</v>
      </c>
      <c r="K156" s="11" t="s">
        <v>341</v>
      </c>
      <c r="L156" s="11" t="s">
        <v>905</v>
      </c>
      <c r="M156" s="11" t="s">
        <v>903</v>
      </c>
      <c r="N156" s="26">
        <v>46539.333333333336</v>
      </c>
      <c r="O156" s="26">
        <v>46568.697916666664</v>
      </c>
      <c r="P156" s="11" t="s">
        <v>498</v>
      </c>
      <c r="Q156" s="11" t="s">
        <v>475</v>
      </c>
      <c r="R156" s="13">
        <f>VLOOKUP(D156,'Izmaksu piedāvājums'!$A$18:$N$213,13)</f>
        <v>0</v>
      </c>
      <c r="S156" s="27">
        <v>1</v>
      </c>
      <c r="T156" s="13">
        <f t="shared" si="2"/>
        <v>0</v>
      </c>
    </row>
    <row r="157" spans="1:20" ht="139.5" x14ac:dyDescent="0.35">
      <c r="A157" s="12">
        <v>2027</v>
      </c>
      <c r="B157" s="12" t="s">
        <v>3</v>
      </c>
      <c r="C157" s="12" t="s">
        <v>475</v>
      </c>
      <c r="D157" s="11" t="s">
        <v>340</v>
      </c>
      <c r="E157" s="11" t="s">
        <v>341</v>
      </c>
      <c r="F157" s="11" t="s">
        <v>697</v>
      </c>
      <c r="G157" s="11" t="s">
        <v>698</v>
      </c>
      <c r="H157" s="11" t="s">
        <v>699</v>
      </c>
      <c r="I157" s="12">
        <v>386937</v>
      </c>
      <c r="J157" s="11" t="s">
        <v>479</v>
      </c>
      <c r="K157" s="11" t="s">
        <v>341</v>
      </c>
      <c r="L157" s="11" t="s">
        <v>904</v>
      </c>
      <c r="M157" s="11" t="s">
        <v>903</v>
      </c>
      <c r="N157" s="26">
        <v>46539.333333333336</v>
      </c>
      <c r="O157" s="26">
        <v>46568.697916666664</v>
      </c>
      <c r="P157" s="11" t="s">
        <v>498</v>
      </c>
      <c r="Q157" s="11" t="s">
        <v>475</v>
      </c>
      <c r="R157" s="13">
        <f>VLOOKUP(D157,'Izmaksu piedāvājums'!$A$18:$N$213,13)</f>
        <v>0</v>
      </c>
      <c r="S157" s="27">
        <v>1</v>
      </c>
      <c r="T157" s="13">
        <f t="shared" si="2"/>
        <v>0</v>
      </c>
    </row>
    <row r="158" spans="1:20" ht="139.5" x14ac:dyDescent="0.35">
      <c r="A158" s="12">
        <v>2027</v>
      </c>
      <c r="B158" s="12" t="s">
        <v>3</v>
      </c>
      <c r="C158" s="12" t="s">
        <v>475</v>
      </c>
      <c r="D158" s="11" t="s">
        <v>340</v>
      </c>
      <c r="E158" s="11" t="s">
        <v>341</v>
      </c>
      <c r="F158" s="11" t="s">
        <v>697</v>
      </c>
      <c r="G158" s="11" t="s">
        <v>698</v>
      </c>
      <c r="H158" s="11" t="s">
        <v>699</v>
      </c>
      <c r="I158" s="12">
        <v>386938</v>
      </c>
      <c r="J158" s="11" t="s">
        <v>479</v>
      </c>
      <c r="K158" s="11" t="s">
        <v>341</v>
      </c>
      <c r="L158" s="11" t="s">
        <v>905</v>
      </c>
      <c r="M158" s="11" t="s">
        <v>903</v>
      </c>
      <c r="N158" s="26">
        <v>46539.333333333336</v>
      </c>
      <c r="O158" s="26">
        <v>46568.697916666664</v>
      </c>
      <c r="P158" s="11" t="s">
        <v>498</v>
      </c>
      <c r="Q158" s="11" t="s">
        <v>475</v>
      </c>
      <c r="R158" s="13">
        <f>VLOOKUP(D158,'Izmaksu piedāvājums'!$A$18:$N$213,13)</f>
        <v>0</v>
      </c>
      <c r="S158" s="27">
        <v>1</v>
      </c>
      <c r="T158" s="13">
        <f t="shared" si="2"/>
        <v>0</v>
      </c>
    </row>
    <row r="159" spans="1:20" ht="325.5" x14ac:dyDescent="0.35">
      <c r="A159" s="12">
        <v>2027</v>
      </c>
      <c r="B159" s="12" t="s">
        <v>3</v>
      </c>
      <c r="C159" s="12" t="s">
        <v>475</v>
      </c>
      <c r="D159" s="11" t="s">
        <v>242</v>
      </c>
      <c r="E159" s="11" t="s">
        <v>243</v>
      </c>
      <c r="F159" s="11" t="s">
        <v>906</v>
      </c>
      <c r="G159" s="11" t="s">
        <v>907</v>
      </c>
      <c r="H159" s="11" t="s">
        <v>778</v>
      </c>
      <c r="I159" s="12">
        <v>386939</v>
      </c>
      <c r="J159" s="11" t="s">
        <v>479</v>
      </c>
      <c r="K159" s="11" t="s">
        <v>502</v>
      </c>
      <c r="L159" s="11" t="s">
        <v>243</v>
      </c>
      <c r="M159" s="11" t="s">
        <v>504</v>
      </c>
      <c r="N159" s="26">
        <v>46539.333333333336</v>
      </c>
      <c r="O159" s="26">
        <v>46568.697916666664</v>
      </c>
      <c r="P159" s="11" t="s">
        <v>498</v>
      </c>
      <c r="Q159" s="11" t="s">
        <v>475</v>
      </c>
      <c r="R159" s="13">
        <f>VLOOKUP(D159,'Izmaksu piedāvājums'!$A$18:$N$213,13)</f>
        <v>0</v>
      </c>
      <c r="S159" s="27">
        <v>1</v>
      </c>
      <c r="T159" s="13">
        <f t="shared" si="2"/>
        <v>0</v>
      </c>
    </row>
    <row r="160" spans="1:20" ht="232.5" x14ac:dyDescent="0.35">
      <c r="A160" s="12">
        <v>2027</v>
      </c>
      <c r="B160" s="12" t="s">
        <v>3</v>
      </c>
      <c r="C160" s="12" t="s">
        <v>475</v>
      </c>
      <c r="D160" s="11" t="s">
        <v>362</v>
      </c>
      <c r="E160" s="11" t="s">
        <v>363</v>
      </c>
      <c r="F160" s="11" t="s">
        <v>552</v>
      </c>
      <c r="G160" s="11" t="s">
        <v>553</v>
      </c>
      <c r="H160" s="11" t="s">
        <v>554</v>
      </c>
      <c r="I160" s="12">
        <v>386940</v>
      </c>
      <c r="J160" s="11" t="s">
        <v>479</v>
      </c>
      <c r="K160" s="11" t="s">
        <v>908</v>
      </c>
      <c r="L160" s="11" t="s">
        <v>908</v>
      </c>
      <c r="M160" s="11" t="s">
        <v>909</v>
      </c>
      <c r="N160" s="26">
        <v>46539.333333333336</v>
      </c>
      <c r="O160" s="26">
        <v>46568.697916666664</v>
      </c>
      <c r="P160" s="11" t="s">
        <v>498</v>
      </c>
      <c r="Q160" s="11" t="s">
        <v>475</v>
      </c>
      <c r="R160" s="13">
        <f>VLOOKUP(D160,'Izmaksu piedāvājums'!$A$18:$N$213,13)</f>
        <v>0</v>
      </c>
      <c r="S160" s="27">
        <v>1</v>
      </c>
      <c r="T160" s="13">
        <f t="shared" si="2"/>
        <v>0</v>
      </c>
    </row>
    <row r="161" spans="1:20" ht="217" x14ac:dyDescent="0.35">
      <c r="A161" s="12">
        <v>2027</v>
      </c>
      <c r="B161" s="12" t="s">
        <v>3</v>
      </c>
      <c r="C161" s="12" t="s">
        <v>475</v>
      </c>
      <c r="D161" s="11" t="s">
        <v>364</v>
      </c>
      <c r="E161" s="11" t="s">
        <v>365</v>
      </c>
      <c r="F161" s="11" t="s">
        <v>910</v>
      </c>
      <c r="G161" s="11" t="s">
        <v>911</v>
      </c>
      <c r="H161" s="11" t="s">
        <v>912</v>
      </c>
      <c r="I161" s="12">
        <v>386941</v>
      </c>
      <c r="J161" s="11" t="s">
        <v>479</v>
      </c>
      <c r="K161" s="11" t="s">
        <v>913</v>
      </c>
      <c r="L161" s="11" t="s">
        <v>913</v>
      </c>
      <c r="M161" s="11" t="s">
        <v>914</v>
      </c>
      <c r="N161" s="26">
        <v>46539.333333333336</v>
      </c>
      <c r="O161" s="26">
        <v>46568.697916666664</v>
      </c>
      <c r="P161" s="11" t="s">
        <v>915</v>
      </c>
      <c r="Q161" s="11" t="s">
        <v>475</v>
      </c>
      <c r="R161" s="13">
        <f>VLOOKUP(D161,'Izmaksu piedāvājums'!$A$18:$N$213,13)</f>
        <v>0</v>
      </c>
      <c r="S161" s="27">
        <v>1</v>
      </c>
      <c r="T161" s="13">
        <f t="shared" si="2"/>
        <v>0</v>
      </c>
    </row>
    <row r="162" spans="1:20" ht="409.5" x14ac:dyDescent="0.35">
      <c r="A162" s="12">
        <v>2027</v>
      </c>
      <c r="B162" s="12" t="s">
        <v>3</v>
      </c>
      <c r="C162" s="12" t="s">
        <v>475</v>
      </c>
      <c r="D162" s="11" t="s">
        <v>358</v>
      </c>
      <c r="E162" s="11" t="s">
        <v>359</v>
      </c>
      <c r="F162" s="11" t="s">
        <v>916</v>
      </c>
      <c r="G162" s="11" t="s">
        <v>917</v>
      </c>
      <c r="H162" s="11" t="s">
        <v>918</v>
      </c>
      <c r="I162" s="12">
        <v>386942</v>
      </c>
      <c r="J162" s="11" t="s">
        <v>479</v>
      </c>
      <c r="K162" s="11" t="s">
        <v>919</v>
      </c>
      <c r="L162" s="11" t="s">
        <v>919</v>
      </c>
      <c r="M162" s="11" t="s">
        <v>920</v>
      </c>
      <c r="N162" s="26">
        <v>46539.333333333336</v>
      </c>
      <c r="O162" s="26">
        <v>46568.697916666664</v>
      </c>
      <c r="P162" s="11" t="s">
        <v>498</v>
      </c>
      <c r="Q162" s="11" t="s">
        <v>475</v>
      </c>
      <c r="R162" s="13">
        <f>VLOOKUP(D162,'Izmaksu piedāvājums'!$A$18:$N$213,13)</f>
        <v>0</v>
      </c>
      <c r="S162" s="27">
        <v>1</v>
      </c>
      <c r="T162" s="13">
        <f t="shared" si="2"/>
        <v>0</v>
      </c>
    </row>
    <row r="163" spans="1:20" ht="409.5" x14ac:dyDescent="0.35">
      <c r="A163" s="12">
        <v>2027</v>
      </c>
      <c r="B163" s="12" t="s">
        <v>3</v>
      </c>
      <c r="C163" s="12" t="s">
        <v>475</v>
      </c>
      <c r="D163" s="11" t="s">
        <v>358</v>
      </c>
      <c r="E163" s="11" t="s">
        <v>359</v>
      </c>
      <c r="F163" s="11" t="s">
        <v>921</v>
      </c>
      <c r="G163" s="11" t="s">
        <v>922</v>
      </c>
      <c r="H163" s="11" t="s">
        <v>923</v>
      </c>
      <c r="I163" s="12">
        <v>386943</v>
      </c>
      <c r="J163" s="11" t="s">
        <v>479</v>
      </c>
      <c r="K163" s="11" t="s">
        <v>919</v>
      </c>
      <c r="L163" s="11" t="s">
        <v>919</v>
      </c>
      <c r="M163" s="11" t="s">
        <v>920</v>
      </c>
      <c r="N163" s="26">
        <v>46539.333333333336</v>
      </c>
      <c r="O163" s="26">
        <v>46568.697916666664</v>
      </c>
      <c r="P163" s="11" t="s">
        <v>498</v>
      </c>
      <c r="Q163" s="11" t="s">
        <v>475</v>
      </c>
      <c r="R163" s="13">
        <f>VLOOKUP(D163,'Izmaksu piedāvājums'!$A$18:$N$213,13)</f>
        <v>0</v>
      </c>
      <c r="S163" s="27">
        <v>1</v>
      </c>
      <c r="T163" s="13">
        <f t="shared" si="2"/>
        <v>0</v>
      </c>
    </row>
    <row r="164" spans="1:20" ht="248" x14ac:dyDescent="0.35">
      <c r="A164" s="12">
        <v>2027</v>
      </c>
      <c r="B164" s="12" t="s">
        <v>3</v>
      </c>
      <c r="C164" s="12" t="s">
        <v>475</v>
      </c>
      <c r="D164" s="11" t="s">
        <v>348</v>
      </c>
      <c r="E164" s="11" t="s">
        <v>349</v>
      </c>
      <c r="F164" s="11" t="s">
        <v>611</v>
      </c>
      <c r="G164" s="11" t="s">
        <v>612</v>
      </c>
      <c r="H164" s="11" t="s">
        <v>613</v>
      </c>
      <c r="I164" s="12">
        <v>386944</v>
      </c>
      <c r="J164" s="11" t="s">
        <v>479</v>
      </c>
      <c r="K164" s="11" t="s">
        <v>924</v>
      </c>
      <c r="L164" s="11" t="s">
        <v>924</v>
      </c>
      <c r="M164" s="11" t="s">
        <v>925</v>
      </c>
      <c r="N164" s="26">
        <v>46539.333333333336</v>
      </c>
      <c r="O164" s="26">
        <v>46568.697916666664</v>
      </c>
      <c r="P164" s="11" t="s">
        <v>926</v>
      </c>
      <c r="Q164" s="11" t="s">
        <v>475</v>
      </c>
      <c r="R164" s="13">
        <f>VLOOKUP(D164,'Izmaksu piedāvājums'!$A$18:$N$213,13)</f>
        <v>0</v>
      </c>
      <c r="S164" s="27">
        <v>1</v>
      </c>
      <c r="T164" s="13">
        <f t="shared" si="2"/>
        <v>0</v>
      </c>
    </row>
    <row r="165" spans="1:20" ht="248" x14ac:dyDescent="0.35">
      <c r="A165" s="12">
        <v>2027</v>
      </c>
      <c r="B165" s="12" t="s">
        <v>3</v>
      </c>
      <c r="C165" s="12" t="s">
        <v>475</v>
      </c>
      <c r="D165" s="11" t="s">
        <v>348</v>
      </c>
      <c r="E165" s="11" t="s">
        <v>349</v>
      </c>
      <c r="F165" s="11" t="s">
        <v>658</v>
      </c>
      <c r="G165" s="11" t="s">
        <v>659</v>
      </c>
      <c r="H165" s="11" t="s">
        <v>613</v>
      </c>
      <c r="I165" s="12">
        <v>386945</v>
      </c>
      <c r="J165" s="11" t="s">
        <v>479</v>
      </c>
      <c r="K165" s="11" t="s">
        <v>924</v>
      </c>
      <c r="L165" s="11" t="s">
        <v>924</v>
      </c>
      <c r="M165" s="11" t="s">
        <v>925</v>
      </c>
      <c r="N165" s="26">
        <v>46539.333333333336</v>
      </c>
      <c r="O165" s="26">
        <v>46568.697916666664</v>
      </c>
      <c r="P165" s="11" t="s">
        <v>926</v>
      </c>
      <c r="Q165" s="11" t="s">
        <v>475</v>
      </c>
      <c r="R165" s="13">
        <f>VLOOKUP(D165,'Izmaksu piedāvājums'!$A$18:$N$213,13)</f>
        <v>0</v>
      </c>
      <c r="S165" s="27">
        <v>1</v>
      </c>
      <c r="T165" s="13">
        <f t="shared" si="2"/>
        <v>0</v>
      </c>
    </row>
    <row r="166" spans="1:20" ht="294.5" x14ac:dyDescent="0.35">
      <c r="A166" s="12">
        <v>2027</v>
      </c>
      <c r="B166" s="12" t="s">
        <v>3</v>
      </c>
      <c r="C166" s="12" t="s">
        <v>475</v>
      </c>
      <c r="D166" s="11" t="s">
        <v>378</v>
      </c>
      <c r="E166" s="11" t="s">
        <v>379</v>
      </c>
      <c r="F166" s="11" t="s">
        <v>927</v>
      </c>
      <c r="G166" s="11" t="s">
        <v>928</v>
      </c>
      <c r="H166" s="11" t="s">
        <v>495</v>
      </c>
      <c r="I166" s="12">
        <v>386946</v>
      </c>
      <c r="J166" s="11" t="s">
        <v>479</v>
      </c>
      <c r="K166" s="11" t="s">
        <v>379</v>
      </c>
      <c r="L166" s="11" t="s">
        <v>379</v>
      </c>
      <c r="M166" s="11" t="s">
        <v>929</v>
      </c>
      <c r="N166" s="26">
        <v>46539.333333333336</v>
      </c>
      <c r="O166" s="26">
        <v>46568.697916666664</v>
      </c>
      <c r="P166" s="11" t="s">
        <v>930</v>
      </c>
      <c r="Q166" s="11" t="s">
        <v>475</v>
      </c>
      <c r="R166" s="13">
        <f>VLOOKUP(D166,'Izmaksu piedāvājums'!$A$18:$N$213,13)</f>
        <v>0</v>
      </c>
      <c r="S166" s="27">
        <v>1</v>
      </c>
      <c r="T166" s="13">
        <f t="shared" si="2"/>
        <v>0</v>
      </c>
    </row>
    <row r="167" spans="1:20" ht="409.5" x14ac:dyDescent="0.35">
      <c r="A167" s="12">
        <v>2027</v>
      </c>
      <c r="B167" s="12" t="s">
        <v>3</v>
      </c>
      <c r="C167" s="12" t="s">
        <v>475</v>
      </c>
      <c r="D167" s="11" t="s">
        <v>342</v>
      </c>
      <c r="E167" s="11" t="s">
        <v>343</v>
      </c>
      <c r="F167" s="11" t="s">
        <v>931</v>
      </c>
      <c r="G167" s="11" t="s">
        <v>932</v>
      </c>
      <c r="H167" s="11" t="s">
        <v>647</v>
      </c>
      <c r="I167" s="12">
        <v>386947</v>
      </c>
      <c r="J167" s="11" t="s">
        <v>479</v>
      </c>
      <c r="K167" s="11" t="s">
        <v>343</v>
      </c>
      <c r="L167" s="11" t="s">
        <v>343</v>
      </c>
      <c r="M167" s="11" t="s">
        <v>933</v>
      </c>
      <c r="N167" s="26">
        <v>46539.333333333336</v>
      </c>
      <c r="O167" s="26">
        <v>46568.697916666664</v>
      </c>
      <c r="P167" s="11" t="s">
        <v>498</v>
      </c>
      <c r="Q167" s="11" t="s">
        <v>475</v>
      </c>
      <c r="R167" s="13">
        <f>VLOOKUP(D167,'Izmaksu piedāvājums'!$A$18:$N$213,13)</f>
        <v>0</v>
      </c>
      <c r="S167" s="27">
        <v>1</v>
      </c>
      <c r="T167" s="13">
        <f t="shared" si="2"/>
        <v>0</v>
      </c>
    </row>
    <row r="168" spans="1:20" ht="409.5" x14ac:dyDescent="0.35">
      <c r="A168" s="12">
        <v>2027</v>
      </c>
      <c r="B168" s="12" t="s">
        <v>3</v>
      </c>
      <c r="C168" s="12" t="s">
        <v>475</v>
      </c>
      <c r="D168" s="11" t="s">
        <v>344</v>
      </c>
      <c r="E168" s="11" t="s">
        <v>345</v>
      </c>
      <c r="F168" s="11" t="s">
        <v>934</v>
      </c>
      <c r="G168" s="11" t="s">
        <v>935</v>
      </c>
      <c r="H168" s="11" t="s">
        <v>647</v>
      </c>
      <c r="I168" s="12">
        <v>386948</v>
      </c>
      <c r="J168" s="11" t="s">
        <v>479</v>
      </c>
      <c r="K168" s="11" t="s">
        <v>345</v>
      </c>
      <c r="L168" s="11" t="s">
        <v>936</v>
      </c>
      <c r="M168" s="11" t="s">
        <v>937</v>
      </c>
      <c r="N168" s="26">
        <v>46539.333333333336</v>
      </c>
      <c r="O168" s="26">
        <v>46568.697916666664</v>
      </c>
      <c r="P168" s="11" t="s">
        <v>498</v>
      </c>
      <c r="Q168" s="11" t="s">
        <v>475</v>
      </c>
      <c r="R168" s="13">
        <f>VLOOKUP(D168,'Izmaksu piedāvājums'!$A$18:$N$213,13)</f>
        <v>0</v>
      </c>
      <c r="S168" s="27">
        <v>1</v>
      </c>
      <c r="T168" s="13">
        <f t="shared" si="2"/>
        <v>0</v>
      </c>
    </row>
    <row r="169" spans="1:20" ht="409.5" x14ac:dyDescent="0.35">
      <c r="A169" s="12">
        <v>2027</v>
      </c>
      <c r="B169" s="12" t="s">
        <v>3</v>
      </c>
      <c r="C169" s="12" t="s">
        <v>475</v>
      </c>
      <c r="D169" s="11" t="s">
        <v>390</v>
      </c>
      <c r="E169" s="11" t="s">
        <v>391</v>
      </c>
      <c r="F169" s="11" t="s">
        <v>697</v>
      </c>
      <c r="G169" s="11" t="s">
        <v>698</v>
      </c>
      <c r="H169" s="11" t="s">
        <v>699</v>
      </c>
      <c r="I169" s="12">
        <v>386949</v>
      </c>
      <c r="J169" s="11" t="s">
        <v>479</v>
      </c>
      <c r="K169" s="11" t="s">
        <v>938</v>
      </c>
      <c r="L169" s="11" t="s">
        <v>939</v>
      </c>
      <c r="M169" s="11" t="s">
        <v>940</v>
      </c>
      <c r="N169" s="26">
        <v>46539.333333333336</v>
      </c>
      <c r="O169" s="26">
        <v>46568.697916666664</v>
      </c>
      <c r="P169" s="11" t="s">
        <v>498</v>
      </c>
      <c r="Q169" s="11" t="s">
        <v>475</v>
      </c>
      <c r="R169" s="13">
        <f>VLOOKUP(D169,'Izmaksu piedāvājums'!$A$18:$N$213,13)</f>
        <v>0</v>
      </c>
      <c r="S169" s="27">
        <v>1</v>
      </c>
      <c r="T169" s="13">
        <f t="shared" si="2"/>
        <v>0</v>
      </c>
    </row>
    <row r="170" spans="1:20" ht="409.5" x14ac:dyDescent="0.35">
      <c r="A170" s="12">
        <v>2027</v>
      </c>
      <c r="B170" s="12" t="s">
        <v>3</v>
      </c>
      <c r="C170" s="12" t="s">
        <v>475</v>
      </c>
      <c r="D170" s="11" t="s">
        <v>392</v>
      </c>
      <c r="E170" s="11" t="s">
        <v>393</v>
      </c>
      <c r="F170" s="11" t="s">
        <v>941</v>
      </c>
      <c r="G170" s="11" t="s">
        <v>498</v>
      </c>
      <c r="H170" s="11" t="s">
        <v>942</v>
      </c>
      <c r="I170" s="12">
        <v>386950</v>
      </c>
      <c r="J170" s="11" t="s">
        <v>479</v>
      </c>
      <c r="K170" s="11" t="s">
        <v>943</v>
      </c>
      <c r="L170" s="11" t="s">
        <v>944</v>
      </c>
      <c r="M170" s="11" t="s">
        <v>945</v>
      </c>
      <c r="N170" s="26">
        <v>46539.333333333336</v>
      </c>
      <c r="O170" s="26">
        <v>46568.697916666664</v>
      </c>
      <c r="P170" s="11" t="s">
        <v>498</v>
      </c>
      <c r="Q170" s="11" t="s">
        <v>475</v>
      </c>
      <c r="R170" s="13">
        <f>VLOOKUP(D170,'Izmaksu piedāvājums'!$A$18:$N$213,13)</f>
        <v>0</v>
      </c>
      <c r="S170" s="27">
        <v>1</v>
      </c>
      <c r="T170" s="13">
        <f t="shared" si="2"/>
        <v>0</v>
      </c>
    </row>
    <row r="171" spans="1:20" ht="263.5" x14ac:dyDescent="0.35">
      <c r="A171" s="12">
        <v>2027</v>
      </c>
      <c r="B171" s="12" t="s">
        <v>3</v>
      </c>
      <c r="C171" s="12" t="s">
        <v>475</v>
      </c>
      <c r="D171" s="11" t="s">
        <v>398</v>
      </c>
      <c r="E171" s="11" t="s">
        <v>399</v>
      </c>
      <c r="F171" s="11" t="s">
        <v>941</v>
      </c>
      <c r="G171" s="11" t="s">
        <v>498</v>
      </c>
      <c r="H171" s="11" t="s">
        <v>942</v>
      </c>
      <c r="I171" s="12">
        <v>386951</v>
      </c>
      <c r="J171" s="11" t="s">
        <v>479</v>
      </c>
      <c r="K171" s="11" t="s">
        <v>946</v>
      </c>
      <c r="L171" s="11" t="s">
        <v>947</v>
      </c>
      <c r="M171" s="11" t="s">
        <v>948</v>
      </c>
      <c r="N171" s="26">
        <v>46539.333333333336</v>
      </c>
      <c r="O171" s="26">
        <v>46568.697916666664</v>
      </c>
      <c r="P171" s="11" t="s">
        <v>498</v>
      </c>
      <c r="Q171" s="11" t="s">
        <v>475</v>
      </c>
      <c r="R171" s="13">
        <f>VLOOKUP(D171,'Izmaksu piedāvājums'!$A$18:$N$213,13)</f>
        <v>0</v>
      </c>
      <c r="S171" s="27">
        <v>1</v>
      </c>
      <c r="T171" s="13">
        <f t="shared" si="2"/>
        <v>0</v>
      </c>
    </row>
    <row r="172" spans="1:20" ht="217" x14ac:dyDescent="0.35">
      <c r="A172" s="12">
        <v>2027</v>
      </c>
      <c r="B172" s="12" t="s">
        <v>3</v>
      </c>
      <c r="C172" s="12" t="s">
        <v>475</v>
      </c>
      <c r="D172" s="11" t="s">
        <v>408</v>
      </c>
      <c r="E172" s="11" t="s">
        <v>409</v>
      </c>
      <c r="F172" s="11" t="s">
        <v>941</v>
      </c>
      <c r="G172" s="11" t="s">
        <v>498</v>
      </c>
      <c r="H172" s="11" t="s">
        <v>942</v>
      </c>
      <c r="I172" s="12">
        <v>386952</v>
      </c>
      <c r="J172" s="11" t="s">
        <v>479</v>
      </c>
      <c r="K172" s="11" t="s">
        <v>949</v>
      </c>
      <c r="L172" s="11" t="s">
        <v>950</v>
      </c>
      <c r="M172" s="11" t="s">
        <v>951</v>
      </c>
      <c r="N172" s="26">
        <v>46539.333333333336</v>
      </c>
      <c r="O172" s="26">
        <v>46568.697916666664</v>
      </c>
      <c r="P172" s="11" t="s">
        <v>498</v>
      </c>
      <c r="Q172" s="11" t="s">
        <v>475</v>
      </c>
      <c r="R172" s="13">
        <f>VLOOKUP(D172,'Izmaksu piedāvājums'!$A$18:$N$213,13)</f>
        <v>0</v>
      </c>
      <c r="S172" s="27">
        <v>1</v>
      </c>
      <c r="T172" s="13">
        <f t="shared" si="2"/>
        <v>0</v>
      </c>
    </row>
    <row r="173" spans="1:20" ht="372" x14ac:dyDescent="0.35">
      <c r="A173" s="12">
        <v>2027</v>
      </c>
      <c r="B173" s="12" t="s">
        <v>3</v>
      </c>
      <c r="C173" s="12" t="s">
        <v>475</v>
      </c>
      <c r="D173" s="11" t="s">
        <v>410</v>
      </c>
      <c r="E173" s="11" t="s">
        <v>411</v>
      </c>
      <c r="F173" s="11" t="s">
        <v>952</v>
      </c>
      <c r="G173" s="11" t="s">
        <v>953</v>
      </c>
      <c r="H173" s="11" t="s">
        <v>495</v>
      </c>
      <c r="I173" s="12">
        <v>386953</v>
      </c>
      <c r="J173" s="11" t="s">
        <v>479</v>
      </c>
      <c r="K173" s="11" t="s">
        <v>954</v>
      </c>
      <c r="L173" s="11" t="s">
        <v>955</v>
      </c>
      <c r="M173" s="11" t="s">
        <v>956</v>
      </c>
      <c r="N173" s="26">
        <v>46539.333333333336</v>
      </c>
      <c r="O173" s="26">
        <v>46568.697916666664</v>
      </c>
      <c r="P173" s="11" t="s">
        <v>498</v>
      </c>
      <c r="Q173" s="11" t="s">
        <v>475</v>
      </c>
      <c r="R173" s="13">
        <f>VLOOKUP(D173,'Izmaksu piedāvājums'!$A$18:$N$213,13)</f>
        <v>0</v>
      </c>
      <c r="S173" s="27">
        <v>1</v>
      </c>
      <c r="T173" s="13">
        <f t="shared" si="2"/>
        <v>0</v>
      </c>
    </row>
    <row r="174" spans="1:20" ht="372" x14ac:dyDescent="0.35">
      <c r="A174" s="12">
        <v>2027</v>
      </c>
      <c r="B174" s="12" t="s">
        <v>3</v>
      </c>
      <c r="C174" s="12" t="s">
        <v>475</v>
      </c>
      <c r="D174" s="11" t="s">
        <v>410</v>
      </c>
      <c r="E174" s="11" t="s">
        <v>411</v>
      </c>
      <c r="F174" s="11" t="s">
        <v>957</v>
      </c>
      <c r="G174" s="11" t="s">
        <v>958</v>
      </c>
      <c r="H174" s="11" t="s">
        <v>495</v>
      </c>
      <c r="I174" s="12">
        <v>386954</v>
      </c>
      <c r="J174" s="11" t="s">
        <v>479</v>
      </c>
      <c r="K174" s="11" t="s">
        <v>954</v>
      </c>
      <c r="L174" s="11" t="s">
        <v>955</v>
      </c>
      <c r="M174" s="11" t="s">
        <v>956</v>
      </c>
      <c r="N174" s="26">
        <v>46539.333333333336</v>
      </c>
      <c r="O174" s="26">
        <v>46568.697916666664</v>
      </c>
      <c r="P174" s="11" t="s">
        <v>498</v>
      </c>
      <c r="Q174" s="11" t="s">
        <v>475</v>
      </c>
      <c r="R174" s="13">
        <f>VLOOKUP(D174,'Izmaksu piedāvājums'!$A$18:$N$213,13)</f>
        <v>0</v>
      </c>
      <c r="S174" s="27">
        <v>1</v>
      </c>
      <c r="T174" s="13">
        <f t="shared" si="2"/>
        <v>0</v>
      </c>
    </row>
    <row r="175" spans="1:20" ht="217" x14ac:dyDescent="0.35">
      <c r="A175" s="12">
        <v>2027</v>
      </c>
      <c r="B175" s="12" t="s">
        <v>3</v>
      </c>
      <c r="C175" s="12" t="s">
        <v>475</v>
      </c>
      <c r="D175" s="11" t="s">
        <v>380</v>
      </c>
      <c r="E175" s="11" t="s">
        <v>381</v>
      </c>
      <c r="F175" s="11" t="s">
        <v>959</v>
      </c>
      <c r="G175" s="11" t="s">
        <v>960</v>
      </c>
      <c r="H175" s="11" t="s">
        <v>961</v>
      </c>
      <c r="I175" s="12">
        <v>386955</v>
      </c>
      <c r="J175" s="11" t="s">
        <v>479</v>
      </c>
      <c r="K175" s="11" t="s">
        <v>962</v>
      </c>
      <c r="L175" s="11" t="s">
        <v>963</v>
      </c>
      <c r="M175" s="11" t="s">
        <v>964</v>
      </c>
      <c r="N175" s="26">
        <v>46539.333333333336</v>
      </c>
      <c r="O175" s="26">
        <v>46568.697916666664</v>
      </c>
      <c r="P175" s="11" t="s">
        <v>965</v>
      </c>
      <c r="Q175" s="11" t="s">
        <v>475</v>
      </c>
      <c r="R175" s="13">
        <f>VLOOKUP(D175,'Izmaksu piedāvājums'!$A$18:$N$213,13)</f>
        <v>0</v>
      </c>
      <c r="S175" s="27">
        <v>1</v>
      </c>
      <c r="T175" s="13">
        <f t="shared" si="2"/>
        <v>0</v>
      </c>
    </row>
    <row r="176" spans="1:20" ht="409.5" x14ac:dyDescent="0.35">
      <c r="A176" s="12">
        <v>2027</v>
      </c>
      <c r="B176" s="12" t="s">
        <v>3</v>
      </c>
      <c r="C176" s="12" t="s">
        <v>475</v>
      </c>
      <c r="D176" s="11" t="s">
        <v>396</v>
      </c>
      <c r="E176" s="11" t="s">
        <v>397</v>
      </c>
      <c r="F176" s="11" t="s">
        <v>966</v>
      </c>
      <c r="G176" s="11" t="s">
        <v>967</v>
      </c>
      <c r="H176" s="11" t="s">
        <v>495</v>
      </c>
      <c r="I176" s="12">
        <v>386956</v>
      </c>
      <c r="J176" s="11" t="s">
        <v>479</v>
      </c>
      <c r="K176" s="11" t="s">
        <v>968</v>
      </c>
      <c r="L176" s="11" t="s">
        <v>969</v>
      </c>
      <c r="M176" s="11" t="s">
        <v>970</v>
      </c>
      <c r="N176" s="26">
        <v>46539.333333333336</v>
      </c>
      <c r="O176" s="26">
        <v>46568.697916666664</v>
      </c>
      <c r="P176" s="11" t="s">
        <v>971</v>
      </c>
      <c r="Q176" s="11" t="s">
        <v>475</v>
      </c>
      <c r="R176" s="13">
        <f>VLOOKUP(D176,'Izmaksu piedāvājums'!$A$18:$N$213,13)</f>
        <v>0</v>
      </c>
      <c r="S176" s="27">
        <v>1</v>
      </c>
      <c r="T176" s="13">
        <f t="shared" si="2"/>
        <v>0</v>
      </c>
    </row>
    <row r="177" spans="1:20" ht="409.5" x14ac:dyDescent="0.35">
      <c r="A177" s="12">
        <v>2027</v>
      </c>
      <c r="B177" s="12" t="s">
        <v>3</v>
      </c>
      <c r="C177" s="12" t="s">
        <v>475</v>
      </c>
      <c r="D177" s="11" t="s">
        <v>400</v>
      </c>
      <c r="E177" s="11" t="s">
        <v>401</v>
      </c>
      <c r="F177" s="11" t="s">
        <v>972</v>
      </c>
      <c r="G177" s="11" t="s">
        <v>973</v>
      </c>
      <c r="H177" s="11" t="s">
        <v>495</v>
      </c>
      <c r="I177" s="12">
        <v>386957</v>
      </c>
      <c r="J177" s="11" t="s">
        <v>479</v>
      </c>
      <c r="K177" s="11" t="s">
        <v>974</v>
      </c>
      <c r="L177" s="11" t="s">
        <v>975</v>
      </c>
      <c r="M177" s="11" t="s">
        <v>976</v>
      </c>
      <c r="N177" s="26">
        <v>46539.333333333336</v>
      </c>
      <c r="O177" s="26">
        <v>46568.697916666664</v>
      </c>
      <c r="P177" s="11" t="s">
        <v>977</v>
      </c>
      <c r="Q177" s="11" t="s">
        <v>475</v>
      </c>
      <c r="R177" s="13">
        <f>VLOOKUP(D177,'Izmaksu piedāvājums'!$A$18:$N$213,13)</f>
        <v>0</v>
      </c>
      <c r="S177" s="27">
        <v>1</v>
      </c>
      <c r="T177" s="13">
        <f t="shared" si="2"/>
        <v>0</v>
      </c>
    </row>
    <row r="178" spans="1:20" ht="409.5" x14ac:dyDescent="0.35">
      <c r="A178" s="12">
        <v>2027</v>
      </c>
      <c r="B178" s="12" t="s">
        <v>3</v>
      </c>
      <c r="C178" s="12" t="s">
        <v>475</v>
      </c>
      <c r="D178" s="11" t="s">
        <v>400</v>
      </c>
      <c r="E178" s="11" t="s">
        <v>401</v>
      </c>
      <c r="F178" s="11" t="s">
        <v>978</v>
      </c>
      <c r="G178" s="11" t="s">
        <v>979</v>
      </c>
      <c r="H178" s="11" t="s">
        <v>495</v>
      </c>
      <c r="I178" s="12">
        <v>386958</v>
      </c>
      <c r="J178" s="11" t="s">
        <v>479</v>
      </c>
      <c r="K178" s="11" t="s">
        <v>974</v>
      </c>
      <c r="L178" s="11" t="s">
        <v>975</v>
      </c>
      <c r="M178" s="11" t="s">
        <v>976</v>
      </c>
      <c r="N178" s="26">
        <v>46539.333333333336</v>
      </c>
      <c r="O178" s="26">
        <v>46568.697916666664</v>
      </c>
      <c r="P178" s="11" t="s">
        <v>977</v>
      </c>
      <c r="Q178" s="11" t="s">
        <v>475</v>
      </c>
      <c r="R178" s="13">
        <f>VLOOKUP(D178,'Izmaksu piedāvājums'!$A$18:$N$213,13)</f>
        <v>0</v>
      </c>
      <c r="S178" s="27">
        <v>1</v>
      </c>
      <c r="T178" s="13">
        <f t="shared" si="2"/>
        <v>0</v>
      </c>
    </row>
    <row r="179" spans="1:20" ht="409.5" x14ac:dyDescent="0.35">
      <c r="A179" s="12">
        <v>2027</v>
      </c>
      <c r="B179" s="12" t="s">
        <v>3</v>
      </c>
      <c r="C179" s="12" t="s">
        <v>475</v>
      </c>
      <c r="D179" s="11" t="s">
        <v>400</v>
      </c>
      <c r="E179" s="11" t="s">
        <v>401</v>
      </c>
      <c r="F179" s="11" t="s">
        <v>980</v>
      </c>
      <c r="G179" s="11" t="s">
        <v>981</v>
      </c>
      <c r="H179" s="11" t="s">
        <v>495</v>
      </c>
      <c r="I179" s="12">
        <v>386959</v>
      </c>
      <c r="J179" s="11" t="s">
        <v>479</v>
      </c>
      <c r="K179" s="11" t="s">
        <v>974</v>
      </c>
      <c r="L179" s="11" t="s">
        <v>975</v>
      </c>
      <c r="M179" s="11" t="s">
        <v>976</v>
      </c>
      <c r="N179" s="26">
        <v>46539.333333333336</v>
      </c>
      <c r="O179" s="26">
        <v>46568.697916666664</v>
      </c>
      <c r="P179" s="11" t="s">
        <v>977</v>
      </c>
      <c r="Q179" s="11" t="s">
        <v>475</v>
      </c>
      <c r="R179" s="13">
        <f>VLOOKUP(D179,'Izmaksu piedāvājums'!$A$18:$N$213,13)</f>
        <v>0</v>
      </c>
      <c r="S179" s="27">
        <v>1</v>
      </c>
      <c r="T179" s="13">
        <f t="shared" si="2"/>
        <v>0</v>
      </c>
    </row>
    <row r="180" spans="1:20" ht="409.5" x14ac:dyDescent="0.35">
      <c r="A180" s="12">
        <v>2027</v>
      </c>
      <c r="B180" s="12" t="s">
        <v>3</v>
      </c>
      <c r="C180" s="12" t="s">
        <v>475</v>
      </c>
      <c r="D180" s="11" t="s">
        <v>400</v>
      </c>
      <c r="E180" s="11" t="s">
        <v>401</v>
      </c>
      <c r="F180" s="11" t="s">
        <v>982</v>
      </c>
      <c r="G180" s="11" t="s">
        <v>983</v>
      </c>
      <c r="H180" s="11" t="s">
        <v>495</v>
      </c>
      <c r="I180" s="12">
        <v>386960</v>
      </c>
      <c r="J180" s="11" t="s">
        <v>479</v>
      </c>
      <c r="K180" s="11" t="s">
        <v>974</v>
      </c>
      <c r="L180" s="11" t="s">
        <v>975</v>
      </c>
      <c r="M180" s="11" t="s">
        <v>976</v>
      </c>
      <c r="N180" s="26">
        <v>46539.333333333336</v>
      </c>
      <c r="O180" s="26">
        <v>46568.697916666664</v>
      </c>
      <c r="P180" s="11" t="s">
        <v>977</v>
      </c>
      <c r="Q180" s="11" t="s">
        <v>475</v>
      </c>
      <c r="R180" s="13">
        <f>VLOOKUP(D180,'Izmaksu piedāvājums'!$A$18:$N$213,13)</f>
        <v>0</v>
      </c>
      <c r="S180" s="27">
        <v>1</v>
      </c>
      <c r="T180" s="13">
        <f t="shared" si="2"/>
        <v>0</v>
      </c>
    </row>
    <row r="181" spans="1:20" ht="409.5" x14ac:dyDescent="0.35">
      <c r="A181" s="12">
        <v>2027</v>
      </c>
      <c r="B181" s="12" t="s">
        <v>3</v>
      </c>
      <c r="C181" s="12" t="s">
        <v>475</v>
      </c>
      <c r="D181" s="11" t="s">
        <v>400</v>
      </c>
      <c r="E181" s="11" t="s">
        <v>401</v>
      </c>
      <c r="F181" s="11" t="s">
        <v>984</v>
      </c>
      <c r="G181" s="11" t="s">
        <v>985</v>
      </c>
      <c r="H181" s="11" t="s">
        <v>495</v>
      </c>
      <c r="I181" s="12">
        <v>386961</v>
      </c>
      <c r="J181" s="11" t="s">
        <v>479</v>
      </c>
      <c r="K181" s="11" t="s">
        <v>974</v>
      </c>
      <c r="L181" s="11" t="s">
        <v>975</v>
      </c>
      <c r="M181" s="11" t="s">
        <v>976</v>
      </c>
      <c r="N181" s="26">
        <v>46539.333333333336</v>
      </c>
      <c r="O181" s="26">
        <v>46568.697916666664</v>
      </c>
      <c r="P181" s="11" t="s">
        <v>977</v>
      </c>
      <c r="Q181" s="11" t="s">
        <v>475</v>
      </c>
      <c r="R181" s="13">
        <f>VLOOKUP(D181,'Izmaksu piedāvājums'!$A$18:$N$213,13)</f>
        <v>0</v>
      </c>
      <c r="S181" s="27">
        <v>1</v>
      </c>
      <c r="T181" s="13">
        <f t="shared" si="2"/>
        <v>0</v>
      </c>
    </row>
    <row r="182" spans="1:20" ht="409.5" x14ac:dyDescent="0.35">
      <c r="A182" s="12">
        <v>2027</v>
      </c>
      <c r="B182" s="12" t="s">
        <v>3</v>
      </c>
      <c r="C182" s="12" t="s">
        <v>475</v>
      </c>
      <c r="D182" s="11" t="s">
        <v>400</v>
      </c>
      <c r="E182" s="11" t="s">
        <v>401</v>
      </c>
      <c r="F182" s="11" t="s">
        <v>986</v>
      </c>
      <c r="G182" s="11" t="s">
        <v>987</v>
      </c>
      <c r="H182" s="11" t="s">
        <v>495</v>
      </c>
      <c r="I182" s="12">
        <v>386962</v>
      </c>
      <c r="J182" s="11" t="s">
        <v>479</v>
      </c>
      <c r="K182" s="11" t="s">
        <v>974</v>
      </c>
      <c r="L182" s="11" t="s">
        <v>975</v>
      </c>
      <c r="M182" s="11" t="s">
        <v>976</v>
      </c>
      <c r="N182" s="26">
        <v>46539.333333333336</v>
      </c>
      <c r="O182" s="26">
        <v>46568.697916666664</v>
      </c>
      <c r="P182" s="11" t="s">
        <v>977</v>
      </c>
      <c r="Q182" s="11" t="s">
        <v>475</v>
      </c>
      <c r="R182" s="13">
        <f>VLOOKUP(D182,'Izmaksu piedāvājums'!$A$18:$N$213,13)</f>
        <v>0</v>
      </c>
      <c r="S182" s="27">
        <v>1</v>
      </c>
      <c r="T182" s="13">
        <f t="shared" si="2"/>
        <v>0</v>
      </c>
    </row>
    <row r="183" spans="1:20" ht="409.5" x14ac:dyDescent="0.35">
      <c r="A183" s="12">
        <v>2027</v>
      </c>
      <c r="B183" s="12" t="s">
        <v>3</v>
      </c>
      <c r="C183" s="12" t="s">
        <v>475</v>
      </c>
      <c r="D183" s="11" t="s">
        <v>400</v>
      </c>
      <c r="E183" s="11" t="s">
        <v>401</v>
      </c>
      <c r="F183" s="11" t="s">
        <v>988</v>
      </c>
      <c r="G183" s="11" t="s">
        <v>989</v>
      </c>
      <c r="H183" s="11" t="s">
        <v>495</v>
      </c>
      <c r="I183" s="12">
        <v>386963</v>
      </c>
      <c r="J183" s="11" t="s">
        <v>479</v>
      </c>
      <c r="K183" s="11" t="s">
        <v>974</v>
      </c>
      <c r="L183" s="11" t="s">
        <v>975</v>
      </c>
      <c r="M183" s="11" t="s">
        <v>976</v>
      </c>
      <c r="N183" s="26">
        <v>46539.333333333336</v>
      </c>
      <c r="O183" s="26">
        <v>46568.697916666664</v>
      </c>
      <c r="P183" s="11" t="s">
        <v>977</v>
      </c>
      <c r="Q183" s="11" t="s">
        <v>475</v>
      </c>
      <c r="R183" s="13">
        <f>VLOOKUP(D183,'Izmaksu piedāvājums'!$A$18:$N$213,13)</f>
        <v>0</v>
      </c>
      <c r="S183" s="27">
        <v>1</v>
      </c>
      <c r="T183" s="13">
        <f t="shared" si="2"/>
        <v>0</v>
      </c>
    </row>
    <row r="184" spans="1:20" ht="409.5" x14ac:dyDescent="0.35">
      <c r="A184" s="12">
        <v>2027</v>
      </c>
      <c r="B184" s="12" t="s">
        <v>3</v>
      </c>
      <c r="C184" s="12" t="s">
        <v>475</v>
      </c>
      <c r="D184" s="11" t="s">
        <v>400</v>
      </c>
      <c r="E184" s="11" t="s">
        <v>401</v>
      </c>
      <c r="F184" s="11" t="s">
        <v>990</v>
      </c>
      <c r="G184" s="11" t="s">
        <v>991</v>
      </c>
      <c r="H184" s="11" t="s">
        <v>495</v>
      </c>
      <c r="I184" s="12">
        <v>386964</v>
      </c>
      <c r="J184" s="11" t="s">
        <v>479</v>
      </c>
      <c r="K184" s="11" t="s">
        <v>974</v>
      </c>
      <c r="L184" s="11" t="s">
        <v>975</v>
      </c>
      <c r="M184" s="11" t="s">
        <v>976</v>
      </c>
      <c r="N184" s="26">
        <v>46539.333333333336</v>
      </c>
      <c r="O184" s="26">
        <v>46568.697916666664</v>
      </c>
      <c r="P184" s="11" t="s">
        <v>977</v>
      </c>
      <c r="Q184" s="11" t="s">
        <v>475</v>
      </c>
      <c r="R184" s="13">
        <f>VLOOKUP(D184,'Izmaksu piedāvājums'!$A$18:$N$213,13)</f>
        <v>0</v>
      </c>
      <c r="S184" s="27">
        <v>1</v>
      </c>
      <c r="T184" s="13">
        <f t="shared" si="2"/>
        <v>0</v>
      </c>
    </row>
    <row r="185" spans="1:20" ht="409.5" x14ac:dyDescent="0.35">
      <c r="A185" s="12">
        <v>2027</v>
      </c>
      <c r="B185" s="12" t="s">
        <v>3</v>
      </c>
      <c r="C185" s="12" t="s">
        <v>475</v>
      </c>
      <c r="D185" s="11" t="s">
        <v>400</v>
      </c>
      <c r="E185" s="11" t="s">
        <v>401</v>
      </c>
      <c r="F185" s="11" t="s">
        <v>992</v>
      </c>
      <c r="G185" s="11" t="s">
        <v>993</v>
      </c>
      <c r="H185" s="11" t="s">
        <v>495</v>
      </c>
      <c r="I185" s="12">
        <v>386965</v>
      </c>
      <c r="J185" s="11" t="s">
        <v>479</v>
      </c>
      <c r="K185" s="11" t="s">
        <v>974</v>
      </c>
      <c r="L185" s="11" t="s">
        <v>975</v>
      </c>
      <c r="M185" s="11" t="s">
        <v>976</v>
      </c>
      <c r="N185" s="26">
        <v>46539.333333333336</v>
      </c>
      <c r="O185" s="26">
        <v>46568.697916666664</v>
      </c>
      <c r="P185" s="11" t="s">
        <v>977</v>
      </c>
      <c r="Q185" s="11" t="s">
        <v>475</v>
      </c>
      <c r="R185" s="13">
        <f>VLOOKUP(D185,'Izmaksu piedāvājums'!$A$18:$N$213,13)</f>
        <v>0</v>
      </c>
      <c r="S185" s="27">
        <v>1</v>
      </c>
      <c r="T185" s="13">
        <f t="shared" si="2"/>
        <v>0</v>
      </c>
    </row>
    <row r="186" spans="1:20" ht="409.5" x14ac:dyDescent="0.35">
      <c r="A186" s="12">
        <v>2027</v>
      </c>
      <c r="B186" s="12" t="s">
        <v>3</v>
      </c>
      <c r="C186" s="12" t="s">
        <v>475</v>
      </c>
      <c r="D186" s="11" t="s">
        <v>400</v>
      </c>
      <c r="E186" s="11" t="s">
        <v>401</v>
      </c>
      <c r="F186" s="11" t="s">
        <v>994</v>
      </c>
      <c r="G186" s="11" t="s">
        <v>995</v>
      </c>
      <c r="H186" s="11" t="s">
        <v>495</v>
      </c>
      <c r="I186" s="12">
        <v>386966</v>
      </c>
      <c r="J186" s="11" t="s">
        <v>479</v>
      </c>
      <c r="K186" s="11" t="s">
        <v>974</v>
      </c>
      <c r="L186" s="11" t="s">
        <v>975</v>
      </c>
      <c r="M186" s="11" t="s">
        <v>976</v>
      </c>
      <c r="N186" s="26">
        <v>46539.333333333336</v>
      </c>
      <c r="O186" s="26">
        <v>46568.697916666664</v>
      </c>
      <c r="P186" s="11" t="s">
        <v>977</v>
      </c>
      <c r="Q186" s="11" t="s">
        <v>475</v>
      </c>
      <c r="R186" s="13">
        <f>VLOOKUP(D186,'Izmaksu piedāvājums'!$A$18:$N$213,13)</f>
        <v>0</v>
      </c>
      <c r="S186" s="27">
        <v>1</v>
      </c>
      <c r="T186" s="13">
        <f t="shared" si="2"/>
        <v>0</v>
      </c>
    </row>
    <row r="187" spans="1:20" ht="409.5" x14ac:dyDescent="0.35">
      <c r="A187" s="12">
        <v>2027</v>
      </c>
      <c r="B187" s="12" t="s">
        <v>3</v>
      </c>
      <c r="C187" s="12" t="s">
        <v>475</v>
      </c>
      <c r="D187" s="11" t="s">
        <v>400</v>
      </c>
      <c r="E187" s="11" t="s">
        <v>401</v>
      </c>
      <c r="F187" s="11" t="s">
        <v>996</v>
      </c>
      <c r="G187" s="11" t="s">
        <v>997</v>
      </c>
      <c r="H187" s="11" t="s">
        <v>495</v>
      </c>
      <c r="I187" s="12">
        <v>386967</v>
      </c>
      <c r="J187" s="11" t="s">
        <v>479</v>
      </c>
      <c r="K187" s="11" t="s">
        <v>974</v>
      </c>
      <c r="L187" s="11" t="s">
        <v>975</v>
      </c>
      <c r="M187" s="11" t="s">
        <v>976</v>
      </c>
      <c r="N187" s="26">
        <v>46539.333333333336</v>
      </c>
      <c r="O187" s="26">
        <v>46568.697916666664</v>
      </c>
      <c r="P187" s="11" t="s">
        <v>977</v>
      </c>
      <c r="Q187" s="11" t="s">
        <v>475</v>
      </c>
      <c r="R187" s="13">
        <f>VLOOKUP(D187,'Izmaksu piedāvājums'!$A$18:$N$213,13)</f>
        <v>0</v>
      </c>
      <c r="S187" s="27">
        <v>1</v>
      </c>
      <c r="T187" s="13">
        <f t="shared" si="2"/>
        <v>0</v>
      </c>
    </row>
    <row r="188" spans="1:20" ht="409.5" x14ac:dyDescent="0.35">
      <c r="A188" s="12">
        <v>2027</v>
      </c>
      <c r="B188" s="12" t="s">
        <v>3</v>
      </c>
      <c r="C188" s="12" t="s">
        <v>475</v>
      </c>
      <c r="D188" s="11" t="s">
        <v>400</v>
      </c>
      <c r="E188" s="11" t="s">
        <v>401</v>
      </c>
      <c r="F188" s="11" t="s">
        <v>998</v>
      </c>
      <c r="G188" s="11" t="s">
        <v>999</v>
      </c>
      <c r="H188" s="11" t="s">
        <v>495</v>
      </c>
      <c r="I188" s="12">
        <v>386968</v>
      </c>
      <c r="J188" s="11" t="s">
        <v>479</v>
      </c>
      <c r="K188" s="11" t="s">
        <v>974</v>
      </c>
      <c r="L188" s="11" t="s">
        <v>975</v>
      </c>
      <c r="M188" s="11" t="s">
        <v>976</v>
      </c>
      <c r="N188" s="26">
        <v>46539.333333333336</v>
      </c>
      <c r="O188" s="26">
        <v>46568.697916666664</v>
      </c>
      <c r="P188" s="11" t="s">
        <v>977</v>
      </c>
      <c r="Q188" s="11" t="s">
        <v>475</v>
      </c>
      <c r="R188" s="13">
        <f>VLOOKUP(D188,'Izmaksu piedāvājums'!$A$18:$N$213,13)</f>
        <v>0</v>
      </c>
      <c r="S188" s="27">
        <v>1</v>
      </c>
      <c r="T188" s="13">
        <f t="shared" si="2"/>
        <v>0</v>
      </c>
    </row>
    <row r="189" spans="1:20" ht="409.5" x14ac:dyDescent="0.35">
      <c r="A189" s="12">
        <v>2027</v>
      </c>
      <c r="B189" s="12" t="s">
        <v>3</v>
      </c>
      <c r="C189" s="12" t="s">
        <v>475</v>
      </c>
      <c r="D189" s="11" t="s">
        <v>400</v>
      </c>
      <c r="E189" s="11" t="s">
        <v>401</v>
      </c>
      <c r="F189" s="11" t="s">
        <v>1000</v>
      </c>
      <c r="G189" s="11" t="s">
        <v>1001</v>
      </c>
      <c r="H189" s="11" t="s">
        <v>495</v>
      </c>
      <c r="I189" s="12">
        <v>386969</v>
      </c>
      <c r="J189" s="11" t="s">
        <v>479</v>
      </c>
      <c r="K189" s="11" t="s">
        <v>974</v>
      </c>
      <c r="L189" s="11" t="s">
        <v>975</v>
      </c>
      <c r="M189" s="11" t="s">
        <v>976</v>
      </c>
      <c r="N189" s="26">
        <v>46539.333333333336</v>
      </c>
      <c r="O189" s="26">
        <v>46568.697916666664</v>
      </c>
      <c r="P189" s="11" t="s">
        <v>977</v>
      </c>
      <c r="Q189" s="11" t="s">
        <v>475</v>
      </c>
      <c r="R189" s="13">
        <f>VLOOKUP(D189,'Izmaksu piedāvājums'!$A$18:$N$213,13)</f>
        <v>0</v>
      </c>
      <c r="S189" s="27">
        <v>1</v>
      </c>
      <c r="T189" s="13">
        <f t="shared" si="2"/>
        <v>0</v>
      </c>
    </row>
    <row r="190" spans="1:20" ht="263.5" x14ac:dyDescent="0.35">
      <c r="A190" s="12">
        <v>2027</v>
      </c>
      <c r="B190" s="12" t="s">
        <v>3</v>
      </c>
      <c r="C190" s="12" t="s">
        <v>475</v>
      </c>
      <c r="D190" s="11" t="s">
        <v>402</v>
      </c>
      <c r="E190" s="11" t="s">
        <v>403</v>
      </c>
      <c r="F190" s="11" t="s">
        <v>1002</v>
      </c>
      <c r="G190" s="11" t="s">
        <v>1003</v>
      </c>
      <c r="H190" s="11" t="s">
        <v>875</v>
      </c>
      <c r="I190" s="12">
        <v>386970</v>
      </c>
      <c r="J190" s="11" t="s">
        <v>479</v>
      </c>
      <c r="K190" s="11" t="s">
        <v>1004</v>
      </c>
      <c r="L190" s="11" t="s">
        <v>1005</v>
      </c>
      <c r="M190" s="11" t="s">
        <v>1006</v>
      </c>
      <c r="N190" s="26">
        <v>46539.333333333336</v>
      </c>
      <c r="O190" s="26">
        <v>46568.697916666664</v>
      </c>
      <c r="P190" s="11" t="s">
        <v>1007</v>
      </c>
      <c r="Q190" s="11" t="s">
        <v>475</v>
      </c>
      <c r="R190" s="13">
        <f>VLOOKUP(D190,'Izmaksu piedāvājums'!$A$18:$N$213,13)</f>
        <v>0</v>
      </c>
      <c r="S190" s="27">
        <v>1</v>
      </c>
      <c r="T190" s="13">
        <f t="shared" si="2"/>
        <v>0</v>
      </c>
    </row>
    <row r="191" spans="1:20" ht="217" x14ac:dyDescent="0.35">
      <c r="A191" s="12">
        <v>2027</v>
      </c>
      <c r="B191" s="12" t="s">
        <v>3</v>
      </c>
      <c r="C191" s="12" t="s">
        <v>475</v>
      </c>
      <c r="D191" s="11" t="s">
        <v>404</v>
      </c>
      <c r="E191" s="11" t="s">
        <v>405</v>
      </c>
      <c r="F191" s="11" t="s">
        <v>1008</v>
      </c>
      <c r="G191" s="11" t="s">
        <v>1009</v>
      </c>
      <c r="H191" s="11" t="s">
        <v>875</v>
      </c>
      <c r="I191" s="12">
        <v>386971</v>
      </c>
      <c r="J191" s="11" t="s">
        <v>479</v>
      </c>
      <c r="K191" s="11" t="s">
        <v>1010</v>
      </c>
      <c r="L191" s="11" t="s">
        <v>1011</v>
      </c>
      <c r="M191" s="11" t="s">
        <v>1006</v>
      </c>
      <c r="N191" s="26">
        <v>46539.333333333336</v>
      </c>
      <c r="O191" s="26">
        <v>46568.697916666664</v>
      </c>
      <c r="P191" s="11" t="s">
        <v>1012</v>
      </c>
      <c r="Q191" s="11" t="s">
        <v>475</v>
      </c>
      <c r="R191" s="13">
        <f>VLOOKUP(D191,'Izmaksu piedāvājums'!$A$18:$N$213,13)</f>
        <v>0</v>
      </c>
      <c r="S191" s="27">
        <v>1</v>
      </c>
      <c r="T191" s="13">
        <f t="shared" si="2"/>
        <v>0</v>
      </c>
    </row>
    <row r="192" spans="1:20" ht="201.5" x14ac:dyDescent="0.35">
      <c r="A192" s="12">
        <v>2027</v>
      </c>
      <c r="B192" s="12" t="s">
        <v>3</v>
      </c>
      <c r="C192" s="12" t="s">
        <v>475</v>
      </c>
      <c r="D192" s="11" t="s">
        <v>406</v>
      </c>
      <c r="E192" s="11" t="s">
        <v>407</v>
      </c>
      <c r="F192" s="11" t="s">
        <v>1013</v>
      </c>
      <c r="G192" s="11" t="s">
        <v>1014</v>
      </c>
      <c r="H192" s="11" t="s">
        <v>875</v>
      </c>
      <c r="I192" s="12">
        <v>386972</v>
      </c>
      <c r="J192" s="11" t="s">
        <v>479</v>
      </c>
      <c r="K192" s="11" t="s">
        <v>1010</v>
      </c>
      <c r="L192" s="11" t="s">
        <v>1015</v>
      </c>
      <c r="M192" s="11" t="s">
        <v>1006</v>
      </c>
      <c r="N192" s="26">
        <v>46539.333333333336</v>
      </c>
      <c r="O192" s="26">
        <v>46568.697916666664</v>
      </c>
      <c r="P192" s="11" t="s">
        <v>1016</v>
      </c>
      <c r="Q192" s="11" t="s">
        <v>475</v>
      </c>
      <c r="R192" s="13">
        <f>VLOOKUP(D192,'Izmaksu piedāvājums'!$A$18:$N$213,13)</f>
        <v>0</v>
      </c>
      <c r="S192" s="27">
        <v>1</v>
      </c>
      <c r="T192" s="13">
        <f t="shared" si="2"/>
        <v>0</v>
      </c>
    </row>
    <row r="193" spans="1:20" ht="201.5" x14ac:dyDescent="0.35">
      <c r="A193" s="12">
        <v>2027</v>
      </c>
      <c r="B193" s="12" t="s">
        <v>3</v>
      </c>
      <c r="C193" s="12" t="s">
        <v>475</v>
      </c>
      <c r="D193" s="11" t="s">
        <v>406</v>
      </c>
      <c r="E193" s="11" t="s">
        <v>407</v>
      </c>
      <c r="F193" s="11" t="s">
        <v>1017</v>
      </c>
      <c r="G193" s="11" t="s">
        <v>1018</v>
      </c>
      <c r="H193" s="11" t="s">
        <v>875</v>
      </c>
      <c r="I193" s="12">
        <v>386973</v>
      </c>
      <c r="J193" s="11" t="s">
        <v>479</v>
      </c>
      <c r="K193" s="11" t="s">
        <v>1010</v>
      </c>
      <c r="L193" s="11" t="s">
        <v>1015</v>
      </c>
      <c r="M193" s="11" t="s">
        <v>1006</v>
      </c>
      <c r="N193" s="26">
        <v>46539.333333333336</v>
      </c>
      <c r="O193" s="26">
        <v>46568.697916666664</v>
      </c>
      <c r="P193" s="11" t="s">
        <v>1016</v>
      </c>
      <c r="Q193" s="11" t="s">
        <v>475</v>
      </c>
      <c r="R193" s="13">
        <f>VLOOKUP(D193,'Izmaksu piedāvājums'!$A$18:$N$213,13)</f>
        <v>0</v>
      </c>
      <c r="S193" s="27">
        <v>1</v>
      </c>
      <c r="T193" s="13">
        <f t="shared" si="2"/>
        <v>0</v>
      </c>
    </row>
    <row r="194" spans="1:20" ht="294.5" x14ac:dyDescent="0.35">
      <c r="A194" s="12">
        <v>2027</v>
      </c>
      <c r="B194" s="12" t="s">
        <v>3</v>
      </c>
      <c r="C194" s="12" t="s">
        <v>475</v>
      </c>
      <c r="D194" s="11" t="s">
        <v>284</v>
      </c>
      <c r="E194" s="11" t="s">
        <v>285</v>
      </c>
      <c r="F194" s="11" t="s">
        <v>1019</v>
      </c>
      <c r="G194" s="11" t="s">
        <v>1020</v>
      </c>
      <c r="H194" s="11" t="s">
        <v>1021</v>
      </c>
      <c r="I194" s="12">
        <v>386974</v>
      </c>
      <c r="J194" s="11" t="s">
        <v>479</v>
      </c>
      <c r="K194" s="11" t="s">
        <v>1022</v>
      </c>
      <c r="L194" s="11" t="s">
        <v>285</v>
      </c>
      <c r="M194" s="11" t="s">
        <v>1023</v>
      </c>
      <c r="N194" s="26">
        <v>46569.333333333336</v>
      </c>
      <c r="O194" s="26">
        <v>46598.645833333336</v>
      </c>
      <c r="P194" s="11" t="s">
        <v>498</v>
      </c>
      <c r="Q194" s="11" t="s">
        <v>475</v>
      </c>
      <c r="R194" s="13">
        <f>VLOOKUP(D194,'Izmaksu piedāvājums'!$A$18:$N$213,13)</f>
        <v>0</v>
      </c>
      <c r="S194" s="27">
        <v>1</v>
      </c>
      <c r="T194" s="13">
        <f t="shared" si="2"/>
        <v>0</v>
      </c>
    </row>
    <row r="195" spans="1:20" ht="294.5" x14ac:dyDescent="0.35">
      <c r="A195" s="12">
        <v>2027</v>
      </c>
      <c r="B195" s="12" t="s">
        <v>3</v>
      </c>
      <c r="C195" s="12" t="s">
        <v>475</v>
      </c>
      <c r="D195" s="11" t="s">
        <v>284</v>
      </c>
      <c r="E195" s="11" t="s">
        <v>285</v>
      </c>
      <c r="F195" s="11" t="s">
        <v>1024</v>
      </c>
      <c r="G195" s="11" t="s">
        <v>1025</v>
      </c>
      <c r="H195" s="11" t="s">
        <v>1021</v>
      </c>
      <c r="I195" s="12">
        <v>386975</v>
      </c>
      <c r="J195" s="11" t="s">
        <v>479</v>
      </c>
      <c r="K195" s="11" t="s">
        <v>1022</v>
      </c>
      <c r="L195" s="11" t="s">
        <v>285</v>
      </c>
      <c r="M195" s="11" t="s">
        <v>1023</v>
      </c>
      <c r="N195" s="26">
        <v>46569.333333333336</v>
      </c>
      <c r="O195" s="26">
        <v>46598.645833333336</v>
      </c>
      <c r="P195" s="11" t="s">
        <v>498</v>
      </c>
      <c r="Q195" s="11" t="s">
        <v>475</v>
      </c>
      <c r="R195" s="13">
        <f>VLOOKUP(D195,'Izmaksu piedāvājums'!$A$18:$N$213,13)</f>
        <v>0</v>
      </c>
      <c r="S195" s="27">
        <v>1</v>
      </c>
      <c r="T195" s="13">
        <f t="shared" si="2"/>
        <v>0</v>
      </c>
    </row>
    <row r="196" spans="1:20" ht="403" x14ac:dyDescent="0.35">
      <c r="A196" s="12">
        <v>2027</v>
      </c>
      <c r="B196" s="12" t="s">
        <v>3</v>
      </c>
      <c r="C196" s="12" t="s">
        <v>475</v>
      </c>
      <c r="D196" s="11" t="s">
        <v>100</v>
      </c>
      <c r="E196" s="11" t="s">
        <v>101</v>
      </c>
      <c r="F196" s="11" t="s">
        <v>1026</v>
      </c>
      <c r="G196" s="11" t="s">
        <v>1027</v>
      </c>
      <c r="H196" s="11" t="s">
        <v>540</v>
      </c>
      <c r="I196" s="12">
        <v>386976</v>
      </c>
      <c r="J196" s="11" t="s">
        <v>479</v>
      </c>
      <c r="K196" s="11" t="s">
        <v>1028</v>
      </c>
      <c r="L196" s="11" t="s">
        <v>101</v>
      </c>
      <c r="M196" s="11" t="s">
        <v>1029</v>
      </c>
      <c r="N196" s="26">
        <v>46569.333333333336</v>
      </c>
      <c r="O196" s="26">
        <v>46598.645833333336</v>
      </c>
      <c r="P196" s="11" t="s">
        <v>1030</v>
      </c>
      <c r="Q196" s="11" t="s">
        <v>475</v>
      </c>
      <c r="R196" s="13">
        <f>VLOOKUP(D196,'Izmaksu piedāvājums'!$A$18:$N$213,13)</f>
        <v>0</v>
      </c>
      <c r="S196" s="27">
        <v>1</v>
      </c>
      <c r="T196" s="13">
        <f t="shared" si="2"/>
        <v>0</v>
      </c>
    </row>
    <row r="197" spans="1:20" ht="201.5" x14ac:dyDescent="0.35">
      <c r="A197" s="12">
        <v>2027</v>
      </c>
      <c r="B197" s="12" t="s">
        <v>3</v>
      </c>
      <c r="C197" s="12" t="s">
        <v>475</v>
      </c>
      <c r="D197" s="11" t="s">
        <v>96</v>
      </c>
      <c r="E197" s="11" t="s">
        <v>97</v>
      </c>
      <c r="F197" s="11" t="s">
        <v>1031</v>
      </c>
      <c r="G197" s="11" t="s">
        <v>1032</v>
      </c>
      <c r="H197" s="11" t="s">
        <v>726</v>
      </c>
      <c r="I197" s="12">
        <v>386977</v>
      </c>
      <c r="J197" s="11" t="s">
        <v>479</v>
      </c>
      <c r="K197" s="11" t="s">
        <v>97</v>
      </c>
      <c r="L197" s="11" t="s">
        <v>97</v>
      </c>
      <c r="M197" s="11" t="s">
        <v>1033</v>
      </c>
      <c r="N197" s="26">
        <v>46569.333333333336</v>
      </c>
      <c r="O197" s="26">
        <v>46598.645833333336</v>
      </c>
      <c r="P197" s="11" t="s">
        <v>498</v>
      </c>
      <c r="Q197" s="11" t="s">
        <v>475</v>
      </c>
      <c r="R197" s="13">
        <f>VLOOKUP(D197,'Izmaksu piedāvājums'!$A$18:$N$213,13)</f>
        <v>0</v>
      </c>
      <c r="S197" s="27">
        <v>1</v>
      </c>
      <c r="T197" s="13">
        <f t="shared" ref="T197:T260" si="3">R197*S197</f>
        <v>0</v>
      </c>
    </row>
    <row r="198" spans="1:20" ht="201.5" x14ac:dyDescent="0.35">
      <c r="A198" s="12">
        <v>2027</v>
      </c>
      <c r="B198" s="12" t="s">
        <v>3</v>
      </c>
      <c r="C198" s="12" t="s">
        <v>475</v>
      </c>
      <c r="D198" s="11" t="s">
        <v>96</v>
      </c>
      <c r="E198" s="11" t="s">
        <v>97</v>
      </c>
      <c r="F198" s="11" t="s">
        <v>1034</v>
      </c>
      <c r="G198" s="11" t="s">
        <v>1035</v>
      </c>
      <c r="H198" s="11" t="s">
        <v>726</v>
      </c>
      <c r="I198" s="12">
        <v>386978</v>
      </c>
      <c r="J198" s="11" t="s">
        <v>479</v>
      </c>
      <c r="K198" s="11" t="s">
        <v>97</v>
      </c>
      <c r="L198" s="11" t="s">
        <v>97</v>
      </c>
      <c r="M198" s="11" t="s">
        <v>1033</v>
      </c>
      <c r="N198" s="26">
        <v>46569.333333333336</v>
      </c>
      <c r="O198" s="26">
        <v>46598.645833333336</v>
      </c>
      <c r="P198" s="11" t="s">
        <v>498</v>
      </c>
      <c r="Q198" s="11" t="s">
        <v>475</v>
      </c>
      <c r="R198" s="13">
        <f>VLOOKUP(D198,'Izmaksu piedāvājums'!$A$18:$N$213,13)</f>
        <v>0</v>
      </c>
      <c r="S198" s="27">
        <v>1</v>
      </c>
      <c r="T198" s="13">
        <f t="shared" si="3"/>
        <v>0</v>
      </c>
    </row>
    <row r="199" spans="1:20" ht="217" x14ac:dyDescent="0.35">
      <c r="A199" s="12">
        <v>2027</v>
      </c>
      <c r="B199" s="12" t="s">
        <v>3</v>
      </c>
      <c r="C199" s="12" t="s">
        <v>475</v>
      </c>
      <c r="D199" s="11" t="s">
        <v>94</v>
      </c>
      <c r="E199" s="11" t="s">
        <v>95</v>
      </c>
      <c r="F199" s="11" t="s">
        <v>1036</v>
      </c>
      <c r="G199" s="11" t="s">
        <v>1037</v>
      </c>
      <c r="H199" s="11" t="s">
        <v>726</v>
      </c>
      <c r="I199" s="12">
        <v>386979</v>
      </c>
      <c r="J199" s="11" t="s">
        <v>479</v>
      </c>
      <c r="K199" s="11" t="s">
        <v>95</v>
      </c>
      <c r="L199" s="11" t="s">
        <v>95</v>
      </c>
      <c r="M199" s="11" t="s">
        <v>1038</v>
      </c>
      <c r="N199" s="26">
        <v>46569.333333333336</v>
      </c>
      <c r="O199" s="26">
        <v>46598.645833333336</v>
      </c>
      <c r="P199" s="11" t="s">
        <v>498</v>
      </c>
      <c r="Q199" s="11" t="s">
        <v>475</v>
      </c>
      <c r="R199" s="13">
        <f>VLOOKUP(D199,'Izmaksu piedāvājums'!$A$18:$N$213,13)</f>
        <v>0</v>
      </c>
      <c r="S199" s="27">
        <v>1</v>
      </c>
      <c r="T199" s="13">
        <f t="shared" si="3"/>
        <v>0</v>
      </c>
    </row>
    <row r="200" spans="1:20" ht="217" x14ac:dyDescent="0.35">
      <c r="A200" s="12">
        <v>2027</v>
      </c>
      <c r="B200" s="12" t="s">
        <v>3</v>
      </c>
      <c r="C200" s="12" t="s">
        <v>475</v>
      </c>
      <c r="D200" s="11" t="s">
        <v>94</v>
      </c>
      <c r="E200" s="11" t="s">
        <v>95</v>
      </c>
      <c r="F200" s="11" t="s">
        <v>1039</v>
      </c>
      <c r="G200" s="11" t="s">
        <v>1040</v>
      </c>
      <c r="H200" s="11" t="s">
        <v>726</v>
      </c>
      <c r="I200" s="12">
        <v>386980</v>
      </c>
      <c r="J200" s="11" t="s">
        <v>479</v>
      </c>
      <c r="K200" s="11" t="s">
        <v>95</v>
      </c>
      <c r="L200" s="11" t="s">
        <v>95</v>
      </c>
      <c r="M200" s="11" t="s">
        <v>1038</v>
      </c>
      <c r="N200" s="26">
        <v>46569.333333333336</v>
      </c>
      <c r="O200" s="26">
        <v>46598.645833333336</v>
      </c>
      <c r="P200" s="11" t="s">
        <v>498</v>
      </c>
      <c r="Q200" s="11" t="s">
        <v>475</v>
      </c>
      <c r="R200" s="13">
        <f>VLOOKUP(D200,'Izmaksu piedāvājums'!$A$18:$N$213,13)</f>
        <v>0</v>
      </c>
      <c r="S200" s="27">
        <v>1</v>
      </c>
      <c r="T200" s="13">
        <f t="shared" si="3"/>
        <v>0</v>
      </c>
    </row>
    <row r="201" spans="1:20" ht="217" x14ac:dyDescent="0.35">
      <c r="A201" s="12">
        <v>2027</v>
      </c>
      <c r="B201" s="12" t="s">
        <v>3</v>
      </c>
      <c r="C201" s="12" t="s">
        <v>475</v>
      </c>
      <c r="D201" s="11" t="s">
        <v>92</v>
      </c>
      <c r="E201" s="11" t="s">
        <v>93</v>
      </c>
      <c r="F201" s="11" t="s">
        <v>1041</v>
      </c>
      <c r="G201" s="11" t="s">
        <v>1042</v>
      </c>
      <c r="H201" s="11" t="s">
        <v>1043</v>
      </c>
      <c r="I201" s="12">
        <v>386981</v>
      </c>
      <c r="J201" s="11" t="s">
        <v>479</v>
      </c>
      <c r="K201" s="11" t="s">
        <v>93</v>
      </c>
      <c r="L201" s="11" t="s">
        <v>93</v>
      </c>
      <c r="M201" s="11" t="s">
        <v>1044</v>
      </c>
      <c r="N201" s="26">
        <v>46569.333333333336</v>
      </c>
      <c r="O201" s="26">
        <v>46598.645833333336</v>
      </c>
      <c r="P201" s="11" t="s">
        <v>1045</v>
      </c>
      <c r="Q201" s="11" t="s">
        <v>475</v>
      </c>
      <c r="R201" s="13">
        <f>VLOOKUP(D201,'Izmaksu piedāvājums'!$A$18:$N$213,13)</f>
        <v>0</v>
      </c>
      <c r="S201" s="27">
        <v>1</v>
      </c>
      <c r="T201" s="13">
        <f t="shared" si="3"/>
        <v>0</v>
      </c>
    </row>
    <row r="202" spans="1:20" ht="217" x14ac:dyDescent="0.35">
      <c r="A202" s="12">
        <v>2027</v>
      </c>
      <c r="B202" s="12" t="s">
        <v>3</v>
      </c>
      <c r="C202" s="12" t="s">
        <v>475</v>
      </c>
      <c r="D202" s="11" t="s">
        <v>92</v>
      </c>
      <c r="E202" s="11" t="s">
        <v>93</v>
      </c>
      <c r="F202" s="11" t="s">
        <v>1046</v>
      </c>
      <c r="G202" s="11" t="s">
        <v>1047</v>
      </c>
      <c r="H202" s="11" t="s">
        <v>1043</v>
      </c>
      <c r="I202" s="12">
        <v>386982</v>
      </c>
      <c r="J202" s="11" t="s">
        <v>479</v>
      </c>
      <c r="K202" s="11" t="s">
        <v>93</v>
      </c>
      <c r="L202" s="11" t="s">
        <v>93</v>
      </c>
      <c r="M202" s="11" t="s">
        <v>1044</v>
      </c>
      <c r="N202" s="26">
        <v>46569.333333333336</v>
      </c>
      <c r="O202" s="26">
        <v>46598.645833333336</v>
      </c>
      <c r="P202" s="11" t="s">
        <v>1045</v>
      </c>
      <c r="Q202" s="11" t="s">
        <v>475</v>
      </c>
      <c r="R202" s="13">
        <f>VLOOKUP(D202,'Izmaksu piedāvājums'!$A$18:$N$213,13)</f>
        <v>0</v>
      </c>
      <c r="S202" s="27">
        <v>1</v>
      </c>
      <c r="T202" s="13">
        <f t="shared" si="3"/>
        <v>0</v>
      </c>
    </row>
    <row r="203" spans="1:20" ht="217" x14ac:dyDescent="0.35">
      <c r="A203" s="12">
        <v>2027</v>
      </c>
      <c r="B203" s="12" t="s">
        <v>3</v>
      </c>
      <c r="C203" s="12" t="s">
        <v>475</v>
      </c>
      <c r="D203" s="11" t="s">
        <v>98</v>
      </c>
      <c r="E203" s="11" t="s">
        <v>99</v>
      </c>
      <c r="F203" s="11" t="s">
        <v>476</v>
      </c>
      <c r="G203" s="11" t="s">
        <v>477</v>
      </c>
      <c r="H203" s="11" t="s">
        <v>478</v>
      </c>
      <c r="I203" s="12">
        <v>386983</v>
      </c>
      <c r="J203" s="11" t="s">
        <v>479</v>
      </c>
      <c r="K203" s="11" t="s">
        <v>480</v>
      </c>
      <c r="L203" s="11" t="s">
        <v>99</v>
      </c>
      <c r="M203" s="11" t="s">
        <v>481</v>
      </c>
      <c r="N203" s="26">
        <v>46569.333333333336</v>
      </c>
      <c r="O203" s="26">
        <v>46598.645833333336</v>
      </c>
      <c r="P203" s="11" t="s">
        <v>482</v>
      </c>
      <c r="Q203" s="11" t="s">
        <v>475</v>
      </c>
      <c r="R203" s="13">
        <f>VLOOKUP(D203,'Izmaksu piedāvājums'!$A$18:$N$213,13)</f>
        <v>0</v>
      </c>
      <c r="S203" s="27">
        <v>1</v>
      </c>
      <c r="T203" s="13">
        <f t="shared" si="3"/>
        <v>0</v>
      </c>
    </row>
    <row r="204" spans="1:20" ht="403" x14ac:dyDescent="0.35">
      <c r="A204" s="12">
        <v>2027</v>
      </c>
      <c r="B204" s="12" t="s">
        <v>3</v>
      </c>
      <c r="C204" s="12" t="s">
        <v>475</v>
      </c>
      <c r="D204" s="11" t="s">
        <v>100</v>
      </c>
      <c r="E204" s="11" t="s">
        <v>101</v>
      </c>
      <c r="F204" s="11" t="s">
        <v>1048</v>
      </c>
      <c r="G204" s="11" t="s">
        <v>1049</v>
      </c>
      <c r="H204" s="11" t="s">
        <v>540</v>
      </c>
      <c r="I204" s="12">
        <v>386984</v>
      </c>
      <c r="J204" s="11" t="s">
        <v>479</v>
      </c>
      <c r="K204" s="11" t="s">
        <v>1028</v>
      </c>
      <c r="L204" s="11" t="s">
        <v>101</v>
      </c>
      <c r="M204" s="11" t="s">
        <v>1029</v>
      </c>
      <c r="N204" s="26">
        <v>46569.333333333336</v>
      </c>
      <c r="O204" s="26">
        <v>46598.645833333336</v>
      </c>
      <c r="P204" s="11" t="s">
        <v>1030</v>
      </c>
      <c r="Q204" s="11" t="s">
        <v>475</v>
      </c>
      <c r="R204" s="13">
        <f>VLOOKUP(D204,'Izmaksu piedāvājums'!$A$18:$N$213,13)</f>
        <v>0</v>
      </c>
      <c r="S204" s="27">
        <v>1</v>
      </c>
      <c r="T204" s="13">
        <f t="shared" si="3"/>
        <v>0</v>
      </c>
    </row>
    <row r="205" spans="1:20" ht="201.5" x14ac:dyDescent="0.35">
      <c r="A205" s="12">
        <v>2027</v>
      </c>
      <c r="B205" s="12" t="s">
        <v>3</v>
      </c>
      <c r="C205" s="12" t="s">
        <v>475</v>
      </c>
      <c r="D205" s="11" t="s">
        <v>96</v>
      </c>
      <c r="E205" s="11" t="s">
        <v>97</v>
      </c>
      <c r="F205" s="11" t="s">
        <v>1050</v>
      </c>
      <c r="G205" s="11" t="s">
        <v>1051</v>
      </c>
      <c r="H205" s="11" t="s">
        <v>726</v>
      </c>
      <c r="I205" s="12">
        <v>386985</v>
      </c>
      <c r="J205" s="11" t="s">
        <v>479</v>
      </c>
      <c r="K205" s="11" t="s">
        <v>97</v>
      </c>
      <c r="L205" s="11" t="s">
        <v>97</v>
      </c>
      <c r="M205" s="11" t="s">
        <v>1033</v>
      </c>
      <c r="N205" s="26">
        <v>46569.333333333336</v>
      </c>
      <c r="O205" s="26">
        <v>46598.645833333336</v>
      </c>
      <c r="P205" s="11" t="s">
        <v>498</v>
      </c>
      <c r="Q205" s="11" t="s">
        <v>475</v>
      </c>
      <c r="R205" s="13">
        <f>VLOOKUP(D205,'Izmaksu piedāvājums'!$A$18:$N$213,13)</f>
        <v>0</v>
      </c>
      <c r="S205" s="27">
        <v>1</v>
      </c>
      <c r="T205" s="13">
        <f t="shared" si="3"/>
        <v>0</v>
      </c>
    </row>
    <row r="206" spans="1:20" ht="201.5" x14ac:dyDescent="0.35">
      <c r="A206" s="12">
        <v>2027</v>
      </c>
      <c r="B206" s="12" t="s">
        <v>3</v>
      </c>
      <c r="C206" s="12" t="s">
        <v>475</v>
      </c>
      <c r="D206" s="11" t="s">
        <v>96</v>
      </c>
      <c r="E206" s="11" t="s">
        <v>97</v>
      </c>
      <c r="F206" s="11" t="s">
        <v>1052</v>
      </c>
      <c r="G206" s="11" t="s">
        <v>1053</v>
      </c>
      <c r="H206" s="11" t="s">
        <v>726</v>
      </c>
      <c r="I206" s="12">
        <v>386986</v>
      </c>
      <c r="J206" s="11" t="s">
        <v>479</v>
      </c>
      <c r="K206" s="11" t="s">
        <v>97</v>
      </c>
      <c r="L206" s="11" t="s">
        <v>97</v>
      </c>
      <c r="M206" s="11" t="s">
        <v>1033</v>
      </c>
      <c r="N206" s="26">
        <v>46569.333333333336</v>
      </c>
      <c r="O206" s="26">
        <v>46598.645833333336</v>
      </c>
      <c r="P206" s="11" t="s">
        <v>498</v>
      </c>
      <c r="Q206" s="11" t="s">
        <v>475</v>
      </c>
      <c r="R206" s="13">
        <f>VLOOKUP(D206,'Izmaksu piedāvājums'!$A$18:$N$213,13)</f>
        <v>0</v>
      </c>
      <c r="S206" s="27">
        <v>1</v>
      </c>
      <c r="T206" s="13">
        <f t="shared" si="3"/>
        <v>0</v>
      </c>
    </row>
    <row r="207" spans="1:20" ht="217" x14ac:dyDescent="0.35">
      <c r="A207" s="12">
        <v>2027</v>
      </c>
      <c r="B207" s="12" t="s">
        <v>3</v>
      </c>
      <c r="C207" s="12" t="s">
        <v>475</v>
      </c>
      <c r="D207" s="11" t="s">
        <v>94</v>
      </c>
      <c r="E207" s="11" t="s">
        <v>95</v>
      </c>
      <c r="F207" s="11" t="s">
        <v>1054</v>
      </c>
      <c r="G207" s="11" t="s">
        <v>1055</v>
      </c>
      <c r="H207" s="11" t="s">
        <v>726</v>
      </c>
      <c r="I207" s="12">
        <v>386987</v>
      </c>
      <c r="J207" s="11" t="s">
        <v>479</v>
      </c>
      <c r="K207" s="11" t="s">
        <v>95</v>
      </c>
      <c r="L207" s="11" t="s">
        <v>95</v>
      </c>
      <c r="M207" s="11" t="s">
        <v>1038</v>
      </c>
      <c r="N207" s="26">
        <v>46569.333333333336</v>
      </c>
      <c r="O207" s="26">
        <v>46598.645833333336</v>
      </c>
      <c r="P207" s="11" t="s">
        <v>498</v>
      </c>
      <c r="Q207" s="11" t="s">
        <v>475</v>
      </c>
      <c r="R207" s="13">
        <f>VLOOKUP(D207,'Izmaksu piedāvājums'!$A$18:$N$213,13)</f>
        <v>0</v>
      </c>
      <c r="S207" s="27">
        <v>1</v>
      </c>
      <c r="T207" s="13">
        <f t="shared" si="3"/>
        <v>0</v>
      </c>
    </row>
    <row r="208" spans="1:20" ht="217" x14ac:dyDescent="0.35">
      <c r="A208" s="12">
        <v>2027</v>
      </c>
      <c r="B208" s="12" t="s">
        <v>3</v>
      </c>
      <c r="C208" s="12" t="s">
        <v>475</v>
      </c>
      <c r="D208" s="11" t="s">
        <v>94</v>
      </c>
      <c r="E208" s="11" t="s">
        <v>95</v>
      </c>
      <c r="F208" s="11" t="s">
        <v>1056</v>
      </c>
      <c r="G208" s="11" t="s">
        <v>1057</v>
      </c>
      <c r="H208" s="11" t="s">
        <v>726</v>
      </c>
      <c r="I208" s="12">
        <v>386988</v>
      </c>
      <c r="J208" s="11" t="s">
        <v>479</v>
      </c>
      <c r="K208" s="11" t="s">
        <v>95</v>
      </c>
      <c r="L208" s="11" t="s">
        <v>95</v>
      </c>
      <c r="M208" s="11" t="s">
        <v>1038</v>
      </c>
      <c r="N208" s="26">
        <v>46569.333333333336</v>
      </c>
      <c r="O208" s="26">
        <v>46598.645833333336</v>
      </c>
      <c r="P208" s="11" t="s">
        <v>498</v>
      </c>
      <c r="Q208" s="11" t="s">
        <v>475</v>
      </c>
      <c r="R208" s="13">
        <f>VLOOKUP(D208,'Izmaksu piedāvājums'!$A$18:$N$213,13)</f>
        <v>0</v>
      </c>
      <c r="S208" s="27">
        <v>1</v>
      </c>
      <c r="T208" s="13">
        <f t="shared" si="3"/>
        <v>0</v>
      </c>
    </row>
    <row r="209" spans="1:20" ht="217" x14ac:dyDescent="0.35">
      <c r="A209" s="12">
        <v>2027</v>
      </c>
      <c r="B209" s="12" t="s">
        <v>3</v>
      </c>
      <c r="C209" s="12" t="s">
        <v>475</v>
      </c>
      <c r="D209" s="11" t="s">
        <v>92</v>
      </c>
      <c r="E209" s="11" t="s">
        <v>93</v>
      </c>
      <c r="F209" s="11" t="s">
        <v>1058</v>
      </c>
      <c r="G209" s="11" t="s">
        <v>1059</v>
      </c>
      <c r="H209" s="11" t="s">
        <v>1043</v>
      </c>
      <c r="I209" s="12">
        <v>386989</v>
      </c>
      <c r="J209" s="11" t="s">
        <v>479</v>
      </c>
      <c r="K209" s="11" t="s">
        <v>93</v>
      </c>
      <c r="L209" s="11" t="s">
        <v>93</v>
      </c>
      <c r="M209" s="11" t="s">
        <v>1044</v>
      </c>
      <c r="N209" s="26">
        <v>46569.333333333336</v>
      </c>
      <c r="O209" s="26">
        <v>46598.645833333336</v>
      </c>
      <c r="P209" s="11" t="s">
        <v>1045</v>
      </c>
      <c r="Q209" s="11" t="s">
        <v>475</v>
      </c>
      <c r="R209" s="13">
        <f>VLOOKUP(D209,'Izmaksu piedāvājums'!$A$18:$N$213,13)</f>
        <v>0</v>
      </c>
      <c r="S209" s="27">
        <v>1</v>
      </c>
      <c r="T209" s="13">
        <f t="shared" si="3"/>
        <v>0</v>
      </c>
    </row>
    <row r="210" spans="1:20" ht="217" x14ac:dyDescent="0.35">
      <c r="A210" s="12">
        <v>2027</v>
      </c>
      <c r="B210" s="12" t="s">
        <v>3</v>
      </c>
      <c r="C210" s="12" t="s">
        <v>475</v>
      </c>
      <c r="D210" s="11" t="s">
        <v>92</v>
      </c>
      <c r="E210" s="11" t="s">
        <v>93</v>
      </c>
      <c r="F210" s="11" t="s">
        <v>1060</v>
      </c>
      <c r="G210" s="11" t="s">
        <v>1061</v>
      </c>
      <c r="H210" s="11" t="s">
        <v>1043</v>
      </c>
      <c r="I210" s="12">
        <v>386990</v>
      </c>
      <c r="J210" s="11" t="s">
        <v>479</v>
      </c>
      <c r="K210" s="11" t="s">
        <v>93</v>
      </c>
      <c r="L210" s="11" t="s">
        <v>93</v>
      </c>
      <c r="M210" s="11" t="s">
        <v>1044</v>
      </c>
      <c r="N210" s="26">
        <v>46569.333333333336</v>
      </c>
      <c r="O210" s="26">
        <v>46598.645833333336</v>
      </c>
      <c r="P210" s="11" t="s">
        <v>1045</v>
      </c>
      <c r="Q210" s="11" t="s">
        <v>475</v>
      </c>
      <c r="R210" s="13">
        <f>VLOOKUP(D210,'Izmaksu piedāvājums'!$A$18:$N$213,13)</f>
        <v>0</v>
      </c>
      <c r="S210" s="27">
        <v>1</v>
      </c>
      <c r="T210" s="13">
        <f t="shared" si="3"/>
        <v>0</v>
      </c>
    </row>
    <row r="211" spans="1:20" ht="217" x14ac:dyDescent="0.35">
      <c r="A211" s="12">
        <v>2027</v>
      </c>
      <c r="B211" s="12" t="s">
        <v>3</v>
      </c>
      <c r="C211" s="12" t="s">
        <v>475</v>
      </c>
      <c r="D211" s="11" t="s">
        <v>98</v>
      </c>
      <c r="E211" s="11" t="s">
        <v>99</v>
      </c>
      <c r="F211" s="11" t="s">
        <v>483</v>
      </c>
      <c r="G211" s="11" t="s">
        <v>484</v>
      </c>
      <c r="H211" s="11" t="s">
        <v>485</v>
      </c>
      <c r="I211" s="12">
        <v>386991</v>
      </c>
      <c r="J211" s="11" t="s">
        <v>479</v>
      </c>
      <c r="K211" s="11" t="s">
        <v>480</v>
      </c>
      <c r="L211" s="11" t="s">
        <v>99</v>
      </c>
      <c r="M211" s="11" t="s">
        <v>481</v>
      </c>
      <c r="N211" s="26">
        <v>46569.333333333336</v>
      </c>
      <c r="O211" s="26">
        <v>46598.645833333336</v>
      </c>
      <c r="P211" s="11" t="s">
        <v>482</v>
      </c>
      <c r="Q211" s="11" t="s">
        <v>475</v>
      </c>
      <c r="R211" s="13">
        <f>VLOOKUP(D211,'Izmaksu piedāvājums'!$A$18:$N$213,13)</f>
        <v>0</v>
      </c>
      <c r="S211" s="27">
        <v>1</v>
      </c>
      <c r="T211" s="13">
        <f t="shared" si="3"/>
        <v>0</v>
      </c>
    </row>
    <row r="212" spans="1:20" ht="403" x14ac:dyDescent="0.35">
      <c r="A212" s="12">
        <v>2027</v>
      </c>
      <c r="B212" s="12" t="s">
        <v>3</v>
      </c>
      <c r="C212" s="12" t="s">
        <v>475</v>
      </c>
      <c r="D212" s="11" t="s">
        <v>100</v>
      </c>
      <c r="E212" s="11" t="s">
        <v>101</v>
      </c>
      <c r="F212" s="11" t="s">
        <v>1062</v>
      </c>
      <c r="G212" s="11" t="s">
        <v>1063</v>
      </c>
      <c r="H212" s="11" t="s">
        <v>540</v>
      </c>
      <c r="I212" s="12">
        <v>386992</v>
      </c>
      <c r="J212" s="11" t="s">
        <v>479</v>
      </c>
      <c r="K212" s="11" t="s">
        <v>1028</v>
      </c>
      <c r="L212" s="11" t="s">
        <v>101</v>
      </c>
      <c r="M212" s="11" t="s">
        <v>1029</v>
      </c>
      <c r="N212" s="26">
        <v>46569.333333333336</v>
      </c>
      <c r="O212" s="26">
        <v>46598.645833333336</v>
      </c>
      <c r="P212" s="11" t="s">
        <v>1030</v>
      </c>
      <c r="Q212" s="11" t="s">
        <v>475</v>
      </c>
      <c r="R212" s="13">
        <f>VLOOKUP(D212,'Izmaksu piedāvājums'!$A$18:$N$213,13)</f>
        <v>0</v>
      </c>
      <c r="S212" s="27">
        <v>1</v>
      </c>
      <c r="T212" s="13">
        <f t="shared" si="3"/>
        <v>0</v>
      </c>
    </row>
    <row r="213" spans="1:20" ht="201.5" x14ac:dyDescent="0.35">
      <c r="A213" s="12">
        <v>2027</v>
      </c>
      <c r="B213" s="12" t="s">
        <v>3</v>
      </c>
      <c r="C213" s="12" t="s">
        <v>475</v>
      </c>
      <c r="D213" s="11" t="s">
        <v>96</v>
      </c>
      <c r="E213" s="11" t="s">
        <v>97</v>
      </c>
      <c r="F213" s="11" t="s">
        <v>1064</v>
      </c>
      <c r="G213" s="11" t="s">
        <v>1065</v>
      </c>
      <c r="H213" s="11" t="s">
        <v>726</v>
      </c>
      <c r="I213" s="12">
        <v>386993</v>
      </c>
      <c r="J213" s="11" t="s">
        <v>479</v>
      </c>
      <c r="K213" s="11" t="s">
        <v>97</v>
      </c>
      <c r="L213" s="11" t="s">
        <v>97</v>
      </c>
      <c r="M213" s="11" t="s">
        <v>1033</v>
      </c>
      <c r="N213" s="26">
        <v>46569.333333333336</v>
      </c>
      <c r="O213" s="26">
        <v>46598.645833333336</v>
      </c>
      <c r="P213" s="11" t="s">
        <v>498</v>
      </c>
      <c r="Q213" s="11" t="s">
        <v>475</v>
      </c>
      <c r="R213" s="13">
        <f>VLOOKUP(D213,'Izmaksu piedāvājums'!$A$18:$N$213,13)</f>
        <v>0</v>
      </c>
      <c r="S213" s="27">
        <v>1</v>
      </c>
      <c r="T213" s="13">
        <f t="shared" si="3"/>
        <v>0</v>
      </c>
    </row>
    <row r="214" spans="1:20" ht="201.5" x14ac:dyDescent="0.35">
      <c r="A214" s="12">
        <v>2027</v>
      </c>
      <c r="B214" s="12" t="s">
        <v>3</v>
      </c>
      <c r="C214" s="12" t="s">
        <v>475</v>
      </c>
      <c r="D214" s="11" t="s">
        <v>96</v>
      </c>
      <c r="E214" s="11" t="s">
        <v>97</v>
      </c>
      <c r="F214" s="11" t="s">
        <v>1066</v>
      </c>
      <c r="G214" s="11" t="s">
        <v>1067</v>
      </c>
      <c r="H214" s="11" t="s">
        <v>726</v>
      </c>
      <c r="I214" s="12">
        <v>386994</v>
      </c>
      <c r="J214" s="11" t="s">
        <v>479</v>
      </c>
      <c r="K214" s="11" t="s">
        <v>97</v>
      </c>
      <c r="L214" s="11" t="s">
        <v>97</v>
      </c>
      <c r="M214" s="11" t="s">
        <v>1033</v>
      </c>
      <c r="N214" s="26">
        <v>46569.333333333336</v>
      </c>
      <c r="O214" s="26">
        <v>46598.645833333336</v>
      </c>
      <c r="P214" s="11" t="s">
        <v>498</v>
      </c>
      <c r="Q214" s="11" t="s">
        <v>475</v>
      </c>
      <c r="R214" s="13">
        <f>VLOOKUP(D214,'Izmaksu piedāvājums'!$A$18:$N$213,13)</f>
        <v>0</v>
      </c>
      <c r="S214" s="27">
        <v>1</v>
      </c>
      <c r="T214" s="13">
        <f t="shared" si="3"/>
        <v>0</v>
      </c>
    </row>
    <row r="215" spans="1:20" ht="217" x14ac:dyDescent="0.35">
      <c r="A215" s="12">
        <v>2027</v>
      </c>
      <c r="B215" s="12" t="s">
        <v>3</v>
      </c>
      <c r="C215" s="12" t="s">
        <v>475</v>
      </c>
      <c r="D215" s="11" t="s">
        <v>94</v>
      </c>
      <c r="E215" s="11" t="s">
        <v>95</v>
      </c>
      <c r="F215" s="11" t="s">
        <v>1068</v>
      </c>
      <c r="G215" s="11" t="s">
        <v>1069</v>
      </c>
      <c r="H215" s="11" t="s">
        <v>726</v>
      </c>
      <c r="I215" s="12">
        <v>386995</v>
      </c>
      <c r="J215" s="11" t="s">
        <v>479</v>
      </c>
      <c r="K215" s="11" t="s">
        <v>95</v>
      </c>
      <c r="L215" s="11" t="s">
        <v>95</v>
      </c>
      <c r="M215" s="11" t="s">
        <v>1038</v>
      </c>
      <c r="N215" s="26">
        <v>46569.333333333336</v>
      </c>
      <c r="O215" s="26">
        <v>46598.645833333336</v>
      </c>
      <c r="P215" s="11" t="s">
        <v>498</v>
      </c>
      <c r="Q215" s="11" t="s">
        <v>475</v>
      </c>
      <c r="R215" s="13">
        <f>VLOOKUP(D215,'Izmaksu piedāvājums'!$A$18:$N$213,13)</f>
        <v>0</v>
      </c>
      <c r="S215" s="27">
        <v>1</v>
      </c>
      <c r="T215" s="13">
        <f t="shared" si="3"/>
        <v>0</v>
      </c>
    </row>
    <row r="216" spans="1:20" ht="217" x14ac:dyDescent="0.35">
      <c r="A216" s="12">
        <v>2027</v>
      </c>
      <c r="B216" s="12" t="s">
        <v>3</v>
      </c>
      <c r="C216" s="12" t="s">
        <v>475</v>
      </c>
      <c r="D216" s="11" t="s">
        <v>94</v>
      </c>
      <c r="E216" s="11" t="s">
        <v>95</v>
      </c>
      <c r="F216" s="11" t="s">
        <v>1070</v>
      </c>
      <c r="G216" s="11" t="s">
        <v>1071</v>
      </c>
      <c r="H216" s="11" t="s">
        <v>726</v>
      </c>
      <c r="I216" s="12">
        <v>386996</v>
      </c>
      <c r="J216" s="11" t="s">
        <v>479</v>
      </c>
      <c r="K216" s="11" t="s">
        <v>95</v>
      </c>
      <c r="L216" s="11" t="s">
        <v>95</v>
      </c>
      <c r="M216" s="11" t="s">
        <v>1038</v>
      </c>
      <c r="N216" s="26">
        <v>46569.333333333336</v>
      </c>
      <c r="O216" s="26">
        <v>46598.645833333336</v>
      </c>
      <c r="P216" s="11" t="s">
        <v>498</v>
      </c>
      <c r="Q216" s="11" t="s">
        <v>475</v>
      </c>
      <c r="R216" s="13">
        <f>VLOOKUP(D216,'Izmaksu piedāvājums'!$A$18:$N$213,13)</f>
        <v>0</v>
      </c>
      <c r="S216" s="27">
        <v>1</v>
      </c>
      <c r="T216" s="13">
        <f t="shared" si="3"/>
        <v>0</v>
      </c>
    </row>
    <row r="217" spans="1:20" ht="217" x14ac:dyDescent="0.35">
      <c r="A217" s="12">
        <v>2027</v>
      </c>
      <c r="B217" s="12" t="s">
        <v>3</v>
      </c>
      <c r="C217" s="12" t="s">
        <v>475</v>
      </c>
      <c r="D217" s="11" t="s">
        <v>92</v>
      </c>
      <c r="E217" s="11" t="s">
        <v>93</v>
      </c>
      <c r="F217" s="11" t="s">
        <v>1072</v>
      </c>
      <c r="G217" s="11" t="s">
        <v>1073</v>
      </c>
      <c r="H217" s="11" t="s">
        <v>1043</v>
      </c>
      <c r="I217" s="12">
        <v>386997</v>
      </c>
      <c r="J217" s="11" t="s">
        <v>479</v>
      </c>
      <c r="K217" s="11" t="s">
        <v>93</v>
      </c>
      <c r="L217" s="11" t="s">
        <v>93</v>
      </c>
      <c r="M217" s="11" t="s">
        <v>1044</v>
      </c>
      <c r="N217" s="26">
        <v>46569.333333333336</v>
      </c>
      <c r="O217" s="26">
        <v>46598.645833333336</v>
      </c>
      <c r="P217" s="11" t="s">
        <v>1045</v>
      </c>
      <c r="Q217" s="11" t="s">
        <v>475</v>
      </c>
      <c r="R217" s="13">
        <f>VLOOKUP(D217,'Izmaksu piedāvājums'!$A$18:$N$213,13)</f>
        <v>0</v>
      </c>
      <c r="S217" s="27">
        <v>1</v>
      </c>
      <c r="T217" s="13">
        <f t="shared" si="3"/>
        <v>0</v>
      </c>
    </row>
    <row r="218" spans="1:20" ht="217" x14ac:dyDescent="0.35">
      <c r="A218" s="12">
        <v>2027</v>
      </c>
      <c r="B218" s="12" t="s">
        <v>3</v>
      </c>
      <c r="C218" s="12" t="s">
        <v>475</v>
      </c>
      <c r="D218" s="11" t="s">
        <v>92</v>
      </c>
      <c r="E218" s="11" t="s">
        <v>93</v>
      </c>
      <c r="F218" s="11" t="s">
        <v>1074</v>
      </c>
      <c r="G218" s="11" t="s">
        <v>1075</v>
      </c>
      <c r="H218" s="11" t="s">
        <v>1043</v>
      </c>
      <c r="I218" s="12">
        <v>386998</v>
      </c>
      <c r="J218" s="11" t="s">
        <v>479</v>
      </c>
      <c r="K218" s="11" t="s">
        <v>93</v>
      </c>
      <c r="L218" s="11" t="s">
        <v>93</v>
      </c>
      <c r="M218" s="11" t="s">
        <v>1044</v>
      </c>
      <c r="N218" s="26">
        <v>46569.333333333336</v>
      </c>
      <c r="O218" s="26">
        <v>46598.645833333336</v>
      </c>
      <c r="P218" s="11" t="s">
        <v>1045</v>
      </c>
      <c r="Q218" s="11" t="s">
        <v>475</v>
      </c>
      <c r="R218" s="13">
        <f>VLOOKUP(D218,'Izmaksu piedāvājums'!$A$18:$N$213,13)</f>
        <v>0</v>
      </c>
      <c r="S218" s="27">
        <v>1</v>
      </c>
      <c r="T218" s="13">
        <f t="shared" si="3"/>
        <v>0</v>
      </c>
    </row>
    <row r="219" spans="1:20" ht="217" x14ac:dyDescent="0.35">
      <c r="A219" s="12">
        <v>2027</v>
      </c>
      <c r="B219" s="12" t="s">
        <v>3</v>
      </c>
      <c r="C219" s="12" t="s">
        <v>475</v>
      </c>
      <c r="D219" s="11" t="s">
        <v>98</v>
      </c>
      <c r="E219" s="11" t="s">
        <v>99</v>
      </c>
      <c r="F219" s="11" t="s">
        <v>486</v>
      </c>
      <c r="G219" s="11" t="s">
        <v>487</v>
      </c>
      <c r="H219" s="11" t="s">
        <v>485</v>
      </c>
      <c r="I219" s="12">
        <v>386999</v>
      </c>
      <c r="J219" s="11" t="s">
        <v>479</v>
      </c>
      <c r="K219" s="11" t="s">
        <v>480</v>
      </c>
      <c r="L219" s="11" t="s">
        <v>99</v>
      </c>
      <c r="M219" s="11" t="s">
        <v>481</v>
      </c>
      <c r="N219" s="26">
        <v>46569.333333333336</v>
      </c>
      <c r="O219" s="26">
        <v>46598.645833333336</v>
      </c>
      <c r="P219" s="11" t="s">
        <v>482</v>
      </c>
      <c r="Q219" s="11" t="s">
        <v>475</v>
      </c>
      <c r="R219" s="13">
        <f>VLOOKUP(D219,'Izmaksu piedāvājums'!$A$18:$N$213,13)</f>
        <v>0</v>
      </c>
      <c r="S219" s="27">
        <v>1</v>
      </c>
      <c r="T219" s="13">
        <f t="shared" si="3"/>
        <v>0</v>
      </c>
    </row>
    <row r="220" spans="1:20" ht="232.5" x14ac:dyDescent="0.35">
      <c r="A220" s="12">
        <v>2027</v>
      </c>
      <c r="B220" s="12" t="s">
        <v>3</v>
      </c>
      <c r="C220" s="12" t="s">
        <v>475</v>
      </c>
      <c r="D220" s="11" t="s">
        <v>186</v>
      </c>
      <c r="E220" s="11" t="s">
        <v>187</v>
      </c>
      <c r="F220" s="11" t="s">
        <v>1076</v>
      </c>
      <c r="G220" s="11" t="s">
        <v>1077</v>
      </c>
      <c r="H220" s="11" t="s">
        <v>1078</v>
      </c>
      <c r="I220" s="12">
        <v>387000</v>
      </c>
      <c r="J220" s="11" t="s">
        <v>479</v>
      </c>
      <c r="K220" s="11" t="s">
        <v>187</v>
      </c>
      <c r="L220" s="11" t="s">
        <v>187</v>
      </c>
      <c r="M220" s="11" t="s">
        <v>1079</v>
      </c>
      <c r="N220" s="26">
        <v>46569.333333333336</v>
      </c>
      <c r="O220" s="26">
        <v>46598.645833333336</v>
      </c>
      <c r="P220" s="11" t="s">
        <v>1080</v>
      </c>
      <c r="Q220" s="11" t="s">
        <v>475</v>
      </c>
      <c r="R220" s="13">
        <f>VLOOKUP(D220,'Izmaksu piedāvājums'!$A$18:$N$213,13)</f>
        <v>0</v>
      </c>
      <c r="S220" s="27">
        <v>1</v>
      </c>
      <c r="T220" s="13">
        <f t="shared" si="3"/>
        <v>0</v>
      </c>
    </row>
    <row r="221" spans="1:20" ht="232.5" x14ac:dyDescent="0.35">
      <c r="A221" s="12">
        <v>2027</v>
      </c>
      <c r="B221" s="12" t="s">
        <v>3</v>
      </c>
      <c r="C221" s="12" t="s">
        <v>475</v>
      </c>
      <c r="D221" s="11" t="s">
        <v>186</v>
      </c>
      <c r="E221" s="11" t="s">
        <v>187</v>
      </c>
      <c r="F221" s="11" t="s">
        <v>1081</v>
      </c>
      <c r="G221" s="11" t="s">
        <v>1082</v>
      </c>
      <c r="H221" s="11" t="s">
        <v>1078</v>
      </c>
      <c r="I221" s="12">
        <v>387001</v>
      </c>
      <c r="J221" s="11" t="s">
        <v>479</v>
      </c>
      <c r="K221" s="11" t="s">
        <v>187</v>
      </c>
      <c r="L221" s="11" t="s">
        <v>187</v>
      </c>
      <c r="M221" s="11" t="s">
        <v>1079</v>
      </c>
      <c r="N221" s="26">
        <v>46569.333333333336</v>
      </c>
      <c r="O221" s="26">
        <v>46598.645833333336</v>
      </c>
      <c r="P221" s="11" t="s">
        <v>1083</v>
      </c>
      <c r="Q221" s="11" t="s">
        <v>475</v>
      </c>
      <c r="R221" s="13">
        <f>VLOOKUP(D221,'Izmaksu piedāvājums'!$A$18:$N$213,13)</f>
        <v>0</v>
      </c>
      <c r="S221" s="27">
        <v>1</v>
      </c>
      <c r="T221" s="13">
        <f t="shared" si="3"/>
        <v>0</v>
      </c>
    </row>
    <row r="222" spans="1:20" ht="201.5" x14ac:dyDescent="0.35">
      <c r="A222" s="12">
        <v>2027</v>
      </c>
      <c r="B222" s="12" t="s">
        <v>3</v>
      </c>
      <c r="C222" s="12" t="s">
        <v>475</v>
      </c>
      <c r="D222" s="11" t="s">
        <v>188</v>
      </c>
      <c r="E222" s="11" t="s">
        <v>189</v>
      </c>
      <c r="F222" s="11" t="s">
        <v>1084</v>
      </c>
      <c r="G222" s="11" t="s">
        <v>1085</v>
      </c>
      <c r="H222" s="11" t="s">
        <v>1086</v>
      </c>
      <c r="I222" s="12">
        <v>387002</v>
      </c>
      <c r="J222" s="11" t="s">
        <v>479</v>
      </c>
      <c r="K222" s="11" t="s">
        <v>1087</v>
      </c>
      <c r="L222" s="11" t="s">
        <v>189</v>
      </c>
      <c r="M222" s="11" t="s">
        <v>1088</v>
      </c>
      <c r="N222" s="26">
        <v>46569.333333333336</v>
      </c>
      <c r="O222" s="26">
        <v>46598.645833333336</v>
      </c>
      <c r="P222" s="11" t="s">
        <v>1089</v>
      </c>
      <c r="Q222" s="11" t="s">
        <v>475</v>
      </c>
      <c r="R222" s="13">
        <f>VLOOKUP(D222,'Izmaksu piedāvājums'!$A$18:$N$213,13)</f>
        <v>0</v>
      </c>
      <c r="S222" s="27">
        <v>1</v>
      </c>
      <c r="T222" s="13">
        <f t="shared" si="3"/>
        <v>0</v>
      </c>
    </row>
    <row r="223" spans="1:20" ht="232.5" x14ac:dyDescent="0.35">
      <c r="A223" s="12">
        <v>2027</v>
      </c>
      <c r="B223" s="12" t="s">
        <v>3</v>
      </c>
      <c r="C223" s="12" t="s">
        <v>475</v>
      </c>
      <c r="D223" s="11" t="s">
        <v>186</v>
      </c>
      <c r="E223" s="11" t="s">
        <v>187</v>
      </c>
      <c r="F223" s="11" t="s">
        <v>1090</v>
      </c>
      <c r="G223" s="11" t="s">
        <v>1091</v>
      </c>
      <c r="H223" s="11" t="s">
        <v>1078</v>
      </c>
      <c r="I223" s="12">
        <v>387003</v>
      </c>
      <c r="J223" s="11" t="s">
        <v>479</v>
      </c>
      <c r="K223" s="11" t="s">
        <v>187</v>
      </c>
      <c r="L223" s="11" t="s">
        <v>187</v>
      </c>
      <c r="M223" s="11" t="s">
        <v>1079</v>
      </c>
      <c r="N223" s="26">
        <v>46569.333333333336</v>
      </c>
      <c r="O223" s="26">
        <v>46598.645833333336</v>
      </c>
      <c r="P223" s="11" t="s">
        <v>1080</v>
      </c>
      <c r="Q223" s="11" t="s">
        <v>475</v>
      </c>
      <c r="R223" s="13">
        <f>VLOOKUP(D223,'Izmaksu piedāvājums'!$A$18:$N$213,13)</f>
        <v>0</v>
      </c>
      <c r="S223" s="27">
        <v>1</v>
      </c>
      <c r="T223" s="13">
        <f t="shared" si="3"/>
        <v>0</v>
      </c>
    </row>
    <row r="224" spans="1:20" ht="232.5" x14ac:dyDescent="0.35">
      <c r="A224" s="12">
        <v>2027</v>
      </c>
      <c r="B224" s="12" t="s">
        <v>3</v>
      </c>
      <c r="C224" s="12" t="s">
        <v>475</v>
      </c>
      <c r="D224" s="11" t="s">
        <v>186</v>
      </c>
      <c r="E224" s="11" t="s">
        <v>187</v>
      </c>
      <c r="F224" s="11" t="s">
        <v>1092</v>
      </c>
      <c r="G224" s="11" t="s">
        <v>1093</v>
      </c>
      <c r="H224" s="11" t="s">
        <v>1078</v>
      </c>
      <c r="I224" s="12">
        <v>387004</v>
      </c>
      <c r="J224" s="11" t="s">
        <v>479</v>
      </c>
      <c r="K224" s="11" t="s">
        <v>187</v>
      </c>
      <c r="L224" s="11" t="s">
        <v>187</v>
      </c>
      <c r="M224" s="11" t="s">
        <v>1079</v>
      </c>
      <c r="N224" s="26">
        <v>46569.333333333336</v>
      </c>
      <c r="O224" s="26">
        <v>46598.645833333336</v>
      </c>
      <c r="P224" s="11" t="s">
        <v>1080</v>
      </c>
      <c r="Q224" s="11" t="s">
        <v>475</v>
      </c>
      <c r="R224" s="13">
        <f>VLOOKUP(D224,'Izmaksu piedāvājums'!$A$18:$N$213,13)</f>
        <v>0</v>
      </c>
      <c r="S224" s="27">
        <v>1</v>
      </c>
      <c r="T224" s="13">
        <f t="shared" si="3"/>
        <v>0</v>
      </c>
    </row>
    <row r="225" spans="1:20" ht="232.5" x14ac:dyDescent="0.35">
      <c r="A225" s="12">
        <v>2027</v>
      </c>
      <c r="B225" s="12" t="s">
        <v>3</v>
      </c>
      <c r="C225" s="12" t="s">
        <v>475</v>
      </c>
      <c r="D225" s="11" t="s">
        <v>186</v>
      </c>
      <c r="E225" s="11" t="s">
        <v>187</v>
      </c>
      <c r="F225" s="11" t="s">
        <v>1094</v>
      </c>
      <c r="G225" s="11" t="s">
        <v>1095</v>
      </c>
      <c r="H225" s="11" t="s">
        <v>1078</v>
      </c>
      <c r="I225" s="12">
        <v>387005</v>
      </c>
      <c r="J225" s="11" t="s">
        <v>479</v>
      </c>
      <c r="K225" s="11" t="s">
        <v>187</v>
      </c>
      <c r="L225" s="11" t="s">
        <v>187</v>
      </c>
      <c r="M225" s="11" t="s">
        <v>1079</v>
      </c>
      <c r="N225" s="26">
        <v>46569.333333333336</v>
      </c>
      <c r="O225" s="26">
        <v>46598.645833333336</v>
      </c>
      <c r="P225" s="11" t="s">
        <v>1083</v>
      </c>
      <c r="Q225" s="11" t="s">
        <v>475</v>
      </c>
      <c r="R225" s="13">
        <f>VLOOKUP(D225,'Izmaksu piedāvājums'!$A$18:$N$213,13)</f>
        <v>0</v>
      </c>
      <c r="S225" s="27">
        <v>1</v>
      </c>
      <c r="T225" s="13">
        <f t="shared" si="3"/>
        <v>0</v>
      </c>
    </row>
    <row r="226" spans="1:20" ht="201.5" x14ac:dyDescent="0.35">
      <c r="A226" s="12">
        <v>2027</v>
      </c>
      <c r="B226" s="12" t="s">
        <v>3</v>
      </c>
      <c r="C226" s="12" t="s">
        <v>475</v>
      </c>
      <c r="D226" s="11" t="s">
        <v>188</v>
      </c>
      <c r="E226" s="11" t="s">
        <v>189</v>
      </c>
      <c r="F226" s="11" t="s">
        <v>1096</v>
      </c>
      <c r="G226" s="11" t="s">
        <v>1097</v>
      </c>
      <c r="H226" s="11" t="s">
        <v>1086</v>
      </c>
      <c r="I226" s="12">
        <v>387006</v>
      </c>
      <c r="J226" s="11" t="s">
        <v>479</v>
      </c>
      <c r="K226" s="11" t="s">
        <v>1087</v>
      </c>
      <c r="L226" s="11" t="s">
        <v>189</v>
      </c>
      <c r="M226" s="11" t="s">
        <v>1088</v>
      </c>
      <c r="N226" s="26">
        <v>46569.333333333336</v>
      </c>
      <c r="O226" s="26">
        <v>46598.645833333336</v>
      </c>
      <c r="P226" s="11" t="s">
        <v>1089</v>
      </c>
      <c r="Q226" s="11" t="s">
        <v>475</v>
      </c>
      <c r="R226" s="13">
        <f>VLOOKUP(D226,'Izmaksu piedāvājums'!$A$18:$N$213,13)</f>
        <v>0</v>
      </c>
      <c r="S226" s="27">
        <v>1</v>
      </c>
      <c r="T226" s="13">
        <f t="shared" si="3"/>
        <v>0</v>
      </c>
    </row>
    <row r="227" spans="1:20" ht="232.5" x14ac:dyDescent="0.35">
      <c r="A227" s="12">
        <v>2027</v>
      </c>
      <c r="B227" s="12" t="s">
        <v>3</v>
      </c>
      <c r="C227" s="12" t="s">
        <v>475</v>
      </c>
      <c r="D227" s="11" t="s">
        <v>186</v>
      </c>
      <c r="E227" s="11" t="s">
        <v>187</v>
      </c>
      <c r="F227" s="11" t="s">
        <v>1098</v>
      </c>
      <c r="G227" s="11" t="s">
        <v>1099</v>
      </c>
      <c r="H227" s="11" t="s">
        <v>1078</v>
      </c>
      <c r="I227" s="12">
        <v>387007</v>
      </c>
      <c r="J227" s="11" t="s">
        <v>479</v>
      </c>
      <c r="K227" s="11" t="s">
        <v>187</v>
      </c>
      <c r="L227" s="11" t="s">
        <v>187</v>
      </c>
      <c r="M227" s="11" t="s">
        <v>1079</v>
      </c>
      <c r="N227" s="26">
        <v>46569.333333333336</v>
      </c>
      <c r="O227" s="26">
        <v>46598.645833333336</v>
      </c>
      <c r="P227" s="11" t="s">
        <v>1080</v>
      </c>
      <c r="Q227" s="11" t="s">
        <v>475</v>
      </c>
      <c r="R227" s="13">
        <f>VLOOKUP(D227,'Izmaksu piedāvājums'!$A$18:$N$213,13)</f>
        <v>0</v>
      </c>
      <c r="S227" s="27">
        <v>1</v>
      </c>
      <c r="T227" s="13">
        <f t="shared" si="3"/>
        <v>0</v>
      </c>
    </row>
    <row r="228" spans="1:20" ht="217" x14ac:dyDescent="0.35">
      <c r="A228" s="12">
        <v>2027</v>
      </c>
      <c r="B228" s="12" t="s">
        <v>3</v>
      </c>
      <c r="C228" s="12" t="s">
        <v>475</v>
      </c>
      <c r="D228" s="11" t="s">
        <v>160</v>
      </c>
      <c r="E228" s="11" t="s">
        <v>161</v>
      </c>
      <c r="F228" s="11" t="s">
        <v>1100</v>
      </c>
      <c r="G228" s="11" t="s">
        <v>1101</v>
      </c>
      <c r="H228" s="11" t="s">
        <v>490</v>
      </c>
      <c r="I228" s="12">
        <v>387008</v>
      </c>
      <c r="J228" s="11" t="s">
        <v>479</v>
      </c>
      <c r="K228" s="11" t="s">
        <v>161</v>
      </c>
      <c r="L228" s="11" t="s">
        <v>161</v>
      </c>
      <c r="M228" s="11" t="s">
        <v>1102</v>
      </c>
      <c r="N228" s="26">
        <v>46569.333333333336</v>
      </c>
      <c r="O228" s="26">
        <v>46598.645833333336</v>
      </c>
      <c r="P228" s="11" t="s">
        <v>498</v>
      </c>
      <c r="Q228" s="11" t="s">
        <v>475</v>
      </c>
      <c r="R228" s="13">
        <f>VLOOKUP(D228,'Izmaksu piedāvājums'!$A$18:$N$213,13)</f>
        <v>0</v>
      </c>
      <c r="S228" s="27">
        <v>1</v>
      </c>
      <c r="T228" s="13">
        <f t="shared" si="3"/>
        <v>0</v>
      </c>
    </row>
    <row r="229" spans="1:20" ht="217" x14ac:dyDescent="0.35">
      <c r="A229" s="12">
        <v>2027</v>
      </c>
      <c r="B229" s="12" t="s">
        <v>3</v>
      </c>
      <c r="C229" s="12" t="s">
        <v>475</v>
      </c>
      <c r="D229" s="11" t="s">
        <v>160</v>
      </c>
      <c r="E229" s="11" t="s">
        <v>161</v>
      </c>
      <c r="F229" s="11" t="s">
        <v>1103</v>
      </c>
      <c r="G229" s="11" t="s">
        <v>1104</v>
      </c>
      <c r="H229" s="11" t="s">
        <v>490</v>
      </c>
      <c r="I229" s="12">
        <v>387009</v>
      </c>
      <c r="J229" s="11" t="s">
        <v>479</v>
      </c>
      <c r="K229" s="11" t="s">
        <v>161</v>
      </c>
      <c r="L229" s="11" t="s">
        <v>161</v>
      </c>
      <c r="M229" s="11" t="s">
        <v>1102</v>
      </c>
      <c r="N229" s="26">
        <v>46569.333333333336</v>
      </c>
      <c r="O229" s="26">
        <v>46598.645833333336</v>
      </c>
      <c r="P229" s="11" t="s">
        <v>498</v>
      </c>
      <c r="Q229" s="11" t="s">
        <v>475</v>
      </c>
      <c r="R229" s="13">
        <f>VLOOKUP(D229,'Izmaksu piedāvājums'!$A$18:$N$213,13)</f>
        <v>0</v>
      </c>
      <c r="S229" s="27">
        <v>1</v>
      </c>
      <c r="T229" s="13">
        <f t="shared" si="3"/>
        <v>0</v>
      </c>
    </row>
    <row r="230" spans="1:20" ht="409.5" x14ac:dyDescent="0.35">
      <c r="A230" s="12">
        <v>2027</v>
      </c>
      <c r="B230" s="12" t="s">
        <v>3</v>
      </c>
      <c r="C230" s="12" t="s">
        <v>475</v>
      </c>
      <c r="D230" s="11" t="s">
        <v>45</v>
      </c>
      <c r="E230" s="11" t="s">
        <v>46</v>
      </c>
      <c r="F230" s="11" t="s">
        <v>1105</v>
      </c>
      <c r="G230" s="11" t="s">
        <v>1106</v>
      </c>
      <c r="H230" s="11" t="s">
        <v>1107</v>
      </c>
      <c r="I230" s="12">
        <v>387010</v>
      </c>
      <c r="J230" s="11" t="s">
        <v>479</v>
      </c>
      <c r="K230" s="11" t="s">
        <v>614</v>
      </c>
      <c r="L230" s="11" t="s">
        <v>46</v>
      </c>
      <c r="M230" s="11" t="s">
        <v>615</v>
      </c>
      <c r="N230" s="26">
        <v>46569.333333333336</v>
      </c>
      <c r="O230" s="26">
        <v>46598.645833333336</v>
      </c>
      <c r="P230" s="11" t="s">
        <v>1108</v>
      </c>
      <c r="Q230" s="11" t="s">
        <v>475</v>
      </c>
      <c r="R230" s="13">
        <f>VLOOKUP(D230,'Izmaksu piedāvājums'!$A$18:$N$213,13)</f>
        <v>0</v>
      </c>
      <c r="S230" s="27">
        <v>1</v>
      </c>
      <c r="T230" s="13">
        <f t="shared" si="3"/>
        <v>0</v>
      </c>
    </row>
    <row r="231" spans="1:20" ht="387.5" x14ac:dyDescent="0.35">
      <c r="A231" s="12">
        <v>2027</v>
      </c>
      <c r="B231" s="12" t="s">
        <v>3</v>
      </c>
      <c r="C231" s="12" t="s">
        <v>475</v>
      </c>
      <c r="D231" s="11" t="s">
        <v>122</v>
      </c>
      <c r="E231" s="11" t="s">
        <v>123</v>
      </c>
      <c r="F231" s="11" t="s">
        <v>1109</v>
      </c>
      <c r="G231" s="11" t="s">
        <v>1110</v>
      </c>
      <c r="H231" s="11" t="s">
        <v>875</v>
      </c>
      <c r="I231" s="12">
        <v>387011</v>
      </c>
      <c r="J231" s="11" t="s">
        <v>479</v>
      </c>
      <c r="K231" s="11" t="s">
        <v>123</v>
      </c>
      <c r="L231" s="11" t="s">
        <v>123</v>
      </c>
      <c r="M231" s="11" t="s">
        <v>1111</v>
      </c>
      <c r="N231" s="26">
        <v>46569.333333333336</v>
      </c>
      <c r="O231" s="26">
        <v>46598.645833333336</v>
      </c>
      <c r="P231" s="11" t="s">
        <v>498</v>
      </c>
      <c r="Q231" s="11" t="s">
        <v>475</v>
      </c>
      <c r="R231" s="13">
        <f>VLOOKUP(D231,'Izmaksu piedāvājums'!$A$18:$N$213,13)</f>
        <v>0</v>
      </c>
      <c r="S231" s="27">
        <v>1</v>
      </c>
      <c r="T231" s="13">
        <f t="shared" si="3"/>
        <v>0</v>
      </c>
    </row>
    <row r="232" spans="1:20" ht="186" x14ac:dyDescent="0.35">
      <c r="A232" s="12">
        <v>2027</v>
      </c>
      <c r="B232" s="12" t="s">
        <v>3</v>
      </c>
      <c r="C232" s="12" t="s">
        <v>475</v>
      </c>
      <c r="D232" s="11" t="s">
        <v>108</v>
      </c>
      <c r="E232" s="11" t="s">
        <v>109</v>
      </c>
      <c r="F232" s="11" t="s">
        <v>1112</v>
      </c>
      <c r="G232" s="11" t="s">
        <v>1113</v>
      </c>
      <c r="H232" s="11" t="s">
        <v>763</v>
      </c>
      <c r="I232" s="12">
        <v>387012</v>
      </c>
      <c r="J232" s="11" t="s">
        <v>479</v>
      </c>
      <c r="K232" s="11" t="s">
        <v>109</v>
      </c>
      <c r="L232" s="11" t="s">
        <v>109</v>
      </c>
      <c r="M232" s="11" t="s">
        <v>1114</v>
      </c>
      <c r="N232" s="26">
        <v>46569.333333333336</v>
      </c>
      <c r="O232" s="26">
        <v>46598.645833333336</v>
      </c>
      <c r="P232" s="11" t="s">
        <v>498</v>
      </c>
      <c r="Q232" s="11" t="s">
        <v>475</v>
      </c>
      <c r="R232" s="13">
        <f>VLOOKUP(D232,'Izmaksu piedāvājums'!$A$18:$N$213,13)</f>
        <v>0</v>
      </c>
      <c r="S232" s="27">
        <v>1</v>
      </c>
      <c r="T232" s="13">
        <f t="shared" si="3"/>
        <v>0</v>
      </c>
    </row>
    <row r="233" spans="1:20" ht="124" x14ac:dyDescent="0.35">
      <c r="A233" s="12">
        <v>2027</v>
      </c>
      <c r="B233" s="12" t="s">
        <v>3</v>
      </c>
      <c r="C233" s="12" t="s">
        <v>475</v>
      </c>
      <c r="D233" s="11" t="s">
        <v>236</v>
      </c>
      <c r="E233" s="11" t="s">
        <v>237</v>
      </c>
      <c r="F233" s="11" t="s">
        <v>1115</v>
      </c>
      <c r="G233" s="11" t="s">
        <v>1116</v>
      </c>
      <c r="H233" s="11" t="s">
        <v>1117</v>
      </c>
      <c r="I233" s="12">
        <v>387013</v>
      </c>
      <c r="J233" s="11" t="s">
        <v>479</v>
      </c>
      <c r="K233" s="11" t="s">
        <v>1118</v>
      </c>
      <c r="L233" s="11" t="s">
        <v>237</v>
      </c>
      <c r="M233" s="11" t="s">
        <v>1119</v>
      </c>
      <c r="N233" s="26">
        <v>46569.333333333336</v>
      </c>
      <c r="O233" s="26">
        <v>46598.645833333336</v>
      </c>
      <c r="P233" s="11" t="s">
        <v>498</v>
      </c>
      <c r="Q233" s="11" t="s">
        <v>475</v>
      </c>
      <c r="R233" s="13">
        <f>VLOOKUP(D233,'Izmaksu piedāvājums'!$A$18:$N$213,13)</f>
        <v>0</v>
      </c>
      <c r="S233" s="27">
        <v>1</v>
      </c>
      <c r="T233" s="13">
        <f t="shared" si="3"/>
        <v>0</v>
      </c>
    </row>
    <row r="234" spans="1:20" ht="325.5" x14ac:dyDescent="0.35">
      <c r="A234" s="12">
        <v>2027</v>
      </c>
      <c r="B234" s="12" t="s">
        <v>3</v>
      </c>
      <c r="C234" s="12" t="s">
        <v>475</v>
      </c>
      <c r="D234" s="11" t="s">
        <v>234</v>
      </c>
      <c r="E234" s="11" t="s">
        <v>235</v>
      </c>
      <c r="F234" s="11" t="s">
        <v>1120</v>
      </c>
      <c r="G234" s="11" t="s">
        <v>1121</v>
      </c>
      <c r="H234" s="11" t="s">
        <v>525</v>
      </c>
      <c r="I234" s="12">
        <v>387014</v>
      </c>
      <c r="J234" s="11" t="s">
        <v>479</v>
      </c>
      <c r="K234" s="11" t="s">
        <v>502</v>
      </c>
      <c r="L234" s="11" t="s">
        <v>235</v>
      </c>
      <c r="M234" s="11" t="s">
        <v>504</v>
      </c>
      <c r="N234" s="26">
        <v>46569.333333333336</v>
      </c>
      <c r="O234" s="26">
        <v>46598.645833333336</v>
      </c>
      <c r="P234" s="11" t="s">
        <v>498</v>
      </c>
      <c r="Q234" s="11" t="s">
        <v>475</v>
      </c>
      <c r="R234" s="13">
        <f>VLOOKUP(D234,'Izmaksu piedāvājums'!$A$18:$N$213,13)</f>
        <v>0</v>
      </c>
      <c r="S234" s="27">
        <v>1</v>
      </c>
      <c r="T234" s="13">
        <f t="shared" si="3"/>
        <v>0</v>
      </c>
    </row>
    <row r="235" spans="1:20" ht="325.5" x14ac:dyDescent="0.35">
      <c r="A235" s="12">
        <v>2027</v>
      </c>
      <c r="B235" s="12" t="s">
        <v>3</v>
      </c>
      <c r="C235" s="12" t="s">
        <v>475</v>
      </c>
      <c r="D235" s="11" t="s">
        <v>234</v>
      </c>
      <c r="E235" s="11" t="s">
        <v>235</v>
      </c>
      <c r="F235" s="11" t="s">
        <v>1122</v>
      </c>
      <c r="G235" s="11" t="s">
        <v>1123</v>
      </c>
      <c r="H235" s="11" t="s">
        <v>525</v>
      </c>
      <c r="I235" s="12">
        <v>387015</v>
      </c>
      <c r="J235" s="11" t="s">
        <v>479</v>
      </c>
      <c r="K235" s="11" t="s">
        <v>502</v>
      </c>
      <c r="L235" s="11" t="s">
        <v>235</v>
      </c>
      <c r="M235" s="11" t="s">
        <v>504</v>
      </c>
      <c r="N235" s="26">
        <v>46569.333333333336</v>
      </c>
      <c r="O235" s="26">
        <v>46598.645833333336</v>
      </c>
      <c r="P235" s="11" t="s">
        <v>498</v>
      </c>
      <c r="Q235" s="11" t="s">
        <v>475</v>
      </c>
      <c r="R235" s="13">
        <f>VLOOKUP(D235,'Izmaksu piedāvājums'!$A$18:$N$213,13)</f>
        <v>0</v>
      </c>
      <c r="S235" s="27">
        <v>1</v>
      </c>
      <c r="T235" s="13">
        <f t="shared" si="3"/>
        <v>0</v>
      </c>
    </row>
    <row r="236" spans="1:20" ht="409.5" x14ac:dyDescent="0.35">
      <c r="A236" s="12">
        <v>2027</v>
      </c>
      <c r="B236" s="12" t="s">
        <v>3</v>
      </c>
      <c r="C236" s="12" t="s">
        <v>475</v>
      </c>
      <c r="D236" s="11" t="s">
        <v>126</v>
      </c>
      <c r="E236" s="11" t="s">
        <v>127</v>
      </c>
      <c r="F236" s="11" t="s">
        <v>1124</v>
      </c>
      <c r="G236" s="11" t="s">
        <v>1125</v>
      </c>
      <c r="H236" s="11" t="s">
        <v>540</v>
      </c>
      <c r="I236" s="12">
        <v>387016</v>
      </c>
      <c r="J236" s="11" t="s">
        <v>479</v>
      </c>
      <c r="K236" s="11" t="s">
        <v>541</v>
      </c>
      <c r="L236" s="11" t="s">
        <v>127</v>
      </c>
      <c r="M236" s="11" t="s">
        <v>542</v>
      </c>
      <c r="N236" s="26">
        <v>46569.333333333336</v>
      </c>
      <c r="O236" s="26">
        <v>46598.645833333336</v>
      </c>
      <c r="P236" s="11" t="s">
        <v>498</v>
      </c>
      <c r="Q236" s="11" t="s">
        <v>475</v>
      </c>
      <c r="R236" s="13">
        <f>VLOOKUP(D236,'Izmaksu piedāvājums'!$A$18:$N$213,13)</f>
        <v>0</v>
      </c>
      <c r="S236" s="27">
        <v>1</v>
      </c>
      <c r="T236" s="13">
        <f t="shared" si="3"/>
        <v>0</v>
      </c>
    </row>
    <row r="237" spans="1:20" ht="409.5" x14ac:dyDescent="0.35">
      <c r="A237" s="12">
        <v>2027</v>
      </c>
      <c r="B237" s="12" t="s">
        <v>3</v>
      </c>
      <c r="C237" s="12" t="s">
        <v>475</v>
      </c>
      <c r="D237" s="11" t="s">
        <v>126</v>
      </c>
      <c r="E237" s="11" t="s">
        <v>127</v>
      </c>
      <c r="F237" s="11" t="s">
        <v>1126</v>
      </c>
      <c r="G237" s="11" t="s">
        <v>1127</v>
      </c>
      <c r="H237" s="11" t="s">
        <v>540</v>
      </c>
      <c r="I237" s="12">
        <v>387017</v>
      </c>
      <c r="J237" s="11" t="s">
        <v>479</v>
      </c>
      <c r="K237" s="11" t="s">
        <v>541</v>
      </c>
      <c r="L237" s="11" t="s">
        <v>127</v>
      </c>
      <c r="M237" s="11" t="s">
        <v>542</v>
      </c>
      <c r="N237" s="26">
        <v>46569.333333333336</v>
      </c>
      <c r="O237" s="26">
        <v>46598.645833333336</v>
      </c>
      <c r="P237" s="11" t="s">
        <v>498</v>
      </c>
      <c r="Q237" s="11" t="s">
        <v>475</v>
      </c>
      <c r="R237" s="13">
        <f>VLOOKUP(D237,'Izmaksu piedāvājums'!$A$18:$N$213,13)</f>
        <v>0</v>
      </c>
      <c r="S237" s="27">
        <v>1</v>
      </c>
      <c r="T237" s="13">
        <f t="shared" si="3"/>
        <v>0</v>
      </c>
    </row>
    <row r="238" spans="1:20" ht="409.5" x14ac:dyDescent="0.35">
      <c r="A238" s="12">
        <v>2027</v>
      </c>
      <c r="B238" s="12" t="s">
        <v>3</v>
      </c>
      <c r="C238" s="12" t="s">
        <v>475</v>
      </c>
      <c r="D238" s="11" t="s">
        <v>124</v>
      </c>
      <c r="E238" s="11" t="s">
        <v>125</v>
      </c>
      <c r="F238" s="11" t="s">
        <v>1128</v>
      </c>
      <c r="G238" s="11" t="s">
        <v>1129</v>
      </c>
      <c r="H238" s="11" t="s">
        <v>540</v>
      </c>
      <c r="I238" s="12">
        <v>387018</v>
      </c>
      <c r="J238" s="11" t="s">
        <v>479</v>
      </c>
      <c r="K238" s="11" t="s">
        <v>541</v>
      </c>
      <c r="L238" s="11" t="s">
        <v>125</v>
      </c>
      <c r="M238" s="11" t="s">
        <v>542</v>
      </c>
      <c r="N238" s="26">
        <v>46569.333333333336</v>
      </c>
      <c r="O238" s="26">
        <v>46598.645833333336</v>
      </c>
      <c r="P238" s="11" t="s">
        <v>498</v>
      </c>
      <c r="Q238" s="11" t="s">
        <v>475</v>
      </c>
      <c r="R238" s="13">
        <f>VLOOKUP(D238,'Izmaksu piedāvājums'!$A$18:$N$213,13)</f>
        <v>0</v>
      </c>
      <c r="S238" s="27">
        <v>1</v>
      </c>
      <c r="T238" s="13">
        <f t="shared" si="3"/>
        <v>0</v>
      </c>
    </row>
    <row r="239" spans="1:20" ht="325.5" x14ac:dyDescent="0.35">
      <c r="A239" s="12">
        <v>2027</v>
      </c>
      <c r="B239" s="12" t="s">
        <v>3</v>
      </c>
      <c r="C239" s="12" t="s">
        <v>475</v>
      </c>
      <c r="D239" s="11" t="s">
        <v>240</v>
      </c>
      <c r="E239" s="11" t="s">
        <v>241</v>
      </c>
      <c r="F239" s="11" t="s">
        <v>1130</v>
      </c>
      <c r="G239" s="11" t="s">
        <v>1131</v>
      </c>
      <c r="H239" s="11" t="s">
        <v>1132</v>
      </c>
      <c r="I239" s="12">
        <v>387019</v>
      </c>
      <c r="J239" s="11" t="s">
        <v>479</v>
      </c>
      <c r="K239" s="11" t="s">
        <v>502</v>
      </c>
      <c r="L239" s="11" t="s">
        <v>241</v>
      </c>
      <c r="M239" s="11" t="s">
        <v>504</v>
      </c>
      <c r="N239" s="26">
        <v>46569.333333333336</v>
      </c>
      <c r="O239" s="26">
        <v>46598.645833333336</v>
      </c>
      <c r="P239" s="11" t="s">
        <v>498</v>
      </c>
      <c r="Q239" s="11" t="s">
        <v>475</v>
      </c>
      <c r="R239" s="13">
        <f>VLOOKUP(D239,'Izmaksu piedāvājums'!$A$18:$N$213,13)</f>
        <v>0</v>
      </c>
      <c r="S239" s="27">
        <v>1</v>
      </c>
      <c r="T239" s="13">
        <f t="shared" si="3"/>
        <v>0</v>
      </c>
    </row>
    <row r="240" spans="1:20" ht="325.5" x14ac:dyDescent="0.35">
      <c r="A240" s="12">
        <v>2027</v>
      </c>
      <c r="B240" s="12" t="s">
        <v>3</v>
      </c>
      <c r="C240" s="12" t="s">
        <v>475</v>
      </c>
      <c r="D240" s="11" t="s">
        <v>238</v>
      </c>
      <c r="E240" s="11" t="s">
        <v>239</v>
      </c>
      <c r="F240" s="11" t="s">
        <v>1133</v>
      </c>
      <c r="G240" s="11" t="s">
        <v>1134</v>
      </c>
      <c r="H240" s="11" t="s">
        <v>1135</v>
      </c>
      <c r="I240" s="12">
        <v>387020</v>
      </c>
      <c r="J240" s="11" t="s">
        <v>479</v>
      </c>
      <c r="K240" s="11" t="s">
        <v>502</v>
      </c>
      <c r="L240" s="11" t="s">
        <v>239</v>
      </c>
      <c r="M240" s="11" t="s">
        <v>504</v>
      </c>
      <c r="N240" s="26">
        <v>46569.333333333336</v>
      </c>
      <c r="O240" s="26">
        <v>46598.645833333336</v>
      </c>
      <c r="P240" s="11" t="s">
        <v>498</v>
      </c>
      <c r="Q240" s="11" t="s">
        <v>475</v>
      </c>
      <c r="R240" s="13">
        <f>VLOOKUP(D240,'Izmaksu piedāvājums'!$A$18:$N$213,13)</f>
        <v>0</v>
      </c>
      <c r="S240" s="27">
        <v>1</v>
      </c>
      <c r="T240" s="13">
        <f t="shared" si="3"/>
        <v>0</v>
      </c>
    </row>
    <row r="241" spans="1:20" ht="124" x14ac:dyDescent="0.35">
      <c r="A241" s="12">
        <v>2027</v>
      </c>
      <c r="B241" s="12" t="s">
        <v>3</v>
      </c>
      <c r="C241" s="12" t="s">
        <v>475</v>
      </c>
      <c r="D241" s="11" t="s">
        <v>236</v>
      </c>
      <c r="E241" s="11" t="s">
        <v>237</v>
      </c>
      <c r="F241" s="11" t="s">
        <v>1136</v>
      </c>
      <c r="G241" s="11" t="s">
        <v>1137</v>
      </c>
      <c r="H241" s="11" t="s">
        <v>1117</v>
      </c>
      <c r="I241" s="12">
        <v>387021</v>
      </c>
      <c r="J241" s="11" t="s">
        <v>479</v>
      </c>
      <c r="K241" s="11" t="s">
        <v>1118</v>
      </c>
      <c r="L241" s="11" t="s">
        <v>237</v>
      </c>
      <c r="M241" s="11" t="s">
        <v>1119</v>
      </c>
      <c r="N241" s="26">
        <v>46569.333333333336</v>
      </c>
      <c r="O241" s="26">
        <v>46598.645833333336</v>
      </c>
      <c r="P241" s="11" t="s">
        <v>498</v>
      </c>
      <c r="Q241" s="11" t="s">
        <v>475</v>
      </c>
      <c r="R241" s="13">
        <f>VLOOKUP(D241,'Izmaksu piedāvājums'!$A$18:$N$213,13)</f>
        <v>0</v>
      </c>
      <c r="S241" s="27">
        <v>1</v>
      </c>
      <c r="T241" s="13">
        <f t="shared" si="3"/>
        <v>0</v>
      </c>
    </row>
    <row r="242" spans="1:20" ht="93" x14ac:dyDescent="0.35">
      <c r="A242" s="12">
        <v>2027</v>
      </c>
      <c r="B242" s="12" t="s">
        <v>3</v>
      </c>
      <c r="C242" s="12" t="s">
        <v>475</v>
      </c>
      <c r="D242" s="11" t="s">
        <v>244</v>
      </c>
      <c r="E242" s="11" t="s">
        <v>245</v>
      </c>
      <c r="F242" s="11" t="s">
        <v>1138</v>
      </c>
      <c r="G242" s="11" t="s">
        <v>1139</v>
      </c>
      <c r="H242" s="11" t="s">
        <v>1140</v>
      </c>
      <c r="I242" s="12">
        <v>387022</v>
      </c>
      <c r="J242" s="11" t="s">
        <v>479</v>
      </c>
      <c r="K242" s="11" t="s">
        <v>1141</v>
      </c>
      <c r="L242" s="11" t="s">
        <v>245</v>
      </c>
      <c r="M242" s="11" t="s">
        <v>1142</v>
      </c>
      <c r="N242" s="26">
        <v>46569.333333333336</v>
      </c>
      <c r="O242" s="26">
        <v>46598.645833333336</v>
      </c>
      <c r="P242" s="11" t="s">
        <v>498</v>
      </c>
      <c r="Q242" s="11" t="s">
        <v>475</v>
      </c>
      <c r="R242" s="13">
        <f>VLOOKUP(D242,'Izmaksu piedāvājums'!$A$18:$N$213,13)</f>
        <v>0</v>
      </c>
      <c r="S242" s="27">
        <v>1</v>
      </c>
      <c r="T242" s="13">
        <f t="shared" si="3"/>
        <v>0</v>
      </c>
    </row>
    <row r="243" spans="1:20" ht="124" x14ac:dyDescent="0.35">
      <c r="A243" s="12">
        <v>2027</v>
      </c>
      <c r="B243" s="12" t="s">
        <v>3</v>
      </c>
      <c r="C243" s="12" t="s">
        <v>475</v>
      </c>
      <c r="D243" s="11" t="s">
        <v>236</v>
      </c>
      <c r="E243" s="11" t="s">
        <v>237</v>
      </c>
      <c r="F243" s="11" t="s">
        <v>1143</v>
      </c>
      <c r="G243" s="11" t="s">
        <v>1144</v>
      </c>
      <c r="H243" s="11" t="s">
        <v>1117</v>
      </c>
      <c r="I243" s="12">
        <v>387023</v>
      </c>
      <c r="J243" s="11" t="s">
        <v>479</v>
      </c>
      <c r="K243" s="11" t="s">
        <v>1118</v>
      </c>
      <c r="L243" s="11" t="s">
        <v>237</v>
      </c>
      <c r="M243" s="11" t="s">
        <v>1119</v>
      </c>
      <c r="N243" s="26">
        <v>46569.333333333336</v>
      </c>
      <c r="O243" s="26">
        <v>46598.645833333336</v>
      </c>
      <c r="P243" s="11" t="s">
        <v>498</v>
      </c>
      <c r="Q243" s="11" t="s">
        <v>475</v>
      </c>
      <c r="R243" s="13">
        <f>VLOOKUP(D243,'Izmaksu piedāvājums'!$A$18:$N$213,13)</f>
        <v>0</v>
      </c>
      <c r="S243" s="27">
        <v>1</v>
      </c>
      <c r="T243" s="13">
        <f t="shared" si="3"/>
        <v>0</v>
      </c>
    </row>
    <row r="244" spans="1:20" ht="325.5" x14ac:dyDescent="0.35">
      <c r="A244" s="12">
        <v>2027</v>
      </c>
      <c r="B244" s="12" t="s">
        <v>3</v>
      </c>
      <c r="C244" s="12" t="s">
        <v>475</v>
      </c>
      <c r="D244" s="11" t="s">
        <v>234</v>
      </c>
      <c r="E244" s="11" t="s">
        <v>235</v>
      </c>
      <c r="F244" s="11" t="s">
        <v>1145</v>
      </c>
      <c r="G244" s="11" t="s">
        <v>1146</v>
      </c>
      <c r="H244" s="11" t="s">
        <v>1147</v>
      </c>
      <c r="I244" s="12">
        <v>387024</v>
      </c>
      <c r="J244" s="11" t="s">
        <v>479</v>
      </c>
      <c r="K244" s="11" t="s">
        <v>502</v>
      </c>
      <c r="L244" s="11" t="s">
        <v>235</v>
      </c>
      <c r="M244" s="11" t="s">
        <v>504</v>
      </c>
      <c r="N244" s="26">
        <v>46569.333333333336</v>
      </c>
      <c r="O244" s="26">
        <v>46598.645833333336</v>
      </c>
      <c r="P244" s="11" t="s">
        <v>498</v>
      </c>
      <c r="Q244" s="11" t="s">
        <v>475</v>
      </c>
      <c r="R244" s="13">
        <f>VLOOKUP(D244,'Izmaksu piedāvājums'!$A$18:$N$213,13)</f>
        <v>0</v>
      </c>
      <c r="S244" s="27">
        <v>1</v>
      </c>
      <c r="T244" s="13">
        <f t="shared" si="3"/>
        <v>0</v>
      </c>
    </row>
    <row r="245" spans="1:20" ht="325.5" x14ac:dyDescent="0.35">
      <c r="A245" s="12">
        <v>2027</v>
      </c>
      <c r="B245" s="12" t="s">
        <v>3</v>
      </c>
      <c r="C245" s="12" t="s">
        <v>475</v>
      </c>
      <c r="D245" s="11" t="s">
        <v>234</v>
      </c>
      <c r="E245" s="11" t="s">
        <v>235</v>
      </c>
      <c r="F245" s="11" t="s">
        <v>1148</v>
      </c>
      <c r="G245" s="11" t="s">
        <v>1149</v>
      </c>
      <c r="H245" s="11" t="s">
        <v>525</v>
      </c>
      <c r="I245" s="12">
        <v>387025</v>
      </c>
      <c r="J245" s="11" t="s">
        <v>479</v>
      </c>
      <c r="K245" s="11" t="s">
        <v>502</v>
      </c>
      <c r="L245" s="11" t="s">
        <v>235</v>
      </c>
      <c r="M245" s="11" t="s">
        <v>504</v>
      </c>
      <c r="N245" s="26">
        <v>46569.333333333336</v>
      </c>
      <c r="O245" s="26">
        <v>46598.645833333336</v>
      </c>
      <c r="P245" s="11" t="s">
        <v>498</v>
      </c>
      <c r="Q245" s="11" t="s">
        <v>475</v>
      </c>
      <c r="R245" s="13">
        <f>VLOOKUP(D245,'Izmaksu piedāvājums'!$A$18:$N$213,13)</f>
        <v>0</v>
      </c>
      <c r="S245" s="27">
        <v>1</v>
      </c>
      <c r="T245" s="13">
        <f t="shared" si="3"/>
        <v>0</v>
      </c>
    </row>
    <row r="246" spans="1:20" ht="325.5" x14ac:dyDescent="0.35">
      <c r="A246" s="12">
        <v>2027</v>
      </c>
      <c r="B246" s="12" t="s">
        <v>3</v>
      </c>
      <c r="C246" s="12" t="s">
        <v>475</v>
      </c>
      <c r="D246" s="11" t="s">
        <v>234</v>
      </c>
      <c r="E246" s="11" t="s">
        <v>235</v>
      </c>
      <c r="F246" s="11" t="s">
        <v>1150</v>
      </c>
      <c r="G246" s="11" t="s">
        <v>1151</v>
      </c>
      <c r="H246" s="11" t="s">
        <v>525</v>
      </c>
      <c r="I246" s="12">
        <v>387026</v>
      </c>
      <c r="J246" s="11" t="s">
        <v>479</v>
      </c>
      <c r="K246" s="11" t="s">
        <v>502</v>
      </c>
      <c r="L246" s="11" t="s">
        <v>235</v>
      </c>
      <c r="M246" s="11" t="s">
        <v>504</v>
      </c>
      <c r="N246" s="26">
        <v>46569.333333333336</v>
      </c>
      <c r="O246" s="26">
        <v>46598.645833333336</v>
      </c>
      <c r="P246" s="11" t="s">
        <v>498</v>
      </c>
      <c r="Q246" s="11" t="s">
        <v>475</v>
      </c>
      <c r="R246" s="13">
        <f>VLOOKUP(D246,'Izmaksu piedāvājums'!$A$18:$N$213,13)</f>
        <v>0</v>
      </c>
      <c r="S246" s="27">
        <v>1</v>
      </c>
      <c r="T246" s="13">
        <f t="shared" si="3"/>
        <v>0</v>
      </c>
    </row>
    <row r="247" spans="1:20" ht="325.5" x14ac:dyDescent="0.35">
      <c r="A247" s="12">
        <v>2027</v>
      </c>
      <c r="B247" s="12" t="s">
        <v>3</v>
      </c>
      <c r="C247" s="12" t="s">
        <v>475</v>
      </c>
      <c r="D247" s="11" t="s">
        <v>234</v>
      </c>
      <c r="E247" s="11" t="s">
        <v>235</v>
      </c>
      <c r="F247" s="11" t="s">
        <v>1152</v>
      </c>
      <c r="G247" s="11" t="s">
        <v>1153</v>
      </c>
      <c r="H247" s="11" t="s">
        <v>525</v>
      </c>
      <c r="I247" s="12">
        <v>387027</v>
      </c>
      <c r="J247" s="11" t="s">
        <v>479</v>
      </c>
      <c r="K247" s="11" t="s">
        <v>502</v>
      </c>
      <c r="L247" s="11" t="s">
        <v>235</v>
      </c>
      <c r="M247" s="11" t="s">
        <v>504</v>
      </c>
      <c r="N247" s="26">
        <v>46569.333333333336</v>
      </c>
      <c r="O247" s="26">
        <v>46598.645833333336</v>
      </c>
      <c r="P247" s="11" t="s">
        <v>498</v>
      </c>
      <c r="Q247" s="11" t="s">
        <v>475</v>
      </c>
      <c r="R247" s="13">
        <f>VLOOKUP(D247,'Izmaksu piedāvājums'!$A$18:$N$213,13)</f>
        <v>0</v>
      </c>
      <c r="S247" s="27">
        <v>1</v>
      </c>
      <c r="T247" s="13">
        <f t="shared" si="3"/>
        <v>0</v>
      </c>
    </row>
    <row r="248" spans="1:20" ht="387.5" x14ac:dyDescent="0.35">
      <c r="A248" s="12">
        <v>2027</v>
      </c>
      <c r="B248" s="12" t="s">
        <v>3</v>
      </c>
      <c r="C248" s="12" t="s">
        <v>475</v>
      </c>
      <c r="D248" s="11" t="s">
        <v>122</v>
      </c>
      <c r="E248" s="11" t="s">
        <v>123</v>
      </c>
      <c r="F248" s="11" t="s">
        <v>1154</v>
      </c>
      <c r="G248" s="11" t="s">
        <v>1155</v>
      </c>
      <c r="H248" s="11" t="s">
        <v>875</v>
      </c>
      <c r="I248" s="12">
        <v>387028</v>
      </c>
      <c r="J248" s="11" t="s">
        <v>479</v>
      </c>
      <c r="K248" s="11" t="s">
        <v>123</v>
      </c>
      <c r="L248" s="11" t="s">
        <v>123</v>
      </c>
      <c r="M248" s="11" t="s">
        <v>1111</v>
      </c>
      <c r="N248" s="26">
        <v>46569.333333333336</v>
      </c>
      <c r="O248" s="26">
        <v>46598.645833333336</v>
      </c>
      <c r="P248" s="11" t="s">
        <v>498</v>
      </c>
      <c r="Q248" s="11" t="s">
        <v>475</v>
      </c>
      <c r="R248" s="13">
        <f>VLOOKUP(D248,'Izmaksu piedāvājums'!$A$18:$N$213,13)</f>
        <v>0</v>
      </c>
      <c r="S248" s="27">
        <v>1</v>
      </c>
      <c r="T248" s="13">
        <f t="shared" si="3"/>
        <v>0</v>
      </c>
    </row>
    <row r="249" spans="1:20" ht="186" x14ac:dyDescent="0.35">
      <c r="A249" s="12">
        <v>2027</v>
      </c>
      <c r="B249" s="12" t="s">
        <v>3</v>
      </c>
      <c r="C249" s="12" t="s">
        <v>475</v>
      </c>
      <c r="D249" s="11" t="s">
        <v>108</v>
      </c>
      <c r="E249" s="11" t="s">
        <v>109</v>
      </c>
      <c r="F249" s="11" t="s">
        <v>1156</v>
      </c>
      <c r="G249" s="11" t="s">
        <v>1157</v>
      </c>
      <c r="H249" s="11" t="s">
        <v>763</v>
      </c>
      <c r="I249" s="12">
        <v>387029</v>
      </c>
      <c r="J249" s="11" t="s">
        <v>479</v>
      </c>
      <c r="K249" s="11" t="s">
        <v>109</v>
      </c>
      <c r="L249" s="11" t="s">
        <v>109</v>
      </c>
      <c r="M249" s="11" t="s">
        <v>1114</v>
      </c>
      <c r="N249" s="26">
        <v>46569.333333333336</v>
      </c>
      <c r="O249" s="26">
        <v>46598.645833333336</v>
      </c>
      <c r="P249" s="11" t="s">
        <v>498</v>
      </c>
      <c r="Q249" s="11" t="s">
        <v>475</v>
      </c>
      <c r="R249" s="13">
        <f>VLOOKUP(D249,'Izmaksu piedāvājums'!$A$18:$N$213,13)</f>
        <v>0</v>
      </c>
      <c r="S249" s="27">
        <v>1</v>
      </c>
      <c r="T249" s="13">
        <f t="shared" si="3"/>
        <v>0</v>
      </c>
    </row>
    <row r="250" spans="1:20" ht="409.5" x14ac:dyDescent="0.35">
      <c r="A250" s="12">
        <v>2027</v>
      </c>
      <c r="B250" s="12" t="s">
        <v>3</v>
      </c>
      <c r="C250" s="12" t="s">
        <v>475</v>
      </c>
      <c r="D250" s="11" t="s">
        <v>126</v>
      </c>
      <c r="E250" s="11" t="s">
        <v>127</v>
      </c>
      <c r="F250" s="11" t="s">
        <v>1158</v>
      </c>
      <c r="G250" s="11" t="s">
        <v>1159</v>
      </c>
      <c r="H250" s="11" t="s">
        <v>540</v>
      </c>
      <c r="I250" s="12">
        <v>387030</v>
      </c>
      <c r="J250" s="11" t="s">
        <v>479</v>
      </c>
      <c r="K250" s="11" t="s">
        <v>541</v>
      </c>
      <c r="L250" s="11" t="s">
        <v>127</v>
      </c>
      <c r="M250" s="11" t="s">
        <v>542</v>
      </c>
      <c r="N250" s="26">
        <v>46569.333333333336</v>
      </c>
      <c r="O250" s="26">
        <v>46598.645833333336</v>
      </c>
      <c r="P250" s="11" t="s">
        <v>498</v>
      </c>
      <c r="Q250" s="11" t="s">
        <v>475</v>
      </c>
      <c r="R250" s="13">
        <f>VLOOKUP(D250,'Izmaksu piedāvājums'!$A$18:$N$213,13)</f>
        <v>0</v>
      </c>
      <c r="S250" s="27">
        <v>1</v>
      </c>
      <c r="T250" s="13">
        <f t="shared" si="3"/>
        <v>0</v>
      </c>
    </row>
    <row r="251" spans="1:20" ht="409.5" x14ac:dyDescent="0.35">
      <c r="A251" s="12">
        <v>2027</v>
      </c>
      <c r="B251" s="12" t="s">
        <v>3</v>
      </c>
      <c r="C251" s="12" t="s">
        <v>475</v>
      </c>
      <c r="D251" s="11" t="s">
        <v>126</v>
      </c>
      <c r="E251" s="11" t="s">
        <v>127</v>
      </c>
      <c r="F251" s="11" t="s">
        <v>1160</v>
      </c>
      <c r="G251" s="11" t="s">
        <v>1161</v>
      </c>
      <c r="H251" s="11" t="s">
        <v>540</v>
      </c>
      <c r="I251" s="12">
        <v>387031</v>
      </c>
      <c r="J251" s="11" t="s">
        <v>479</v>
      </c>
      <c r="K251" s="11" t="s">
        <v>541</v>
      </c>
      <c r="L251" s="11" t="s">
        <v>127</v>
      </c>
      <c r="M251" s="11" t="s">
        <v>542</v>
      </c>
      <c r="N251" s="26">
        <v>46569.333333333336</v>
      </c>
      <c r="O251" s="26">
        <v>46598.645833333336</v>
      </c>
      <c r="P251" s="11" t="s">
        <v>498</v>
      </c>
      <c r="Q251" s="11" t="s">
        <v>475</v>
      </c>
      <c r="R251" s="13">
        <f>VLOOKUP(D251,'Izmaksu piedāvājums'!$A$18:$N$213,13)</f>
        <v>0</v>
      </c>
      <c r="S251" s="27">
        <v>1</v>
      </c>
      <c r="T251" s="13">
        <f t="shared" si="3"/>
        <v>0</v>
      </c>
    </row>
    <row r="252" spans="1:20" ht="409.5" x14ac:dyDescent="0.35">
      <c r="A252" s="12">
        <v>2027</v>
      </c>
      <c r="B252" s="12" t="s">
        <v>3</v>
      </c>
      <c r="C252" s="12" t="s">
        <v>475</v>
      </c>
      <c r="D252" s="11" t="s">
        <v>124</v>
      </c>
      <c r="E252" s="11" t="s">
        <v>125</v>
      </c>
      <c r="F252" s="11" t="s">
        <v>1162</v>
      </c>
      <c r="G252" s="11" t="s">
        <v>1163</v>
      </c>
      <c r="H252" s="11" t="s">
        <v>540</v>
      </c>
      <c r="I252" s="12">
        <v>387032</v>
      </c>
      <c r="J252" s="11" t="s">
        <v>479</v>
      </c>
      <c r="K252" s="11" t="s">
        <v>541</v>
      </c>
      <c r="L252" s="11" t="s">
        <v>125</v>
      </c>
      <c r="M252" s="11" t="s">
        <v>542</v>
      </c>
      <c r="N252" s="26">
        <v>46569.333333333336</v>
      </c>
      <c r="O252" s="26">
        <v>46598.645833333336</v>
      </c>
      <c r="P252" s="11" t="s">
        <v>498</v>
      </c>
      <c r="Q252" s="11" t="s">
        <v>475</v>
      </c>
      <c r="R252" s="13">
        <f>VLOOKUP(D252,'Izmaksu piedāvājums'!$A$18:$N$213,13)</f>
        <v>0</v>
      </c>
      <c r="S252" s="27">
        <v>1</v>
      </c>
      <c r="T252" s="13">
        <f t="shared" si="3"/>
        <v>0</v>
      </c>
    </row>
    <row r="253" spans="1:20" ht="325.5" x14ac:dyDescent="0.35">
      <c r="A253" s="12">
        <v>2027</v>
      </c>
      <c r="B253" s="12" t="s">
        <v>3</v>
      </c>
      <c r="C253" s="12" t="s">
        <v>475</v>
      </c>
      <c r="D253" s="11" t="s">
        <v>234</v>
      </c>
      <c r="E253" s="11" t="s">
        <v>235</v>
      </c>
      <c r="F253" s="11" t="s">
        <v>1164</v>
      </c>
      <c r="G253" s="11" t="s">
        <v>1165</v>
      </c>
      <c r="H253" s="11" t="s">
        <v>1147</v>
      </c>
      <c r="I253" s="12">
        <v>387033</v>
      </c>
      <c r="J253" s="11" t="s">
        <v>479</v>
      </c>
      <c r="K253" s="11" t="s">
        <v>502</v>
      </c>
      <c r="L253" s="11" t="s">
        <v>235</v>
      </c>
      <c r="M253" s="11" t="s">
        <v>504</v>
      </c>
      <c r="N253" s="26">
        <v>46569.333333333336</v>
      </c>
      <c r="O253" s="26">
        <v>46598.645833333336</v>
      </c>
      <c r="P253" s="11" t="s">
        <v>498</v>
      </c>
      <c r="Q253" s="11" t="s">
        <v>475</v>
      </c>
      <c r="R253" s="13">
        <f>VLOOKUP(D253,'Izmaksu piedāvājums'!$A$18:$N$213,13)</f>
        <v>0</v>
      </c>
      <c r="S253" s="27">
        <v>1</v>
      </c>
      <c r="T253" s="13">
        <f t="shared" si="3"/>
        <v>0</v>
      </c>
    </row>
    <row r="254" spans="1:20" ht="409.5" x14ac:dyDescent="0.35">
      <c r="A254" s="12">
        <v>2027</v>
      </c>
      <c r="B254" s="12" t="s">
        <v>3</v>
      </c>
      <c r="C254" s="12" t="s">
        <v>475</v>
      </c>
      <c r="D254" s="11" t="s">
        <v>45</v>
      </c>
      <c r="E254" s="11" t="s">
        <v>46</v>
      </c>
      <c r="F254" s="11" t="s">
        <v>1166</v>
      </c>
      <c r="G254" s="11" t="s">
        <v>1167</v>
      </c>
      <c r="H254" s="11" t="s">
        <v>1107</v>
      </c>
      <c r="I254" s="12">
        <v>387034</v>
      </c>
      <c r="J254" s="11" t="s">
        <v>479</v>
      </c>
      <c r="K254" s="11" t="s">
        <v>614</v>
      </c>
      <c r="L254" s="11" t="s">
        <v>46</v>
      </c>
      <c r="M254" s="11" t="s">
        <v>615</v>
      </c>
      <c r="N254" s="26">
        <v>46569.333333333336</v>
      </c>
      <c r="O254" s="26">
        <v>46598.645833333336</v>
      </c>
      <c r="P254" s="11" t="s">
        <v>1108</v>
      </c>
      <c r="Q254" s="11" t="s">
        <v>475</v>
      </c>
      <c r="R254" s="13">
        <f>VLOOKUP(D254,'Izmaksu piedāvājums'!$A$18:$N$213,13)</f>
        <v>0</v>
      </c>
      <c r="S254" s="27">
        <v>1</v>
      </c>
      <c r="T254" s="13">
        <f t="shared" si="3"/>
        <v>0</v>
      </c>
    </row>
    <row r="255" spans="1:20" ht="409.5" x14ac:dyDescent="0.35">
      <c r="A255" s="12">
        <v>2027</v>
      </c>
      <c r="B255" s="12" t="s">
        <v>3</v>
      </c>
      <c r="C255" s="12" t="s">
        <v>475</v>
      </c>
      <c r="D255" s="11" t="s">
        <v>276</v>
      </c>
      <c r="E255" s="11" t="s">
        <v>277</v>
      </c>
      <c r="F255" s="11" t="s">
        <v>1168</v>
      </c>
      <c r="G255" s="11" t="s">
        <v>1169</v>
      </c>
      <c r="H255" s="11" t="s">
        <v>815</v>
      </c>
      <c r="I255" s="12">
        <v>387035</v>
      </c>
      <c r="J255" s="11" t="s">
        <v>479</v>
      </c>
      <c r="K255" s="11" t="s">
        <v>816</v>
      </c>
      <c r="L255" s="11" t="s">
        <v>277</v>
      </c>
      <c r="M255" s="11" t="s">
        <v>817</v>
      </c>
      <c r="N255" s="26">
        <v>46569.333333333336</v>
      </c>
      <c r="O255" s="26">
        <v>46598.645833333336</v>
      </c>
      <c r="P255" s="11" t="s">
        <v>498</v>
      </c>
      <c r="Q255" s="11" t="s">
        <v>475</v>
      </c>
      <c r="R255" s="13">
        <f>VLOOKUP(D255,'Izmaksu piedāvājums'!$A$18:$N$213,13)</f>
        <v>0</v>
      </c>
      <c r="S255" s="27">
        <v>1</v>
      </c>
      <c r="T255" s="13">
        <f t="shared" si="3"/>
        <v>0</v>
      </c>
    </row>
    <row r="256" spans="1:20" ht="217" x14ac:dyDescent="0.35">
      <c r="A256" s="12">
        <v>2027</v>
      </c>
      <c r="B256" s="12" t="s">
        <v>3</v>
      </c>
      <c r="C256" s="12" t="s">
        <v>475</v>
      </c>
      <c r="D256" s="11" t="s">
        <v>166</v>
      </c>
      <c r="E256" s="11" t="s">
        <v>167</v>
      </c>
      <c r="F256" s="11" t="s">
        <v>1170</v>
      </c>
      <c r="G256" s="11" t="s">
        <v>1171</v>
      </c>
      <c r="H256" s="11" t="s">
        <v>1172</v>
      </c>
      <c r="I256" s="12">
        <v>387037</v>
      </c>
      <c r="J256" s="11" t="s">
        <v>479</v>
      </c>
      <c r="K256" s="11" t="s">
        <v>167</v>
      </c>
      <c r="L256" s="11" t="s">
        <v>167</v>
      </c>
      <c r="M256" s="11" t="s">
        <v>599</v>
      </c>
      <c r="N256" s="26">
        <v>46601.333333333336</v>
      </c>
      <c r="O256" s="26">
        <v>46630.697916666664</v>
      </c>
      <c r="P256" s="11" t="s">
        <v>600</v>
      </c>
      <c r="Q256" s="11" t="s">
        <v>475</v>
      </c>
      <c r="R256" s="13">
        <f>VLOOKUP(D256,'Izmaksu piedāvājums'!$A$18:$N$213,13)</f>
        <v>0</v>
      </c>
      <c r="S256" s="27">
        <v>1</v>
      </c>
      <c r="T256" s="13">
        <f t="shared" si="3"/>
        <v>0</v>
      </c>
    </row>
    <row r="257" spans="1:20" ht="139.5" x14ac:dyDescent="0.35">
      <c r="A257" s="12">
        <v>2027</v>
      </c>
      <c r="B257" s="12" t="s">
        <v>3</v>
      </c>
      <c r="C257" s="12" t="s">
        <v>475</v>
      </c>
      <c r="D257" s="11" t="s">
        <v>168</v>
      </c>
      <c r="E257" s="11" t="s">
        <v>169</v>
      </c>
      <c r="F257" s="11" t="s">
        <v>1170</v>
      </c>
      <c r="G257" s="11" t="s">
        <v>1171</v>
      </c>
      <c r="H257" s="11" t="s">
        <v>1172</v>
      </c>
      <c r="I257" s="12">
        <v>387038</v>
      </c>
      <c r="J257" s="11" t="s">
        <v>479</v>
      </c>
      <c r="K257" s="11" t="s">
        <v>169</v>
      </c>
      <c r="L257" s="11" t="s">
        <v>169</v>
      </c>
      <c r="M257" s="11" t="s">
        <v>601</v>
      </c>
      <c r="N257" s="26">
        <v>46601.333333333336</v>
      </c>
      <c r="O257" s="26">
        <v>46630.697916666664</v>
      </c>
      <c r="P257" s="11" t="s">
        <v>498</v>
      </c>
      <c r="Q257" s="11" t="s">
        <v>475</v>
      </c>
      <c r="R257" s="13">
        <f>VLOOKUP(D257,'Izmaksu piedāvājums'!$A$18:$N$213,13)</f>
        <v>0</v>
      </c>
      <c r="S257" s="27">
        <v>1</v>
      </c>
      <c r="T257" s="13">
        <f t="shared" si="3"/>
        <v>0</v>
      </c>
    </row>
    <row r="258" spans="1:20" ht="139.5" x14ac:dyDescent="0.35">
      <c r="A258" s="12">
        <v>2027</v>
      </c>
      <c r="B258" s="12" t="s">
        <v>3</v>
      </c>
      <c r="C258" s="12" t="s">
        <v>475</v>
      </c>
      <c r="D258" s="11" t="s">
        <v>170</v>
      </c>
      <c r="E258" s="11" t="s">
        <v>171</v>
      </c>
      <c r="F258" s="11" t="s">
        <v>1170</v>
      </c>
      <c r="G258" s="11" t="s">
        <v>1171</v>
      </c>
      <c r="H258" s="11" t="s">
        <v>1172</v>
      </c>
      <c r="I258" s="12">
        <v>387039</v>
      </c>
      <c r="J258" s="11" t="s">
        <v>479</v>
      </c>
      <c r="K258" s="11" t="s">
        <v>602</v>
      </c>
      <c r="L258" s="11" t="s">
        <v>171</v>
      </c>
      <c r="M258" s="11" t="s">
        <v>603</v>
      </c>
      <c r="N258" s="26">
        <v>46601.333333333336</v>
      </c>
      <c r="O258" s="26">
        <v>46630.697916666664</v>
      </c>
      <c r="P258" s="11" t="s">
        <v>498</v>
      </c>
      <c r="Q258" s="11" t="s">
        <v>475</v>
      </c>
      <c r="R258" s="13">
        <f>VLOOKUP(D258,'Izmaksu piedāvājums'!$A$18:$N$213,13)</f>
        <v>0</v>
      </c>
      <c r="S258" s="27">
        <v>1</v>
      </c>
      <c r="T258" s="13">
        <f t="shared" si="3"/>
        <v>0</v>
      </c>
    </row>
    <row r="259" spans="1:20" ht="310" x14ac:dyDescent="0.35">
      <c r="A259" s="12">
        <v>2027</v>
      </c>
      <c r="B259" s="12" t="s">
        <v>3</v>
      </c>
      <c r="C259" s="12" t="s">
        <v>475</v>
      </c>
      <c r="D259" s="11" t="s">
        <v>172</v>
      </c>
      <c r="E259" s="11" t="s">
        <v>173</v>
      </c>
      <c r="F259" s="11" t="s">
        <v>1170</v>
      </c>
      <c r="G259" s="11" t="s">
        <v>1171</v>
      </c>
      <c r="H259" s="11" t="s">
        <v>1172</v>
      </c>
      <c r="I259" s="12">
        <v>387040</v>
      </c>
      <c r="J259" s="11" t="s">
        <v>479</v>
      </c>
      <c r="K259" s="11" t="s">
        <v>173</v>
      </c>
      <c r="L259" s="11" t="s">
        <v>173</v>
      </c>
      <c r="M259" s="11" t="s">
        <v>604</v>
      </c>
      <c r="N259" s="26">
        <v>46601.333333333336</v>
      </c>
      <c r="O259" s="26">
        <v>46630.697916666664</v>
      </c>
      <c r="P259" s="11" t="s">
        <v>605</v>
      </c>
      <c r="Q259" s="11" t="s">
        <v>475</v>
      </c>
      <c r="R259" s="13">
        <f>VLOOKUP(D259,'Izmaksu piedāvājums'!$A$18:$N$213,13)</f>
        <v>0</v>
      </c>
      <c r="S259" s="27">
        <v>1</v>
      </c>
      <c r="T259" s="13">
        <f t="shared" si="3"/>
        <v>0</v>
      </c>
    </row>
    <row r="260" spans="1:20" ht="403" x14ac:dyDescent="0.35">
      <c r="A260" s="12">
        <v>2027</v>
      </c>
      <c r="B260" s="12" t="s">
        <v>3</v>
      </c>
      <c r="C260" s="12" t="s">
        <v>475</v>
      </c>
      <c r="D260" s="11" t="s">
        <v>174</v>
      </c>
      <c r="E260" s="11" t="s">
        <v>175</v>
      </c>
      <c r="F260" s="11" t="s">
        <v>1170</v>
      </c>
      <c r="G260" s="11" t="s">
        <v>1171</v>
      </c>
      <c r="H260" s="11" t="s">
        <v>1172</v>
      </c>
      <c r="I260" s="12">
        <v>387041</v>
      </c>
      <c r="J260" s="11" t="s">
        <v>479</v>
      </c>
      <c r="K260" s="11" t="s">
        <v>496</v>
      </c>
      <c r="L260" s="11" t="s">
        <v>175</v>
      </c>
      <c r="M260" s="11" t="s">
        <v>497</v>
      </c>
      <c r="N260" s="26">
        <v>46601.333333333336</v>
      </c>
      <c r="O260" s="26">
        <v>46630.697916666664</v>
      </c>
      <c r="P260" s="11" t="s">
        <v>498</v>
      </c>
      <c r="Q260" s="11" t="s">
        <v>475</v>
      </c>
      <c r="R260" s="13">
        <f>VLOOKUP(D260,'Izmaksu piedāvājums'!$A$18:$N$213,13)</f>
        <v>0</v>
      </c>
      <c r="S260" s="27">
        <v>1</v>
      </c>
      <c r="T260" s="13">
        <f t="shared" si="3"/>
        <v>0</v>
      </c>
    </row>
    <row r="261" spans="1:20" ht="108.5" x14ac:dyDescent="0.35">
      <c r="A261" s="12">
        <v>2027</v>
      </c>
      <c r="B261" s="12" t="s">
        <v>3</v>
      </c>
      <c r="C261" s="12" t="s">
        <v>475</v>
      </c>
      <c r="D261" s="11" t="s">
        <v>176</v>
      </c>
      <c r="E261" s="11" t="s">
        <v>177</v>
      </c>
      <c r="F261" s="11" t="s">
        <v>1170</v>
      </c>
      <c r="G261" s="11" t="s">
        <v>1171</v>
      </c>
      <c r="H261" s="11" t="s">
        <v>1172</v>
      </c>
      <c r="I261" s="12">
        <v>387042</v>
      </c>
      <c r="J261" s="11" t="s">
        <v>479</v>
      </c>
      <c r="K261" s="11" t="s">
        <v>177</v>
      </c>
      <c r="L261" s="11" t="s">
        <v>177</v>
      </c>
      <c r="M261" s="11" t="s">
        <v>606</v>
      </c>
      <c r="N261" s="26">
        <v>46601.333333333336</v>
      </c>
      <c r="O261" s="26">
        <v>46630.697916666664</v>
      </c>
      <c r="P261" s="11" t="s">
        <v>607</v>
      </c>
      <c r="Q261" s="11" t="s">
        <v>475</v>
      </c>
      <c r="R261" s="13">
        <f>VLOOKUP(D261,'Izmaksu piedāvājums'!$A$18:$N$213,13)</f>
        <v>0</v>
      </c>
      <c r="S261" s="27">
        <v>1</v>
      </c>
      <c r="T261" s="13">
        <f t="shared" ref="T261:T324" si="4">R261*S261</f>
        <v>0</v>
      </c>
    </row>
    <row r="262" spans="1:20" ht="93" x14ac:dyDescent="0.35">
      <c r="A262" s="12">
        <v>2027</v>
      </c>
      <c r="B262" s="12" t="s">
        <v>3</v>
      </c>
      <c r="C262" s="12" t="s">
        <v>475</v>
      </c>
      <c r="D262" s="11" t="s">
        <v>178</v>
      </c>
      <c r="E262" s="11" t="s">
        <v>179</v>
      </c>
      <c r="F262" s="11" t="s">
        <v>1170</v>
      </c>
      <c r="G262" s="11" t="s">
        <v>1171</v>
      </c>
      <c r="H262" s="11" t="s">
        <v>1172</v>
      </c>
      <c r="I262" s="12">
        <v>387043</v>
      </c>
      <c r="J262" s="11" t="s">
        <v>479</v>
      </c>
      <c r="K262" s="11" t="s">
        <v>179</v>
      </c>
      <c r="L262" s="11" t="s">
        <v>179</v>
      </c>
      <c r="M262" s="11" t="s">
        <v>608</v>
      </c>
      <c r="N262" s="26">
        <v>46601.333333333336</v>
      </c>
      <c r="O262" s="26">
        <v>46630.697916666664</v>
      </c>
      <c r="P262" s="11" t="s">
        <v>609</v>
      </c>
      <c r="Q262" s="11" t="s">
        <v>475</v>
      </c>
      <c r="R262" s="13">
        <f>VLOOKUP(D262,'Izmaksu piedāvājums'!$A$18:$N$213,13)</f>
        <v>0</v>
      </c>
      <c r="S262" s="27">
        <v>1</v>
      </c>
      <c r="T262" s="13">
        <f t="shared" si="4"/>
        <v>0</v>
      </c>
    </row>
    <row r="263" spans="1:20" ht="139.5" x14ac:dyDescent="0.35">
      <c r="A263" s="12">
        <v>2027</v>
      </c>
      <c r="B263" s="12" t="s">
        <v>3</v>
      </c>
      <c r="C263" s="12" t="s">
        <v>475</v>
      </c>
      <c r="D263" s="11" t="s">
        <v>180</v>
      </c>
      <c r="E263" s="11" t="s">
        <v>181</v>
      </c>
      <c r="F263" s="11" t="s">
        <v>1170</v>
      </c>
      <c r="G263" s="11" t="s">
        <v>1171</v>
      </c>
      <c r="H263" s="11" t="s">
        <v>1172</v>
      </c>
      <c r="I263" s="12">
        <v>387044</v>
      </c>
      <c r="J263" s="11" t="s">
        <v>479</v>
      </c>
      <c r="K263" s="11" t="s">
        <v>181</v>
      </c>
      <c r="L263" s="11" t="s">
        <v>181</v>
      </c>
      <c r="M263" s="11" t="s">
        <v>610</v>
      </c>
      <c r="N263" s="26">
        <v>46601.333333333336</v>
      </c>
      <c r="O263" s="26">
        <v>46630.697916666664</v>
      </c>
      <c r="P263" s="11" t="s">
        <v>498</v>
      </c>
      <c r="Q263" s="11" t="s">
        <v>475</v>
      </c>
      <c r="R263" s="13">
        <f>VLOOKUP(D263,'Izmaksu piedāvājums'!$A$18:$N$213,13)</f>
        <v>0</v>
      </c>
      <c r="S263" s="27">
        <v>1</v>
      </c>
      <c r="T263" s="13">
        <f t="shared" si="4"/>
        <v>0</v>
      </c>
    </row>
    <row r="264" spans="1:20" ht="170.5" x14ac:dyDescent="0.35">
      <c r="A264" s="12">
        <v>2027</v>
      </c>
      <c r="B264" s="12" t="s">
        <v>3</v>
      </c>
      <c r="C264" s="12" t="s">
        <v>475</v>
      </c>
      <c r="D264" s="11" t="s">
        <v>182</v>
      </c>
      <c r="E264" s="11" t="s">
        <v>183</v>
      </c>
      <c r="F264" s="11" t="s">
        <v>1170</v>
      </c>
      <c r="G264" s="11" t="s">
        <v>1171</v>
      </c>
      <c r="H264" s="11" t="s">
        <v>1172</v>
      </c>
      <c r="I264" s="12">
        <v>387045</v>
      </c>
      <c r="J264" s="11" t="s">
        <v>479</v>
      </c>
      <c r="K264" s="11" t="s">
        <v>588</v>
      </c>
      <c r="L264" s="11" t="s">
        <v>183</v>
      </c>
      <c r="M264" s="11" t="s">
        <v>589</v>
      </c>
      <c r="N264" s="26">
        <v>46601.333333333336</v>
      </c>
      <c r="O264" s="26">
        <v>46630.697916666664</v>
      </c>
      <c r="P264" s="11" t="s">
        <v>590</v>
      </c>
      <c r="Q264" s="11" t="s">
        <v>475</v>
      </c>
      <c r="R264" s="13">
        <f>VLOOKUP(D264,'Izmaksu piedāvājums'!$A$18:$N$213,13)</f>
        <v>0</v>
      </c>
      <c r="S264" s="27">
        <v>1</v>
      </c>
      <c r="T264" s="13">
        <f t="shared" si="4"/>
        <v>0</v>
      </c>
    </row>
    <row r="265" spans="1:20" ht="93" x14ac:dyDescent="0.35">
      <c r="A265" s="12">
        <v>2027</v>
      </c>
      <c r="B265" s="12" t="s">
        <v>3</v>
      </c>
      <c r="C265" s="12" t="s">
        <v>475</v>
      </c>
      <c r="D265" s="11" t="s">
        <v>196</v>
      </c>
      <c r="E265" s="11" t="s">
        <v>197</v>
      </c>
      <c r="F265" s="11" t="s">
        <v>1170</v>
      </c>
      <c r="G265" s="11" t="s">
        <v>1171</v>
      </c>
      <c r="H265" s="11" t="s">
        <v>1172</v>
      </c>
      <c r="I265" s="12">
        <v>387046</v>
      </c>
      <c r="J265" s="11" t="s">
        <v>479</v>
      </c>
      <c r="K265" s="11" t="s">
        <v>591</v>
      </c>
      <c r="L265" s="11" t="s">
        <v>197</v>
      </c>
      <c r="M265" s="11" t="s">
        <v>592</v>
      </c>
      <c r="N265" s="26">
        <v>46601.333333333336</v>
      </c>
      <c r="O265" s="26">
        <v>46630.697916666664</v>
      </c>
      <c r="P265" s="11" t="s">
        <v>593</v>
      </c>
      <c r="Q265" s="11" t="s">
        <v>475</v>
      </c>
      <c r="R265" s="13">
        <f>VLOOKUP(D265,'Izmaksu piedāvājums'!$A$18:$N$213,13)</f>
        <v>0</v>
      </c>
      <c r="S265" s="27">
        <v>1</v>
      </c>
      <c r="T265" s="13">
        <f t="shared" si="4"/>
        <v>0</v>
      </c>
    </row>
    <row r="266" spans="1:20" ht="93" x14ac:dyDescent="0.35">
      <c r="A266" s="12">
        <v>2027</v>
      </c>
      <c r="B266" s="12" t="s">
        <v>3</v>
      </c>
      <c r="C266" s="12" t="s">
        <v>475</v>
      </c>
      <c r="D266" s="11" t="s">
        <v>198</v>
      </c>
      <c r="E266" s="11" t="s">
        <v>199</v>
      </c>
      <c r="F266" s="11" t="s">
        <v>1170</v>
      </c>
      <c r="G266" s="11" t="s">
        <v>1171</v>
      </c>
      <c r="H266" s="11" t="s">
        <v>1172</v>
      </c>
      <c r="I266" s="12">
        <v>387047</v>
      </c>
      <c r="J266" s="11" t="s">
        <v>479</v>
      </c>
      <c r="K266" s="11" t="s">
        <v>199</v>
      </c>
      <c r="L266" s="11" t="s">
        <v>199</v>
      </c>
      <c r="M266" s="11" t="s">
        <v>594</v>
      </c>
      <c r="N266" s="26">
        <v>46601.333333333336</v>
      </c>
      <c r="O266" s="26">
        <v>46630.697916666664</v>
      </c>
      <c r="P266" s="11" t="s">
        <v>595</v>
      </c>
      <c r="Q266" s="11" t="s">
        <v>475</v>
      </c>
      <c r="R266" s="13">
        <f>VLOOKUP(D266,'Izmaksu piedāvājums'!$A$18:$N$213,13)</f>
        <v>0</v>
      </c>
      <c r="S266" s="27">
        <v>1</v>
      </c>
      <c r="T266" s="13">
        <f t="shared" si="4"/>
        <v>0</v>
      </c>
    </row>
    <row r="267" spans="1:20" ht="409.5" x14ac:dyDescent="0.35">
      <c r="A267" s="12">
        <v>2027</v>
      </c>
      <c r="B267" s="12" t="s">
        <v>3</v>
      </c>
      <c r="C267" s="12" t="s">
        <v>475</v>
      </c>
      <c r="D267" s="11" t="s">
        <v>47</v>
      </c>
      <c r="E267" s="11" t="s">
        <v>48</v>
      </c>
      <c r="F267" s="11" t="s">
        <v>1173</v>
      </c>
      <c r="G267" s="11" t="s">
        <v>1174</v>
      </c>
      <c r="H267" s="11" t="s">
        <v>1175</v>
      </c>
      <c r="I267" s="12">
        <v>387048</v>
      </c>
      <c r="J267" s="11" t="s">
        <v>479</v>
      </c>
      <c r="K267" s="11" t="s">
        <v>614</v>
      </c>
      <c r="L267" s="11" t="s">
        <v>48</v>
      </c>
      <c r="M267" s="11" t="s">
        <v>615</v>
      </c>
      <c r="N267" s="26">
        <v>46601.333333333336</v>
      </c>
      <c r="O267" s="26">
        <v>46630.697916666664</v>
      </c>
      <c r="P267" s="11" t="s">
        <v>616</v>
      </c>
      <c r="Q267" s="11" t="s">
        <v>475</v>
      </c>
      <c r="R267" s="13">
        <f>VLOOKUP(D267,'Izmaksu piedāvājums'!$A$18:$N$213,13)</f>
        <v>0</v>
      </c>
      <c r="S267" s="27">
        <v>1</v>
      </c>
      <c r="T267" s="13">
        <f t="shared" si="4"/>
        <v>0</v>
      </c>
    </row>
    <row r="268" spans="1:20" ht="409.5" x14ac:dyDescent="0.35">
      <c r="A268" s="12">
        <v>2027</v>
      </c>
      <c r="B268" s="12" t="s">
        <v>3</v>
      </c>
      <c r="C268" s="12" t="s">
        <v>475</v>
      </c>
      <c r="D268" s="11" t="s">
        <v>47</v>
      </c>
      <c r="E268" s="11" t="s">
        <v>48</v>
      </c>
      <c r="F268" s="11" t="s">
        <v>1176</v>
      </c>
      <c r="G268" s="11" t="s">
        <v>1177</v>
      </c>
      <c r="H268" s="11" t="s">
        <v>619</v>
      </c>
      <c r="I268" s="12">
        <v>387049</v>
      </c>
      <c r="J268" s="11" t="s">
        <v>479</v>
      </c>
      <c r="K268" s="11" t="s">
        <v>614</v>
      </c>
      <c r="L268" s="11" t="s">
        <v>48</v>
      </c>
      <c r="M268" s="11" t="s">
        <v>615</v>
      </c>
      <c r="N268" s="26">
        <v>46601.333333333336</v>
      </c>
      <c r="O268" s="26">
        <v>46630.697916666664</v>
      </c>
      <c r="P268" s="11" t="s">
        <v>620</v>
      </c>
      <c r="Q268" s="11" t="s">
        <v>475</v>
      </c>
      <c r="R268" s="13">
        <f>VLOOKUP(D268,'Izmaksu piedāvājums'!$A$18:$N$213,13)</f>
        <v>0</v>
      </c>
      <c r="S268" s="27">
        <v>1</v>
      </c>
      <c r="T268" s="13">
        <f t="shared" si="4"/>
        <v>0</v>
      </c>
    </row>
    <row r="269" spans="1:20" ht="409.5" x14ac:dyDescent="0.35">
      <c r="A269" s="12">
        <v>2027</v>
      </c>
      <c r="B269" s="12" t="s">
        <v>3</v>
      </c>
      <c r="C269" s="12" t="s">
        <v>475</v>
      </c>
      <c r="D269" s="11" t="s">
        <v>47</v>
      </c>
      <c r="E269" s="11" t="s">
        <v>48</v>
      </c>
      <c r="F269" s="11" t="s">
        <v>1178</v>
      </c>
      <c r="G269" s="11" t="s">
        <v>1179</v>
      </c>
      <c r="H269" s="11" t="s">
        <v>1175</v>
      </c>
      <c r="I269" s="12">
        <v>387050</v>
      </c>
      <c r="J269" s="11" t="s">
        <v>479</v>
      </c>
      <c r="K269" s="11" t="s">
        <v>614</v>
      </c>
      <c r="L269" s="11" t="s">
        <v>48</v>
      </c>
      <c r="M269" s="11" t="s">
        <v>615</v>
      </c>
      <c r="N269" s="26">
        <v>46601.333333333336</v>
      </c>
      <c r="O269" s="26">
        <v>46630.697916666664</v>
      </c>
      <c r="P269" s="11" t="s">
        <v>616</v>
      </c>
      <c r="Q269" s="11" t="s">
        <v>475</v>
      </c>
      <c r="R269" s="13">
        <f>VLOOKUP(D269,'Izmaksu piedāvājums'!$A$18:$N$213,13)</f>
        <v>0</v>
      </c>
      <c r="S269" s="27">
        <v>1</v>
      </c>
      <c r="T269" s="13">
        <f t="shared" si="4"/>
        <v>0</v>
      </c>
    </row>
    <row r="270" spans="1:20" ht="409.5" x14ac:dyDescent="0.35">
      <c r="A270" s="12">
        <v>2027</v>
      </c>
      <c r="B270" s="12" t="s">
        <v>3</v>
      </c>
      <c r="C270" s="12" t="s">
        <v>475</v>
      </c>
      <c r="D270" s="11" t="s">
        <v>47</v>
      </c>
      <c r="E270" s="11" t="s">
        <v>48</v>
      </c>
      <c r="F270" s="11" t="s">
        <v>1180</v>
      </c>
      <c r="G270" s="11" t="s">
        <v>1181</v>
      </c>
      <c r="H270" s="11" t="s">
        <v>619</v>
      </c>
      <c r="I270" s="12">
        <v>387051</v>
      </c>
      <c r="J270" s="11" t="s">
        <v>479</v>
      </c>
      <c r="K270" s="11" t="s">
        <v>614</v>
      </c>
      <c r="L270" s="11" t="s">
        <v>48</v>
      </c>
      <c r="M270" s="11" t="s">
        <v>615</v>
      </c>
      <c r="N270" s="26">
        <v>46601.333333333336</v>
      </c>
      <c r="O270" s="26">
        <v>46630.697916666664</v>
      </c>
      <c r="P270" s="11" t="s">
        <v>620</v>
      </c>
      <c r="Q270" s="11" t="s">
        <v>475</v>
      </c>
      <c r="R270" s="13">
        <f>VLOOKUP(D270,'Izmaksu piedāvājums'!$A$18:$N$213,13)</f>
        <v>0</v>
      </c>
      <c r="S270" s="27">
        <v>1</v>
      </c>
      <c r="T270" s="13">
        <f t="shared" si="4"/>
        <v>0</v>
      </c>
    </row>
    <row r="271" spans="1:20" ht="409.5" x14ac:dyDescent="0.35">
      <c r="A271" s="12">
        <v>2027</v>
      </c>
      <c r="B271" s="12" t="s">
        <v>3</v>
      </c>
      <c r="C271" s="12" t="s">
        <v>475</v>
      </c>
      <c r="D271" s="11" t="s">
        <v>306</v>
      </c>
      <c r="E271" s="11" t="s">
        <v>307</v>
      </c>
      <c r="F271" s="11" t="s">
        <v>1182</v>
      </c>
      <c r="G271" s="11" t="s">
        <v>1183</v>
      </c>
      <c r="H271" s="11" t="s">
        <v>540</v>
      </c>
      <c r="I271" s="12">
        <v>387052</v>
      </c>
      <c r="J271" s="11" t="s">
        <v>479</v>
      </c>
      <c r="K271" s="11" t="s">
        <v>1184</v>
      </c>
      <c r="L271" s="11" t="s">
        <v>307</v>
      </c>
      <c r="M271" s="11" t="s">
        <v>1185</v>
      </c>
      <c r="N271" s="26">
        <v>46601.333333333336</v>
      </c>
      <c r="O271" s="26">
        <v>46630.697916666664</v>
      </c>
      <c r="P271" s="11" t="s">
        <v>498</v>
      </c>
      <c r="Q271" s="11" t="s">
        <v>475</v>
      </c>
      <c r="R271" s="13">
        <f>VLOOKUP(D271,'Izmaksu piedāvājums'!$A$18:$N$213,13)</f>
        <v>0</v>
      </c>
      <c r="S271" s="27">
        <v>1</v>
      </c>
      <c r="T271" s="13">
        <f t="shared" si="4"/>
        <v>0</v>
      </c>
    </row>
    <row r="272" spans="1:20" ht="409.5" x14ac:dyDescent="0.35">
      <c r="A272" s="12">
        <v>2027</v>
      </c>
      <c r="B272" s="12" t="s">
        <v>3</v>
      </c>
      <c r="C272" s="12" t="s">
        <v>475</v>
      </c>
      <c r="D272" s="11" t="s">
        <v>144</v>
      </c>
      <c r="E272" s="11" t="s">
        <v>145</v>
      </c>
      <c r="F272" s="11" t="s">
        <v>1186</v>
      </c>
      <c r="G272" s="11" t="s">
        <v>1187</v>
      </c>
      <c r="H272" s="11" t="s">
        <v>540</v>
      </c>
      <c r="I272" s="12">
        <v>387053</v>
      </c>
      <c r="J272" s="11" t="s">
        <v>479</v>
      </c>
      <c r="K272" s="11" t="s">
        <v>541</v>
      </c>
      <c r="L272" s="11" t="s">
        <v>145</v>
      </c>
      <c r="M272" s="11" t="s">
        <v>542</v>
      </c>
      <c r="N272" s="26">
        <v>46601.333333333336</v>
      </c>
      <c r="O272" s="26">
        <v>46630.697916666664</v>
      </c>
      <c r="P272" s="11" t="s">
        <v>498</v>
      </c>
      <c r="Q272" s="11" t="s">
        <v>475</v>
      </c>
      <c r="R272" s="13">
        <f>VLOOKUP(D272,'Izmaksu piedāvājums'!$A$18:$N$213,13)</f>
        <v>0</v>
      </c>
      <c r="S272" s="27">
        <v>1</v>
      </c>
      <c r="T272" s="13">
        <f t="shared" si="4"/>
        <v>0</v>
      </c>
    </row>
    <row r="273" spans="1:20" ht="310" x14ac:dyDescent="0.35">
      <c r="A273" s="12">
        <v>2027</v>
      </c>
      <c r="B273" s="12" t="s">
        <v>3</v>
      </c>
      <c r="C273" s="12" t="s">
        <v>475</v>
      </c>
      <c r="D273" s="11" t="s">
        <v>266</v>
      </c>
      <c r="E273" s="11" t="s">
        <v>267</v>
      </c>
      <c r="F273" s="11" t="s">
        <v>1188</v>
      </c>
      <c r="G273" s="11" t="s">
        <v>1189</v>
      </c>
      <c r="H273" s="11" t="s">
        <v>490</v>
      </c>
      <c r="I273" s="12">
        <v>387054</v>
      </c>
      <c r="J273" s="11" t="s">
        <v>479</v>
      </c>
      <c r="K273" s="11" t="s">
        <v>1190</v>
      </c>
      <c r="L273" s="11" t="s">
        <v>1190</v>
      </c>
      <c r="M273" s="11" t="s">
        <v>1191</v>
      </c>
      <c r="N273" s="26">
        <v>46601.333333333336</v>
      </c>
      <c r="O273" s="26">
        <v>46630.697916666664</v>
      </c>
      <c r="P273" s="11" t="s">
        <v>498</v>
      </c>
      <c r="Q273" s="11" t="s">
        <v>475</v>
      </c>
      <c r="R273" s="13">
        <f>VLOOKUP(D273,'Izmaksu piedāvājums'!$A$18:$N$213,13)</f>
        <v>0</v>
      </c>
      <c r="S273" s="27">
        <v>1</v>
      </c>
      <c r="T273" s="13">
        <f t="shared" si="4"/>
        <v>0</v>
      </c>
    </row>
    <row r="274" spans="1:20" ht="310" x14ac:dyDescent="0.35">
      <c r="A274" s="12">
        <v>2027</v>
      </c>
      <c r="B274" s="12" t="s">
        <v>3</v>
      </c>
      <c r="C274" s="12" t="s">
        <v>475</v>
      </c>
      <c r="D274" s="11" t="s">
        <v>266</v>
      </c>
      <c r="E274" s="11" t="s">
        <v>267</v>
      </c>
      <c r="F274" s="11" t="s">
        <v>1192</v>
      </c>
      <c r="G274" s="11" t="s">
        <v>1193</v>
      </c>
      <c r="H274" s="11" t="s">
        <v>490</v>
      </c>
      <c r="I274" s="12">
        <v>387055</v>
      </c>
      <c r="J274" s="11" t="s">
        <v>479</v>
      </c>
      <c r="K274" s="11" t="s">
        <v>1190</v>
      </c>
      <c r="L274" s="11" t="s">
        <v>1190</v>
      </c>
      <c r="M274" s="11" t="s">
        <v>1191</v>
      </c>
      <c r="N274" s="26">
        <v>46601.333333333336</v>
      </c>
      <c r="O274" s="26">
        <v>46630.697916666664</v>
      </c>
      <c r="P274" s="11" t="s">
        <v>498</v>
      </c>
      <c r="Q274" s="11" t="s">
        <v>475</v>
      </c>
      <c r="R274" s="13">
        <f>VLOOKUP(D274,'Izmaksu piedāvājums'!$A$18:$N$213,13)</f>
        <v>0</v>
      </c>
      <c r="S274" s="27">
        <v>1</v>
      </c>
      <c r="T274" s="13">
        <f t="shared" si="4"/>
        <v>0</v>
      </c>
    </row>
    <row r="275" spans="1:20" ht="248" x14ac:dyDescent="0.35">
      <c r="A275" s="12">
        <v>2027</v>
      </c>
      <c r="B275" s="12" t="s">
        <v>3</v>
      </c>
      <c r="C275" s="12" t="s">
        <v>475</v>
      </c>
      <c r="D275" s="11" t="s">
        <v>278</v>
      </c>
      <c r="E275" s="11" t="s">
        <v>279</v>
      </c>
      <c r="F275" s="11" t="s">
        <v>1194</v>
      </c>
      <c r="G275" s="11" t="s">
        <v>1195</v>
      </c>
      <c r="H275" s="11" t="s">
        <v>490</v>
      </c>
      <c r="I275" s="12">
        <v>387056</v>
      </c>
      <c r="J275" s="11" t="s">
        <v>479</v>
      </c>
      <c r="K275" s="11" t="s">
        <v>279</v>
      </c>
      <c r="L275" s="11" t="s">
        <v>279</v>
      </c>
      <c r="M275" s="11" t="s">
        <v>1196</v>
      </c>
      <c r="N275" s="26">
        <v>46601.333333333336</v>
      </c>
      <c r="O275" s="26">
        <v>46630.697916666664</v>
      </c>
      <c r="P275" s="11" t="s">
        <v>498</v>
      </c>
      <c r="Q275" s="11" t="s">
        <v>475</v>
      </c>
      <c r="R275" s="13">
        <f>VLOOKUP(D275,'Izmaksu piedāvājums'!$A$18:$N$213,13)</f>
        <v>0</v>
      </c>
      <c r="S275" s="27">
        <v>1</v>
      </c>
      <c r="T275" s="13">
        <f t="shared" si="4"/>
        <v>0</v>
      </c>
    </row>
    <row r="276" spans="1:20" ht="248" x14ac:dyDescent="0.35">
      <c r="A276" s="12">
        <v>2027</v>
      </c>
      <c r="B276" s="12" t="s">
        <v>3</v>
      </c>
      <c r="C276" s="12" t="s">
        <v>475</v>
      </c>
      <c r="D276" s="11" t="s">
        <v>278</v>
      </c>
      <c r="E276" s="11" t="s">
        <v>279</v>
      </c>
      <c r="F276" s="11" t="s">
        <v>1197</v>
      </c>
      <c r="G276" s="11" t="s">
        <v>1198</v>
      </c>
      <c r="H276" s="11" t="s">
        <v>490</v>
      </c>
      <c r="I276" s="12">
        <v>387057</v>
      </c>
      <c r="J276" s="11" t="s">
        <v>479</v>
      </c>
      <c r="K276" s="11" t="s">
        <v>279</v>
      </c>
      <c r="L276" s="11" t="s">
        <v>279</v>
      </c>
      <c r="M276" s="11" t="s">
        <v>1196</v>
      </c>
      <c r="N276" s="26">
        <v>46601.333333333336</v>
      </c>
      <c r="O276" s="26">
        <v>46630.697916666664</v>
      </c>
      <c r="P276" s="11" t="s">
        <v>498</v>
      </c>
      <c r="Q276" s="11" t="s">
        <v>475</v>
      </c>
      <c r="R276" s="13">
        <f>VLOOKUP(D276,'Izmaksu piedāvājums'!$A$18:$N$213,13)</f>
        <v>0</v>
      </c>
      <c r="S276" s="27">
        <v>1</v>
      </c>
      <c r="T276" s="13">
        <f t="shared" si="4"/>
        <v>0</v>
      </c>
    </row>
    <row r="277" spans="1:20" ht="310" x14ac:dyDescent="0.35">
      <c r="A277" s="12">
        <v>2027</v>
      </c>
      <c r="B277" s="12" t="s">
        <v>3</v>
      </c>
      <c r="C277" s="12" t="s">
        <v>475</v>
      </c>
      <c r="D277" s="11" t="s">
        <v>266</v>
      </c>
      <c r="E277" s="11" t="s">
        <v>267</v>
      </c>
      <c r="F277" s="11" t="s">
        <v>1199</v>
      </c>
      <c r="G277" s="11" t="s">
        <v>1200</v>
      </c>
      <c r="H277" s="11" t="s">
        <v>763</v>
      </c>
      <c r="I277" s="12">
        <v>387058</v>
      </c>
      <c r="J277" s="11" t="s">
        <v>479</v>
      </c>
      <c r="K277" s="11" t="s">
        <v>1190</v>
      </c>
      <c r="L277" s="11" t="s">
        <v>1190</v>
      </c>
      <c r="M277" s="11" t="s">
        <v>1191</v>
      </c>
      <c r="N277" s="26">
        <v>46601.333333333336</v>
      </c>
      <c r="O277" s="26">
        <v>46630.697916666664</v>
      </c>
      <c r="P277" s="11" t="s">
        <v>498</v>
      </c>
      <c r="Q277" s="11" t="s">
        <v>475</v>
      </c>
      <c r="R277" s="13">
        <f>VLOOKUP(D277,'Izmaksu piedāvājums'!$A$18:$N$213,13)</f>
        <v>0</v>
      </c>
      <c r="S277" s="27">
        <v>1</v>
      </c>
      <c r="T277" s="13">
        <f t="shared" si="4"/>
        <v>0</v>
      </c>
    </row>
    <row r="278" spans="1:20" ht="310" x14ac:dyDescent="0.35">
      <c r="A278" s="12">
        <v>2027</v>
      </c>
      <c r="B278" s="12" t="s">
        <v>3</v>
      </c>
      <c r="C278" s="12" t="s">
        <v>475</v>
      </c>
      <c r="D278" s="11" t="s">
        <v>266</v>
      </c>
      <c r="E278" s="11" t="s">
        <v>267</v>
      </c>
      <c r="F278" s="11" t="s">
        <v>1201</v>
      </c>
      <c r="G278" s="11" t="s">
        <v>1202</v>
      </c>
      <c r="H278" s="11" t="s">
        <v>763</v>
      </c>
      <c r="I278" s="12">
        <v>387059</v>
      </c>
      <c r="J278" s="11" t="s">
        <v>479</v>
      </c>
      <c r="K278" s="11" t="s">
        <v>1190</v>
      </c>
      <c r="L278" s="11" t="s">
        <v>1190</v>
      </c>
      <c r="M278" s="11" t="s">
        <v>1191</v>
      </c>
      <c r="N278" s="26">
        <v>46601.333333333336</v>
      </c>
      <c r="O278" s="26">
        <v>46630.697916666664</v>
      </c>
      <c r="P278" s="11" t="s">
        <v>498</v>
      </c>
      <c r="Q278" s="11" t="s">
        <v>475</v>
      </c>
      <c r="R278" s="13">
        <f>VLOOKUP(D278,'Izmaksu piedāvājums'!$A$18:$N$213,13)</f>
        <v>0</v>
      </c>
      <c r="S278" s="27">
        <v>1</v>
      </c>
      <c r="T278" s="13">
        <f t="shared" si="4"/>
        <v>0</v>
      </c>
    </row>
    <row r="279" spans="1:20" ht="310" x14ac:dyDescent="0.35">
      <c r="A279" s="12">
        <v>2027</v>
      </c>
      <c r="B279" s="12" t="s">
        <v>3</v>
      </c>
      <c r="C279" s="12" t="s">
        <v>475</v>
      </c>
      <c r="D279" s="11" t="s">
        <v>266</v>
      </c>
      <c r="E279" s="11" t="s">
        <v>267</v>
      </c>
      <c r="F279" s="11" t="s">
        <v>1203</v>
      </c>
      <c r="G279" s="11" t="s">
        <v>1204</v>
      </c>
      <c r="H279" s="11" t="s">
        <v>763</v>
      </c>
      <c r="I279" s="12">
        <v>387060</v>
      </c>
      <c r="J279" s="11" t="s">
        <v>479</v>
      </c>
      <c r="K279" s="11" t="s">
        <v>1190</v>
      </c>
      <c r="L279" s="11" t="s">
        <v>1190</v>
      </c>
      <c r="M279" s="11" t="s">
        <v>1191</v>
      </c>
      <c r="N279" s="26">
        <v>46601.333333333336</v>
      </c>
      <c r="O279" s="26">
        <v>46630.697916666664</v>
      </c>
      <c r="P279" s="11" t="s">
        <v>498</v>
      </c>
      <c r="Q279" s="11" t="s">
        <v>475</v>
      </c>
      <c r="R279" s="13">
        <f>VLOOKUP(D279,'Izmaksu piedāvājums'!$A$18:$N$213,13)</f>
        <v>0</v>
      </c>
      <c r="S279" s="27">
        <v>1</v>
      </c>
      <c r="T279" s="13">
        <f t="shared" si="4"/>
        <v>0</v>
      </c>
    </row>
    <row r="280" spans="1:20" ht="409.5" x14ac:dyDescent="0.35">
      <c r="A280" s="12">
        <v>2027</v>
      </c>
      <c r="B280" s="12" t="s">
        <v>3</v>
      </c>
      <c r="C280" s="12" t="s">
        <v>475</v>
      </c>
      <c r="D280" s="11" t="s">
        <v>334</v>
      </c>
      <c r="E280" s="11" t="s">
        <v>335</v>
      </c>
      <c r="F280" s="11" t="s">
        <v>1205</v>
      </c>
      <c r="G280" s="11" t="s">
        <v>1206</v>
      </c>
      <c r="H280" s="11" t="s">
        <v>1207</v>
      </c>
      <c r="I280" s="12">
        <v>387061</v>
      </c>
      <c r="J280" s="11" t="s">
        <v>479</v>
      </c>
      <c r="K280" s="11" t="s">
        <v>1208</v>
      </c>
      <c r="L280" s="11" t="s">
        <v>1209</v>
      </c>
      <c r="M280" s="11" t="s">
        <v>1210</v>
      </c>
      <c r="N280" s="26">
        <v>46601.333333333336</v>
      </c>
      <c r="O280" s="26">
        <v>46630.697916666664</v>
      </c>
      <c r="P280" s="11" t="s">
        <v>498</v>
      </c>
      <c r="Q280" s="11" t="s">
        <v>475</v>
      </c>
      <c r="R280" s="13">
        <f>VLOOKUP(D280,'Izmaksu piedāvājums'!$A$18:$N$213,13)</f>
        <v>0</v>
      </c>
      <c r="S280" s="27">
        <v>1</v>
      </c>
      <c r="T280" s="13">
        <f t="shared" si="4"/>
        <v>0</v>
      </c>
    </row>
    <row r="281" spans="1:20" ht="372" x14ac:dyDescent="0.35">
      <c r="A281" s="12">
        <v>2027</v>
      </c>
      <c r="B281" s="12" t="s">
        <v>3</v>
      </c>
      <c r="C281" s="12" t="s">
        <v>475</v>
      </c>
      <c r="D281" s="11" t="s">
        <v>376</v>
      </c>
      <c r="E281" s="11" t="s">
        <v>377</v>
      </c>
      <c r="F281" s="11" t="s">
        <v>1211</v>
      </c>
      <c r="G281" s="11" t="s">
        <v>1212</v>
      </c>
      <c r="H281" s="11" t="s">
        <v>511</v>
      </c>
      <c r="I281" s="12">
        <v>387062</v>
      </c>
      <c r="J281" s="11" t="s">
        <v>479</v>
      </c>
      <c r="K281" s="11" t="s">
        <v>1213</v>
      </c>
      <c r="L281" s="11" t="s">
        <v>1213</v>
      </c>
      <c r="M281" s="11" t="s">
        <v>1214</v>
      </c>
      <c r="N281" s="26">
        <v>46601.333333333336</v>
      </c>
      <c r="O281" s="26">
        <v>46630.697916666664</v>
      </c>
      <c r="P281" s="11" t="s">
        <v>498</v>
      </c>
      <c r="Q281" s="11" t="s">
        <v>475</v>
      </c>
      <c r="R281" s="13">
        <f>VLOOKUP(D281,'Izmaksu piedāvājums'!$A$18:$N$213,13)</f>
        <v>0</v>
      </c>
      <c r="S281" s="27">
        <v>1</v>
      </c>
      <c r="T281" s="13">
        <f t="shared" si="4"/>
        <v>0</v>
      </c>
    </row>
    <row r="282" spans="1:20" ht="372" x14ac:dyDescent="0.35">
      <c r="A282" s="12">
        <v>2027</v>
      </c>
      <c r="B282" s="12" t="s">
        <v>3</v>
      </c>
      <c r="C282" s="12" t="s">
        <v>475</v>
      </c>
      <c r="D282" s="11" t="s">
        <v>376</v>
      </c>
      <c r="E282" s="11" t="s">
        <v>377</v>
      </c>
      <c r="F282" s="11" t="s">
        <v>1215</v>
      </c>
      <c r="G282" s="11" t="s">
        <v>1216</v>
      </c>
      <c r="H282" s="11" t="s">
        <v>511</v>
      </c>
      <c r="I282" s="12">
        <v>387063</v>
      </c>
      <c r="J282" s="11" t="s">
        <v>479</v>
      </c>
      <c r="K282" s="11" t="s">
        <v>1213</v>
      </c>
      <c r="L282" s="11" t="s">
        <v>1213</v>
      </c>
      <c r="M282" s="11" t="s">
        <v>1214</v>
      </c>
      <c r="N282" s="26">
        <v>46601.333333333336</v>
      </c>
      <c r="O282" s="26">
        <v>46630.697916666664</v>
      </c>
      <c r="P282" s="11" t="s">
        <v>498</v>
      </c>
      <c r="Q282" s="11" t="s">
        <v>475</v>
      </c>
      <c r="R282" s="13">
        <f>VLOOKUP(D282,'Izmaksu piedāvājums'!$A$18:$N$213,13)</f>
        <v>0</v>
      </c>
      <c r="S282" s="27">
        <v>1</v>
      </c>
      <c r="T282" s="13">
        <f t="shared" si="4"/>
        <v>0</v>
      </c>
    </row>
    <row r="283" spans="1:20" ht="372" x14ac:dyDescent="0.35">
      <c r="A283" s="12">
        <v>2027</v>
      </c>
      <c r="B283" s="12" t="s">
        <v>3</v>
      </c>
      <c r="C283" s="12" t="s">
        <v>475</v>
      </c>
      <c r="D283" s="11" t="s">
        <v>376</v>
      </c>
      <c r="E283" s="11" t="s">
        <v>377</v>
      </c>
      <c r="F283" s="11" t="s">
        <v>1217</v>
      </c>
      <c r="G283" s="11" t="s">
        <v>1218</v>
      </c>
      <c r="H283" s="11" t="s">
        <v>511</v>
      </c>
      <c r="I283" s="12">
        <v>387064</v>
      </c>
      <c r="J283" s="11" t="s">
        <v>479</v>
      </c>
      <c r="K283" s="11" t="s">
        <v>1213</v>
      </c>
      <c r="L283" s="11" t="s">
        <v>1213</v>
      </c>
      <c r="M283" s="11" t="s">
        <v>1214</v>
      </c>
      <c r="N283" s="26">
        <v>46601.333333333336</v>
      </c>
      <c r="O283" s="26">
        <v>46630.697916666664</v>
      </c>
      <c r="P283" s="11" t="s">
        <v>498</v>
      </c>
      <c r="Q283" s="11" t="s">
        <v>475</v>
      </c>
      <c r="R283" s="13">
        <f>VLOOKUP(D283,'Izmaksu piedāvājums'!$A$18:$N$213,13)</f>
        <v>0</v>
      </c>
      <c r="S283" s="27">
        <v>1</v>
      </c>
      <c r="T283" s="13">
        <f t="shared" si="4"/>
        <v>0</v>
      </c>
    </row>
    <row r="284" spans="1:20" ht="217" x14ac:dyDescent="0.35">
      <c r="A284" s="12">
        <v>2027</v>
      </c>
      <c r="B284" s="12" t="s">
        <v>3</v>
      </c>
      <c r="C284" s="12" t="s">
        <v>475</v>
      </c>
      <c r="D284" s="11" t="s">
        <v>49</v>
      </c>
      <c r="E284" s="11" t="s">
        <v>50</v>
      </c>
      <c r="F284" s="11" t="s">
        <v>1219</v>
      </c>
      <c r="G284" s="11" t="s">
        <v>1220</v>
      </c>
      <c r="H284" s="11" t="s">
        <v>847</v>
      </c>
      <c r="I284" s="12">
        <v>387065</v>
      </c>
      <c r="J284" s="11" t="s">
        <v>479</v>
      </c>
      <c r="K284" s="11" t="s">
        <v>848</v>
      </c>
      <c r="L284" s="11" t="s">
        <v>849</v>
      </c>
      <c r="M284" s="11" t="s">
        <v>850</v>
      </c>
      <c r="N284" s="26">
        <v>46631.333333333336</v>
      </c>
      <c r="O284" s="26">
        <v>46660.697916666664</v>
      </c>
      <c r="P284" s="11" t="s">
        <v>498</v>
      </c>
      <c r="Q284" s="11" t="s">
        <v>475</v>
      </c>
      <c r="R284" s="13">
        <f>VLOOKUP(D284,'Izmaksu piedāvājums'!$A$18:$N$213,13)</f>
        <v>0</v>
      </c>
      <c r="S284" s="27">
        <v>1</v>
      </c>
      <c r="T284" s="13">
        <f t="shared" si="4"/>
        <v>0</v>
      </c>
    </row>
    <row r="285" spans="1:20" ht="217" x14ac:dyDescent="0.35">
      <c r="A285" s="12">
        <v>2027</v>
      </c>
      <c r="B285" s="12" t="s">
        <v>3</v>
      </c>
      <c r="C285" s="12" t="s">
        <v>475</v>
      </c>
      <c r="D285" s="11" t="s">
        <v>49</v>
      </c>
      <c r="E285" s="11" t="s">
        <v>50</v>
      </c>
      <c r="F285" s="11" t="s">
        <v>1221</v>
      </c>
      <c r="G285" s="11" t="s">
        <v>1222</v>
      </c>
      <c r="H285" s="11" t="s">
        <v>847</v>
      </c>
      <c r="I285" s="12">
        <v>387066</v>
      </c>
      <c r="J285" s="11" t="s">
        <v>479</v>
      </c>
      <c r="K285" s="11" t="s">
        <v>848</v>
      </c>
      <c r="L285" s="11" t="s">
        <v>849</v>
      </c>
      <c r="M285" s="11" t="s">
        <v>850</v>
      </c>
      <c r="N285" s="26">
        <v>46631.333333333336</v>
      </c>
      <c r="O285" s="26">
        <v>46660.697916666664</v>
      </c>
      <c r="P285" s="11" t="s">
        <v>498</v>
      </c>
      <c r="Q285" s="11" t="s">
        <v>475</v>
      </c>
      <c r="R285" s="13">
        <f>VLOOKUP(D285,'Izmaksu piedāvājums'!$A$18:$N$213,13)</f>
        <v>0</v>
      </c>
      <c r="S285" s="27">
        <v>1</v>
      </c>
      <c r="T285" s="13">
        <f t="shared" si="4"/>
        <v>0</v>
      </c>
    </row>
    <row r="286" spans="1:20" ht="217" x14ac:dyDescent="0.35">
      <c r="A286" s="12">
        <v>2027</v>
      </c>
      <c r="B286" s="12" t="s">
        <v>3</v>
      </c>
      <c r="C286" s="12" t="s">
        <v>475</v>
      </c>
      <c r="D286" s="11" t="s">
        <v>33</v>
      </c>
      <c r="E286" s="11" t="s">
        <v>34</v>
      </c>
      <c r="F286" s="11" t="s">
        <v>1223</v>
      </c>
      <c r="G286" s="11" t="s">
        <v>1224</v>
      </c>
      <c r="H286" s="11" t="s">
        <v>1225</v>
      </c>
      <c r="I286" s="12">
        <v>387067</v>
      </c>
      <c r="J286" s="11" t="s">
        <v>479</v>
      </c>
      <c r="K286" s="11" t="s">
        <v>34</v>
      </c>
      <c r="L286" s="11" t="s">
        <v>34</v>
      </c>
      <c r="M286" s="11" t="s">
        <v>1226</v>
      </c>
      <c r="N286" s="26">
        <v>46631.333333333336</v>
      </c>
      <c r="O286" s="26">
        <v>46660.697916666664</v>
      </c>
      <c r="P286" s="11" t="s">
        <v>1227</v>
      </c>
      <c r="Q286" s="11" t="s">
        <v>475</v>
      </c>
      <c r="R286" s="13">
        <f>VLOOKUP(D286,'Izmaksu piedāvājums'!$A$18:$N$213,13)</f>
        <v>0</v>
      </c>
      <c r="S286" s="27">
        <v>1</v>
      </c>
      <c r="T286" s="13">
        <f t="shared" si="4"/>
        <v>0</v>
      </c>
    </row>
    <row r="287" spans="1:20" ht="409.5" x14ac:dyDescent="0.35">
      <c r="A287" s="12">
        <v>2027</v>
      </c>
      <c r="B287" s="12" t="s">
        <v>3</v>
      </c>
      <c r="C287" s="12" t="s">
        <v>475</v>
      </c>
      <c r="D287" s="11" t="s">
        <v>142</v>
      </c>
      <c r="E287" s="11" t="s">
        <v>143</v>
      </c>
      <c r="F287" s="11" t="s">
        <v>1228</v>
      </c>
      <c r="G287" s="11" t="s">
        <v>1229</v>
      </c>
      <c r="H287" s="11" t="s">
        <v>540</v>
      </c>
      <c r="I287" s="12">
        <v>387068</v>
      </c>
      <c r="J287" s="11" t="s">
        <v>479</v>
      </c>
      <c r="K287" s="11" t="s">
        <v>541</v>
      </c>
      <c r="L287" s="11" t="s">
        <v>143</v>
      </c>
      <c r="M287" s="11" t="s">
        <v>542</v>
      </c>
      <c r="N287" s="26">
        <v>46631.333333333336</v>
      </c>
      <c r="O287" s="26">
        <v>46660.697916666664</v>
      </c>
      <c r="P287" s="11" t="s">
        <v>498</v>
      </c>
      <c r="Q287" s="11" t="s">
        <v>475</v>
      </c>
      <c r="R287" s="13">
        <f>VLOOKUP(D287,'Izmaksu piedāvājums'!$A$18:$N$213,13)</f>
        <v>0</v>
      </c>
      <c r="S287" s="27">
        <v>1</v>
      </c>
      <c r="T287" s="13">
        <f t="shared" si="4"/>
        <v>0</v>
      </c>
    </row>
    <row r="288" spans="1:20" ht="294.5" x14ac:dyDescent="0.35">
      <c r="A288" s="12">
        <v>2027</v>
      </c>
      <c r="B288" s="12" t="s">
        <v>3</v>
      </c>
      <c r="C288" s="12" t="s">
        <v>475</v>
      </c>
      <c r="D288" s="11" t="s">
        <v>138</v>
      </c>
      <c r="E288" s="11" t="s">
        <v>139</v>
      </c>
      <c r="F288" s="11" t="s">
        <v>1230</v>
      </c>
      <c r="G288" s="11" t="s">
        <v>1231</v>
      </c>
      <c r="H288" s="11" t="s">
        <v>1232</v>
      </c>
      <c r="I288" s="12">
        <v>387069</v>
      </c>
      <c r="J288" s="11" t="s">
        <v>479</v>
      </c>
      <c r="K288" s="11" t="s">
        <v>1233</v>
      </c>
      <c r="L288" s="11" t="s">
        <v>139</v>
      </c>
      <c r="M288" s="11" t="s">
        <v>1234</v>
      </c>
      <c r="N288" s="26">
        <v>46631.333333333336</v>
      </c>
      <c r="O288" s="26">
        <v>46660.697916666664</v>
      </c>
      <c r="P288" s="11" t="s">
        <v>1235</v>
      </c>
      <c r="Q288" s="11" t="s">
        <v>475</v>
      </c>
      <c r="R288" s="13">
        <f>VLOOKUP(D288,'Izmaksu piedāvājums'!$A$18:$N$213,13)</f>
        <v>0</v>
      </c>
      <c r="S288" s="27">
        <v>1</v>
      </c>
      <c r="T288" s="13">
        <f t="shared" si="4"/>
        <v>0</v>
      </c>
    </row>
    <row r="289" spans="1:20" ht="325.5" x14ac:dyDescent="0.35">
      <c r="A289" s="12">
        <v>2027</v>
      </c>
      <c r="B289" s="12" t="s">
        <v>3</v>
      </c>
      <c r="C289" s="12" t="s">
        <v>475</v>
      </c>
      <c r="D289" s="11" t="s">
        <v>140</v>
      </c>
      <c r="E289" s="11" t="s">
        <v>141</v>
      </c>
      <c r="F289" s="11" t="s">
        <v>1230</v>
      </c>
      <c r="G289" s="11" t="s">
        <v>1231</v>
      </c>
      <c r="H289" s="11" t="s">
        <v>1232</v>
      </c>
      <c r="I289" s="12">
        <v>387070</v>
      </c>
      <c r="J289" s="11" t="s">
        <v>479</v>
      </c>
      <c r="K289" s="11" t="s">
        <v>1236</v>
      </c>
      <c r="L289" s="11" t="s">
        <v>141</v>
      </c>
      <c r="M289" s="11" t="s">
        <v>1237</v>
      </c>
      <c r="N289" s="26">
        <v>46631.333333333336</v>
      </c>
      <c r="O289" s="26">
        <v>46660.697916666664</v>
      </c>
      <c r="P289" s="11" t="s">
        <v>1238</v>
      </c>
      <c r="Q289" s="11" t="s">
        <v>475</v>
      </c>
      <c r="R289" s="13">
        <f>VLOOKUP(D289,'Izmaksu piedāvājums'!$A$18:$N$213,13)</f>
        <v>0</v>
      </c>
      <c r="S289" s="27">
        <v>1</v>
      </c>
      <c r="T289" s="13">
        <f t="shared" si="4"/>
        <v>0</v>
      </c>
    </row>
    <row r="290" spans="1:20" ht="310" x14ac:dyDescent="0.35">
      <c r="A290" s="12">
        <v>2027</v>
      </c>
      <c r="B290" s="12" t="s">
        <v>3</v>
      </c>
      <c r="C290" s="12" t="s">
        <v>475</v>
      </c>
      <c r="D290" s="11" t="s">
        <v>136</v>
      </c>
      <c r="E290" s="11" t="s">
        <v>137</v>
      </c>
      <c r="F290" s="11" t="s">
        <v>1239</v>
      </c>
      <c r="G290" s="11" t="s">
        <v>1240</v>
      </c>
      <c r="H290" s="11" t="s">
        <v>490</v>
      </c>
      <c r="I290" s="12">
        <v>387071</v>
      </c>
      <c r="J290" s="11" t="s">
        <v>479</v>
      </c>
      <c r="K290" s="11" t="s">
        <v>137</v>
      </c>
      <c r="L290" s="11" t="s">
        <v>137</v>
      </c>
      <c r="M290" s="11" t="s">
        <v>1241</v>
      </c>
      <c r="N290" s="26">
        <v>46631.333333333336</v>
      </c>
      <c r="O290" s="26">
        <v>46660.697916666664</v>
      </c>
      <c r="P290" s="11" t="s">
        <v>498</v>
      </c>
      <c r="Q290" s="11" t="s">
        <v>475</v>
      </c>
      <c r="R290" s="13">
        <f>VLOOKUP(D290,'Izmaksu piedāvājums'!$A$18:$N$213,13)</f>
        <v>0</v>
      </c>
      <c r="S290" s="27">
        <v>1</v>
      </c>
      <c r="T290" s="13">
        <f t="shared" si="4"/>
        <v>0</v>
      </c>
    </row>
    <row r="291" spans="1:20" ht="409.5" x14ac:dyDescent="0.35">
      <c r="A291" s="12">
        <v>2027</v>
      </c>
      <c r="B291" s="12" t="s">
        <v>3</v>
      </c>
      <c r="C291" s="12" t="s">
        <v>475</v>
      </c>
      <c r="D291" s="11" t="s">
        <v>142</v>
      </c>
      <c r="E291" s="11" t="s">
        <v>143</v>
      </c>
      <c r="F291" s="11" t="s">
        <v>1242</v>
      </c>
      <c r="G291" s="11" t="s">
        <v>1243</v>
      </c>
      <c r="H291" s="11" t="s">
        <v>540</v>
      </c>
      <c r="I291" s="12">
        <v>387072</v>
      </c>
      <c r="J291" s="11" t="s">
        <v>479</v>
      </c>
      <c r="K291" s="11" t="s">
        <v>541</v>
      </c>
      <c r="L291" s="11" t="s">
        <v>143</v>
      </c>
      <c r="M291" s="11" t="s">
        <v>542</v>
      </c>
      <c r="N291" s="26">
        <v>46631.333333333336</v>
      </c>
      <c r="O291" s="26">
        <v>46660.697916666664</v>
      </c>
      <c r="P291" s="11" t="s">
        <v>498</v>
      </c>
      <c r="Q291" s="11" t="s">
        <v>475</v>
      </c>
      <c r="R291" s="13">
        <f>VLOOKUP(D291,'Izmaksu piedāvājums'!$A$18:$N$213,13)</f>
        <v>0</v>
      </c>
      <c r="S291" s="27">
        <v>1</v>
      </c>
      <c r="T291" s="13">
        <f t="shared" si="4"/>
        <v>0</v>
      </c>
    </row>
    <row r="292" spans="1:20" ht="294.5" x14ac:dyDescent="0.35">
      <c r="A292" s="12">
        <v>2027</v>
      </c>
      <c r="B292" s="12" t="s">
        <v>3</v>
      </c>
      <c r="C292" s="12" t="s">
        <v>475</v>
      </c>
      <c r="D292" s="11" t="s">
        <v>138</v>
      </c>
      <c r="E292" s="11" t="s">
        <v>139</v>
      </c>
      <c r="F292" s="11" t="s">
        <v>1244</v>
      </c>
      <c r="G292" s="11" t="s">
        <v>1245</v>
      </c>
      <c r="H292" s="11" t="s">
        <v>1246</v>
      </c>
      <c r="I292" s="12">
        <v>387073</v>
      </c>
      <c r="J292" s="11" t="s">
        <v>479</v>
      </c>
      <c r="K292" s="11" t="s">
        <v>1233</v>
      </c>
      <c r="L292" s="11" t="s">
        <v>139</v>
      </c>
      <c r="M292" s="11" t="s">
        <v>1234</v>
      </c>
      <c r="N292" s="26">
        <v>46631.333333333336</v>
      </c>
      <c r="O292" s="26">
        <v>46660.697916666664</v>
      </c>
      <c r="P292" s="11" t="s">
        <v>1235</v>
      </c>
      <c r="Q292" s="11" t="s">
        <v>475</v>
      </c>
      <c r="R292" s="13">
        <f>VLOOKUP(D292,'Izmaksu piedāvājums'!$A$18:$N$213,13)</f>
        <v>0</v>
      </c>
      <c r="S292" s="27">
        <v>1</v>
      </c>
      <c r="T292" s="13">
        <f t="shared" si="4"/>
        <v>0</v>
      </c>
    </row>
    <row r="293" spans="1:20" ht="325.5" x14ac:dyDescent="0.35">
      <c r="A293" s="12">
        <v>2027</v>
      </c>
      <c r="B293" s="12" t="s">
        <v>3</v>
      </c>
      <c r="C293" s="12" t="s">
        <v>475</v>
      </c>
      <c r="D293" s="11" t="s">
        <v>140</v>
      </c>
      <c r="E293" s="11" t="s">
        <v>141</v>
      </c>
      <c r="F293" s="11" t="s">
        <v>1244</v>
      </c>
      <c r="G293" s="11" t="s">
        <v>1245</v>
      </c>
      <c r="H293" s="11" t="s">
        <v>1246</v>
      </c>
      <c r="I293" s="12">
        <v>387074</v>
      </c>
      <c r="J293" s="11" t="s">
        <v>479</v>
      </c>
      <c r="K293" s="11" t="s">
        <v>1236</v>
      </c>
      <c r="L293" s="11" t="s">
        <v>141</v>
      </c>
      <c r="M293" s="11" t="s">
        <v>1237</v>
      </c>
      <c r="N293" s="26">
        <v>46631.333333333336</v>
      </c>
      <c r="O293" s="26">
        <v>46660.697916666664</v>
      </c>
      <c r="P293" s="11" t="s">
        <v>1238</v>
      </c>
      <c r="Q293" s="11" t="s">
        <v>475</v>
      </c>
      <c r="R293" s="13">
        <f>VLOOKUP(D293,'Izmaksu piedāvājums'!$A$18:$N$213,13)</f>
        <v>0</v>
      </c>
      <c r="S293" s="27">
        <v>1</v>
      </c>
      <c r="T293" s="13">
        <f t="shared" si="4"/>
        <v>0</v>
      </c>
    </row>
    <row r="294" spans="1:20" ht="310" x14ac:dyDescent="0.35">
      <c r="A294" s="12">
        <v>2027</v>
      </c>
      <c r="B294" s="12" t="s">
        <v>3</v>
      </c>
      <c r="C294" s="12" t="s">
        <v>475</v>
      </c>
      <c r="D294" s="11" t="s">
        <v>136</v>
      </c>
      <c r="E294" s="11" t="s">
        <v>137</v>
      </c>
      <c r="F294" s="11" t="s">
        <v>1247</v>
      </c>
      <c r="G294" s="11" t="s">
        <v>1248</v>
      </c>
      <c r="H294" s="11" t="s">
        <v>490</v>
      </c>
      <c r="I294" s="12">
        <v>387075</v>
      </c>
      <c r="J294" s="11" t="s">
        <v>479</v>
      </c>
      <c r="K294" s="11" t="s">
        <v>137</v>
      </c>
      <c r="L294" s="11" t="s">
        <v>137</v>
      </c>
      <c r="M294" s="11" t="s">
        <v>1241</v>
      </c>
      <c r="N294" s="26">
        <v>46631.333333333336</v>
      </c>
      <c r="O294" s="26">
        <v>46660.697916666664</v>
      </c>
      <c r="P294" s="11" t="s">
        <v>498</v>
      </c>
      <c r="Q294" s="11" t="s">
        <v>475</v>
      </c>
      <c r="R294" s="13">
        <f>VLOOKUP(D294,'Izmaksu piedāvājums'!$A$18:$N$213,13)</f>
        <v>0</v>
      </c>
      <c r="S294" s="27">
        <v>1</v>
      </c>
      <c r="T294" s="13">
        <f t="shared" si="4"/>
        <v>0</v>
      </c>
    </row>
    <row r="295" spans="1:20" ht="409.5" x14ac:dyDescent="0.35">
      <c r="A295" s="12">
        <v>2027</v>
      </c>
      <c r="B295" s="12" t="s">
        <v>3</v>
      </c>
      <c r="C295" s="12" t="s">
        <v>475</v>
      </c>
      <c r="D295" s="11" t="s">
        <v>142</v>
      </c>
      <c r="E295" s="11" t="s">
        <v>143</v>
      </c>
      <c r="F295" s="11" t="s">
        <v>1249</v>
      </c>
      <c r="G295" s="11" t="s">
        <v>1250</v>
      </c>
      <c r="H295" s="11" t="s">
        <v>540</v>
      </c>
      <c r="I295" s="12">
        <v>387076</v>
      </c>
      <c r="J295" s="11" t="s">
        <v>479</v>
      </c>
      <c r="K295" s="11" t="s">
        <v>541</v>
      </c>
      <c r="L295" s="11" t="s">
        <v>143</v>
      </c>
      <c r="M295" s="11" t="s">
        <v>542</v>
      </c>
      <c r="N295" s="26">
        <v>46631.333333333336</v>
      </c>
      <c r="O295" s="26">
        <v>46660.697916666664</v>
      </c>
      <c r="P295" s="11" t="s">
        <v>498</v>
      </c>
      <c r="Q295" s="11" t="s">
        <v>475</v>
      </c>
      <c r="R295" s="13">
        <f>VLOOKUP(D295,'Izmaksu piedāvājums'!$A$18:$N$213,13)</f>
        <v>0</v>
      </c>
      <c r="S295" s="27">
        <v>1</v>
      </c>
      <c r="T295" s="13">
        <f t="shared" si="4"/>
        <v>0</v>
      </c>
    </row>
    <row r="296" spans="1:20" ht="294.5" x14ac:dyDescent="0.35">
      <c r="A296" s="12">
        <v>2027</v>
      </c>
      <c r="B296" s="12" t="s">
        <v>3</v>
      </c>
      <c r="C296" s="12" t="s">
        <v>475</v>
      </c>
      <c r="D296" s="11" t="s">
        <v>138</v>
      </c>
      <c r="E296" s="11" t="s">
        <v>139</v>
      </c>
      <c r="F296" s="11" t="s">
        <v>1251</v>
      </c>
      <c r="G296" s="11" t="s">
        <v>1252</v>
      </c>
      <c r="H296" s="11" t="s">
        <v>1253</v>
      </c>
      <c r="I296" s="12">
        <v>387077</v>
      </c>
      <c r="J296" s="11" t="s">
        <v>479</v>
      </c>
      <c r="K296" s="11" t="s">
        <v>1233</v>
      </c>
      <c r="L296" s="11" t="s">
        <v>139</v>
      </c>
      <c r="M296" s="11" t="s">
        <v>1234</v>
      </c>
      <c r="N296" s="26">
        <v>46631.333333333336</v>
      </c>
      <c r="O296" s="26">
        <v>46660.697916666664</v>
      </c>
      <c r="P296" s="11" t="s">
        <v>1235</v>
      </c>
      <c r="Q296" s="11" t="s">
        <v>475</v>
      </c>
      <c r="R296" s="13">
        <f>VLOOKUP(D296,'Izmaksu piedāvājums'!$A$18:$N$213,13)</f>
        <v>0</v>
      </c>
      <c r="S296" s="27">
        <v>1</v>
      </c>
      <c r="T296" s="13">
        <f t="shared" si="4"/>
        <v>0</v>
      </c>
    </row>
    <row r="297" spans="1:20" ht="325.5" x14ac:dyDescent="0.35">
      <c r="A297" s="12">
        <v>2027</v>
      </c>
      <c r="B297" s="12" t="s">
        <v>3</v>
      </c>
      <c r="C297" s="12" t="s">
        <v>475</v>
      </c>
      <c r="D297" s="11" t="s">
        <v>140</v>
      </c>
      <c r="E297" s="11" t="s">
        <v>141</v>
      </c>
      <c r="F297" s="11" t="s">
        <v>1251</v>
      </c>
      <c r="G297" s="11" t="s">
        <v>1252</v>
      </c>
      <c r="H297" s="11" t="s">
        <v>1253</v>
      </c>
      <c r="I297" s="12">
        <v>387078</v>
      </c>
      <c r="J297" s="11" t="s">
        <v>479</v>
      </c>
      <c r="K297" s="11" t="s">
        <v>1236</v>
      </c>
      <c r="L297" s="11" t="s">
        <v>141</v>
      </c>
      <c r="M297" s="11" t="s">
        <v>1237</v>
      </c>
      <c r="N297" s="26">
        <v>46631.333333333336</v>
      </c>
      <c r="O297" s="26">
        <v>46660.697916666664</v>
      </c>
      <c r="P297" s="11" t="s">
        <v>1238</v>
      </c>
      <c r="Q297" s="11" t="s">
        <v>475</v>
      </c>
      <c r="R297" s="13">
        <f>VLOOKUP(D297,'Izmaksu piedāvājums'!$A$18:$N$213,13)</f>
        <v>0</v>
      </c>
      <c r="S297" s="27">
        <v>1</v>
      </c>
      <c r="T297" s="13">
        <f t="shared" si="4"/>
        <v>0</v>
      </c>
    </row>
    <row r="298" spans="1:20" ht="310" x14ac:dyDescent="0.35">
      <c r="A298" s="12">
        <v>2027</v>
      </c>
      <c r="B298" s="12" t="s">
        <v>3</v>
      </c>
      <c r="C298" s="12" t="s">
        <v>475</v>
      </c>
      <c r="D298" s="11" t="s">
        <v>136</v>
      </c>
      <c r="E298" s="11" t="s">
        <v>137</v>
      </c>
      <c r="F298" s="11" t="s">
        <v>1254</v>
      </c>
      <c r="G298" s="11" t="s">
        <v>1255</v>
      </c>
      <c r="H298" s="11" t="s">
        <v>490</v>
      </c>
      <c r="I298" s="12">
        <v>387079</v>
      </c>
      <c r="J298" s="11" t="s">
        <v>479</v>
      </c>
      <c r="K298" s="11" t="s">
        <v>137</v>
      </c>
      <c r="L298" s="11" t="s">
        <v>137</v>
      </c>
      <c r="M298" s="11" t="s">
        <v>1241</v>
      </c>
      <c r="N298" s="26">
        <v>46631.333333333336</v>
      </c>
      <c r="O298" s="26">
        <v>46660.697916666664</v>
      </c>
      <c r="P298" s="11" t="s">
        <v>498</v>
      </c>
      <c r="Q298" s="11" t="s">
        <v>475</v>
      </c>
      <c r="R298" s="13">
        <f>VLOOKUP(D298,'Izmaksu piedāvājums'!$A$18:$N$213,13)</f>
        <v>0</v>
      </c>
      <c r="S298" s="27">
        <v>1</v>
      </c>
      <c r="T298" s="13">
        <f t="shared" si="4"/>
        <v>0</v>
      </c>
    </row>
    <row r="299" spans="1:20" ht="387.5" x14ac:dyDescent="0.35">
      <c r="A299" s="12">
        <v>2027</v>
      </c>
      <c r="B299" s="12" t="s">
        <v>3</v>
      </c>
      <c r="C299" s="12" t="s">
        <v>475</v>
      </c>
      <c r="D299" s="11" t="s">
        <v>110</v>
      </c>
      <c r="E299" s="11" t="s">
        <v>111</v>
      </c>
      <c r="F299" s="11" t="s">
        <v>1256</v>
      </c>
      <c r="G299" s="11" t="s">
        <v>1257</v>
      </c>
      <c r="H299" s="11" t="s">
        <v>1258</v>
      </c>
      <c r="I299" s="12">
        <v>387080</v>
      </c>
      <c r="J299" s="11" t="s">
        <v>479</v>
      </c>
      <c r="K299" s="11" t="s">
        <v>1259</v>
      </c>
      <c r="L299" s="11" t="s">
        <v>111</v>
      </c>
      <c r="M299" s="11" t="s">
        <v>1260</v>
      </c>
      <c r="N299" s="26">
        <v>46631.333333333336</v>
      </c>
      <c r="O299" s="26">
        <v>46660.697916666664</v>
      </c>
      <c r="P299" s="11" t="s">
        <v>498</v>
      </c>
      <c r="Q299" s="11" t="s">
        <v>475</v>
      </c>
      <c r="R299" s="13">
        <f>VLOOKUP(D299,'Izmaksu piedāvājums'!$A$18:$N$213,13)</f>
        <v>0</v>
      </c>
      <c r="S299" s="27">
        <v>1</v>
      </c>
      <c r="T299" s="13">
        <f t="shared" si="4"/>
        <v>0</v>
      </c>
    </row>
    <row r="300" spans="1:20" ht="387.5" x14ac:dyDescent="0.35">
      <c r="A300" s="12">
        <v>2027</v>
      </c>
      <c r="B300" s="12" t="s">
        <v>3</v>
      </c>
      <c r="C300" s="12" t="s">
        <v>475</v>
      </c>
      <c r="D300" s="11" t="s">
        <v>110</v>
      </c>
      <c r="E300" s="11" t="s">
        <v>111</v>
      </c>
      <c r="F300" s="11" t="s">
        <v>1261</v>
      </c>
      <c r="G300" s="11" t="s">
        <v>1262</v>
      </c>
      <c r="H300" s="11" t="s">
        <v>1258</v>
      </c>
      <c r="I300" s="12">
        <v>387081</v>
      </c>
      <c r="J300" s="11" t="s">
        <v>479</v>
      </c>
      <c r="K300" s="11" t="s">
        <v>1259</v>
      </c>
      <c r="L300" s="11" t="s">
        <v>111</v>
      </c>
      <c r="M300" s="11" t="s">
        <v>1260</v>
      </c>
      <c r="N300" s="26">
        <v>46631.333333333336</v>
      </c>
      <c r="O300" s="26">
        <v>46660.697916666664</v>
      </c>
      <c r="P300" s="11" t="s">
        <v>498</v>
      </c>
      <c r="Q300" s="11" t="s">
        <v>475</v>
      </c>
      <c r="R300" s="13">
        <f>VLOOKUP(D300,'Izmaksu piedāvājums'!$A$18:$N$213,13)</f>
        <v>0</v>
      </c>
      <c r="S300" s="27">
        <v>1</v>
      </c>
      <c r="T300" s="13">
        <f t="shared" si="4"/>
        <v>0</v>
      </c>
    </row>
    <row r="301" spans="1:20" ht="217" x14ac:dyDescent="0.35">
      <c r="A301" s="12">
        <v>2027</v>
      </c>
      <c r="B301" s="12" t="s">
        <v>3</v>
      </c>
      <c r="C301" s="12" t="s">
        <v>475</v>
      </c>
      <c r="D301" s="11" t="s">
        <v>33</v>
      </c>
      <c r="E301" s="11" t="s">
        <v>34</v>
      </c>
      <c r="F301" s="11" t="s">
        <v>1263</v>
      </c>
      <c r="G301" s="11" t="s">
        <v>1264</v>
      </c>
      <c r="H301" s="11" t="s">
        <v>1225</v>
      </c>
      <c r="I301" s="12">
        <v>387082</v>
      </c>
      <c r="J301" s="11" t="s">
        <v>479</v>
      </c>
      <c r="K301" s="11" t="s">
        <v>34</v>
      </c>
      <c r="L301" s="11" t="s">
        <v>34</v>
      </c>
      <c r="M301" s="11" t="s">
        <v>1226</v>
      </c>
      <c r="N301" s="26">
        <v>46631.333333333336</v>
      </c>
      <c r="O301" s="26">
        <v>46660.697916666664</v>
      </c>
      <c r="P301" s="11" t="s">
        <v>1227</v>
      </c>
      <c r="Q301" s="11" t="s">
        <v>475</v>
      </c>
      <c r="R301" s="13">
        <f>VLOOKUP(D301,'Izmaksu piedāvājums'!$A$18:$N$213,13)</f>
        <v>0</v>
      </c>
      <c r="S301" s="27">
        <v>1</v>
      </c>
      <c r="T301" s="13">
        <f t="shared" si="4"/>
        <v>0</v>
      </c>
    </row>
    <row r="302" spans="1:20" ht="248" x14ac:dyDescent="0.35">
      <c r="A302" s="12">
        <v>2027</v>
      </c>
      <c r="B302" s="12" t="s">
        <v>3</v>
      </c>
      <c r="C302" s="12" t="s">
        <v>475</v>
      </c>
      <c r="D302" s="11" t="s">
        <v>264</v>
      </c>
      <c r="E302" s="11" t="s">
        <v>265</v>
      </c>
      <c r="F302" s="11" t="s">
        <v>1265</v>
      </c>
      <c r="G302" s="11" t="s">
        <v>1266</v>
      </c>
      <c r="H302" s="11" t="s">
        <v>1267</v>
      </c>
      <c r="I302" s="12">
        <v>387083</v>
      </c>
      <c r="J302" s="11" t="s">
        <v>479</v>
      </c>
      <c r="K302" s="11" t="s">
        <v>1268</v>
      </c>
      <c r="L302" s="11" t="s">
        <v>1268</v>
      </c>
      <c r="M302" s="11" t="s">
        <v>1269</v>
      </c>
      <c r="N302" s="26">
        <v>46631.333333333336</v>
      </c>
      <c r="O302" s="26">
        <v>46660.697916666664</v>
      </c>
      <c r="P302" s="11" t="s">
        <v>498</v>
      </c>
      <c r="Q302" s="11" t="s">
        <v>475</v>
      </c>
      <c r="R302" s="13">
        <f>VLOOKUP(D302,'Izmaksu piedāvājums'!$A$18:$N$213,13)</f>
        <v>0</v>
      </c>
      <c r="S302" s="27">
        <v>1</v>
      </c>
      <c r="T302" s="13">
        <f t="shared" si="4"/>
        <v>0</v>
      </c>
    </row>
    <row r="303" spans="1:20" ht="263.5" x14ac:dyDescent="0.35">
      <c r="A303" s="12">
        <v>2027</v>
      </c>
      <c r="B303" s="12" t="s">
        <v>3</v>
      </c>
      <c r="C303" s="12" t="s">
        <v>475</v>
      </c>
      <c r="D303" s="11" t="s">
        <v>258</v>
      </c>
      <c r="E303" s="11" t="s">
        <v>259</v>
      </c>
      <c r="F303" s="11" t="s">
        <v>1270</v>
      </c>
      <c r="G303" s="11" t="s">
        <v>1271</v>
      </c>
      <c r="H303" s="11" t="s">
        <v>763</v>
      </c>
      <c r="I303" s="12">
        <v>387084</v>
      </c>
      <c r="J303" s="11" t="s">
        <v>479</v>
      </c>
      <c r="K303" s="11" t="s">
        <v>1272</v>
      </c>
      <c r="L303" s="11" t="s">
        <v>259</v>
      </c>
      <c r="M303" s="11" t="s">
        <v>1273</v>
      </c>
      <c r="N303" s="26">
        <v>46631.333333333336</v>
      </c>
      <c r="O303" s="26">
        <v>46660.697916666664</v>
      </c>
      <c r="P303" s="11" t="s">
        <v>498</v>
      </c>
      <c r="Q303" s="11" t="s">
        <v>475</v>
      </c>
      <c r="R303" s="13">
        <f>VLOOKUP(D303,'Izmaksu piedāvājums'!$A$18:$N$213,13)</f>
        <v>0</v>
      </c>
      <c r="S303" s="27">
        <v>1</v>
      </c>
      <c r="T303" s="13">
        <f t="shared" si="4"/>
        <v>0</v>
      </c>
    </row>
    <row r="304" spans="1:20" ht="263.5" x14ac:dyDescent="0.35">
      <c r="A304" s="12">
        <v>2027</v>
      </c>
      <c r="B304" s="12" t="s">
        <v>3</v>
      </c>
      <c r="C304" s="12" t="s">
        <v>475</v>
      </c>
      <c r="D304" s="11" t="s">
        <v>258</v>
      </c>
      <c r="E304" s="11" t="s">
        <v>259</v>
      </c>
      <c r="F304" s="11" t="s">
        <v>1274</v>
      </c>
      <c r="G304" s="11" t="s">
        <v>1275</v>
      </c>
      <c r="H304" s="11" t="s">
        <v>763</v>
      </c>
      <c r="I304" s="12">
        <v>387085</v>
      </c>
      <c r="J304" s="11" t="s">
        <v>479</v>
      </c>
      <c r="K304" s="11" t="s">
        <v>1272</v>
      </c>
      <c r="L304" s="11" t="s">
        <v>259</v>
      </c>
      <c r="M304" s="11" t="s">
        <v>1273</v>
      </c>
      <c r="N304" s="26">
        <v>46631.333333333336</v>
      </c>
      <c r="O304" s="26">
        <v>46660.697916666664</v>
      </c>
      <c r="P304" s="11" t="s">
        <v>498</v>
      </c>
      <c r="Q304" s="11" t="s">
        <v>475</v>
      </c>
      <c r="R304" s="13">
        <f>VLOOKUP(D304,'Izmaksu piedāvājums'!$A$18:$N$213,13)</f>
        <v>0</v>
      </c>
      <c r="S304" s="27">
        <v>1</v>
      </c>
      <c r="T304" s="13">
        <f t="shared" si="4"/>
        <v>0</v>
      </c>
    </row>
    <row r="305" spans="1:20" ht="263.5" x14ac:dyDescent="0.35">
      <c r="A305" s="12">
        <v>2027</v>
      </c>
      <c r="B305" s="12" t="s">
        <v>3</v>
      </c>
      <c r="C305" s="12" t="s">
        <v>475</v>
      </c>
      <c r="D305" s="11" t="s">
        <v>258</v>
      </c>
      <c r="E305" s="11" t="s">
        <v>259</v>
      </c>
      <c r="F305" s="11" t="s">
        <v>1276</v>
      </c>
      <c r="G305" s="11" t="s">
        <v>1277</v>
      </c>
      <c r="H305" s="11" t="s">
        <v>763</v>
      </c>
      <c r="I305" s="12">
        <v>387086</v>
      </c>
      <c r="J305" s="11" t="s">
        <v>479</v>
      </c>
      <c r="K305" s="11" t="s">
        <v>1272</v>
      </c>
      <c r="L305" s="11" t="s">
        <v>259</v>
      </c>
      <c r="M305" s="11" t="s">
        <v>1273</v>
      </c>
      <c r="N305" s="26">
        <v>46631.333333333336</v>
      </c>
      <c r="O305" s="26">
        <v>46660.697916666664</v>
      </c>
      <c r="P305" s="11" t="s">
        <v>498</v>
      </c>
      <c r="Q305" s="11" t="s">
        <v>475</v>
      </c>
      <c r="R305" s="13">
        <f>VLOOKUP(D305,'Izmaksu piedāvājums'!$A$18:$N$213,13)</f>
        <v>0</v>
      </c>
      <c r="S305" s="27">
        <v>1</v>
      </c>
      <c r="T305" s="13">
        <f t="shared" si="4"/>
        <v>0</v>
      </c>
    </row>
    <row r="306" spans="1:20" ht="263.5" x14ac:dyDescent="0.35">
      <c r="A306" s="12">
        <v>2027</v>
      </c>
      <c r="B306" s="12" t="s">
        <v>3</v>
      </c>
      <c r="C306" s="12" t="s">
        <v>475</v>
      </c>
      <c r="D306" s="11" t="s">
        <v>258</v>
      </c>
      <c r="E306" s="11" t="s">
        <v>259</v>
      </c>
      <c r="F306" s="11" t="s">
        <v>1278</v>
      </c>
      <c r="G306" s="11" t="s">
        <v>1279</v>
      </c>
      <c r="H306" s="11" t="s">
        <v>763</v>
      </c>
      <c r="I306" s="12">
        <v>387087</v>
      </c>
      <c r="J306" s="11" t="s">
        <v>479</v>
      </c>
      <c r="K306" s="11" t="s">
        <v>1272</v>
      </c>
      <c r="L306" s="11" t="s">
        <v>259</v>
      </c>
      <c r="M306" s="11" t="s">
        <v>1273</v>
      </c>
      <c r="N306" s="26">
        <v>46631.333333333336</v>
      </c>
      <c r="O306" s="26">
        <v>46660.697916666664</v>
      </c>
      <c r="P306" s="11" t="s">
        <v>498</v>
      </c>
      <c r="Q306" s="11" t="s">
        <v>475</v>
      </c>
      <c r="R306" s="13">
        <f>VLOOKUP(D306,'Izmaksu piedāvājums'!$A$18:$N$213,13)</f>
        <v>0</v>
      </c>
      <c r="S306" s="27">
        <v>1</v>
      </c>
      <c r="T306" s="13">
        <f t="shared" si="4"/>
        <v>0</v>
      </c>
    </row>
    <row r="307" spans="1:20" ht="248" x14ac:dyDescent="0.35">
      <c r="A307" s="12">
        <v>2027</v>
      </c>
      <c r="B307" s="12" t="s">
        <v>3</v>
      </c>
      <c r="C307" s="12" t="s">
        <v>475</v>
      </c>
      <c r="D307" s="11" t="s">
        <v>262</v>
      </c>
      <c r="E307" s="11" t="s">
        <v>263</v>
      </c>
      <c r="F307" s="11" t="s">
        <v>1280</v>
      </c>
      <c r="G307" s="11" t="s">
        <v>1281</v>
      </c>
      <c r="H307" s="11" t="s">
        <v>763</v>
      </c>
      <c r="I307" s="12">
        <v>387088</v>
      </c>
      <c r="J307" s="11" t="s">
        <v>479</v>
      </c>
      <c r="K307" s="11" t="s">
        <v>1282</v>
      </c>
      <c r="L307" s="11" t="s">
        <v>1282</v>
      </c>
      <c r="M307" s="11" t="s">
        <v>1283</v>
      </c>
      <c r="N307" s="26">
        <v>46631.333333333336</v>
      </c>
      <c r="O307" s="26">
        <v>46660.697916666664</v>
      </c>
      <c r="P307" s="11" t="s">
        <v>498</v>
      </c>
      <c r="Q307" s="11" t="s">
        <v>475</v>
      </c>
      <c r="R307" s="13">
        <f>VLOOKUP(D307,'Izmaksu piedāvājums'!$A$18:$N$213,13)</f>
        <v>0</v>
      </c>
      <c r="S307" s="27">
        <v>1</v>
      </c>
      <c r="T307" s="13">
        <f t="shared" si="4"/>
        <v>0</v>
      </c>
    </row>
    <row r="308" spans="1:20" ht="248" x14ac:dyDescent="0.35">
      <c r="A308" s="12">
        <v>2027</v>
      </c>
      <c r="B308" s="12" t="s">
        <v>3</v>
      </c>
      <c r="C308" s="12" t="s">
        <v>475</v>
      </c>
      <c r="D308" s="11" t="s">
        <v>262</v>
      </c>
      <c r="E308" s="11" t="s">
        <v>263</v>
      </c>
      <c r="F308" s="11" t="s">
        <v>1284</v>
      </c>
      <c r="G308" s="11" t="s">
        <v>1285</v>
      </c>
      <c r="H308" s="11" t="s">
        <v>763</v>
      </c>
      <c r="I308" s="12">
        <v>387089</v>
      </c>
      <c r="J308" s="11" t="s">
        <v>479</v>
      </c>
      <c r="K308" s="11" t="s">
        <v>1282</v>
      </c>
      <c r="L308" s="11" t="s">
        <v>1282</v>
      </c>
      <c r="M308" s="11" t="s">
        <v>1283</v>
      </c>
      <c r="N308" s="26">
        <v>46631.333333333336</v>
      </c>
      <c r="O308" s="26">
        <v>46660.697916666664</v>
      </c>
      <c r="P308" s="11" t="s">
        <v>498</v>
      </c>
      <c r="Q308" s="11" t="s">
        <v>475</v>
      </c>
      <c r="R308" s="13">
        <f>VLOOKUP(D308,'Izmaksu piedāvājums'!$A$18:$N$213,13)</f>
        <v>0</v>
      </c>
      <c r="S308" s="27">
        <v>1</v>
      </c>
      <c r="T308" s="13">
        <f t="shared" si="4"/>
        <v>0</v>
      </c>
    </row>
    <row r="309" spans="1:20" ht="248" x14ac:dyDescent="0.35">
      <c r="A309" s="12">
        <v>2027</v>
      </c>
      <c r="B309" s="12" t="s">
        <v>3</v>
      </c>
      <c r="C309" s="12" t="s">
        <v>475</v>
      </c>
      <c r="D309" s="11" t="s">
        <v>262</v>
      </c>
      <c r="E309" s="11" t="s">
        <v>263</v>
      </c>
      <c r="F309" s="11" t="s">
        <v>1286</v>
      </c>
      <c r="G309" s="11" t="s">
        <v>1287</v>
      </c>
      <c r="H309" s="11" t="s">
        <v>763</v>
      </c>
      <c r="I309" s="12">
        <v>387090</v>
      </c>
      <c r="J309" s="11" t="s">
        <v>479</v>
      </c>
      <c r="K309" s="11" t="s">
        <v>1282</v>
      </c>
      <c r="L309" s="11" t="s">
        <v>1282</v>
      </c>
      <c r="M309" s="11" t="s">
        <v>1283</v>
      </c>
      <c r="N309" s="26">
        <v>46631.333333333336</v>
      </c>
      <c r="O309" s="26">
        <v>46660.697916666664</v>
      </c>
      <c r="P309" s="11" t="s">
        <v>498</v>
      </c>
      <c r="Q309" s="11" t="s">
        <v>475</v>
      </c>
      <c r="R309" s="13">
        <f>VLOOKUP(D309,'Izmaksu piedāvājums'!$A$18:$N$213,13)</f>
        <v>0</v>
      </c>
      <c r="S309" s="27">
        <v>1</v>
      </c>
      <c r="T309" s="13">
        <f t="shared" si="4"/>
        <v>0</v>
      </c>
    </row>
    <row r="310" spans="1:20" ht="248" x14ac:dyDescent="0.35">
      <c r="A310" s="12">
        <v>2027</v>
      </c>
      <c r="B310" s="12" t="s">
        <v>3</v>
      </c>
      <c r="C310" s="12" t="s">
        <v>475</v>
      </c>
      <c r="D310" s="11" t="s">
        <v>262</v>
      </c>
      <c r="E310" s="11" t="s">
        <v>263</v>
      </c>
      <c r="F310" s="11" t="s">
        <v>1288</v>
      </c>
      <c r="G310" s="11" t="s">
        <v>1289</v>
      </c>
      <c r="H310" s="11" t="s">
        <v>763</v>
      </c>
      <c r="I310" s="12">
        <v>387091</v>
      </c>
      <c r="J310" s="11" t="s">
        <v>479</v>
      </c>
      <c r="K310" s="11" t="s">
        <v>1282</v>
      </c>
      <c r="L310" s="11" t="s">
        <v>1282</v>
      </c>
      <c r="M310" s="11" t="s">
        <v>1283</v>
      </c>
      <c r="N310" s="26">
        <v>46631.333333333336</v>
      </c>
      <c r="O310" s="26">
        <v>46660.697916666664</v>
      </c>
      <c r="P310" s="11" t="s">
        <v>498</v>
      </c>
      <c r="Q310" s="11" t="s">
        <v>475</v>
      </c>
      <c r="R310" s="13">
        <f>VLOOKUP(D310,'Izmaksu piedāvājums'!$A$18:$N$213,13)</f>
        <v>0</v>
      </c>
      <c r="S310" s="27">
        <v>1</v>
      </c>
      <c r="T310" s="13">
        <f t="shared" si="4"/>
        <v>0</v>
      </c>
    </row>
    <row r="311" spans="1:20" ht="263.5" x14ac:dyDescent="0.35">
      <c r="A311" s="12">
        <v>2027</v>
      </c>
      <c r="B311" s="12" t="s">
        <v>3</v>
      </c>
      <c r="C311" s="12" t="s">
        <v>475</v>
      </c>
      <c r="D311" s="11" t="s">
        <v>258</v>
      </c>
      <c r="E311" s="11" t="s">
        <v>259</v>
      </c>
      <c r="F311" s="11" t="s">
        <v>1290</v>
      </c>
      <c r="G311" s="11" t="s">
        <v>1291</v>
      </c>
      <c r="H311" s="11" t="s">
        <v>763</v>
      </c>
      <c r="I311" s="12">
        <v>387092</v>
      </c>
      <c r="J311" s="11" t="s">
        <v>479</v>
      </c>
      <c r="K311" s="11" t="s">
        <v>1272</v>
      </c>
      <c r="L311" s="11" t="s">
        <v>259</v>
      </c>
      <c r="M311" s="11" t="s">
        <v>1273</v>
      </c>
      <c r="N311" s="26">
        <v>46631.333333333336</v>
      </c>
      <c r="O311" s="26">
        <v>46660.697916666664</v>
      </c>
      <c r="P311" s="11" t="s">
        <v>498</v>
      </c>
      <c r="Q311" s="11" t="s">
        <v>475</v>
      </c>
      <c r="R311" s="13">
        <f>VLOOKUP(D311,'Izmaksu piedāvājums'!$A$18:$N$213,13)</f>
        <v>0</v>
      </c>
      <c r="S311" s="27">
        <v>1</v>
      </c>
      <c r="T311" s="13">
        <f t="shared" si="4"/>
        <v>0</v>
      </c>
    </row>
    <row r="312" spans="1:20" ht="263.5" x14ac:dyDescent="0.35">
      <c r="A312" s="12">
        <v>2027</v>
      </c>
      <c r="B312" s="12" t="s">
        <v>3</v>
      </c>
      <c r="C312" s="12" t="s">
        <v>475</v>
      </c>
      <c r="D312" s="11" t="s">
        <v>258</v>
      </c>
      <c r="E312" s="11" t="s">
        <v>259</v>
      </c>
      <c r="F312" s="11" t="s">
        <v>1292</v>
      </c>
      <c r="G312" s="11" t="s">
        <v>1293</v>
      </c>
      <c r="H312" s="11" t="s">
        <v>763</v>
      </c>
      <c r="I312" s="12">
        <v>387093</v>
      </c>
      <c r="J312" s="11" t="s">
        <v>479</v>
      </c>
      <c r="K312" s="11" t="s">
        <v>1272</v>
      </c>
      <c r="L312" s="11" t="s">
        <v>259</v>
      </c>
      <c r="M312" s="11" t="s">
        <v>1273</v>
      </c>
      <c r="N312" s="26">
        <v>46631.333333333336</v>
      </c>
      <c r="O312" s="26">
        <v>46660.697916666664</v>
      </c>
      <c r="P312" s="11" t="s">
        <v>498</v>
      </c>
      <c r="Q312" s="11" t="s">
        <v>475</v>
      </c>
      <c r="R312" s="13">
        <f>VLOOKUP(D312,'Izmaksu piedāvājums'!$A$18:$N$213,13)</f>
        <v>0</v>
      </c>
      <c r="S312" s="27">
        <v>1</v>
      </c>
      <c r="T312" s="13">
        <f t="shared" si="4"/>
        <v>0</v>
      </c>
    </row>
    <row r="313" spans="1:20" ht="263.5" x14ac:dyDescent="0.35">
      <c r="A313" s="12">
        <v>2027</v>
      </c>
      <c r="B313" s="12" t="s">
        <v>3</v>
      </c>
      <c r="C313" s="12" t="s">
        <v>475</v>
      </c>
      <c r="D313" s="11" t="s">
        <v>258</v>
      </c>
      <c r="E313" s="11" t="s">
        <v>259</v>
      </c>
      <c r="F313" s="11" t="s">
        <v>1294</v>
      </c>
      <c r="G313" s="11" t="s">
        <v>1295</v>
      </c>
      <c r="H313" s="11" t="s">
        <v>763</v>
      </c>
      <c r="I313" s="12">
        <v>387094</v>
      </c>
      <c r="J313" s="11" t="s">
        <v>479</v>
      </c>
      <c r="K313" s="11" t="s">
        <v>1272</v>
      </c>
      <c r="L313" s="11" t="s">
        <v>259</v>
      </c>
      <c r="M313" s="11" t="s">
        <v>1273</v>
      </c>
      <c r="N313" s="26">
        <v>46631.333333333336</v>
      </c>
      <c r="O313" s="26">
        <v>46660.697916666664</v>
      </c>
      <c r="P313" s="11" t="s">
        <v>498</v>
      </c>
      <c r="Q313" s="11" t="s">
        <v>475</v>
      </c>
      <c r="R313" s="13">
        <f>VLOOKUP(D313,'Izmaksu piedāvājums'!$A$18:$N$213,13)</f>
        <v>0</v>
      </c>
      <c r="S313" s="27">
        <v>1</v>
      </c>
      <c r="T313" s="13">
        <f t="shared" si="4"/>
        <v>0</v>
      </c>
    </row>
    <row r="314" spans="1:20" ht="263.5" x14ac:dyDescent="0.35">
      <c r="A314" s="12">
        <v>2027</v>
      </c>
      <c r="B314" s="12" t="s">
        <v>3</v>
      </c>
      <c r="C314" s="12" t="s">
        <v>475</v>
      </c>
      <c r="D314" s="11" t="s">
        <v>258</v>
      </c>
      <c r="E314" s="11" t="s">
        <v>259</v>
      </c>
      <c r="F314" s="11" t="s">
        <v>1296</v>
      </c>
      <c r="G314" s="11" t="s">
        <v>1297</v>
      </c>
      <c r="H314" s="11" t="s">
        <v>763</v>
      </c>
      <c r="I314" s="12">
        <v>387095</v>
      </c>
      <c r="J314" s="11" t="s">
        <v>479</v>
      </c>
      <c r="K314" s="11" t="s">
        <v>1272</v>
      </c>
      <c r="L314" s="11" t="s">
        <v>259</v>
      </c>
      <c r="M314" s="11" t="s">
        <v>1273</v>
      </c>
      <c r="N314" s="26">
        <v>46631.333333333336</v>
      </c>
      <c r="O314" s="26">
        <v>46660.697916666664</v>
      </c>
      <c r="P314" s="11" t="s">
        <v>498</v>
      </c>
      <c r="Q314" s="11" t="s">
        <v>475</v>
      </c>
      <c r="R314" s="13">
        <f>VLOOKUP(D314,'Izmaksu piedāvājums'!$A$18:$N$213,13)</f>
        <v>0</v>
      </c>
      <c r="S314" s="27">
        <v>1</v>
      </c>
      <c r="T314" s="13">
        <f t="shared" si="4"/>
        <v>0</v>
      </c>
    </row>
    <row r="315" spans="1:20" ht="248" x14ac:dyDescent="0.35">
      <c r="A315" s="12">
        <v>2027</v>
      </c>
      <c r="B315" s="12" t="s">
        <v>3</v>
      </c>
      <c r="C315" s="12" t="s">
        <v>475</v>
      </c>
      <c r="D315" s="11" t="s">
        <v>262</v>
      </c>
      <c r="E315" s="11" t="s">
        <v>263</v>
      </c>
      <c r="F315" s="11" t="s">
        <v>1298</v>
      </c>
      <c r="G315" s="11" t="s">
        <v>1299</v>
      </c>
      <c r="H315" s="11" t="s">
        <v>763</v>
      </c>
      <c r="I315" s="12">
        <v>387096</v>
      </c>
      <c r="J315" s="11" t="s">
        <v>479</v>
      </c>
      <c r="K315" s="11" t="s">
        <v>1282</v>
      </c>
      <c r="L315" s="11" t="s">
        <v>1282</v>
      </c>
      <c r="M315" s="11" t="s">
        <v>1283</v>
      </c>
      <c r="N315" s="26">
        <v>46631.333333333336</v>
      </c>
      <c r="O315" s="26">
        <v>46660.697916666664</v>
      </c>
      <c r="P315" s="11" t="s">
        <v>498</v>
      </c>
      <c r="Q315" s="11" t="s">
        <v>475</v>
      </c>
      <c r="R315" s="13">
        <f>VLOOKUP(D315,'Izmaksu piedāvājums'!$A$18:$N$213,13)</f>
        <v>0</v>
      </c>
      <c r="S315" s="27">
        <v>1</v>
      </c>
      <c r="T315" s="13">
        <f t="shared" si="4"/>
        <v>0</v>
      </c>
    </row>
    <row r="316" spans="1:20" ht="248" x14ac:dyDescent="0.35">
      <c r="A316" s="12">
        <v>2027</v>
      </c>
      <c r="B316" s="12" t="s">
        <v>3</v>
      </c>
      <c r="C316" s="12" t="s">
        <v>475</v>
      </c>
      <c r="D316" s="11" t="s">
        <v>262</v>
      </c>
      <c r="E316" s="11" t="s">
        <v>263</v>
      </c>
      <c r="F316" s="11" t="s">
        <v>1300</v>
      </c>
      <c r="G316" s="11" t="s">
        <v>1301</v>
      </c>
      <c r="H316" s="11" t="s">
        <v>763</v>
      </c>
      <c r="I316" s="12">
        <v>387097</v>
      </c>
      <c r="J316" s="11" t="s">
        <v>479</v>
      </c>
      <c r="K316" s="11" t="s">
        <v>1282</v>
      </c>
      <c r="L316" s="11" t="s">
        <v>1282</v>
      </c>
      <c r="M316" s="11" t="s">
        <v>1283</v>
      </c>
      <c r="N316" s="26">
        <v>46631.333333333336</v>
      </c>
      <c r="O316" s="26">
        <v>46660.697916666664</v>
      </c>
      <c r="P316" s="11" t="s">
        <v>498</v>
      </c>
      <c r="Q316" s="11" t="s">
        <v>475</v>
      </c>
      <c r="R316" s="13">
        <f>VLOOKUP(D316,'Izmaksu piedāvājums'!$A$18:$N$213,13)</f>
        <v>0</v>
      </c>
      <c r="S316" s="27">
        <v>1</v>
      </c>
      <c r="T316" s="13">
        <f t="shared" si="4"/>
        <v>0</v>
      </c>
    </row>
    <row r="317" spans="1:20" ht="248" x14ac:dyDescent="0.35">
      <c r="A317" s="12">
        <v>2027</v>
      </c>
      <c r="B317" s="12" t="s">
        <v>3</v>
      </c>
      <c r="C317" s="12" t="s">
        <v>475</v>
      </c>
      <c r="D317" s="11" t="s">
        <v>262</v>
      </c>
      <c r="E317" s="11" t="s">
        <v>263</v>
      </c>
      <c r="F317" s="11" t="s">
        <v>1302</v>
      </c>
      <c r="G317" s="11" t="s">
        <v>1303</v>
      </c>
      <c r="H317" s="11" t="s">
        <v>763</v>
      </c>
      <c r="I317" s="12">
        <v>387098</v>
      </c>
      <c r="J317" s="11" t="s">
        <v>479</v>
      </c>
      <c r="K317" s="11" t="s">
        <v>1282</v>
      </c>
      <c r="L317" s="11" t="s">
        <v>1282</v>
      </c>
      <c r="M317" s="11" t="s">
        <v>1283</v>
      </c>
      <c r="N317" s="26">
        <v>46631.333333333336</v>
      </c>
      <c r="O317" s="26">
        <v>46660.697916666664</v>
      </c>
      <c r="P317" s="11" t="s">
        <v>498</v>
      </c>
      <c r="Q317" s="11" t="s">
        <v>475</v>
      </c>
      <c r="R317" s="13">
        <f>VLOOKUP(D317,'Izmaksu piedāvājums'!$A$18:$N$213,13)</f>
        <v>0</v>
      </c>
      <c r="S317" s="27">
        <v>1</v>
      </c>
      <c r="T317" s="13">
        <f t="shared" si="4"/>
        <v>0</v>
      </c>
    </row>
    <row r="318" spans="1:20" ht="248" x14ac:dyDescent="0.35">
      <c r="A318" s="12">
        <v>2027</v>
      </c>
      <c r="B318" s="12" t="s">
        <v>3</v>
      </c>
      <c r="C318" s="12" t="s">
        <v>475</v>
      </c>
      <c r="D318" s="11" t="s">
        <v>262</v>
      </c>
      <c r="E318" s="11" t="s">
        <v>263</v>
      </c>
      <c r="F318" s="11" t="s">
        <v>1304</v>
      </c>
      <c r="G318" s="11" t="s">
        <v>1305</v>
      </c>
      <c r="H318" s="11" t="s">
        <v>763</v>
      </c>
      <c r="I318" s="12">
        <v>387099</v>
      </c>
      <c r="J318" s="11" t="s">
        <v>479</v>
      </c>
      <c r="K318" s="11" t="s">
        <v>1282</v>
      </c>
      <c r="L318" s="11" t="s">
        <v>1282</v>
      </c>
      <c r="M318" s="11" t="s">
        <v>1283</v>
      </c>
      <c r="N318" s="26">
        <v>46631.333333333336</v>
      </c>
      <c r="O318" s="26">
        <v>46660.697916666664</v>
      </c>
      <c r="P318" s="11" t="s">
        <v>498</v>
      </c>
      <c r="Q318" s="11" t="s">
        <v>475</v>
      </c>
      <c r="R318" s="13">
        <f>VLOOKUP(D318,'Izmaksu piedāvājums'!$A$18:$N$213,13)</f>
        <v>0</v>
      </c>
      <c r="S318" s="27">
        <v>1</v>
      </c>
      <c r="T318" s="13">
        <f t="shared" si="4"/>
        <v>0</v>
      </c>
    </row>
    <row r="319" spans="1:20" ht="263.5" x14ac:dyDescent="0.35">
      <c r="A319" s="12">
        <v>2027</v>
      </c>
      <c r="B319" s="12" t="s">
        <v>3</v>
      </c>
      <c r="C319" s="12" t="s">
        <v>475</v>
      </c>
      <c r="D319" s="11" t="s">
        <v>260</v>
      </c>
      <c r="E319" s="11" t="s">
        <v>261</v>
      </c>
      <c r="F319" s="11" t="s">
        <v>1306</v>
      </c>
      <c r="G319" s="11" t="s">
        <v>1307</v>
      </c>
      <c r="H319" s="11" t="s">
        <v>1308</v>
      </c>
      <c r="I319" s="12">
        <v>387100</v>
      </c>
      <c r="J319" s="11" t="s">
        <v>479</v>
      </c>
      <c r="K319" s="11" t="s">
        <v>1272</v>
      </c>
      <c r="L319" s="11" t="s">
        <v>261</v>
      </c>
      <c r="M319" s="11" t="s">
        <v>1273</v>
      </c>
      <c r="N319" s="26">
        <v>46631.333333333336</v>
      </c>
      <c r="O319" s="26">
        <v>46660.697916666664</v>
      </c>
      <c r="P319" s="11" t="s">
        <v>498</v>
      </c>
      <c r="Q319" s="11" t="s">
        <v>475</v>
      </c>
      <c r="R319" s="13">
        <f>VLOOKUP(D319,'Izmaksu piedāvājums'!$A$18:$N$213,13)</f>
        <v>0</v>
      </c>
      <c r="S319" s="27">
        <v>1</v>
      </c>
      <c r="T319" s="13">
        <f t="shared" si="4"/>
        <v>0</v>
      </c>
    </row>
    <row r="320" spans="1:20" ht="325.5" x14ac:dyDescent="0.35">
      <c r="A320" s="12">
        <v>2027</v>
      </c>
      <c r="B320" s="12" t="s">
        <v>3</v>
      </c>
      <c r="C320" s="12" t="s">
        <v>475</v>
      </c>
      <c r="D320" s="11" t="s">
        <v>234</v>
      </c>
      <c r="E320" s="11" t="s">
        <v>235</v>
      </c>
      <c r="F320" s="11" t="s">
        <v>1309</v>
      </c>
      <c r="G320" s="11" t="s">
        <v>1310</v>
      </c>
      <c r="H320" s="11" t="s">
        <v>525</v>
      </c>
      <c r="I320" s="12">
        <v>387101</v>
      </c>
      <c r="J320" s="11" t="s">
        <v>479</v>
      </c>
      <c r="K320" s="11" t="s">
        <v>502</v>
      </c>
      <c r="L320" s="11" t="s">
        <v>235</v>
      </c>
      <c r="M320" s="11" t="s">
        <v>504</v>
      </c>
      <c r="N320" s="26">
        <v>46661.333333333336</v>
      </c>
      <c r="O320" s="26">
        <v>46689.645833333336</v>
      </c>
      <c r="P320" s="11" t="s">
        <v>498</v>
      </c>
      <c r="Q320" s="11" t="s">
        <v>475</v>
      </c>
      <c r="R320" s="13">
        <f>VLOOKUP(D320,'Izmaksu piedāvājums'!$A$18:$N$213,13)</f>
        <v>0</v>
      </c>
      <c r="S320" s="27">
        <v>1</v>
      </c>
      <c r="T320" s="13">
        <f t="shared" si="4"/>
        <v>0</v>
      </c>
    </row>
    <row r="321" spans="1:20" ht="325.5" x14ac:dyDescent="0.35">
      <c r="A321" s="12">
        <v>2027</v>
      </c>
      <c r="B321" s="12" t="s">
        <v>3</v>
      </c>
      <c r="C321" s="12" t="s">
        <v>475</v>
      </c>
      <c r="D321" s="11" t="s">
        <v>234</v>
      </c>
      <c r="E321" s="11" t="s">
        <v>235</v>
      </c>
      <c r="F321" s="11" t="s">
        <v>1311</v>
      </c>
      <c r="G321" s="11" t="s">
        <v>1312</v>
      </c>
      <c r="H321" s="11" t="s">
        <v>525</v>
      </c>
      <c r="I321" s="12">
        <v>387102</v>
      </c>
      <c r="J321" s="11" t="s">
        <v>479</v>
      </c>
      <c r="K321" s="11" t="s">
        <v>502</v>
      </c>
      <c r="L321" s="11" t="s">
        <v>235</v>
      </c>
      <c r="M321" s="11" t="s">
        <v>504</v>
      </c>
      <c r="N321" s="26">
        <v>46661.333333333336</v>
      </c>
      <c r="O321" s="26">
        <v>46689.645833333336</v>
      </c>
      <c r="P321" s="11" t="s">
        <v>498</v>
      </c>
      <c r="Q321" s="11" t="s">
        <v>475</v>
      </c>
      <c r="R321" s="13">
        <f>VLOOKUP(D321,'Izmaksu piedāvājums'!$A$18:$N$213,13)</f>
        <v>0</v>
      </c>
      <c r="S321" s="27">
        <v>1</v>
      </c>
      <c r="T321" s="13">
        <f t="shared" si="4"/>
        <v>0</v>
      </c>
    </row>
    <row r="322" spans="1:20" ht="217" x14ac:dyDescent="0.35">
      <c r="A322" s="12">
        <v>2027</v>
      </c>
      <c r="B322" s="12" t="s">
        <v>3</v>
      </c>
      <c r="C322" s="12" t="s">
        <v>475</v>
      </c>
      <c r="D322" s="11" t="s">
        <v>98</v>
      </c>
      <c r="E322" s="11" t="s">
        <v>99</v>
      </c>
      <c r="F322" s="11" t="s">
        <v>476</v>
      </c>
      <c r="G322" s="11" t="s">
        <v>477</v>
      </c>
      <c r="H322" s="11" t="s">
        <v>478</v>
      </c>
      <c r="I322" s="12">
        <v>387103</v>
      </c>
      <c r="J322" s="11" t="s">
        <v>479</v>
      </c>
      <c r="K322" s="11" t="s">
        <v>480</v>
      </c>
      <c r="L322" s="11" t="s">
        <v>99</v>
      </c>
      <c r="M322" s="11" t="s">
        <v>481</v>
      </c>
      <c r="N322" s="26">
        <v>46661.333333333336</v>
      </c>
      <c r="O322" s="26">
        <v>46689.645833333336</v>
      </c>
      <c r="P322" s="11" t="s">
        <v>482</v>
      </c>
      <c r="Q322" s="11" t="s">
        <v>475</v>
      </c>
      <c r="R322" s="13">
        <f>VLOOKUP(D322,'Izmaksu piedāvājums'!$A$18:$N$213,13)</f>
        <v>0</v>
      </c>
      <c r="S322" s="27">
        <v>1</v>
      </c>
      <c r="T322" s="13">
        <f t="shared" si="4"/>
        <v>0</v>
      </c>
    </row>
    <row r="323" spans="1:20" ht="217" x14ac:dyDescent="0.35">
      <c r="A323" s="12">
        <v>2027</v>
      </c>
      <c r="B323" s="12" t="s">
        <v>3</v>
      </c>
      <c r="C323" s="12" t="s">
        <v>475</v>
      </c>
      <c r="D323" s="11" t="s">
        <v>98</v>
      </c>
      <c r="E323" s="11" t="s">
        <v>99</v>
      </c>
      <c r="F323" s="11" t="s">
        <v>483</v>
      </c>
      <c r="G323" s="11" t="s">
        <v>484</v>
      </c>
      <c r="H323" s="11" t="s">
        <v>485</v>
      </c>
      <c r="I323" s="12">
        <v>387104</v>
      </c>
      <c r="J323" s="11" t="s">
        <v>479</v>
      </c>
      <c r="K323" s="11" t="s">
        <v>480</v>
      </c>
      <c r="L323" s="11" t="s">
        <v>99</v>
      </c>
      <c r="M323" s="11" t="s">
        <v>481</v>
      </c>
      <c r="N323" s="26">
        <v>46661.333333333336</v>
      </c>
      <c r="O323" s="26">
        <v>46689.645833333336</v>
      </c>
      <c r="P323" s="11" t="s">
        <v>482</v>
      </c>
      <c r="Q323" s="11" t="s">
        <v>475</v>
      </c>
      <c r="R323" s="13">
        <f>VLOOKUP(D323,'Izmaksu piedāvājums'!$A$18:$N$213,13)</f>
        <v>0</v>
      </c>
      <c r="S323" s="27">
        <v>1</v>
      </c>
      <c r="T323" s="13">
        <f t="shared" si="4"/>
        <v>0</v>
      </c>
    </row>
    <row r="324" spans="1:20" ht="217" x14ac:dyDescent="0.35">
      <c r="A324" s="12">
        <v>2027</v>
      </c>
      <c r="B324" s="12" t="s">
        <v>3</v>
      </c>
      <c r="C324" s="12" t="s">
        <v>475</v>
      </c>
      <c r="D324" s="11" t="s">
        <v>98</v>
      </c>
      <c r="E324" s="11" t="s">
        <v>99</v>
      </c>
      <c r="F324" s="11" t="s">
        <v>486</v>
      </c>
      <c r="G324" s="11" t="s">
        <v>487</v>
      </c>
      <c r="H324" s="11" t="s">
        <v>485</v>
      </c>
      <c r="I324" s="12">
        <v>387105</v>
      </c>
      <c r="J324" s="11" t="s">
        <v>479</v>
      </c>
      <c r="K324" s="11" t="s">
        <v>480</v>
      </c>
      <c r="L324" s="11" t="s">
        <v>99</v>
      </c>
      <c r="M324" s="11" t="s">
        <v>481</v>
      </c>
      <c r="N324" s="26">
        <v>46661.333333333336</v>
      </c>
      <c r="O324" s="26">
        <v>46689.645833333336</v>
      </c>
      <c r="P324" s="11" t="s">
        <v>482</v>
      </c>
      <c r="Q324" s="11" t="s">
        <v>475</v>
      </c>
      <c r="R324" s="13">
        <f>VLOOKUP(D324,'Izmaksu piedāvājums'!$A$18:$N$213,13)</f>
        <v>0</v>
      </c>
      <c r="S324" s="27">
        <v>1</v>
      </c>
      <c r="T324" s="13">
        <f t="shared" si="4"/>
        <v>0</v>
      </c>
    </row>
    <row r="325" spans="1:20" ht="186" x14ac:dyDescent="0.35">
      <c r="A325" s="12">
        <v>2027</v>
      </c>
      <c r="B325" s="12" t="s">
        <v>3</v>
      </c>
      <c r="C325" s="12" t="s">
        <v>475</v>
      </c>
      <c r="D325" s="11" t="s">
        <v>310</v>
      </c>
      <c r="E325" s="11" t="s">
        <v>311</v>
      </c>
      <c r="F325" s="11" t="s">
        <v>623</v>
      </c>
      <c r="G325" s="11" t="s">
        <v>624</v>
      </c>
      <c r="H325" s="11" t="s">
        <v>625</v>
      </c>
      <c r="I325" s="12">
        <v>387106</v>
      </c>
      <c r="J325" s="11" t="s">
        <v>479</v>
      </c>
      <c r="K325" s="11" t="s">
        <v>1313</v>
      </c>
      <c r="L325" s="11" t="s">
        <v>311</v>
      </c>
      <c r="M325" s="11" t="s">
        <v>1314</v>
      </c>
      <c r="N325" s="26">
        <v>46661.333333333336</v>
      </c>
      <c r="O325" s="26">
        <v>46689.645833333336</v>
      </c>
      <c r="P325" s="11" t="s">
        <v>498</v>
      </c>
      <c r="Q325" s="11" t="s">
        <v>475</v>
      </c>
      <c r="R325" s="13">
        <f>VLOOKUP(D325,'Izmaksu piedāvājums'!$A$18:$N$213,13)</f>
        <v>0</v>
      </c>
      <c r="S325" s="27">
        <v>1</v>
      </c>
      <c r="T325" s="13">
        <f t="shared" ref="T325:T374" si="5">R325*S325</f>
        <v>0</v>
      </c>
    </row>
    <row r="326" spans="1:20" ht="186" x14ac:dyDescent="0.35">
      <c r="A326" s="12">
        <v>2027</v>
      </c>
      <c r="B326" s="12" t="s">
        <v>3</v>
      </c>
      <c r="C326" s="12" t="s">
        <v>475</v>
      </c>
      <c r="D326" s="11" t="s">
        <v>310</v>
      </c>
      <c r="E326" s="11" t="s">
        <v>311</v>
      </c>
      <c r="F326" s="11" t="s">
        <v>628</v>
      </c>
      <c r="G326" s="11" t="s">
        <v>629</v>
      </c>
      <c r="H326" s="11" t="s">
        <v>625</v>
      </c>
      <c r="I326" s="12">
        <v>387107</v>
      </c>
      <c r="J326" s="11" t="s">
        <v>479</v>
      </c>
      <c r="K326" s="11" t="s">
        <v>1313</v>
      </c>
      <c r="L326" s="11" t="s">
        <v>311</v>
      </c>
      <c r="M326" s="11" t="s">
        <v>1314</v>
      </c>
      <c r="N326" s="26">
        <v>46661.333333333336</v>
      </c>
      <c r="O326" s="26">
        <v>46689.645833333336</v>
      </c>
      <c r="P326" s="11" t="s">
        <v>498</v>
      </c>
      <c r="Q326" s="11" t="s">
        <v>475</v>
      </c>
      <c r="R326" s="13">
        <f>VLOOKUP(D326,'Izmaksu piedāvājums'!$A$18:$N$213,13)</f>
        <v>0</v>
      </c>
      <c r="S326" s="27">
        <v>1</v>
      </c>
      <c r="T326" s="13">
        <f t="shared" si="5"/>
        <v>0</v>
      </c>
    </row>
    <row r="327" spans="1:20" ht="341" x14ac:dyDescent="0.35">
      <c r="A327" s="12">
        <v>2027</v>
      </c>
      <c r="B327" s="12" t="s">
        <v>3</v>
      </c>
      <c r="C327" s="12" t="s">
        <v>475</v>
      </c>
      <c r="D327" s="11" t="s">
        <v>69</v>
      </c>
      <c r="E327" s="11" t="s">
        <v>70</v>
      </c>
      <c r="F327" s="11" t="s">
        <v>1315</v>
      </c>
      <c r="G327" s="11" t="s">
        <v>1316</v>
      </c>
      <c r="H327" s="11" t="s">
        <v>490</v>
      </c>
      <c r="I327" s="12">
        <v>387108</v>
      </c>
      <c r="J327" s="11" t="s">
        <v>479</v>
      </c>
      <c r="K327" s="11" t="s">
        <v>70</v>
      </c>
      <c r="L327" s="11" t="s">
        <v>70</v>
      </c>
      <c r="M327" s="11" t="s">
        <v>561</v>
      </c>
      <c r="N327" s="26">
        <v>46661.333333333336</v>
      </c>
      <c r="O327" s="26">
        <v>46689.645833333336</v>
      </c>
      <c r="P327" s="11" t="s">
        <v>562</v>
      </c>
      <c r="Q327" s="11" t="s">
        <v>475</v>
      </c>
      <c r="R327" s="13">
        <f>VLOOKUP(D327,'Izmaksu piedāvājums'!$A$18:$N$213,13)</f>
        <v>0</v>
      </c>
      <c r="S327" s="27">
        <v>1</v>
      </c>
      <c r="T327" s="13">
        <f t="shared" si="5"/>
        <v>0</v>
      </c>
    </row>
    <row r="328" spans="1:20" ht="409.5" x14ac:dyDescent="0.35">
      <c r="A328" s="12">
        <v>2027</v>
      </c>
      <c r="B328" s="12" t="s">
        <v>3</v>
      </c>
      <c r="C328" s="12" t="s">
        <v>475</v>
      </c>
      <c r="D328" s="11" t="s">
        <v>118</v>
      </c>
      <c r="E328" s="11" t="s">
        <v>119</v>
      </c>
      <c r="F328" s="11" t="s">
        <v>1317</v>
      </c>
      <c r="G328" s="11" t="s">
        <v>1318</v>
      </c>
      <c r="H328" s="11" t="s">
        <v>1319</v>
      </c>
      <c r="I328" s="12">
        <v>387109</v>
      </c>
      <c r="J328" s="11" t="s">
        <v>479</v>
      </c>
      <c r="K328" s="11" t="s">
        <v>1320</v>
      </c>
      <c r="L328" s="11" t="s">
        <v>1321</v>
      </c>
      <c r="M328" s="11" t="s">
        <v>1322</v>
      </c>
      <c r="N328" s="26">
        <v>46692.333333333336</v>
      </c>
      <c r="O328" s="26">
        <v>46721.697916666664</v>
      </c>
      <c r="P328" s="11" t="s">
        <v>498</v>
      </c>
      <c r="Q328" s="11" t="s">
        <v>1323</v>
      </c>
      <c r="R328" s="13">
        <f>VLOOKUP(D328,'Izmaksu piedāvājums'!$A$18:$N$213,13)</f>
        <v>0</v>
      </c>
      <c r="S328" s="27">
        <v>1</v>
      </c>
      <c r="T328" s="13">
        <f t="shared" si="5"/>
        <v>0</v>
      </c>
    </row>
    <row r="329" spans="1:20" ht="409.5" x14ac:dyDescent="0.35">
      <c r="A329" s="12">
        <v>2027</v>
      </c>
      <c r="B329" s="12" t="s">
        <v>3</v>
      </c>
      <c r="C329" s="12" t="s">
        <v>475</v>
      </c>
      <c r="D329" s="11" t="s">
        <v>118</v>
      </c>
      <c r="E329" s="11" t="s">
        <v>119</v>
      </c>
      <c r="F329" s="11" t="s">
        <v>1324</v>
      </c>
      <c r="G329" s="11" t="s">
        <v>1325</v>
      </c>
      <c r="H329" s="11" t="s">
        <v>1319</v>
      </c>
      <c r="I329" s="12">
        <v>387110</v>
      </c>
      <c r="J329" s="11" t="s">
        <v>479</v>
      </c>
      <c r="K329" s="11" t="s">
        <v>1320</v>
      </c>
      <c r="L329" s="11" t="s">
        <v>1321</v>
      </c>
      <c r="M329" s="11" t="s">
        <v>1322</v>
      </c>
      <c r="N329" s="26">
        <v>46692.333333333336</v>
      </c>
      <c r="O329" s="26">
        <v>46721.697916666664</v>
      </c>
      <c r="P329" s="11" t="s">
        <v>498</v>
      </c>
      <c r="Q329" s="11" t="s">
        <v>1323</v>
      </c>
      <c r="R329" s="13">
        <f>VLOOKUP(D329,'Izmaksu piedāvājums'!$A$18:$N$213,13)</f>
        <v>0</v>
      </c>
      <c r="S329" s="27">
        <v>1</v>
      </c>
      <c r="T329" s="13">
        <f t="shared" si="5"/>
        <v>0</v>
      </c>
    </row>
    <row r="330" spans="1:20" ht="356.5" x14ac:dyDescent="0.35">
      <c r="A330" s="12">
        <v>2027</v>
      </c>
      <c r="B330" s="12" t="s">
        <v>3</v>
      </c>
      <c r="C330" s="12" t="s">
        <v>475</v>
      </c>
      <c r="D330" s="11" t="s">
        <v>246</v>
      </c>
      <c r="E330" s="11" t="s">
        <v>247</v>
      </c>
      <c r="F330" s="11" t="s">
        <v>1326</v>
      </c>
      <c r="G330" s="11" t="s">
        <v>1327</v>
      </c>
      <c r="H330" s="11" t="s">
        <v>778</v>
      </c>
      <c r="I330" s="12">
        <v>387111</v>
      </c>
      <c r="J330" s="11" t="s">
        <v>479</v>
      </c>
      <c r="K330" s="11" t="s">
        <v>1328</v>
      </c>
      <c r="L330" s="11" t="s">
        <v>247</v>
      </c>
      <c r="M330" s="11" t="s">
        <v>1329</v>
      </c>
      <c r="N330" s="26">
        <v>46722.333333333336</v>
      </c>
      <c r="O330" s="26">
        <v>46752.645833333336</v>
      </c>
      <c r="P330" s="11" t="s">
        <v>498</v>
      </c>
      <c r="Q330" s="11" t="s">
        <v>475</v>
      </c>
      <c r="R330" s="13">
        <f>VLOOKUP(D330,'Izmaksu piedāvājums'!$A$18:$N$213,13)</f>
        <v>0</v>
      </c>
      <c r="S330" s="27">
        <v>1</v>
      </c>
      <c r="T330" s="13">
        <f t="shared" si="5"/>
        <v>0</v>
      </c>
    </row>
    <row r="331" spans="1:20" ht="310" x14ac:dyDescent="0.35">
      <c r="A331" s="12">
        <v>2027</v>
      </c>
      <c r="B331" s="12" t="s">
        <v>3</v>
      </c>
      <c r="C331" s="12" t="s">
        <v>475</v>
      </c>
      <c r="D331" s="11" t="s">
        <v>184</v>
      </c>
      <c r="E331" s="11" t="s">
        <v>185</v>
      </c>
      <c r="F331" s="11" t="s">
        <v>1330</v>
      </c>
      <c r="G331" s="11" t="s">
        <v>1331</v>
      </c>
      <c r="H331" s="11" t="s">
        <v>1332</v>
      </c>
      <c r="I331" s="12">
        <v>387112</v>
      </c>
      <c r="J331" s="11" t="s">
        <v>479</v>
      </c>
      <c r="K331" s="11" t="s">
        <v>1333</v>
      </c>
      <c r="L331" s="11" t="s">
        <v>185</v>
      </c>
      <c r="M331" s="11" t="s">
        <v>1334</v>
      </c>
      <c r="N331" s="26">
        <v>46722.333333333336</v>
      </c>
      <c r="O331" s="26">
        <v>46752.645833333336</v>
      </c>
      <c r="P331" s="11" t="s">
        <v>1335</v>
      </c>
      <c r="Q331" s="11" t="s">
        <v>475</v>
      </c>
      <c r="R331" s="13">
        <f>VLOOKUP(D331,'Izmaksu piedāvājums'!$A$18:$N$213,13)</f>
        <v>0</v>
      </c>
      <c r="S331" s="27">
        <v>1</v>
      </c>
      <c r="T331" s="13">
        <f t="shared" si="5"/>
        <v>0</v>
      </c>
    </row>
    <row r="332" spans="1:20" ht="217" x14ac:dyDescent="0.35">
      <c r="A332" s="12">
        <v>2027</v>
      </c>
      <c r="B332" s="12" t="s">
        <v>3</v>
      </c>
      <c r="C332" s="12" t="s">
        <v>475</v>
      </c>
      <c r="D332" s="11" t="s">
        <v>328</v>
      </c>
      <c r="E332" s="11" t="s">
        <v>329</v>
      </c>
      <c r="F332" s="11" t="s">
        <v>895</v>
      </c>
      <c r="G332" s="11" t="s">
        <v>896</v>
      </c>
      <c r="H332" s="11" t="s">
        <v>897</v>
      </c>
      <c r="I332" s="12">
        <v>387115</v>
      </c>
      <c r="J332" s="11" t="s">
        <v>479</v>
      </c>
      <c r="K332" s="11" t="s">
        <v>898</v>
      </c>
      <c r="L332" s="11" t="s">
        <v>899</v>
      </c>
      <c r="M332" s="11" t="s">
        <v>900</v>
      </c>
      <c r="N332" s="26">
        <v>46722.333333333336</v>
      </c>
      <c r="O332" s="26">
        <v>46752.645833333336</v>
      </c>
      <c r="P332" s="11" t="s">
        <v>901</v>
      </c>
      <c r="Q332" s="11" t="s">
        <v>475</v>
      </c>
      <c r="R332" s="13">
        <f>VLOOKUP(D332,'Izmaksu piedāvājums'!$A$18:$N$213,13)</f>
        <v>0</v>
      </c>
      <c r="S332" s="27">
        <v>1</v>
      </c>
      <c r="T332" s="13">
        <f t="shared" si="5"/>
        <v>0</v>
      </c>
    </row>
    <row r="333" spans="1:20" ht="409.5" x14ac:dyDescent="0.35">
      <c r="A333" s="12">
        <v>2027</v>
      </c>
      <c r="B333" s="12" t="s">
        <v>3</v>
      </c>
      <c r="C333" s="12" t="s">
        <v>475</v>
      </c>
      <c r="D333" s="11" t="s">
        <v>360</v>
      </c>
      <c r="E333" s="11" t="s">
        <v>361</v>
      </c>
      <c r="F333" s="11" t="s">
        <v>1336</v>
      </c>
      <c r="G333" s="11" t="s">
        <v>498</v>
      </c>
      <c r="H333" s="11" t="s">
        <v>1337</v>
      </c>
      <c r="I333" s="12">
        <v>387286</v>
      </c>
      <c r="J333" s="11" t="s">
        <v>479</v>
      </c>
      <c r="K333" s="11" t="s">
        <v>1338</v>
      </c>
      <c r="L333" s="11" t="s">
        <v>1338</v>
      </c>
      <c r="M333" s="11" t="s">
        <v>1339</v>
      </c>
      <c r="N333" s="26">
        <v>46539.333333333336</v>
      </c>
      <c r="O333" s="26">
        <v>46568.645833333336</v>
      </c>
      <c r="P333" s="11" t="s">
        <v>498</v>
      </c>
      <c r="Q333" s="11" t="s">
        <v>475</v>
      </c>
      <c r="R333" s="13">
        <f>VLOOKUP(D333,'Izmaksu piedāvājums'!$A$18:$N$213,13)</f>
        <v>0</v>
      </c>
      <c r="S333" s="27">
        <v>1</v>
      </c>
      <c r="T333" s="13">
        <f t="shared" si="5"/>
        <v>0</v>
      </c>
    </row>
    <row r="334" spans="1:20" ht="409.5" x14ac:dyDescent="0.35">
      <c r="A334" s="12">
        <v>2027</v>
      </c>
      <c r="B334" s="12" t="s">
        <v>3</v>
      </c>
      <c r="C334" s="12" t="s">
        <v>475</v>
      </c>
      <c r="D334" s="11" t="s">
        <v>360</v>
      </c>
      <c r="E334" s="11" t="s">
        <v>361</v>
      </c>
      <c r="F334" s="11" t="s">
        <v>1340</v>
      </c>
      <c r="G334" s="11" t="s">
        <v>498</v>
      </c>
      <c r="H334" s="11" t="s">
        <v>1341</v>
      </c>
      <c r="I334" s="12">
        <v>387287</v>
      </c>
      <c r="J334" s="11" t="s">
        <v>479</v>
      </c>
      <c r="K334" s="11" t="s">
        <v>1338</v>
      </c>
      <c r="L334" s="11" t="s">
        <v>1338</v>
      </c>
      <c r="M334" s="11" t="s">
        <v>1339</v>
      </c>
      <c r="N334" s="26">
        <v>46539.333333333336</v>
      </c>
      <c r="O334" s="26">
        <v>46568.645833333336</v>
      </c>
      <c r="P334" s="11" t="s">
        <v>498</v>
      </c>
      <c r="Q334" s="11" t="s">
        <v>475</v>
      </c>
      <c r="R334" s="13">
        <f>VLOOKUP(D334,'Izmaksu piedāvājums'!$A$18:$N$213,13)</f>
        <v>0</v>
      </c>
      <c r="S334" s="27">
        <v>1</v>
      </c>
      <c r="T334" s="13">
        <f t="shared" si="5"/>
        <v>0</v>
      </c>
    </row>
    <row r="335" spans="1:20" ht="155" x14ac:dyDescent="0.35">
      <c r="A335" s="12">
        <v>2027</v>
      </c>
      <c r="B335" s="12" t="s">
        <v>3</v>
      </c>
      <c r="C335" s="12" t="s">
        <v>475</v>
      </c>
      <c r="D335" s="11" t="s">
        <v>298</v>
      </c>
      <c r="E335" s="11" t="s">
        <v>299</v>
      </c>
      <c r="F335" s="11" t="s">
        <v>1342</v>
      </c>
      <c r="G335" s="11" t="s">
        <v>498</v>
      </c>
      <c r="H335" s="11" t="s">
        <v>1343</v>
      </c>
      <c r="I335" s="12">
        <v>387470</v>
      </c>
      <c r="J335" s="11" t="s">
        <v>1344</v>
      </c>
      <c r="K335" s="11" t="s">
        <v>1345</v>
      </c>
      <c r="L335" s="11" t="s">
        <v>299</v>
      </c>
      <c r="M335" s="11" t="s">
        <v>1346</v>
      </c>
      <c r="N335" s="26">
        <v>46447.333333333336</v>
      </c>
      <c r="O335" s="26">
        <v>46477.697916666664</v>
      </c>
      <c r="P335" s="11" t="s">
        <v>498</v>
      </c>
      <c r="Q335" s="11" t="s">
        <v>475</v>
      </c>
      <c r="R335" s="13">
        <f>VLOOKUP(D335,'Izmaksu piedāvājums'!$A$18:$N$213,13)</f>
        <v>0</v>
      </c>
      <c r="S335" s="27">
        <v>1</v>
      </c>
      <c r="T335" s="13">
        <f t="shared" si="5"/>
        <v>0</v>
      </c>
    </row>
    <row r="336" spans="1:20" ht="93" x14ac:dyDescent="0.35">
      <c r="A336" s="12">
        <v>2027</v>
      </c>
      <c r="B336" s="12" t="s">
        <v>3</v>
      </c>
      <c r="C336" s="12" t="s">
        <v>475</v>
      </c>
      <c r="D336" s="11" t="s">
        <v>346</v>
      </c>
      <c r="E336" s="11" t="s">
        <v>347</v>
      </c>
      <c r="F336" s="11" t="s">
        <v>1347</v>
      </c>
      <c r="G336" s="11" t="s">
        <v>1348</v>
      </c>
      <c r="H336" s="11" t="s">
        <v>1349</v>
      </c>
      <c r="I336" s="12">
        <v>387471</v>
      </c>
      <c r="J336" s="11" t="s">
        <v>1344</v>
      </c>
      <c r="K336" s="11" t="s">
        <v>1350</v>
      </c>
      <c r="L336" s="11" t="s">
        <v>1350</v>
      </c>
      <c r="M336" s="11" t="s">
        <v>1351</v>
      </c>
      <c r="N336" s="26">
        <v>46478.333333333336</v>
      </c>
      <c r="O336" s="26">
        <v>46507.645833333336</v>
      </c>
      <c r="P336" s="11" t="s">
        <v>498</v>
      </c>
      <c r="Q336" s="11" t="s">
        <v>475</v>
      </c>
      <c r="R336" s="13">
        <f>VLOOKUP(D336,'Izmaksu piedāvājums'!$A$18:$N$213,13)</f>
        <v>0</v>
      </c>
      <c r="S336" s="27">
        <v>1</v>
      </c>
      <c r="T336" s="13">
        <f t="shared" si="5"/>
        <v>0</v>
      </c>
    </row>
    <row r="337" spans="1:20" ht="93" x14ac:dyDescent="0.35">
      <c r="A337" s="12">
        <v>2027</v>
      </c>
      <c r="B337" s="12" t="s">
        <v>3</v>
      </c>
      <c r="C337" s="12" t="s">
        <v>475</v>
      </c>
      <c r="D337" s="11" t="s">
        <v>346</v>
      </c>
      <c r="E337" s="11" t="s">
        <v>347</v>
      </c>
      <c r="F337" s="11" t="s">
        <v>1352</v>
      </c>
      <c r="G337" s="11" t="s">
        <v>1353</v>
      </c>
      <c r="H337" s="11" t="s">
        <v>1349</v>
      </c>
      <c r="I337" s="12">
        <v>387472</v>
      </c>
      <c r="J337" s="11" t="s">
        <v>1344</v>
      </c>
      <c r="K337" s="11" t="s">
        <v>1350</v>
      </c>
      <c r="L337" s="11" t="s">
        <v>1350</v>
      </c>
      <c r="M337" s="11" t="s">
        <v>1351</v>
      </c>
      <c r="N337" s="26">
        <v>46478.333333333336</v>
      </c>
      <c r="O337" s="26">
        <v>46507.645833333336</v>
      </c>
      <c r="P337" s="11" t="s">
        <v>498</v>
      </c>
      <c r="Q337" s="11" t="s">
        <v>475</v>
      </c>
      <c r="R337" s="13">
        <f>VLOOKUP(D337,'Izmaksu piedāvājums'!$A$18:$N$213,13)</f>
        <v>0</v>
      </c>
      <c r="S337" s="27">
        <v>1</v>
      </c>
      <c r="T337" s="13">
        <f t="shared" si="5"/>
        <v>0</v>
      </c>
    </row>
    <row r="338" spans="1:20" ht="93" x14ac:dyDescent="0.35">
      <c r="A338" s="12">
        <v>2027</v>
      </c>
      <c r="B338" s="12" t="s">
        <v>3</v>
      </c>
      <c r="C338" s="12" t="s">
        <v>475</v>
      </c>
      <c r="D338" s="11" t="s">
        <v>346</v>
      </c>
      <c r="E338" s="11" t="s">
        <v>347</v>
      </c>
      <c r="F338" s="11" t="s">
        <v>1354</v>
      </c>
      <c r="G338" s="11" t="s">
        <v>1355</v>
      </c>
      <c r="H338" s="11" t="s">
        <v>1349</v>
      </c>
      <c r="I338" s="12">
        <v>387473</v>
      </c>
      <c r="J338" s="11" t="s">
        <v>1344</v>
      </c>
      <c r="K338" s="11" t="s">
        <v>1350</v>
      </c>
      <c r="L338" s="11" t="s">
        <v>1350</v>
      </c>
      <c r="M338" s="11" t="s">
        <v>1351</v>
      </c>
      <c r="N338" s="26">
        <v>46478.333333333336</v>
      </c>
      <c r="O338" s="26">
        <v>46507.645833333336</v>
      </c>
      <c r="P338" s="11" t="s">
        <v>498</v>
      </c>
      <c r="Q338" s="11" t="s">
        <v>475</v>
      </c>
      <c r="R338" s="13">
        <f>VLOOKUP(D338,'Izmaksu piedāvājums'!$A$18:$N$213,13)</f>
        <v>0</v>
      </c>
      <c r="S338" s="27">
        <v>1</v>
      </c>
      <c r="T338" s="13">
        <f t="shared" si="5"/>
        <v>0</v>
      </c>
    </row>
    <row r="339" spans="1:20" ht="93" x14ac:dyDescent="0.35">
      <c r="A339" s="12">
        <v>2027</v>
      </c>
      <c r="B339" s="12" t="s">
        <v>3</v>
      </c>
      <c r="C339" s="12" t="s">
        <v>475</v>
      </c>
      <c r="D339" s="11" t="s">
        <v>346</v>
      </c>
      <c r="E339" s="11" t="s">
        <v>347</v>
      </c>
      <c r="F339" s="11" t="s">
        <v>1356</v>
      </c>
      <c r="G339" s="11" t="s">
        <v>1357</v>
      </c>
      <c r="H339" s="11" t="s">
        <v>1349</v>
      </c>
      <c r="I339" s="12">
        <v>387474</v>
      </c>
      <c r="J339" s="11" t="s">
        <v>1344</v>
      </c>
      <c r="K339" s="11" t="s">
        <v>1350</v>
      </c>
      <c r="L339" s="11" t="s">
        <v>1350</v>
      </c>
      <c r="M339" s="11" t="s">
        <v>1351</v>
      </c>
      <c r="N339" s="26">
        <v>46478.333333333336</v>
      </c>
      <c r="O339" s="26">
        <v>46507.645833333336</v>
      </c>
      <c r="P339" s="11" t="s">
        <v>498</v>
      </c>
      <c r="Q339" s="11" t="s">
        <v>475</v>
      </c>
      <c r="R339" s="13">
        <f>VLOOKUP(D339,'Izmaksu piedāvājums'!$A$18:$N$213,13)</f>
        <v>0</v>
      </c>
      <c r="S339" s="27">
        <v>1</v>
      </c>
      <c r="T339" s="13">
        <f t="shared" si="5"/>
        <v>0</v>
      </c>
    </row>
    <row r="340" spans="1:20" ht="93" x14ac:dyDescent="0.35">
      <c r="A340" s="12">
        <v>2027</v>
      </c>
      <c r="B340" s="12" t="s">
        <v>3</v>
      </c>
      <c r="C340" s="12" t="s">
        <v>475</v>
      </c>
      <c r="D340" s="11" t="s">
        <v>346</v>
      </c>
      <c r="E340" s="11" t="s">
        <v>347</v>
      </c>
      <c r="F340" s="11" t="s">
        <v>1358</v>
      </c>
      <c r="G340" s="11" t="s">
        <v>1359</v>
      </c>
      <c r="H340" s="11" t="s">
        <v>1349</v>
      </c>
      <c r="I340" s="12">
        <v>387475</v>
      </c>
      <c r="J340" s="11" t="s">
        <v>1344</v>
      </c>
      <c r="K340" s="11" t="s">
        <v>1350</v>
      </c>
      <c r="L340" s="11" t="s">
        <v>1350</v>
      </c>
      <c r="M340" s="11" t="s">
        <v>1351</v>
      </c>
      <c r="N340" s="26">
        <v>46478.333333333336</v>
      </c>
      <c r="O340" s="26">
        <v>46507.645833333336</v>
      </c>
      <c r="P340" s="11" t="s">
        <v>498</v>
      </c>
      <c r="Q340" s="11" t="s">
        <v>475</v>
      </c>
      <c r="R340" s="13">
        <f>VLOOKUP(D340,'Izmaksu piedāvājums'!$A$18:$N$213,13)</f>
        <v>0</v>
      </c>
      <c r="S340" s="27">
        <v>1</v>
      </c>
      <c r="T340" s="13">
        <f t="shared" si="5"/>
        <v>0</v>
      </c>
    </row>
    <row r="341" spans="1:20" ht="93" x14ac:dyDescent="0.35">
      <c r="A341" s="12">
        <v>2027</v>
      </c>
      <c r="B341" s="12" t="s">
        <v>3</v>
      </c>
      <c r="C341" s="12" t="s">
        <v>475</v>
      </c>
      <c r="D341" s="11" t="s">
        <v>346</v>
      </c>
      <c r="E341" s="11" t="s">
        <v>347</v>
      </c>
      <c r="F341" s="11" t="s">
        <v>1360</v>
      </c>
      <c r="G341" s="11" t="s">
        <v>1361</v>
      </c>
      <c r="H341" s="11" t="s">
        <v>1349</v>
      </c>
      <c r="I341" s="12">
        <v>387476</v>
      </c>
      <c r="J341" s="11" t="s">
        <v>1344</v>
      </c>
      <c r="K341" s="11" t="s">
        <v>1350</v>
      </c>
      <c r="L341" s="11" t="s">
        <v>1350</v>
      </c>
      <c r="M341" s="11" t="s">
        <v>1351</v>
      </c>
      <c r="N341" s="26">
        <v>46478.333333333336</v>
      </c>
      <c r="O341" s="26">
        <v>46507.645833333336</v>
      </c>
      <c r="P341" s="11" t="s">
        <v>498</v>
      </c>
      <c r="Q341" s="11" t="s">
        <v>475</v>
      </c>
      <c r="R341" s="13">
        <f>VLOOKUP(D341,'Izmaksu piedāvājums'!$A$18:$N$213,13)</f>
        <v>0</v>
      </c>
      <c r="S341" s="27">
        <v>1</v>
      </c>
      <c r="T341" s="13">
        <f t="shared" si="5"/>
        <v>0</v>
      </c>
    </row>
    <row r="342" spans="1:20" ht="155" x14ac:dyDescent="0.35">
      <c r="A342" s="12">
        <v>2027</v>
      </c>
      <c r="B342" s="12" t="s">
        <v>3</v>
      </c>
      <c r="C342" s="12" t="s">
        <v>475</v>
      </c>
      <c r="D342" s="11" t="s">
        <v>294</v>
      </c>
      <c r="E342" s="11" t="s">
        <v>295</v>
      </c>
      <c r="F342" s="11" t="s">
        <v>1362</v>
      </c>
      <c r="G342" s="11" t="s">
        <v>1363</v>
      </c>
      <c r="H342" s="11" t="s">
        <v>1364</v>
      </c>
      <c r="I342" s="12">
        <v>387477</v>
      </c>
      <c r="J342" s="11" t="s">
        <v>1344</v>
      </c>
      <c r="K342" s="11" t="s">
        <v>295</v>
      </c>
      <c r="L342" s="11" t="s">
        <v>295</v>
      </c>
      <c r="M342" s="11" t="s">
        <v>1365</v>
      </c>
      <c r="N342" s="26">
        <v>46478.333333333336</v>
      </c>
      <c r="O342" s="26">
        <v>46507.645833333336</v>
      </c>
      <c r="P342" s="11" t="s">
        <v>498</v>
      </c>
      <c r="Q342" s="11" t="s">
        <v>475</v>
      </c>
      <c r="R342" s="13">
        <f>VLOOKUP(D342,'Izmaksu piedāvājums'!$A$18:$N$213,13)</f>
        <v>0</v>
      </c>
      <c r="S342" s="27">
        <v>1</v>
      </c>
      <c r="T342" s="13">
        <f t="shared" si="5"/>
        <v>0</v>
      </c>
    </row>
    <row r="343" spans="1:20" ht="155" x14ac:dyDescent="0.35">
      <c r="A343" s="12">
        <v>2027</v>
      </c>
      <c r="B343" s="12" t="s">
        <v>3</v>
      </c>
      <c r="C343" s="12" t="s">
        <v>475</v>
      </c>
      <c r="D343" s="11" t="s">
        <v>294</v>
      </c>
      <c r="E343" s="11" t="s">
        <v>295</v>
      </c>
      <c r="F343" s="11" t="s">
        <v>1366</v>
      </c>
      <c r="G343" s="11" t="s">
        <v>1367</v>
      </c>
      <c r="H343" s="11" t="s">
        <v>1364</v>
      </c>
      <c r="I343" s="12">
        <v>387478</v>
      </c>
      <c r="J343" s="11" t="s">
        <v>1344</v>
      </c>
      <c r="K343" s="11" t="s">
        <v>295</v>
      </c>
      <c r="L343" s="11" t="s">
        <v>295</v>
      </c>
      <c r="M343" s="11" t="s">
        <v>1365</v>
      </c>
      <c r="N343" s="26">
        <v>46478.333333333336</v>
      </c>
      <c r="O343" s="26">
        <v>46507.645833333336</v>
      </c>
      <c r="P343" s="11" t="s">
        <v>498</v>
      </c>
      <c r="Q343" s="11" t="s">
        <v>475</v>
      </c>
      <c r="R343" s="13">
        <f>VLOOKUP(D343,'Izmaksu piedāvājums'!$A$18:$N$213,13)</f>
        <v>0</v>
      </c>
      <c r="S343" s="27">
        <v>1</v>
      </c>
      <c r="T343" s="13">
        <f t="shared" si="5"/>
        <v>0</v>
      </c>
    </row>
    <row r="344" spans="1:20" ht="155" x14ac:dyDescent="0.35">
      <c r="A344" s="12">
        <v>2027</v>
      </c>
      <c r="B344" s="12" t="s">
        <v>3</v>
      </c>
      <c r="C344" s="12" t="s">
        <v>475</v>
      </c>
      <c r="D344" s="11" t="s">
        <v>294</v>
      </c>
      <c r="E344" s="11" t="s">
        <v>295</v>
      </c>
      <c r="F344" s="11" t="s">
        <v>1368</v>
      </c>
      <c r="G344" s="11" t="s">
        <v>1369</v>
      </c>
      <c r="H344" s="11" t="s">
        <v>1364</v>
      </c>
      <c r="I344" s="12">
        <v>387479</v>
      </c>
      <c r="J344" s="11" t="s">
        <v>1344</v>
      </c>
      <c r="K344" s="11" t="s">
        <v>295</v>
      </c>
      <c r="L344" s="11" t="s">
        <v>295</v>
      </c>
      <c r="M344" s="11" t="s">
        <v>1365</v>
      </c>
      <c r="N344" s="26">
        <v>46478.333333333336</v>
      </c>
      <c r="O344" s="26">
        <v>46507.645833333336</v>
      </c>
      <c r="P344" s="11" t="s">
        <v>498</v>
      </c>
      <c r="Q344" s="11" t="s">
        <v>475</v>
      </c>
      <c r="R344" s="13">
        <f>VLOOKUP(D344,'Izmaksu piedāvājums'!$A$18:$N$213,13)</f>
        <v>0</v>
      </c>
      <c r="S344" s="27">
        <v>1</v>
      </c>
      <c r="T344" s="13">
        <f t="shared" si="5"/>
        <v>0</v>
      </c>
    </row>
    <row r="345" spans="1:20" ht="155" x14ac:dyDescent="0.35">
      <c r="A345" s="12">
        <v>2027</v>
      </c>
      <c r="B345" s="12" t="s">
        <v>3</v>
      </c>
      <c r="C345" s="12" t="s">
        <v>475</v>
      </c>
      <c r="D345" s="11" t="s">
        <v>294</v>
      </c>
      <c r="E345" s="11" t="s">
        <v>295</v>
      </c>
      <c r="F345" s="11" t="s">
        <v>1370</v>
      </c>
      <c r="G345" s="11" t="s">
        <v>1371</v>
      </c>
      <c r="H345" s="11" t="s">
        <v>1364</v>
      </c>
      <c r="I345" s="12">
        <v>387480</v>
      </c>
      <c r="J345" s="11" t="s">
        <v>1344</v>
      </c>
      <c r="K345" s="11" t="s">
        <v>295</v>
      </c>
      <c r="L345" s="11" t="s">
        <v>295</v>
      </c>
      <c r="M345" s="11" t="s">
        <v>1365</v>
      </c>
      <c r="N345" s="26">
        <v>46510.333333333336</v>
      </c>
      <c r="O345" s="26">
        <v>46538.697916666664</v>
      </c>
      <c r="P345" s="11" t="s">
        <v>498</v>
      </c>
      <c r="Q345" s="11" t="s">
        <v>475</v>
      </c>
      <c r="R345" s="13">
        <f>VLOOKUP(D345,'Izmaksu piedāvājums'!$A$18:$N$213,13)</f>
        <v>0</v>
      </c>
      <c r="S345" s="27">
        <v>1</v>
      </c>
      <c r="T345" s="13">
        <f t="shared" si="5"/>
        <v>0</v>
      </c>
    </row>
    <row r="346" spans="1:20" ht="155" x14ac:dyDescent="0.35">
      <c r="A346" s="12">
        <v>2027</v>
      </c>
      <c r="B346" s="12" t="s">
        <v>3</v>
      </c>
      <c r="C346" s="12" t="s">
        <v>475</v>
      </c>
      <c r="D346" s="11" t="s">
        <v>294</v>
      </c>
      <c r="E346" s="11" t="s">
        <v>295</v>
      </c>
      <c r="F346" s="11" t="s">
        <v>1372</v>
      </c>
      <c r="G346" s="11" t="s">
        <v>1373</v>
      </c>
      <c r="H346" s="11" t="s">
        <v>1364</v>
      </c>
      <c r="I346" s="12">
        <v>387481</v>
      </c>
      <c r="J346" s="11" t="s">
        <v>1344</v>
      </c>
      <c r="K346" s="11" t="s">
        <v>295</v>
      </c>
      <c r="L346" s="11" t="s">
        <v>295</v>
      </c>
      <c r="M346" s="11" t="s">
        <v>1365</v>
      </c>
      <c r="N346" s="26">
        <v>46510.333333333336</v>
      </c>
      <c r="O346" s="26">
        <v>46538.697916666664</v>
      </c>
      <c r="P346" s="11" t="s">
        <v>498</v>
      </c>
      <c r="Q346" s="11" t="s">
        <v>475</v>
      </c>
      <c r="R346" s="13">
        <f>VLOOKUP(D346,'Izmaksu piedāvājums'!$A$18:$N$213,13)</f>
        <v>0</v>
      </c>
      <c r="S346" s="27">
        <v>1</v>
      </c>
      <c r="T346" s="13">
        <f t="shared" si="5"/>
        <v>0</v>
      </c>
    </row>
    <row r="347" spans="1:20" ht="93" x14ac:dyDescent="0.35">
      <c r="A347" s="12">
        <v>2027</v>
      </c>
      <c r="B347" s="12" t="s">
        <v>3</v>
      </c>
      <c r="C347" s="12" t="s">
        <v>475</v>
      </c>
      <c r="D347" s="11" t="s">
        <v>346</v>
      </c>
      <c r="E347" s="11" t="s">
        <v>347</v>
      </c>
      <c r="F347" s="11" t="s">
        <v>1374</v>
      </c>
      <c r="G347" s="11" t="s">
        <v>1375</v>
      </c>
      <c r="H347" s="11" t="s">
        <v>1349</v>
      </c>
      <c r="I347" s="12">
        <v>387482</v>
      </c>
      <c r="J347" s="11" t="s">
        <v>1344</v>
      </c>
      <c r="K347" s="11" t="s">
        <v>1350</v>
      </c>
      <c r="L347" s="11" t="s">
        <v>1350</v>
      </c>
      <c r="M347" s="11" t="s">
        <v>1351</v>
      </c>
      <c r="N347" s="26">
        <v>46510.333333333336</v>
      </c>
      <c r="O347" s="26">
        <v>46538.697916666664</v>
      </c>
      <c r="P347" s="11" t="s">
        <v>498</v>
      </c>
      <c r="Q347" s="11" t="s">
        <v>475</v>
      </c>
      <c r="R347" s="13">
        <f>VLOOKUP(D347,'Izmaksu piedāvājums'!$A$18:$N$213,13)</f>
        <v>0</v>
      </c>
      <c r="S347" s="27">
        <v>1</v>
      </c>
      <c r="T347" s="13">
        <f t="shared" si="5"/>
        <v>0</v>
      </c>
    </row>
    <row r="348" spans="1:20" ht="93" x14ac:dyDescent="0.35">
      <c r="A348" s="12">
        <v>2027</v>
      </c>
      <c r="B348" s="12" t="s">
        <v>3</v>
      </c>
      <c r="C348" s="12" t="s">
        <v>475</v>
      </c>
      <c r="D348" s="11" t="s">
        <v>346</v>
      </c>
      <c r="E348" s="11" t="s">
        <v>347</v>
      </c>
      <c r="F348" s="11" t="s">
        <v>1376</v>
      </c>
      <c r="G348" s="11" t="s">
        <v>1377</v>
      </c>
      <c r="H348" s="11" t="s">
        <v>1349</v>
      </c>
      <c r="I348" s="12">
        <v>387483</v>
      </c>
      <c r="J348" s="11" t="s">
        <v>1344</v>
      </c>
      <c r="K348" s="11" t="s">
        <v>1350</v>
      </c>
      <c r="L348" s="11" t="s">
        <v>1350</v>
      </c>
      <c r="M348" s="11" t="s">
        <v>1351</v>
      </c>
      <c r="N348" s="26">
        <v>46510.333333333336</v>
      </c>
      <c r="O348" s="26">
        <v>46538.697916666664</v>
      </c>
      <c r="P348" s="11" t="s">
        <v>498</v>
      </c>
      <c r="Q348" s="11" t="s">
        <v>475</v>
      </c>
      <c r="R348" s="13">
        <f>VLOOKUP(D348,'Izmaksu piedāvājums'!$A$18:$N$213,13)</f>
        <v>0</v>
      </c>
      <c r="S348" s="27">
        <v>1</v>
      </c>
      <c r="T348" s="13">
        <f t="shared" si="5"/>
        <v>0</v>
      </c>
    </row>
    <row r="349" spans="1:20" ht="93" x14ac:dyDescent="0.35">
      <c r="A349" s="12">
        <v>2027</v>
      </c>
      <c r="B349" s="12" t="s">
        <v>3</v>
      </c>
      <c r="C349" s="12" t="s">
        <v>475</v>
      </c>
      <c r="D349" s="11" t="s">
        <v>346</v>
      </c>
      <c r="E349" s="11" t="s">
        <v>347</v>
      </c>
      <c r="F349" s="11" t="s">
        <v>1378</v>
      </c>
      <c r="G349" s="11" t="s">
        <v>1379</v>
      </c>
      <c r="H349" s="11" t="s">
        <v>1349</v>
      </c>
      <c r="I349" s="12">
        <v>387484</v>
      </c>
      <c r="J349" s="11" t="s">
        <v>1344</v>
      </c>
      <c r="K349" s="11" t="s">
        <v>1350</v>
      </c>
      <c r="L349" s="11" t="s">
        <v>1350</v>
      </c>
      <c r="M349" s="11" t="s">
        <v>1351</v>
      </c>
      <c r="N349" s="26">
        <v>46510.333333333336</v>
      </c>
      <c r="O349" s="26">
        <v>46538.697916666664</v>
      </c>
      <c r="P349" s="11" t="s">
        <v>498</v>
      </c>
      <c r="Q349" s="11" t="s">
        <v>475</v>
      </c>
      <c r="R349" s="13">
        <f>VLOOKUP(D349,'Izmaksu piedāvājums'!$A$18:$N$213,13)</f>
        <v>0</v>
      </c>
      <c r="S349" s="27">
        <v>1</v>
      </c>
      <c r="T349" s="13">
        <f t="shared" si="5"/>
        <v>0</v>
      </c>
    </row>
    <row r="350" spans="1:20" ht="93" x14ac:dyDescent="0.35">
      <c r="A350" s="12">
        <v>2027</v>
      </c>
      <c r="B350" s="12" t="s">
        <v>3</v>
      </c>
      <c r="C350" s="12" t="s">
        <v>475</v>
      </c>
      <c r="D350" s="11" t="s">
        <v>346</v>
      </c>
      <c r="E350" s="11" t="s">
        <v>347</v>
      </c>
      <c r="F350" s="11" t="s">
        <v>1380</v>
      </c>
      <c r="G350" s="11" t="s">
        <v>1381</v>
      </c>
      <c r="H350" s="11" t="s">
        <v>1349</v>
      </c>
      <c r="I350" s="12">
        <v>387485</v>
      </c>
      <c r="J350" s="11" t="s">
        <v>1344</v>
      </c>
      <c r="K350" s="11" t="s">
        <v>1350</v>
      </c>
      <c r="L350" s="11" t="s">
        <v>1350</v>
      </c>
      <c r="M350" s="11" t="s">
        <v>1351</v>
      </c>
      <c r="N350" s="26">
        <v>46510.333333333336</v>
      </c>
      <c r="O350" s="26">
        <v>46538.697916666664</v>
      </c>
      <c r="P350" s="11" t="s">
        <v>498</v>
      </c>
      <c r="Q350" s="11" t="s">
        <v>475</v>
      </c>
      <c r="R350" s="13">
        <f>VLOOKUP(D350,'Izmaksu piedāvājums'!$A$18:$N$213,13)</f>
        <v>0</v>
      </c>
      <c r="S350" s="27">
        <v>1</v>
      </c>
      <c r="T350" s="13">
        <f t="shared" si="5"/>
        <v>0</v>
      </c>
    </row>
    <row r="351" spans="1:20" ht="93" x14ac:dyDescent="0.35">
      <c r="A351" s="12">
        <v>2027</v>
      </c>
      <c r="B351" s="12" t="s">
        <v>3</v>
      </c>
      <c r="C351" s="12" t="s">
        <v>475</v>
      </c>
      <c r="D351" s="11" t="s">
        <v>346</v>
      </c>
      <c r="E351" s="11" t="s">
        <v>347</v>
      </c>
      <c r="F351" s="11" t="s">
        <v>1382</v>
      </c>
      <c r="G351" s="11" t="s">
        <v>1383</v>
      </c>
      <c r="H351" s="11" t="s">
        <v>1349</v>
      </c>
      <c r="I351" s="12">
        <v>387486</v>
      </c>
      <c r="J351" s="11" t="s">
        <v>1344</v>
      </c>
      <c r="K351" s="11" t="s">
        <v>1350</v>
      </c>
      <c r="L351" s="11" t="s">
        <v>1350</v>
      </c>
      <c r="M351" s="11" t="s">
        <v>1351</v>
      </c>
      <c r="N351" s="26">
        <v>46510.333333333336</v>
      </c>
      <c r="O351" s="26">
        <v>46538.697916666664</v>
      </c>
      <c r="P351" s="11" t="s">
        <v>498</v>
      </c>
      <c r="Q351" s="11" t="s">
        <v>475</v>
      </c>
      <c r="R351" s="13">
        <f>VLOOKUP(D351,'Izmaksu piedāvājums'!$A$18:$N$213,13)</f>
        <v>0</v>
      </c>
      <c r="S351" s="27">
        <v>1</v>
      </c>
      <c r="T351" s="13">
        <f t="shared" si="5"/>
        <v>0</v>
      </c>
    </row>
    <row r="352" spans="1:20" ht="93" x14ac:dyDescent="0.35">
      <c r="A352" s="12">
        <v>2027</v>
      </c>
      <c r="B352" s="12" t="s">
        <v>3</v>
      </c>
      <c r="C352" s="12" t="s">
        <v>475</v>
      </c>
      <c r="D352" s="11" t="s">
        <v>346</v>
      </c>
      <c r="E352" s="11" t="s">
        <v>347</v>
      </c>
      <c r="F352" s="11" t="s">
        <v>1384</v>
      </c>
      <c r="G352" s="11" t="s">
        <v>1385</v>
      </c>
      <c r="H352" s="11" t="s">
        <v>1349</v>
      </c>
      <c r="I352" s="12">
        <v>387487</v>
      </c>
      <c r="J352" s="11" t="s">
        <v>1344</v>
      </c>
      <c r="K352" s="11" t="s">
        <v>1350</v>
      </c>
      <c r="L352" s="11" t="s">
        <v>1350</v>
      </c>
      <c r="M352" s="11" t="s">
        <v>1351</v>
      </c>
      <c r="N352" s="26">
        <v>46510.333333333336</v>
      </c>
      <c r="O352" s="26">
        <v>46538.697916666664</v>
      </c>
      <c r="P352" s="11" t="s">
        <v>498</v>
      </c>
      <c r="Q352" s="11" t="s">
        <v>475</v>
      </c>
      <c r="R352" s="13">
        <f>VLOOKUP(D352,'Izmaksu piedāvājums'!$A$18:$N$213,13)</f>
        <v>0</v>
      </c>
      <c r="S352" s="27">
        <v>1</v>
      </c>
      <c r="T352" s="13">
        <f t="shared" si="5"/>
        <v>0</v>
      </c>
    </row>
    <row r="353" spans="1:20" ht="124" x14ac:dyDescent="0.35">
      <c r="A353" s="12">
        <v>2027</v>
      </c>
      <c r="B353" s="12" t="s">
        <v>3</v>
      </c>
      <c r="C353" s="12" t="s">
        <v>475</v>
      </c>
      <c r="D353" s="11" t="s">
        <v>292</v>
      </c>
      <c r="E353" s="11" t="s">
        <v>293</v>
      </c>
      <c r="F353" s="11" t="s">
        <v>1386</v>
      </c>
      <c r="G353" s="11" t="s">
        <v>1387</v>
      </c>
      <c r="H353" s="11" t="s">
        <v>1388</v>
      </c>
      <c r="I353" s="12">
        <v>387488</v>
      </c>
      <c r="J353" s="11" t="s">
        <v>1344</v>
      </c>
      <c r="K353" s="11" t="s">
        <v>293</v>
      </c>
      <c r="L353" s="11" t="s">
        <v>293</v>
      </c>
      <c r="M353" s="11" t="s">
        <v>1389</v>
      </c>
      <c r="N353" s="26">
        <v>46539.333333333336</v>
      </c>
      <c r="O353" s="26">
        <v>46568.697916666664</v>
      </c>
      <c r="P353" s="11" t="s">
        <v>498</v>
      </c>
      <c r="Q353" s="11" t="s">
        <v>475</v>
      </c>
      <c r="R353" s="13">
        <f>VLOOKUP(D353,'Izmaksu piedāvājums'!$A$18:$N$213,13)</f>
        <v>0</v>
      </c>
      <c r="S353" s="27">
        <v>1</v>
      </c>
      <c r="T353" s="13">
        <f t="shared" si="5"/>
        <v>0</v>
      </c>
    </row>
    <row r="354" spans="1:20" ht="124" x14ac:dyDescent="0.35">
      <c r="A354" s="12">
        <v>2027</v>
      </c>
      <c r="B354" s="12" t="s">
        <v>3</v>
      </c>
      <c r="C354" s="12" t="s">
        <v>475</v>
      </c>
      <c r="D354" s="11" t="s">
        <v>292</v>
      </c>
      <c r="E354" s="11" t="s">
        <v>293</v>
      </c>
      <c r="F354" s="11" t="s">
        <v>1390</v>
      </c>
      <c r="G354" s="11" t="s">
        <v>1391</v>
      </c>
      <c r="H354" s="11" t="s">
        <v>1388</v>
      </c>
      <c r="I354" s="12">
        <v>387489</v>
      </c>
      <c r="J354" s="11" t="s">
        <v>1344</v>
      </c>
      <c r="K354" s="11" t="s">
        <v>293</v>
      </c>
      <c r="L354" s="11" t="s">
        <v>293</v>
      </c>
      <c r="M354" s="11" t="s">
        <v>1389</v>
      </c>
      <c r="N354" s="26">
        <v>46539.333333333336</v>
      </c>
      <c r="O354" s="26">
        <v>46568.697916666664</v>
      </c>
      <c r="P354" s="11" t="s">
        <v>498</v>
      </c>
      <c r="Q354" s="11" t="s">
        <v>475</v>
      </c>
      <c r="R354" s="13">
        <f>VLOOKUP(D354,'Izmaksu piedāvājums'!$A$18:$N$213,13)</f>
        <v>0</v>
      </c>
      <c r="S354" s="27">
        <v>1</v>
      </c>
      <c r="T354" s="13">
        <f t="shared" si="5"/>
        <v>0</v>
      </c>
    </row>
    <row r="355" spans="1:20" ht="139.5" x14ac:dyDescent="0.35">
      <c r="A355" s="12">
        <v>2027</v>
      </c>
      <c r="B355" s="12" t="s">
        <v>3</v>
      </c>
      <c r="C355" s="12" t="s">
        <v>475</v>
      </c>
      <c r="D355" s="11" t="s">
        <v>296</v>
      </c>
      <c r="E355" s="11" t="s">
        <v>297</v>
      </c>
      <c r="F355" s="11" t="s">
        <v>1392</v>
      </c>
      <c r="G355" s="11" t="s">
        <v>1393</v>
      </c>
      <c r="H355" s="11" t="s">
        <v>1394</v>
      </c>
      <c r="I355" s="12">
        <v>387490</v>
      </c>
      <c r="J355" s="11" t="s">
        <v>1344</v>
      </c>
      <c r="K355" s="11" t="s">
        <v>297</v>
      </c>
      <c r="L355" s="11" t="s">
        <v>297</v>
      </c>
      <c r="M355" s="11" t="s">
        <v>1395</v>
      </c>
      <c r="N355" s="26">
        <v>46569.333333333336</v>
      </c>
      <c r="O355" s="26">
        <v>46598.645833333336</v>
      </c>
      <c r="P355" s="11" t="s">
        <v>498</v>
      </c>
      <c r="Q355" s="11" t="s">
        <v>475</v>
      </c>
      <c r="R355" s="13">
        <f>VLOOKUP(D355,'Izmaksu piedāvājums'!$A$18:$N$213,13)</f>
        <v>0</v>
      </c>
      <c r="S355" s="27">
        <v>1</v>
      </c>
      <c r="T355" s="13">
        <f t="shared" si="5"/>
        <v>0</v>
      </c>
    </row>
    <row r="356" spans="1:20" ht="155" x14ac:dyDescent="0.35">
      <c r="A356" s="12">
        <v>2027</v>
      </c>
      <c r="B356" s="12" t="s">
        <v>3</v>
      </c>
      <c r="C356" s="12" t="s">
        <v>475</v>
      </c>
      <c r="D356" s="11" t="s">
        <v>298</v>
      </c>
      <c r="E356" s="11" t="s">
        <v>299</v>
      </c>
      <c r="F356" s="11" t="s">
        <v>1342</v>
      </c>
      <c r="G356" s="11" t="s">
        <v>498</v>
      </c>
      <c r="H356" s="11" t="s">
        <v>1343</v>
      </c>
      <c r="I356" s="12">
        <v>387491</v>
      </c>
      <c r="J356" s="11" t="s">
        <v>1344</v>
      </c>
      <c r="K356" s="11" t="s">
        <v>1345</v>
      </c>
      <c r="L356" s="11" t="s">
        <v>299</v>
      </c>
      <c r="M356" s="11" t="s">
        <v>1346</v>
      </c>
      <c r="N356" s="26">
        <v>46631.333333333336</v>
      </c>
      <c r="O356" s="26">
        <v>46660.697916666664</v>
      </c>
      <c r="P356" s="11" t="s">
        <v>498</v>
      </c>
      <c r="Q356" s="11" t="s">
        <v>475</v>
      </c>
      <c r="R356" s="13">
        <f>VLOOKUP(D356,'Izmaksu piedāvājums'!$A$18:$N$213,13)</f>
        <v>0</v>
      </c>
      <c r="S356" s="27">
        <v>1</v>
      </c>
      <c r="T356" s="13">
        <f t="shared" si="5"/>
        <v>0</v>
      </c>
    </row>
    <row r="357" spans="1:20" ht="93" x14ac:dyDescent="0.35">
      <c r="A357" s="12">
        <v>2027</v>
      </c>
      <c r="B357" s="12" t="s">
        <v>3</v>
      </c>
      <c r="C357" s="12" t="s">
        <v>475</v>
      </c>
      <c r="D357" s="11" t="s">
        <v>346</v>
      </c>
      <c r="E357" s="11" t="s">
        <v>347</v>
      </c>
      <c r="F357" s="11" t="s">
        <v>1396</v>
      </c>
      <c r="G357" s="11" t="s">
        <v>1397</v>
      </c>
      <c r="H357" s="11" t="s">
        <v>1349</v>
      </c>
      <c r="I357" s="12">
        <v>387492</v>
      </c>
      <c r="J357" s="11" t="s">
        <v>1344</v>
      </c>
      <c r="K357" s="11" t="s">
        <v>1350</v>
      </c>
      <c r="L357" s="11" t="s">
        <v>1350</v>
      </c>
      <c r="M357" s="11" t="s">
        <v>1351</v>
      </c>
      <c r="N357" s="26">
        <v>46631.333333333336</v>
      </c>
      <c r="O357" s="26">
        <v>46660.697916666664</v>
      </c>
      <c r="P357" s="11" t="s">
        <v>498</v>
      </c>
      <c r="Q357" s="11" t="s">
        <v>475</v>
      </c>
      <c r="R357" s="13">
        <f>VLOOKUP(D357,'Izmaksu piedāvājums'!$A$18:$N$213,13)</f>
        <v>0</v>
      </c>
      <c r="S357" s="27">
        <v>1</v>
      </c>
      <c r="T357" s="13">
        <f t="shared" si="5"/>
        <v>0</v>
      </c>
    </row>
    <row r="358" spans="1:20" ht="93" x14ac:dyDescent="0.35">
      <c r="A358" s="12">
        <v>2027</v>
      </c>
      <c r="B358" s="12" t="s">
        <v>3</v>
      </c>
      <c r="C358" s="12" t="s">
        <v>475</v>
      </c>
      <c r="D358" s="11" t="s">
        <v>346</v>
      </c>
      <c r="E358" s="11" t="s">
        <v>347</v>
      </c>
      <c r="F358" s="11" t="s">
        <v>1398</v>
      </c>
      <c r="G358" s="11" t="s">
        <v>1399</v>
      </c>
      <c r="H358" s="11" t="s">
        <v>1349</v>
      </c>
      <c r="I358" s="12">
        <v>387493</v>
      </c>
      <c r="J358" s="11" t="s">
        <v>1344</v>
      </c>
      <c r="K358" s="11" t="s">
        <v>1350</v>
      </c>
      <c r="L358" s="11" t="s">
        <v>1350</v>
      </c>
      <c r="M358" s="11" t="s">
        <v>1351</v>
      </c>
      <c r="N358" s="26">
        <v>46631.333333333336</v>
      </c>
      <c r="O358" s="26">
        <v>46660.697916666664</v>
      </c>
      <c r="P358" s="11" t="s">
        <v>498</v>
      </c>
      <c r="Q358" s="11" t="s">
        <v>475</v>
      </c>
      <c r="R358" s="13">
        <f>VLOOKUP(D358,'Izmaksu piedāvājums'!$A$18:$N$213,13)</f>
        <v>0</v>
      </c>
      <c r="S358" s="27">
        <v>1</v>
      </c>
      <c r="T358" s="13">
        <f t="shared" si="5"/>
        <v>0</v>
      </c>
    </row>
    <row r="359" spans="1:20" ht="93" x14ac:dyDescent="0.35">
      <c r="A359" s="12">
        <v>2027</v>
      </c>
      <c r="B359" s="12" t="s">
        <v>3</v>
      </c>
      <c r="C359" s="12" t="s">
        <v>475</v>
      </c>
      <c r="D359" s="11" t="s">
        <v>346</v>
      </c>
      <c r="E359" s="11" t="s">
        <v>347</v>
      </c>
      <c r="F359" s="11" t="s">
        <v>1400</v>
      </c>
      <c r="G359" s="11" t="s">
        <v>1401</v>
      </c>
      <c r="H359" s="11" t="s">
        <v>1349</v>
      </c>
      <c r="I359" s="12">
        <v>387494</v>
      </c>
      <c r="J359" s="11" t="s">
        <v>1344</v>
      </c>
      <c r="K359" s="11" t="s">
        <v>1350</v>
      </c>
      <c r="L359" s="11" t="s">
        <v>1350</v>
      </c>
      <c r="M359" s="11" t="s">
        <v>1351</v>
      </c>
      <c r="N359" s="26">
        <v>46661.333333333336</v>
      </c>
      <c r="O359" s="26">
        <v>46689.645833333336</v>
      </c>
      <c r="P359" s="11" t="s">
        <v>498</v>
      </c>
      <c r="Q359" s="11" t="s">
        <v>475</v>
      </c>
      <c r="R359" s="13">
        <f>VLOOKUP(D359,'Izmaksu piedāvājums'!$A$18:$N$213,13)</f>
        <v>0</v>
      </c>
      <c r="S359" s="27">
        <v>1</v>
      </c>
      <c r="T359" s="13">
        <f t="shared" si="5"/>
        <v>0</v>
      </c>
    </row>
    <row r="360" spans="1:20" ht="93" x14ac:dyDescent="0.35">
      <c r="A360" s="12">
        <v>2027</v>
      </c>
      <c r="B360" s="12" t="s">
        <v>3</v>
      </c>
      <c r="C360" s="12" t="s">
        <v>475</v>
      </c>
      <c r="D360" s="11" t="s">
        <v>346</v>
      </c>
      <c r="E360" s="11" t="s">
        <v>347</v>
      </c>
      <c r="F360" s="11" t="s">
        <v>1402</v>
      </c>
      <c r="G360" s="11" t="s">
        <v>1403</v>
      </c>
      <c r="H360" s="11" t="s">
        <v>1349</v>
      </c>
      <c r="I360" s="12">
        <v>387495</v>
      </c>
      <c r="J360" s="11" t="s">
        <v>1344</v>
      </c>
      <c r="K360" s="11" t="s">
        <v>1350</v>
      </c>
      <c r="L360" s="11" t="s">
        <v>1350</v>
      </c>
      <c r="M360" s="11" t="s">
        <v>1351</v>
      </c>
      <c r="N360" s="26">
        <v>46661.333333333336</v>
      </c>
      <c r="O360" s="26">
        <v>46689.645833333336</v>
      </c>
      <c r="P360" s="11" t="s">
        <v>498</v>
      </c>
      <c r="Q360" s="11" t="s">
        <v>475</v>
      </c>
      <c r="R360" s="13">
        <f>VLOOKUP(D360,'Izmaksu piedāvājums'!$A$18:$N$213,13)</f>
        <v>0</v>
      </c>
      <c r="S360" s="27">
        <v>1</v>
      </c>
      <c r="T360" s="13">
        <f t="shared" si="5"/>
        <v>0</v>
      </c>
    </row>
    <row r="361" spans="1:20" ht="217" x14ac:dyDescent="0.35">
      <c r="A361" s="12">
        <v>2027</v>
      </c>
      <c r="B361" s="12" t="s">
        <v>3</v>
      </c>
      <c r="C361" s="12" t="s">
        <v>475</v>
      </c>
      <c r="D361" s="11" t="s">
        <v>300</v>
      </c>
      <c r="E361" s="11" t="s">
        <v>301</v>
      </c>
      <c r="F361" s="11" t="s">
        <v>1404</v>
      </c>
      <c r="G361" s="11" t="s">
        <v>1405</v>
      </c>
      <c r="H361" s="11" t="s">
        <v>1406</v>
      </c>
      <c r="I361" s="12">
        <v>387496</v>
      </c>
      <c r="J361" s="11" t="s">
        <v>1344</v>
      </c>
      <c r="K361" s="11" t="s">
        <v>301</v>
      </c>
      <c r="L361" s="11" t="s">
        <v>301</v>
      </c>
      <c r="M361" s="11" t="s">
        <v>1407</v>
      </c>
      <c r="N361" s="26">
        <v>46661.333333333336</v>
      </c>
      <c r="O361" s="26">
        <v>46689.645833333336</v>
      </c>
      <c r="P361" s="11" t="s">
        <v>498</v>
      </c>
      <c r="Q361" s="11" t="s">
        <v>475</v>
      </c>
      <c r="R361" s="13">
        <f>VLOOKUP(D361,'Izmaksu piedāvājums'!$A$18:$N$213,13)</f>
        <v>0</v>
      </c>
      <c r="S361" s="27">
        <v>1</v>
      </c>
      <c r="T361" s="13">
        <f t="shared" si="5"/>
        <v>0</v>
      </c>
    </row>
    <row r="362" spans="1:20" ht="93" x14ac:dyDescent="0.35">
      <c r="A362" s="12">
        <v>2027</v>
      </c>
      <c r="B362" s="12" t="s">
        <v>3</v>
      </c>
      <c r="C362" s="12" t="s">
        <v>475</v>
      </c>
      <c r="D362" s="11" t="s">
        <v>346</v>
      </c>
      <c r="E362" s="11" t="s">
        <v>347</v>
      </c>
      <c r="F362" s="11" t="s">
        <v>1408</v>
      </c>
      <c r="G362" s="11" t="s">
        <v>1409</v>
      </c>
      <c r="H362" s="11" t="s">
        <v>1349</v>
      </c>
      <c r="I362" s="12">
        <v>387497</v>
      </c>
      <c r="J362" s="11" t="s">
        <v>1344</v>
      </c>
      <c r="K362" s="11" t="s">
        <v>1350</v>
      </c>
      <c r="L362" s="11" t="s">
        <v>1350</v>
      </c>
      <c r="M362" s="11" t="s">
        <v>1351</v>
      </c>
      <c r="N362" s="26">
        <v>46692.333333333336</v>
      </c>
      <c r="O362" s="26">
        <v>46721.697916666664</v>
      </c>
      <c r="P362" s="11" t="s">
        <v>498</v>
      </c>
      <c r="Q362" s="11" t="s">
        <v>475</v>
      </c>
      <c r="R362" s="13">
        <f>VLOOKUP(D362,'Izmaksu piedāvājums'!$A$18:$N$213,13)</f>
        <v>0</v>
      </c>
      <c r="S362" s="27">
        <v>1</v>
      </c>
      <c r="T362" s="13">
        <f t="shared" si="5"/>
        <v>0</v>
      </c>
    </row>
    <row r="363" spans="1:20" ht="93" x14ac:dyDescent="0.35">
      <c r="A363" s="12">
        <v>2027</v>
      </c>
      <c r="B363" s="12" t="s">
        <v>3</v>
      </c>
      <c r="C363" s="12" t="s">
        <v>475</v>
      </c>
      <c r="D363" s="11" t="s">
        <v>346</v>
      </c>
      <c r="E363" s="11" t="s">
        <v>347</v>
      </c>
      <c r="F363" s="11" t="s">
        <v>1410</v>
      </c>
      <c r="G363" s="11" t="s">
        <v>1411</v>
      </c>
      <c r="H363" s="11" t="s">
        <v>1349</v>
      </c>
      <c r="I363" s="12">
        <v>387498</v>
      </c>
      <c r="J363" s="11" t="s">
        <v>1344</v>
      </c>
      <c r="K363" s="11" t="s">
        <v>1350</v>
      </c>
      <c r="L363" s="11" t="s">
        <v>1350</v>
      </c>
      <c r="M363" s="11" t="s">
        <v>1351</v>
      </c>
      <c r="N363" s="26">
        <v>46692.333333333336</v>
      </c>
      <c r="O363" s="26">
        <v>46721.697916666664</v>
      </c>
      <c r="P363" s="11" t="s">
        <v>498</v>
      </c>
      <c r="Q363" s="11" t="s">
        <v>475</v>
      </c>
      <c r="R363" s="13">
        <f>VLOOKUP(D363,'Izmaksu piedāvājums'!$A$18:$N$213,13)</f>
        <v>0</v>
      </c>
      <c r="S363" s="27">
        <v>1</v>
      </c>
      <c r="T363" s="13">
        <f t="shared" si="5"/>
        <v>0</v>
      </c>
    </row>
    <row r="364" spans="1:20" ht="155" x14ac:dyDescent="0.35">
      <c r="A364" s="12">
        <v>2027</v>
      </c>
      <c r="B364" s="12" t="s">
        <v>3</v>
      </c>
      <c r="C364" s="12" t="s">
        <v>475</v>
      </c>
      <c r="D364" s="11" t="s">
        <v>302</v>
      </c>
      <c r="E364" s="11" t="s">
        <v>303</v>
      </c>
      <c r="F364" s="11" t="s">
        <v>1412</v>
      </c>
      <c r="G364" s="11" t="s">
        <v>1413</v>
      </c>
      <c r="H364" s="11" t="s">
        <v>1364</v>
      </c>
      <c r="I364" s="12">
        <v>387499</v>
      </c>
      <c r="J364" s="11" t="s">
        <v>1344</v>
      </c>
      <c r="K364" s="11" t="s">
        <v>303</v>
      </c>
      <c r="L364" s="11" t="s">
        <v>303</v>
      </c>
      <c r="M364" s="11" t="s">
        <v>1414</v>
      </c>
      <c r="N364" s="26">
        <v>46692.333333333336</v>
      </c>
      <c r="O364" s="26">
        <v>46721.697916666664</v>
      </c>
      <c r="P364" s="11" t="s">
        <v>498</v>
      </c>
      <c r="Q364" s="11" t="s">
        <v>475</v>
      </c>
      <c r="R364" s="13">
        <f>VLOOKUP(D364,'Izmaksu piedāvājums'!$A$18:$N$213,13)</f>
        <v>0</v>
      </c>
      <c r="S364" s="27">
        <v>1</v>
      </c>
      <c r="T364" s="13">
        <f t="shared" si="5"/>
        <v>0</v>
      </c>
    </row>
    <row r="365" spans="1:20" ht="155" x14ac:dyDescent="0.35">
      <c r="A365" s="12">
        <v>2027</v>
      </c>
      <c r="B365" s="12" t="s">
        <v>3</v>
      </c>
      <c r="C365" s="12" t="s">
        <v>475</v>
      </c>
      <c r="D365" s="11" t="s">
        <v>302</v>
      </c>
      <c r="E365" s="11" t="s">
        <v>303</v>
      </c>
      <c r="F365" s="11" t="s">
        <v>1415</v>
      </c>
      <c r="G365" s="11" t="s">
        <v>1416</v>
      </c>
      <c r="H365" s="11" t="s">
        <v>1364</v>
      </c>
      <c r="I365" s="12">
        <v>387500</v>
      </c>
      <c r="J365" s="11" t="s">
        <v>1344</v>
      </c>
      <c r="K365" s="11" t="s">
        <v>303</v>
      </c>
      <c r="L365" s="11" t="s">
        <v>303</v>
      </c>
      <c r="M365" s="11" t="s">
        <v>1414</v>
      </c>
      <c r="N365" s="26">
        <v>46692.333333333336</v>
      </c>
      <c r="O365" s="26">
        <v>46721.697916666664</v>
      </c>
      <c r="P365" s="11" t="s">
        <v>498</v>
      </c>
      <c r="Q365" s="11" t="s">
        <v>475</v>
      </c>
      <c r="R365" s="13">
        <f>VLOOKUP(D365,'Izmaksu piedāvājums'!$A$18:$N$213,13)</f>
        <v>0</v>
      </c>
      <c r="S365" s="27">
        <v>1</v>
      </c>
      <c r="T365" s="13">
        <f t="shared" si="5"/>
        <v>0</v>
      </c>
    </row>
    <row r="366" spans="1:20" ht="155" x14ac:dyDescent="0.35">
      <c r="A366" s="12">
        <v>2027</v>
      </c>
      <c r="B366" s="12" t="s">
        <v>3</v>
      </c>
      <c r="C366" s="12" t="s">
        <v>475</v>
      </c>
      <c r="D366" s="11" t="s">
        <v>302</v>
      </c>
      <c r="E366" s="11" t="s">
        <v>303</v>
      </c>
      <c r="F366" s="11" t="s">
        <v>1417</v>
      </c>
      <c r="G366" s="11" t="s">
        <v>1418</v>
      </c>
      <c r="H366" s="11" t="s">
        <v>1364</v>
      </c>
      <c r="I366" s="12">
        <v>387501</v>
      </c>
      <c r="J366" s="11" t="s">
        <v>1344</v>
      </c>
      <c r="K366" s="11" t="s">
        <v>303</v>
      </c>
      <c r="L366" s="11" t="s">
        <v>303</v>
      </c>
      <c r="M366" s="11" t="s">
        <v>1414</v>
      </c>
      <c r="N366" s="26">
        <v>46692.333333333336</v>
      </c>
      <c r="O366" s="26">
        <v>46721.697916666664</v>
      </c>
      <c r="P366" s="11" t="s">
        <v>498</v>
      </c>
      <c r="Q366" s="11" t="s">
        <v>475</v>
      </c>
      <c r="R366" s="13">
        <f>VLOOKUP(D366,'Izmaksu piedāvājums'!$A$18:$N$213,13)</f>
        <v>0</v>
      </c>
      <c r="S366" s="27">
        <v>1</v>
      </c>
      <c r="T366" s="13">
        <f t="shared" si="5"/>
        <v>0</v>
      </c>
    </row>
    <row r="367" spans="1:20" ht="93" x14ac:dyDescent="0.35">
      <c r="A367" s="12">
        <v>2027</v>
      </c>
      <c r="B367" s="12" t="s">
        <v>3</v>
      </c>
      <c r="C367" s="12" t="s">
        <v>475</v>
      </c>
      <c r="D367" s="11" t="s">
        <v>346</v>
      </c>
      <c r="E367" s="11" t="s">
        <v>347</v>
      </c>
      <c r="F367" s="11" t="s">
        <v>1419</v>
      </c>
      <c r="G367" s="11" t="s">
        <v>1420</v>
      </c>
      <c r="H367" s="11" t="s">
        <v>1349</v>
      </c>
      <c r="I367" s="12">
        <v>387502</v>
      </c>
      <c r="J367" s="11" t="s">
        <v>1344</v>
      </c>
      <c r="K367" s="11" t="s">
        <v>1350</v>
      </c>
      <c r="L367" s="11" t="s">
        <v>1350</v>
      </c>
      <c r="M367" s="11" t="s">
        <v>1351</v>
      </c>
      <c r="N367" s="26">
        <v>46722.333333333336</v>
      </c>
      <c r="O367" s="26">
        <v>46752.645833333336</v>
      </c>
      <c r="P367" s="11" t="s">
        <v>498</v>
      </c>
      <c r="Q367" s="11" t="s">
        <v>475</v>
      </c>
      <c r="R367" s="13">
        <f>VLOOKUP(D367,'Izmaksu piedāvājums'!$A$18:$N$213,13)</f>
        <v>0</v>
      </c>
      <c r="S367" s="27">
        <v>1</v>
      </c>
      <c r="T367" s="13">
        <f t="shared" si="5"/>
        <v>0</v>
      </c>
    </row>
    <row r="368" spans="1:20" ht="93" x14ac:dyDescent="0.35">
      <c r="A368" s="12">
        <v>2027</v>
      </c>
      <c r="B368" s="12" t="s">
        <v>3</v>
      </c>
      <c r="C368" s="12" t="s">
        <v>475</v>
      </c>
      <c r="D368" s="11" t="s">
        <v>346</v>
      </c>
      <c r="E368" s="11" t="s">
        <v>347</v>
      </c>
      <c r="F368" s="11" t="s">
        <v>1421</v>
      </c>
      <c r="G368" s="11" t="s">
        <v>1422</v>
      </c>
      <c r="H368" s="11" t="s">
        <v>1349</v>
      </c>
      <c r="I368" s="12">
        <v>387503</v>
      </c>
      <c r="J368" s="11" t="s">
        <v>1344</v>
      </c>
      <c r="K368" s="11" t="s">
        <v>1350</v>
      </c>
      <c r="L368" s="11" t="s">
        <v>1350</v>
      </c>
      <c r="M368" s="11" t="s">
        <v>1351</v>
      </c>
      <c r="N368" s="26">
        <v>46722.333333333336</v>
      </c>
      <c r="O368" s="26">
        <v>46752.645833333336</v>
      </c>
      <c r="P368" s="11" t="s">
        <v>498</v>
      </c>
      <c r="Q368" s="11" t="s">
        <v>475</v>
      </c>
      <c r="R368" s="13">
        <f>VLOOKUP(D368,'Izmaksu piedāvājums'!$A$18:$N$213,13)</f>
        <v>0</v>
      </c>
      <c r="S368" s="27">
        <v>1</v>
      </c>
      <c r="T368" s="13">
        <f t="shared" si="5"/>
        <v>0</v>
      </c>
    </row>
    <row r="369" spans="1:20" ht="403" x14ac:dyDescent="0.35">
      <c r="A369" s="12">
        <v>2027</v>
      </c>
      <c r="B369" s="12" t="s">
        <v>3</v>
      </c>
      <c r="C369" s="12" t="s">
        <v>475</v>
      </c>
      <c r="D369" s="11" t="s">
        <v>286</v>
      </c>
      <c r="E369" s="11" t="s">
        <v>287</v>
      </c>
      <c r="F369" s="11" t="s">
        <v>1423</v>
      </c>
      <c r="G369" s="11" t="s">
        <v>1424</v>
      </c>
      <c r="H369" s="11" t="s">
        <v>1425</v>
      </c>
      <c r="I369" s="12">
        <v>387538</v>
      </c>
      <c r="J369" s="11" t="s">
        <v>1426</v>
      </c>
      <c r="K369" s="11" t="s">
        <v>287</v>
      </c>
      <c r="L369" s="11" t="s">
        <v>287</v>
      </c>
      <c r="M369" s="11" t="s">
        <v>1427</v>
      </c>
      <c r="N369" s="26">
        <v>46478.333333333336</v>
      </c>
      <c r="O369" s="26">
        <v>46507.645833333336</v>
      </c>
      <c r="P369" s="11" t="s">
        <v>498</v>
      </c>
      <c r="Q369" s="11" t="s">
        <v>475</v>
      </c>
      <c r="R369" s="13">
        <f>VLOOKUP(D369,'Izmaksu piedāvājums'!$A$18:$N$213,13)</f>
        <v>0</v>
      </c>
      <c r="S369" s="27">
        <v>1</v>
      </c>
      <c r="T369" s="13">
        <f t="shared" si="5"/>
        <v>0</v>
      </c>
    </row>
    <row r="370" spans="1:20" ht="403" x14ac:dyDescent="0.35">
      <c r="A370" s="12">
        <v>2027</v>
      </c>
      <c r="B370" s="12" t="s">
        <v>3</v>
      </c>
      <c r="C370" s="12" t="s">
        <v>475</v>
      </c>
      <c r="D370" s="11" t="s">
        <v>286</v>
      </c>
      <c r="E370" s="11" t="s">
        <v>287</v>
      </c>
      <c r="F370" s="11" t="s">
        <v>1428</v>
      </c>
      <c r="G370" s="11" t="s">
        <v>1429</v>
      </c>
      <c r="H370" s="11" t="s">
        <v>1425</v>
      </c>
      <c r="I370" s="12">
        <v>387539</v>
      </c>
      <c r="J370" s="11" t="s">
        <v>1426</v>
      </c>
      <c r="K370" s="11" t="s">
        <v>287</v>
      </c>
      <c r="L370" s="11" t="s">
        <v>287</v>
      </c>
      <c r="M370" s="11" t="s">
        <v>1427</v>
      </c>
      <c r="N370" s="26">
        <v>46478.333333333336</v>
      </c>
      <c r="O370" s="26">
        <v>46507.645833333336</v>
      </c>
      <c r="P370" s="11" t="s">
        <v>498</v>
      </c>
      <c r="Q370" s="11" t="s">
        <v>475</v>
      </c>
      <c r="R370" s="13">
        <f>VLOOKUP(D370,'Izmaksu piedāvājums'!$A$18:$N$213,13)</f>
        <v>0</v>
      </c>
      <c r="S370" s="27">
        <v>1</v>
      </c>
      <c r="T370" s="13">
        <f t="shared" si="5"/>
        <v>0</v>
      </c>
    </row>
    <row r="371" spans="1:20" ht="403" x14ac:dyDescent="0.35">
      <c r="A371" s="12">
        <v>2027</v>
      </c>
      <c r="B371" s="12" t="s">
        <v>3</v>
      </c>
      <c r="C371" s="12" t="s">
        <v>475</v>
      </c>
      <c r="D371" s="11" t="s">
        <v>288</v>
      </c>
      <c r="E371" s="11" t="s">
        <v>289</v>
      </c>
      <c r="F371" s="11" t="s">
        <v>1430</v>
      </c>
      <c r="G371" s="11" t="s">
        <v>1431</v>
      </c>
      <c r="H371" s="11" t="s">
        <v>1432</v>
      </c>
      <c r="I371" s="12">
        <v>387540</v>
      </c>
      <c r="J371" s="11" t="s">
        <v>1426</v>
      </c>
      <c r="K371" s="11" t="s">
        <v>1433</v>
      </c>
      <c r="L371" s="11" t="s">
        <v>1433</v>
      </c>
      <c r="M371" s="11" t="s">
        <v>1434</v>
      </c>
      <c r="N371" s="26">
        <v>46478.333333333336</v>
      </c>
      <c r="O371" s="26">
        <v>46507.645833333336</v>
      </c>
      <c r="P371" s="11" t="s">
        <v>498</v>
      </c>
      <c r="Q371" s="11" t="s">
        <v>475</v>
      </c>
      <c r="R371" s="13">
        <f>VLOOKUP(D371,'Izmaksu piedāvājums'!$A$18:$N$213,13)</f>
        <v>0</v>
      </c>
      <c r="S371" s="27">
        <v>1</v>
      </c>
      <c r="T371" s="13">
        <f t="shared" si="5"/>
        <v>0</v>
      </c>
    </row>
    <row r="372" spans="1:20" ht="403" x14ac:dyDescent="0.35">
      <c r="A372" s="12">
        <v>2027</v>
      </c>
      <c r="B372" s="12" t="s">
        <v>3</v>
      </c>
      <c r="C372" s="12" t="s">
        <v>475</v>
      </c>
      <c r="D372" s="11" t="s">
        <v>288</v>
      </c>
      <c r="E372" s="11" t="s">
        <v>289</v>
      </c>
      <c r="F372" s="11" t="s">
        <v>1435</v>
      </c>
      <c r="G372" s="11" t="s">
        <v>1436</v>
      </c>
      <c r="H372" s="11" t="s">
        <v>1432</v>
      </c>
      <c r="I372" s="12">
        <v>387541</v>
      </c>
      <c r="J372" s="11" t="s">
        <v>1426</v>
      </c>
      <c r="K372" s="11" t="s">
        <v>1433</v>
      </c>
      <c r="L372" s="11" t="s">
        <v>1433</v>
      </c>
      <c r="M372" s="11" t="s">
        <v>1434</v>
      </c>
      <c r="N372" s="26">
        <v>46478.333333333336</v>
      </c>
      <c r="O372" s="26">
        <v>46507.645833333336</v>
      </c>
      <c r="P372" s="11" t="s">
        <v>498</v>
      </c>
      <c r="Q372" s="11" t="s">
        <v>475</v>
      </c>
      <c r="R372" s="13">
        <f>VLOOKUP(D372,'Izmaksu piedāvājums'!$A$18:$N$213,13)</f>
        <v>0</v>
      </c>
      <c r="S372" s="27">
        <v>1</v>
      </c>
      <c r="T372" s="13">
        <f t="shared" si="5"/>
        <v>0</v>
      </c>
    </row>
    <row r="373" spans="1:20" ht="341" x14ac:dyDescent="0.35">
      <c r="A373" s="12">
        <v>2027</v>
      </c>
      <c r="B373" s="12" t="s">
        <v>3</v>
      </c>
      <c r="C373" s="12" t="s">
        <v>475</v>
      </c>
      <c r="D373" s="11" t="s">
        <v>290</v>
      </c>
      <c r="E373" s="11" t="s">
        <v>291</v>
      </c>
      <c r="F373" s="11" t="s">
        <v>1437</v>
      </c>
      <c r="G373" s="11" t="s">
        <v>1438</v>
      </c>
      <c r="H373" s="11" t="s">
        <v>1439</v>
      </c>
      <c r="I373" s="12">
        <v>387542</v>
      </c>
      <c r="J373" s="11" t="s">
        <v>1426</v>
      </c>
      <c r="K373" s="11" t="s">
        <v>291</v>
      </c>
      <c r="L373" s="11" t="s">
        <v>291</v>
      </c>
      <c r="M373" s="11" t="s">
        <v>1440</v>
      </c>
      <c r="N373" s="26">
        <v>46661.333333333336</v>
      </c>
      <c r="O373" s="26">
        <v>46689.645833333336</v>
      </c>
      <c r="P373" s="11" t="s">
        <v>498</v>
      </c>
      <c r="Q373" s="11" t="s">
        <v>475</v>
      </c>
      <c r="R373" s="13">
        <f>VLOOKUP(D373,'Izmaksu piedāvājums'!$A$18:$N$213,13)</f>
        <v>0</v>
      </c>
      <c r="S373" s="27">
        <v>1</v>
      </c>
      <c r="T373" s="13">
        <f t="shared" si="5"/>
        <v>0</v>
      </c>
    </row>
    <row r="374" spans="1:20" ht="341" x14ac:dyDescent="0.35">
      <c r="A374" s="12">
        <v>2027</v>
      </c>
      <c r="B374" s="12" t="s">
        <v>3</v>
      </c>
      <c r="C374" s="12" t="s">
        <v>475</v>
      </c>
      <c r="D374" s="11" t="s">
        <v>290</v>
      </c>
      <c r="E374" s="11" t="s">
        <v>291</v>
      </c>
      <c r="F374" s="11" t="s">
        <v>1441</v>
      </c>
      <c r="G374" s="11" t="s">
        <v>1442</v>
      </c>
      <c r="H374" s="11" t="s">
        <v>1439</v>
      </c>
      <c r="I374" s="12">
        <v>387543</v>
      </c>
      <c r="J374" s="11" t="s">
        <v>1426</v>
      </c>
      <c r="K374" s="11" t="s">
        <v>291</v>
      </c>
      <c r="L374" s="11" t="s">
        <v>291</v>
      </c>
      <c r="M374" s="11" t="s">
        <v>1440</v>
      </c>
      <c r="N374" s="26">
        <v>46661.333333333336</v>
      </c>
      <c r="O374" s="26">
        <v>46689.645833333336</v>
      </c>
      <c r="P374" s="11" t="s">
        <v>498</v>
      </c>
      <c r="Q374" s="11" t="s">
        <v>475</v>
      </c>
      <c r="R374" s="13">
        <f>VLOOKUP(D374,'Izmaksu piedāvājums'!$A$18:$N$213,13)</f>
        <v>0</v>
      </c>
      <c r="S374" s="27">
        <v>1</v>
      </c>
      <c r="T374" s="13">
        <f t="shared" si="5"/>
        <v>0</v>
      </c>
    </row>
    <row r="375" spans="1:20" ht="18" customHeight="1" x14ac:dyDescent="0.35">
      <c r="A375" s="28"/>
      <c r="B375" s="28"/>
      <c r="C375" s="28"/>
      <c r="D375" s="28"/>
      <c r="E375" s="28"/>
      <c r="F375" s="28"/>
      <c r="G375" s="28"/>
      <c r="H375" s="28"/>
      <c r="I375" s="28"/>
      <c r="J375" s="28"/>
      <c r="K375" s="28"/>
      <c r="L375" s="28"/>
      <c r="M375" s="28"/>
      <c r="N375" s="28"/>
      <c r="O375" s="28"/>
      <c r="P375" s="28"/>
      <c r="Q375" s="28"/>
      <c r="R375" s="28"/>
      <c r="S375" s="28" t="s">
        <v>1443</v>
      </c>
      <c r="T375" s="29">
        <f>ROUND(SUM(T5:T374),2)</f>
        <v>0</v>
      </c>
    </row>
    <row r="376" spans="1:20" ht="18" customHeight="1" x14ac:dyDescent="0.35">
      <c r="A376" s="28"/>
      <c r="B376" s="28"/>
      <c r="C376" s="28"/>
      <c r="D376" s="28"/>
      <c r="E376" s="28"/>
      <c r="F376" s="28"/>
      <c r="G376" s="28"/>
      <c r="H376" s="28"/>
      <c r="I376" s="28"/>
      <c r="J376" s="28"/>
      <c r="K376" s="28"/>
      <c r="L376" s="28"/>
      <c r="M376" s="28"/>
      <c r="N376" s="28"/>
      <c r="O376" s="28"/>
      <c r="P376" s="28"/>
      <c r="Q376" s="28"/>
      <c r="R376" s="28"/>
      <c r="S376" s="28" t="s">
        <v>429</v>
      </c>
      <c r="T376" s="29">
        <f>ROUND(T375*0.21,2)</f>
        <v>0</v>
      </c>
    </row>
    <row r="377" spans="1:20" ht="18" customHeight="1" x14ac:dyDescent="0.35">
      <c r="A377" s="28"/>
      <c r="B377" s="28"/>
      <c r="C377" s="28"/>
      <c r="D377" s="28"/>
      <c r="E377" s="28"/>
      <c r="F377" s="28"/>
      <c r="G377" s="28"/>
      <c r="H377" s="28"/>
      <c r="I377" s="28"/>
      <c r="J377" s="28"/>
      <c r="K377" s="28"/>
      <c r="L377" s="28"/>
      <c r="M377" s="28"/>
      <c r="N377" s="28"/>
      <c r="O377" s="28"/>
      <c r="P377" s="28"/>
      <c r="Q377" s="28"/>
      <c r="R377" s="28"/>
      <c r="S377" s="28" t="s">
        <v>1444</v>
      </c>
      <c r="T377" s="29">
        <f>SUM(T375:T376)</f>
        <v>0</v>
      </c>
    </row>
    <row r="378" spans="1:20" ht="217" x14ac:dyDescent="0.35">
      <c r="A378" s="12">
        <v>2028</v>
      </c>
      <c r="B378" s="12" t="s">
        <v>3</v>
      </c>
      <c r="C378" s="12" t="s">
        <v>475</v>
      </c>
      <c r="D378" s="11" t="s">
        <v>98</v>
      </c>
      <c r="E378" s="11" t="s">
        <v>99</v>
      </c>
      <c r="F378" s="11" t="s">
        <v>476</v>
      </c>
      <c r="G378" s="11" t="s">
        <v>477</v>
      </c>
      <c r="H378" s="11" t="s">
        <v>478</v>
      </c>
      <c r="I378" s="12">
        <v>387116</v>
      </c>
      <c r="J378" s="11" t="s">
        <v>479</v>
      </c>
      <c r="K378" s="11" t="s">
        <v>480</v>
      </c>
      <c r="L378" s="11" t="s">
        <v>99</v>
      </c>
      <c r="M378" s="11" t="s">
        <v>481</v>
      </c>
      <c r="N378" s="26">
        <v>46755.333333333336</v>
      </c>
      <c r="O378" s="26">
        <v>46783.697916666664</v>
      </c>
      <c r="P378" s="11" t="s">
        <v>482</v>
      </c>
      <c r="Q378" s="11" t="s">
        <v>475</v>
      </c>
      <c r="R378" s="13">
        <f>VLOOKUP(D378,'Izmaksu piedāvājums'!$A$18:$N$213,13)</f>
        <v>0</v>
      </c>
      <c r="S378" s="27">
        <v>1</v>
      </c>
      <c r="T378" s="13">
        <f t="shared" ref="T378:T441" si="6">R378*S378</f>
        <v>0</v>
      </c>
    </row>
    <row r="379" spans="1:20" ht="217" x14ac:dyDescent="0.35">
      <c r="A379" s="12">
        <v>2028</v>
      </c>
      <c r="B379" s="12" t="s">
        <v>3</v>
      </c>
      <c r="C379" s="12" t="s">
        <v>475</v>
      </c>
      <c r="D379" s="11" t="s">
        <v>98</v>
      </c>
      <c r="E379" s="11" t="s">
        <v>99</v>
      </c>
      <c r="F379" s="11" t="s">
        <v>483</v>
      </c>
      <c r="G379" s="11" t="s">
        <v>484</v>
      </c>
      <c r="H379" s="11" t="s">
        <v>485</v>
      </c>
      <c r="I379" s="12">
        <v>387117</v>
      </c>
      <c r="J379" s="11" t="s">
        <v>479</v>
      </c>
      <c r="K379" s="11" t="s">
        <v>480</v>
      </c>
      <c r="L379" s="11" t="s">
        <v>99</v>
      </c>
      <c r="M379" s="11" t="s">
        <v>481</v>
      </c>
      <c r="N379" s="26">
        <v>46755.333333333336</v>
      </c>
      <c r="O379" s="26">
        <v>46783.697916666664</v>
      </c>
      <c r="P379" s="11" t="s">
        <v>482</v>
      </c>
      <c r="Q379" s="11" t="s">
        <v>475</v>
      </c>
      <c r="R379" s="13">
        <f>VLOOKUP(D379,'Izmaksu piedāvājums'!$A$18:$N$213,13)</f>
        <v>0</v>
      </c>
      <c r="S379" s="27">
        <v>1</v>
      </c>
      <c r="T379" s="13">
        <f t="shared" si="6"/>
        <v>0</v>
      </c>
    </row>
    <row r="380" spans="1:20" ht="217" x14ac:dyDescent="0.35">
      <c r="A380" s="12">
        <v>2028</v>
      </c>
      <c r="B380" s="12" t="s">
        <v>3</v>
      </c>
      <c r="C380" s="12" t="s">
        <v>475</v>
      </c>
      <c r="D380" s="11" t="s">
        <v>98</v>
      </c>
      <c r="E380" s="11" t="s">
        <v>99</v>
      </c>
      <c r="F380" s="11" t="s">
        <v>486</v>
      </c>
      <c r="G380" s="11" t="s">
        <v>487</v>
      </c>
      <c r="H380" s="11" t="s">
        <v>485</v>
      </c>
      <c r="I380" s="12">
        <v>387118</v>
      </c>
      <c r="J380" s="11" t="s">
        <v>479</v>
      </c>
      <c r="K380" s="11" t="s">
        <v>480</v>
      </c>
      <c r="L380" s="11" t="s">
        <v>99</v>
      </c>
      <c r="M380" s="11" t="s">
        <v>481</v>
      </c>
      <c r="N380" s="26">
        <v>46755.333333333336</v>
      </c>
      <c r="O380" s="26">
        <v>46783.697916666664</v>
      </c>
      <c r="P380" s="11" t="s">
        <v>482</v>
      </c>
      <c r="Q380" s="11" t="s">
        <v>475</v>
      </c>
      <c r="R380" s="13">
        <f>VLOOKUP(D380,'Izmaksu piedāvājums'!$A$18:$N$213,13)</f>
        <v>0</v>
      </c>
      <c r="S380" s="27">
        <v>1</v>
      </c>
      <c r="T380" s="13">
        <f t="shared" si="6"/>
        <v>0</v>
      </c>
    </row>
    <row r="381" spans="1:20" ht="62" x14ac:dyDescent="0.35">
      <c r="A381" s="12">
        <v>2028</v>
      </c>
      <c r="B381" s="12" t="s">
        <v>3</v>
      </c>
      <c r="C381" s="12" t="s">
        <v>475</v>
      </c>
      <c r="D381" s="11" t="s">
        <v>316</v>
      </c>
      <c r="E381" s="11" t="s">
        <v>317</v>
      </c>
      <c r="F381" s="11" t="s">
        <v>1445</v>
      </c>
      <c r="G381" s="11" t="s">
        <v>1446</v>
      </c>
      <c r="H381" s="11" t="s">
        <v>1447</v>
      </c>
      <c r="I381" s="12">
        <v>387120</v>
      </c>
      <c r="J381" s="11" t="s">
        <v>479</v>
      </c>
      <c r="K381" s="11" t="s">
        <v>555</v>
      </c>
      <c r="L381" s="11" t="s">
        <v>1448</v>
      </c>
      <c r="M381" s="11" t="s">
        <v>556</v>
      </c>
      <c r="N381" s="26">
        <v>46755.333333333336</v>
      </c>
      <c r="O381" s="26">
        <v>46783.697916666664</v>
      </c>
      <c r="P381" s="11" t="s">
        <v>498</v>
      </c>
      <c r="Q381" s="11" t="s">
        <v>475</v>
      </c>
      <c r="R381" s="13">
        <f>VLOOKUP(D381,'Izmaksu piedāvājums'!$A$18:$N$213,13)</f>
        <v>0</v>
      </c>
      <c r="S381" s="27">
        <v>1</v>
      </c>
      <c r="T381" s="13">
        <f t="shared" si="6"/>
        <v>0</v>
      </c>
    </row>
    <row r="382" spans="1:20" ht="409.5" x14ac:dyDescent="0.35">
      <c r="A382" s="12">
        <v>2028</v>
      </c>
      <c r="B382" s="12" t="s">
        <v>3</v>
      </c>
      <c r="C382" s="12" t="s">
        <v>475</v>
      </c>
      <c r="D382" s="11" t="s">
        <v>248</v>
      </c>
      <c r="E382" s="11" t="s">
        <v>249</v>
      </c>
      <c r="F382" s="11" t="s">
        <v>499</v>
      </c>
      <c r="G382" s="11" t="s">
        <v>500</v>
      </c>
      <c r="H382" s="11" t="s">
        <v>501</v>
      </c>
      <c r="I382" s="12">
        <v>387121</v>
      </c>
      <c r="J382" s="11" t="s">
        <v>479</v>
      </c>
      <c r="K382" s="11" t="s">
        <v>1449</v>
      </c>
      <c r="L382" s="11" t="s">
        <v>249</v>
      </c>
      <c r="M382" s="11" t="s">
        <v>1450</v>
      </c>
      <c r="N382" s="26">
        <v>46784.333333333336</v>
      </c>
      <c r="O382" s="26">
        <v>46812.697916666664</v>
      </c>
      <c r="P382" s="11" t="s">
        <v>498</v>
      </c>
      <c r="Q382" s="11" t="s">
        <v>475</v>
      </c>
      <c r="R382" s="13">
        <f>VLOOKUP(D382,'Izmaksu piedāvājums'!$A$18:$N$213,13)</f>
        <v>0</v>
      </c>
      <c r="S382" s="27">
        <v>1</v>
      </c>
      <c r="T382" s="13">
        <f t="shared" si="6"/>
        <v>0</v>
      </c>
    </row>
    <row r="383" spans="1:20" ht="409.5" x14ac:dyDescent="0.35">
      <c r="A383" s="12">
        <v>2028</v>
      </c>
      <c r="B383" s="12" t="s">
        <v>3</v>
      </c>
      <c r="C383" s="12" t="s">
        <v>475</v>
      </c>
      <c r="D383" s="11" t="s">
        <v>250</v>
      </c>
      <c r="E383" s="11" t="s">
        <v>251</v>
      </c>
      <c r="F383" s="11" t="s">
        <v>505</v>
      </c>
      <c r="G383" s="11" t="s">
        <v>506</v>
      </c>
      <c r="H383" s="11" t="s">
        <v>507</v>
      </c>
      <c r="I383" s="12">
        <v>387122</v>
      </c>
      <c r="J383" s="11" t="s">
        <v>479</v>
      </c>
      <c r="K383" s="11" t="s">
        <v>1449</v>
      </c>
      <c r="L383" s="11" t="s">
        <v>251</v>
      </c>
      <c r="M383" s="11" t="s">
        <v>1450</v>
      </c>
      <c r="N383" s="26">
        <v>46784.333333333336</v>
      </c>
      <c r="O383" s="26">
        <v>46812.697916666664</v>
      </c>
      <c r="P383" s="11" t="s">
        <v>498</v>
      </c>
      <c r="Q383" s="11" t="s">
        <v>475</v>
      </c>
      <c r="R383" s="13">
        <f>VLOOKUP(D383,'Izmaksu piedāvājums'!$A$18:$N$213,13)</f>
        <v>0</v>
      </c>
      <c r="S383" s="27">
        <v>1</v>
      </c>
      <c r="T383" s="13">
        <f t="shared" si="6"/>
        <v>0</v>
      </c>
    </row>
    <row r="384" spans="1:20" ht="263.5" x14ac:dyDescent="0.35">
      <c r="A384" s="12">
        <v>2028</v>
      </c>
      <c r="B384" s="12" t="s">
        <v>3</v>
      </c>
      <c r="C384" s="12" t="s">
        <v>475</v>
      </c>
      <c r="D384" s="11" t="s">
        <v>156</v>
      </c>
      <c r="E384" s="11" t="s">
        <v>157</v>
      </c>
      <c r="F384" s="11" t="s">
        <v>488</v>
      </c>
      <c r="G384" s="11" t="s">
        <v>489</v>
      </c>
      <c r="H384" s="11" t="s">
        <v>490</v>
      </c>
      <c r="I384" s="12">
        <v>387123</v>
      </c>
      <c r="J384" s="11" t="s">
        <v>479</v>
      </c>
      <c r="K384" s="11" t="s">
        <v>157</v>
      </c>
      <c r="L384" s="11" t="s">
        <v>157</v>
      </c>
      <c r="M384" s="11" t="s">
        <v>491</v>
      </c>
      <c r="N384" s="26">
        <v>46784.333333333336</v>
      </c>
      <c r="O384" s="26">
        <v>46812.697916666664</v>
      </c>
      <c r="P384" s="11" t="s">
        <v>492</v>
      </c>
      <c r="Q384" s="11" t="s">
        <v>475</v>
      </c>
      <c r="R384" s="13">
        <f>VLOOKUP(D384,'Izmaksu piedāvājums'!$A$18:$N$213,13)</f>
        <v>0</v>
      </c>
      <c r="S384" s="27">
        <v>1</v>
      </c>
      <c r="T384" s="13">
        <f t="shared" si="6"/>
        <v>0</v>
      </c>
    </row>
    <row r="385" spans="1:20" ht="403" x14ac:dyDescent="0.35">
      <c r="A385" s="12">
        <v>2028</v>
      </c>
      <c r="B385" s="12" t="s">
        <v>3</v>
      </c>
      <c r="C385" s="12" t="s">
        <v>475</v>
      </c>
      <c r="D385" s="11" t="s">
        <v>308</v>
      </c>
      <c r="E385" s="11" t="s">
        <v>309</v>
      </c>
      <c r="F385" s="11" t="s">
        <v>493</v>
      </c>
      <c r="G385" s="11" t="s">
        <v>494</v>
      </c>
      <c r="H385" s="11" t="s">
        <v>495</v>
      </c>
      <c r="I385" s="12">
        <v>387124</v>
      </c>
      <c r="J385" s="11" t="s">
        <v>479</v>
      </c>
      <c r="K385" s="11" t="s">
        <v>496</v>
      </c>
      <c r="L385" s="11" t="s">
        <v>309</v>
      </c>
      <c r="M385" s="11" t="s">
        <v>497</v>
      </c>
      <c r="N385" s="26">
        <v>46784.333333333336</v>
      </c>
      <c r="O385" s="26">
        <v>46812.697916666664</v>
      </c>
      <c r="P385" s="11" t="s">
        <v>498</v>
      </c>
      <c r="Q385" s="11" t="s">
        <v>475</v>
      </c>
      <c r="R385" s="13">
        <f>VLOOKUP(D385,'Izmaksu piedāvājums'!$A$18:$N$213,13)</f>
        <v>0</v>
      </c>
      <c r="S385" s="27">
        <v>1</v>
      </c>
      <c r="T385" s="13">
        <f t="shared" si="6"/>
        <v>0</v>
      </c>
    </row>
    <row r="386" spans="1:20" ht="279" x14ac:dyDescent="0.35">
      <c r="A386" s="12">
        <v>2028</v>
      </c>
      <c r="B386" s="12" t="s">
        <v>3</v>
      </c>
      <c r="C386" s="12" t="s">
        <v>475</v>
      </c>
      <c r="D386" s="11" t="s">
        <v>154</v>
      </c>
      <c r="E386" s="11" t="s">
        <v>155</v>
      </c>
      <c r="F386" s="11" t="s">
        <v>514</v>
      </c>
      <c r="G386" s="11" t="s">
        <v>515</v>
      </c>
      <c r="H386" s="11" t="s">
        <v>490</v>
      </c>
      <c r="I386" s="12">
        <v>387126</v>
      </c>
      <c r="J386" s="11" t="s">
        <v>479</v>
      </c>
      <c r="K386" s="11" t="s">
        <v>155</v>
      </c>
      <c r="L386" s="11" t="s">
        <v>155</v>
      </c>
      <c r="M386" s="11" t="s">
        <v>516</v>
      </c>
      <c r="N386" s="26">
        <v>46813.333333333336</v>
      </c>
      <c r="O386" s="26">
        <v>46843.645833333336</v>
      </c>
      <c r="P386" s="11" t="s">
        <v>498</v>
      </c>
      <c r="Q386" s="11" t="s">
        <v>475</v>
      </c>
      <c r="R386" s="13">
        <f>VLOOKUP(D386,'Izmaksu piedāvājums'!$A$18:$N$213,13)</f>
        <v>0</v>
      </c>
      <c r="S386" s="27">
        <v>1</v>
      </c>
      <c r="T386" s="13">
        <f t="shared" si="6"/>
        <v>0</v>
      </c>
    </row>
    <row r="387" spans="1:20" ht="279" x14ac:dyDescent="0.35">
      <c r="A387" s="12">
        <v>2028</v>
      </c>
      <c r="B387" s="12" t="s">
        <v>3</v>
      </c>
      <c r="C387" s="12" t="s">
        <v>475</v>
      </c>
      <c r="D387" s="11" t="s">
        <v>154</v>
      </c>
      <c r="E387" s="11" t="s">
        <v>155</v>
      </c>
      <c r="F387" s="11" t="s">
        <v>517</v>
      </c>
      <c r="G387" s="11" t="s">
        <v>518</v>
      </c>
      <c r="H387" s="11" t="s">
        <v>490</v>
      </c>
      <c r="I387" s="12">
        <v>387127</v>
      </c>
      <c r="J387" s="11" t="s">
        <v>479</v>
      </c>
      <c r="K387" s="11" t="s">
        <v>155</v>
      </c>
      <c r="L387" s="11" t="s">
        <v>155</v>
      </c>
      <c r="M387" s="11" t="s">
        <v>516</v>
      </c>
      <c r="N387" s="26">
        <v>46813.333333333336</v>
      </c>
      <c r="O387" s="26">
        <v>46843.645833333336</v>
      </c>
      <c r="P387" s="11" t="s">
        <v>498</v>
      </c>
      <c r="Q387" s="11" t="s">
        <v>475</v>
      </c>
      <c r="R387" s="13">
        <f>VLOOKUP(D387,'Izmaksu piedāvājums'!$A$18:$N$213,13)</f>
        <v>0</v>
      </c>
      <c r="S387" s="27">
        <v>1</v>
      </c>
      <c r="T387" s="13">
        <f t="shared" si="6"/>
        <v>0</v>
      </c>
    </row>
    <row r="388" spans="1:20" ht="279" x14ac:dyDescent="0.35">
      <c r="A388" s="12">
        <v>2028</v>
      </c>
      <c r="B388" s="12" t="s">
        <v>3</v>
      </c>
      <c r="C388" s="12" t="s">
        <v>475</v>
      </c>
      <c r="D388" s="11" t="s">
        <v>154</v>
      </c>
      <c r="E388" s="11" t="s">
        <v>155</v>
      </c>
      <c r="F388" s="11" t="s">
        <v>519</v>
      </c>
      <c r="G388" s="11" t="s">
        <v>520</v>
      </c>
      <c r="H388" s="11" t="s">
        <v>490</v>
      </c>
      <c r="I388" s="12">
        <v>387128</v>
      </c>
      <c r="J388" s="11" t="s">
        <v>479</v>
      </c>
      <c r="K388" s="11" t="s">
        <v>155</v>
      </c>
      <c r="L388" s="11" t="s">
        <v>155</v>
      </c>
      <c r="M388" s="11" t="s">
        <v>516</v>
      </c>
      <c r="N388" s="26">
        <v>46813.333333333336</v>
      </c>
      <c r="O388" s="26">
        <v>46843.645833333336</v>
      </c>
      <c r="P388" s="11" t="s">
        <v>498</v>
      </c>
      <c r="Q388" s="11" t="s">
        <v>475</v>
      </c>
      <c r="R388" s="13">
        <f>VLOOKUP(D388,'Izmaksu piedāvājums'!$A$18:$N$213,13)</f>
        <v>0</v>
      </c>
      <c r="S388" s="27">
        <v>1</v>
      </c>
      <c r="T388" s="13">
        <f t="shared" si="6"/>
        <v>0</v>
      </c>
    </row>
    <row r="389" spans="1:20" ht="279" x14ac:dyDescent="0.35">
      <c r="A389" s="12">
        <v>2028</v>
      </c>
      <c r="B389" s="12" t="s">
        <v>3</v>
      </c>
      <c r="C389" s="12" t="s">
        <v>475</v>
      </c>
      <c r="D389" s="11" t="s">
        <v>154</v>
      </c>
      <c r="E389" s="11" t="s">
        <v>155</v>
      </c>
      <c r="F389" s="11" t="s">
        <v>521</v>
      </c>
      <c r="G389" s="11" t="s">
        <v>522</v>
      </c>
      <c r="H389" s="11" t="s">
        <v>490</v>
      </c>
      <c r="I389" s="12">
        <v>387129</v>
      </c>
      <c r="J389" s="11" t="s">
        <v>479</v>
      </c>
      <c r="K389" s="11" t="s">
        <v>155</v>
      </c>
      <c r="L389" s="11" t="s">
        <v>155</v>
      </c>
      <c r="M389" s="11" t="s">
        <v>516</v>
      </c>
      <c r="N389" s="26">
        <v>46813.333333333336</v>
      </c>
      <c r="O389" s="26">
        <v>46843.645833333336</v>
      </c>
      <c r="P389" s="11" t="s">
        <v>498</v>
      </c>
      <c r="Q389" s="11" t="s">
        <v>475</v>
      </c>
      <c r="R389" s="13">
        <f>VLOOKUP(D389,'Izmaksu piedāvājums'!$A$18:$N$213,13)</f>
        <v>0</v>
      </c>
      <c r="S389" s="27">
        <v>1</v>
      </c>
      <c r="T389" s="13">
        <f t="shared" si="6"/>
        <v>0</v>
      </c>
    </row>
    <row r="390" spans="1:20" ht="310" x14ac:dyDescent="0.35">
      <c r="A390" s="12">
        <v>2028</v>
      </c>
      <c r="B390" s="12" t="s">
        <v>3</v>
      </c>
      <c r="C390" s="12" t="s">
        <v>475</v>
      </c>
      <c r="D390" s="11" t="s">
        <v>152</v>
      </c>
      <c r="E390" s="11" t="s">
        <v>153</v>
      </c>
      <c r="F390" s="11" t="s">
        <v>528</v>
      </c>
      <c r="G390" s="11" t="s">
        <v>529</v>
      </c>
      <c r="H390" s="11" t="s">
        <v>490</v>
      </c>
      <c r="I390" s="12">
        <v>387130</v>
      </c>
      <c r="J390" s="11" t="s">
        <v>479</v>
      </c>
      <c r="K390" s="11" t="s">
        <v>530</v>
      </c>
      <c r="L390" s="11" t="s">
        <v>153</v>
      </c>
      <c r="M390" s="11" t="s">
        <v>531</v>
      </c>
      <c r="N390" s="26">
        <v>46813.333333333336</v>
      </c>
      <c r="O390" s="26">
        <v>46843.645833333336</v>
      </c>
      <c r="P390" s="11" t="s">
        <v>498</v>
      </c>
      <c r="Q390" s="11" t="s">
        <v>475</v>
      </c>
      <c r="R390" s="13">
        <f>VLOOKUP(D390,'Izmaksu piedāvājums'!$A$18:$N$213,13)</f>
        <v>0</v>
      </c>
      <c r="S390" s="27">
        <v>1</v>
      </c>
      <c r="T390" s="13">
        <f t="shared" si="6"/>
        <v>0</v>
      </c>
    </row>
    <row r="391" spans="1:20" ht="248" x14ac:dyDescent="0.35">
      <c r="A391" s="12">
        <v>2028</v>
      </c>
      <c r="B391" s="12" t="s">
        <v>3</v>
      </c>
      <c r="C391" s="12" t="s">
        <v>475</v>
      </c>
      <c r="D391" s="11" t="s">
        <v>37</v>
      </c>
      <c r="E391" s="11" t="s">
        <v>38</v>
      </c>
      <c r="F391" s="11" t="s">
        <v>532</v>
      </c>
      <c r="G391" s="11" t="s">
        <v>533</v>
      </c>
      <c r="H391" s="11" t="s">
        <v>534</v>
      </c>
      <c r="I391" s="12">
        <v>387131</v>
      </c>
      <c r="J391" s="11" t="s">
        <v>479</v>
      </c>
      <c r="K391" s="11" t="s">
        <v>535</v>
      </c>
      <c r="L391" s="11" t="s">
        <v>38</v>
      </c>
      <c r="M391" s="11" t="s">
        <v>536</v>
      </c>
      <c r="N391" s="26">
        <v>46813.333333333336</v>
      </c>
      <c r="O391" s="26">
        <v>46843.645833333336</v>
      </c>
      <c r="P391" s="11" t="s">
        <v>537</v>
      </c>
      <c r="Q391" s="11" t="s">
        <v>475</v>
      </c>
      <c r="R391" s="13">
        <f>VLOOKUP(D391,'Izmaksu piedāvājums'!$A$18:$N$213,13)</f>
        <v>0</v>
      </c>
      <c r="S391" s="27">
        <v>1</v>
      </c>
      <c r="T391" s="13">
        <f t="shared" si="6"/>
        <v>0</v>
      </c>
    </row>
    <row r="392" spans="1:20" ht="409.5" x14ac:dyDescent="0.35">
      <c r="A392" s="12">
        <v>2028</v>
      </c>
      <c r="B392" s="12" t="s">
        <v>3</v>
      </c>
      <c r="C392" s="12" t="s">
        <v>475</v>
      </c>
      <c r="D392" s="11" t="s">
        <v>208</v>
      </c>
      <c r="E392" s="11" t="s">
        <v>209</v>
      </c>
      <c r="F392" s="11" t="s">
        <v>538</v>
      </c>
      <c r="G392" s="11" t="s">
        <v>539</v>
      </c>
      <c r="H392" s="11" t="s">
        <v>540</v>
      </c>
      <c r="I392" s="12">
        <v>387132</v>
      </c>
      <c r="J392" s="11" t="s">
        <v>479</v>
      </c>
      <c r="K392" s="11" t="s">
        <v>541</v>
      </c>
      <c r="L392" s="11" t="s">
        <v>209</v>
      </c>
      <c r="M392" s="11" t="s">
        <v>542</v>
      </c>
      <c r="N392" s="26">
        <v>46813.333333333336</v>
      </c>
      <c r="O392" s="26">
        <v>46843.645833333336</v>
      </c>
      <c r="P392" s="11" t="s">
        <v>498</v>
      </c>
      <c r="Q392" s="11" t="s">
        <v>475</v>
      </c>
      <c r="R392" s="13">
        <f>VLOOKUP(D392,'Izmaksu piedāvājums'!$A$18:$N$213,13)</f>
        <v>0</v>
      </c>
      <c r="S392" s="27">
        <v>1</v>
      </c>
      <c r="T392" s="13">
        <f t="shared" si="6"/>
        <v>0</v>
      </c>
    </row>
    <row r="393" spans="1:20" ht="409.5" x14ac:dyDescent="0.35">
      <c r="A393" s="12">
        <v>2028</v>
      </c>
      <c r="B393" s="12" t="s">
        <v>3</v>
      </c>
      <c r="C393" s="12" t="s">
        <v>475</v>
      </c>
      <c r="D393" s="11" t="s">
        <v>208</v>
      </c>
      <c r="E393" s="11" t="s">
        <v>209</v>
      </c>
      <c r="F393" s="11" t="s">
        <v>543</v>
      </c>
      <c r="G393" s="11" t="s">
        <v>544</v>
      </c>
      <c r="H393" s="11" t="s">
        <v>540</v>
      </c>
      <c r="I393" s="12">
        <v>387133</v>
      </c>
      <c r="J393" s="11" t="s">
        <v>479</v>
      </c>
      <c r="K393" s="11" t="s">
        <v>541</v>
      </c>
      <c r="L393" s="11" t="s">
        <v>209</v>
      </c>
      <c r="M393" s="11" t="s">
        <v>542</v>
      </c>
      <c r="N393" s="26">
        <v>46813.333333333336</v>
      </c>
      <c r="O393" s="26">
        <v>46843.645833333336</v>
      </c>
      <c r="P393" s="11" t="s">
        <v>498</v>
      </c>
      <c r="Q393" s="11" t="s">
        <v>475</v>
      </c>
      <c r="R393" s="13">
        <f>VLOOKUP(D393,'Izmaksu piedāvājums'!$A$18:$N$213,13)</f>
        <v>0</v>
      </c>
      <c r="S393" s="27">
        <v>1</v>
      </c>
      <c r="T393" s="13">
        <f t="shared" si="6"/>
        <v>0</v>
      </c>
    </row>
    <row r="394" spans="1:20" ht="201.5" x14ac:dyDescent="0.35">
      <c r="A394" s="12">
        <v>2028</v>
      </c>
      <c r="B394" s="12" t="s">
        <v>3</v>
      </c>
      <c r="C394" s="12" t="s">
        <v>475</v>
      </c>
      <c r="D394" s="11" t="s">
        <v>210</v>
      </c>
      <c r="E394" s="11" t="s">
        <v>211</v>
      </c>
      <c r="F394" s="11" t="s">
        <v>545</v>
      </c>
      <c r="G394" s="11" t="s">
        <v>546</v>
      </c>
      <c r="H394" s="11" t="s">
        <v>547</v>
      </c>
      <c r="I394" s="12">
        <v>387134</v>
      </c>
      <c r="J394" s="11" t="s">
        <v>479</v>
      </c>
      <c r="K394" s="11" t="s">
        <v>548</v>
      </c>
      <c r="L394" s="11" t="s">
        <v>211</v>
      </c>
      <c r="M394" s="11" t="s">
        <v>549</v>
      </c>
      <c r="N394" s="26">
        <v>46813.333333333336</v>
      </c>
      <c r="O394" s="26">
        <v>46843.645833333336</v>
      </c>
      <c r="P394" s="11" t="s">
        <v>498</v>
      </c>
      <c r="Q394" s="11" t="s">
        <v>475</v>
      </c>
      <c r="R394" s="13">
        <f>VLOOKUP(D394,'Izmaksu piedāvājums'!$A$18:$N$213,13)</f>
        <v>0</v>
      </c>
      <c r="S394" s="27">
        <v>1</v>
      </c>
      <c r="T394" s="13">
        <f t="shared" si="6"/>
        <v>0</v>
      </c>
    </row>
    <row r="395" spans="1:20" ht="409.5" x14ac:dyDescent="0.35">
      <c r="A395" s="12">
        <v>2028</v>
      </c>
      <c r="B395" s="12" t="s">
        <v>3</v>
      </c>
      <c r="C395" s="12" t="s">
        <v>475</v>
      </c>
      <c r="D395" s="11" t="s">
        <v>206</v>
      </c>
      <c r="E395" s="11" t="s">
        <v>207</v>
      </c>
      <c r="F395" s="11" t="s">
        <v>550</v>
      </c>
      <c r="G395" s="11" t="s">
        <v>551</v>
      </c>
      <c r="H395" s="11" t="s">
        <v>540</v>
      </c>
      <c r="I395" s="12">
        <v>387135</v>
      </c>
      <c r="J395" s="11" t="s">
        <v>479</v>
      </c>
      <c r="K395" s="11" t="s">
        <v>541</v>
      </c>
      <c r="L395" s="11" t="s">
        <v>207</v>
      </c>
      <c r="M395" s="11" t="s">
        <v>542</v>
      </c>
      <c r="N395" s="26">
        <v>46813.333333333336</v>
      </c>
      <c r="O395" s="26">
        <v>46843.645833333336</v>
      </c>
      <c r="P395" s="11" t="s">
        <v>498</v>
      </c>
      <c r="Q395" s="11" t="s">
        <v>475</v>
      </c>
      <c r="R395" s="13">
        <f>VLOOKUP(D395,'Izmaksu piedāvājums'!$A$18:$N$213,13)</f>
        <v>0</v>
      </c>
      <c r="S395" s="27">
        <v>1</v>
      </c>
      <c r="T395" s="13">
        <f t="shared" si="6"/>
        <v>0</v>
      </c>
    </row>
    <row r="396" spans="1:20" ht="62" x14ac:dyDescent="0.35">
      <c r="A396" s="12">
        <v>2028</v>
      </c>
      <c r="B396" s="12" t="s">
        <v>3</v>
      </c>
      <c r="C396" s="12" t="s">
        <v>475</v>
      </c>
      <c r="D396" s="11" t="s">
        <v>212</v>
      </c>
      <c r="E396" s="11" t="s">
        <v>213</v>
      </c>
      <c r="F396" s="11" t="s">
        <v>552</v>
      </c>
      <c r="G396" s="11" t="s">
        <v>553</v>
      </c>
      <c r="H396" s="11" t="s">
        <v>554</v>
      </c>
      <c r="I396" s="12">
        <v>387136</v>
      </c>
      <c r="J396" s="11" t="s">
        <v>479</v>
      </c>
      <c r="K396" s="11" t="s">
        <v>555</v>
      </c>
      <c r="L396" s="11" t="s">
        <v>213</v>
      </c>
      <c r="M396" s="11" t="s">
        <v>556</v>
      </c>
      <c r="N396" s="26">
        <v>46813.333333333336</v>
      </c>
      <c r="O396" s="26">
        <v>46843.645833333336</v>
      </c>
      <c r="P396" s="11" t="s">
        <v>498</v>
      </c>
      <c r="Q396" s="11" t="s">
        <v>475</v>
      </c>
      <c r="R396" s="13">
        <f>VLOOKUP(D396,'Izmaksu piedāvājums'!$A$18:$N$213,13)</f>
        <v>0</v>
      </c>
      <c r="S396" s="27">
        <v>1</v>
      </c>
      <c r="T396" s="13">
        <f t="shared" si="6"/>
        <v>0</v>
      </c>
    </row>
    <row r="397" spans="1:20" ht="248" x14ac:dyDescent="0.35">
      <c r="A397" s="12">
        <v>2028</v>
      </c>
      <c r="B397" s="12" t="s">
        <v>3</v>
      </c>
      <c r="C397" s="12" t="s">
        <v>475</v>
      </c>
      <c r="D397" s="11" t="s">
        <v>37</v>
      </c>
      <c r="E397" s="11" t="s">
        <v>38</v>
      </c>
      <c r="F397" s="11" t="s">
        <v>557</v>
      </c>
      <c r="G397" s="11" t="s">
        <v>558</v>
      </c>
      <c r="H397" s="11" t="s">
        <v>534</v>
      </c>
      <c r="I397" s="12">
        <v>387137</v>
      </c>
      <c r="J397" s="11" t="s">
        <v>479</v>
      </c>
      <c r="K397" s="11" t="s">
        <v>535</v>
      </c>
      <c r="L397" s="11" t="s">
        <v>38</v>
      </c>
      <c r="M397" s="11" t="s">
        <v>536</v>
      </c>
      <c r="N397" s="26">
        <v>46813.333333333336</v>
      </c>
      <c r="O397" s="26">
        <v>46843.645833333336</v>
      </c>
      <c r="P397" s="11" t="s">
        <v>537</v>
      </c>
      <c r="Q397" s="11" t="s">
        <v>475</v>
      </c>
      <c r="R397" s="13">
        <f>VLOOKUP(D397,'Izmaksu piedāvājums'!$A$18:$N$213,13)</f>
        <v>0</v>
      </c>
      <c r="S397" s="27">
        <v>1</v>
      </c>
      <c r="T397" s="13">
        <f t="shared" si="6"/>
        <v>0</v>
      </c>
    </row>
    <row r="398" spans="1:20" ht="341" x14ac:dyDescent="0.35">
      <c r="A398" s="12">
        <v>2028</v>
      </c>
      <c r="B398" s="12" t="s">
        <v>3</v>
      </c>
      <c r="C398" s="12" t="s">
        <v>475</v>
      </c>
      <c r="D398" s="11" t="s">
        <v>69</v>
      </c>
      <c r="E398" s="11" t="s">
        <v>70</v>
      </c>
      <c r="F398" s="11" t="s">
        <v>559</v>
      </c>
      <c r="G398" s="11" t="s">
        <v>560</v>
      </c>
      <c r="H398" s="11" t="s">
        <v>490</v>
      </c>
      <c r="I398" s="12">
        <v>387138</v>
      </c>
      <c r="J398" s="11" t="s">
        <v>479</v>
      </c>
      <c r="K398" s="11" t="s">
        <v>70</v>
      </c>
      <c r="L398" s="11" t="s">
        <v>70</v>
      </c>
      <c r="M398" s="11" t="s">
        <v>561</v>
      </c>
      <c r="N398" s="26">
        <v>46813.333333333336</v>
      </c>
      <c r="O398" s="26">
        <v>46843.645833333336</v>
      </c>
      <c r="P398" s="11" t="s">
        <v>562</v>
      </c>
      <c r="Q398" s="11" t="s">
        <v>475</v>
      </c>
      <c r="R398" s="13">
        <f>VLOOKUP(D398,'Izmaksu piedāvājums'!$A$18:$N$213,13)</f>
        <v>0</v>
      </c>
      <c r="S398" s="27">
        <v>1</v>
      </c>
      <c r="T398" s="13">
        <f t="shared" si="6"/>
        <v>0</v>
      </c>
    </row>
    <row r="399" spans="1:20" ht="248" x14ac:dyDescent="0.35">
      <c r="A399" s="12">
        <v>2028</v>
      </c>
      <c r="B399" s="12" t="s">
        <v>3</v>
      </c>
      <c r="C399" s="12" t="s">
        <v>475</v>
      </c>
      <c r="D399" s="11" t="s">
        <v>75</v>
      </c>
      <c r="E399" s="11" t="s">
        <v>76</v>
      </c>
      <c r="F399" s="11" t="s">
        <v>563</v>
      </c>
      <c r="G399" s="11" t="s">
        <v>564</v>
      </c>
      <c r="H399" s="11" t="s">
        <v>490</v>
      </c>
      <c r="I399" s="12">
        <v>387139</v>
      </c>
      <c r="J399" s="11" t="s">
        <v>479</v>
      </c>
      <c r="K399" s="11" t="s">
        <v>565</v>
      </c>
      <c r="L399" s="11" t="s">
        <v>76</v>
      </c>
      <c r="M399" s="11" t="s">
        <v>536</v>
      </c>
      <c r="N399" s="26">
        <v>46813.333333333336</v>
      </c>
      <c r="O399" s="26">
        <v>46843.645833333336</v>
      </c>
      <c r="P399" s="11" t="s">
        <v>537</v>
      </c>
      <c r="Q399" s="11" t="s">
        <v>475</v>
      </c>
      <c r="R399" s="13">
        <f>VLOOKUP(D399,'Izmaksu piedāvājums'!$A$18:$N$213,13)</f>
        <v>0</v>
      </c>
      <c r="S399" s="27">
        <v>1</v>
      </c>
      <c r="T399" s="13">
        <f t="shared" si="6"/>
        <v>0</v>
      </c>
    </row>
    <row r="400" spans="1:20" ht="248" x14ac:dyDescent="0.35">
      <c r="A400" s="12">
        <v>2028</v>
      </c>
      <c r="B400" s="12" t="s">
        <v>3</v>
      </c>
      <c r="C400" s="12" t="s">
        <v>475</v>
      </c>
      <c r="D400" s="11" t="s">
        <v>75</v>
      </c>
      <c r="E400" s="11" t="s">
        <v>76</v>
      </c>
      <c r="F400" s="11" t="s">
        <v>566</v>
      </c>
      <c r="G400" s="11" t="s">
        <v>567</v>
      </c>
      <c r="H400" s="11" t="s">
        <v>490</v>
      </c>
      <c r="I400" s="12">
        <v>387140</v>
      </c>
      <c r="J400" s="11" t="s">
        <v>479</v>
      </c>
      <c r="K400" s="11" t="s">
        <v>565</v>
      </c>
      <c r="L400" s="11" t="s">
        <v>76</v>
      </c>
      <c r="M400" s="11" t="s">
        <v>536</v>
      </c>
      <c r="N400" s="26">
        <v>46813.333333333336</v>
      </c>
      <c r="O400" s="26">
        <v>46843.645833333336</v>
      </c>
      <c r="P400" s="11" t="s">
        <v>537</v>
      </c>
      <c r="Q400" s="11" t="s">
        <v>475</v>
      </c>
      <c r="R400" s="13">
        <f>VLOOKUP(D400,'Izmaksu piedāvājums'!$A$18:$N$213,13)</f>
        <v>0</v>
      </c>
      <c r="S400" s="27">
        <v>1</v>
      </c>
      <c r="T400" s="13">
        <f t="shared" si="6"/>
        <v>0</v>
      </c>
    </row>
    <row r="401" spans="1:20" ht="409.5" x14ac:dyDescent="0.35">
      <c r="A401" s="12">
        <v>2028</v>
      </c>
      <c r="B401" s="12" t="s">
        <v>3</v>
      </c>
      <c r="C401" s="12" t="s">
        <v>475</v>
      </c>
      <c r="D401" s="11" t="s">
        <v>322</v>
      </c>
      <c r="E401" s="11" t="s">
        <v>323</v>
      </c>
      <c r="F401" s="11" t="s">
        <v>526</v>
      </c>
      <c r="G401" s="11" t="s">
        <v>527</v>
      </c>
      <c r="H401" s="11" t="s">
        <v>525</v>
      </c>
      <c r="I401" s="12">
        <v>387141</v>
      </c>
      <c r="J401" s="11" t="s">
        <v>479</v>
      </c>
      <c r="K401" s="11" t="s">
        <v>1451</v>
      </c>
      <c r="L401" s="11" t="s">
        <v>1452</v>
      </c>
      <c r="M401" s="11" t="s">
        <v>1453</v>
      </c>
      <c r="N401" s="26">
        <v>46813.333333333336</v>
      </c>
      <c r="O401" s="26">
        <v>46843.645833333336</v>
      </c>
      <c r="P401" s="11" t="s">
        <v>498</v>
      </c>
      <c r="Q401" s="11" t="s">
        <v>475</v>
      </c>
      <c r="R401" s="13">
        <f>VLOOKUP(D401,'Izmaksu piedāvājums'!$A$18:$N$213,13)</f>
        <v>0</v>
      </c>
      <c r="S401" s="27">
        <v>1</v>
      </c>
      <c r="T401" s="13">
        <f t="shared" si="6"/>
        <v>0</v>
      </c>
    </row>
    <row r="402" spans="1:20" ht="325.5" x14ac:dyDescent="0.35">
      <c r="A402" s="12">
        <v>2028</v>
      </c>
      <c r="B402" s="12" t="s">
        <v>3</v>
      </c>
      <c r="C402" s="12" t="s">
        <v>475</v>
      </c>
      <c r="D402" s="11" t="s">
        <v>234</v>
      </c>
      <c r="E402" s="11" t="s">
        <v>235</v>
      </c>
      <c r="F402" s="11" t="s">
        <v>523</v>
      </c>
      <c r="G402" s="11" t="s">
        <v>524</v>
      </c>
      <c r="H402" s="11" t="s">
        <v>525</v>
      </c>
      <c r="I402" s="12">
        <v>387142</v>
      </c>
      <c r="J402" s="11" t="s">
        <v>479</v>
      </c>
      <c r="K402" s="11" t="s">
        <v>502</v>
      </c>
      <c r="L402" s="11" t="s">
        <v>235</v>
      </c>
      <c r="M402" s="11" t="s">
        <v>504</v>
      </c>
      <c r="N402" s="26">
        <v>46813.333333333336</v>
      </c>
      <c r="O402" s="26">
        <v>46843.645833333336</v>
      </c>
      <c r="P402" s="11" t="s">
        <v>498</v>
      </c>
      <c r="Q402" s="11" t="s">
        <v>475</v>
      </c>
      <c r="R402" s="13">
        <f>VLOOKUP(D402,'Izmaksu piedāvājums'!$A$18:$N$213,13)</f>
        <v>0</v>
      </c>
      <c r="S402" s="27">
        <v>1</v>
      </c>
      <c r="T402" s="13">
        <f t="shared" si="6"/>
        <v>0</v>
      </c>
    </row>
    <row r="403" spans="1:20" ht="403" x14ac:dyDescent="0.35">
      <c r="A403" s="12">
        <v>2028</v>
      </c>
      <c r="B403" s="12" t="s">
        <v>3</v>
      </c>
      <c r="C403" s="12" t="s">
        <v>475</v>
      </c>
      <c r="D403" s="11" t="s">
        <v>132</v>
      </c>
      <c r="E403" s="11" t="s">
        <v>133</v>
      </c>
      <c r="F403" s="11" t="s">
        <v>571</v>
      </c>
      <c r="G403" s="11" t="s">
        <v>572</v>
      </c>
      <c r="H403" s="11" t="s">
        <v>540</v>
      </c>
      <c r="I403" s="12">
        <v>387143</v>
      </c>
      <c r="J403" s="11" t="s">
        <v>479</v>
      </c>
      <c r="K403" s="11" t="s">
        <v>573</v>
      </c>
      <c r="L403" s="11" t="s">
        <v>133</v>
      </c>
      <c r="M403" s="11" t="s">
        <v>574</v>
      </c>
      <c r="N403" s="26">
        <v>46846.333333333336</v>
      </c>
      <c r="O403" s="26">
        <v>46871.645833333336</v>
      </c>
      <c r="P403" s="11" t="s">
        <v>498</v>
      </c>
      <c r="Q403" s="11" t="s">
        <v>475</v>
      </c>
      <c r="R403" s="13">
        <f>VLOOKUP(D403,'Izmaksu piedāvājums'!$A$18:$N$213,13)</f>
        <v>0</v>
      </c>
      <c r="S403" s="27">
        <v>1</v>
      </c>
      <c r="T403" s="13">
        <f t="shared" si="6"/>
        <v>0</v>
      </c>
    </row>
    <row r="404" spans="1:20" ht="217" x14ac:dyDescent="0.35">
      <c r="A404" s="12">
        <v>2028</v>
      </c>
      <c r="B404" s="12" t="s">
        <v>3</v>
      </c>
      <c r="C404" s="12" t="s">
        <v>475</v>
      </c>
      <c r="D404" s="11" t="s">
        <v>98</v>
      </c>
      <c r="E404" s="11" t="s">
        <v>99</v>
      </c>
      <c r="F404" s="11" t="s">
        <v>476</v>
      </c>
      <c r="G404" s="11" t="s">
        <v>477</v>
      </c>
      <c r="H404" s="11" t="s">
        <v>478</v>
      </c>
      <c r="I404" s="12">
        <v>387144</v>
      </c>
      <c r="J404" s="11" t="s">
        <v>479</v>
      </c>
      <c r="K404" s="11" t="s">
        <v>480</v>
      </c>
      <c r="L404" s="11" t="s">
        <v>99</v>
      </c>
      <c r="M404" s="11" t="s">
        <v>481</v>
      </c>
      <c r="N404" s="26">
        <v>46846.333333333336</v>
      </c>
      <c r="O404" s="26">
        <v>46871.645833333336</v>
      </c>
      <c r="P404" s="11" t="s">
        <v>482</v>
      </c>
      <c r="Q404" s="11" t="s">
        <v>475</v>
      </c>
      <c r="R404" s="13">
        <f>VLOOKUP(D404,'Izmaksu piedāvājums'!$A$18:$N$213,13)</f>
        <v>0</v>
      </c>
      <c r="S404" s="27">
        <v>1</v>
      </c>
      <c r="T404" s="13">
        <f t="shared" si="6"/>
        <v>0</v>
      </c>
    </row>
    <row r="405" spans="1:20" ht="217" x14ac:dyDescent="0.35">
      <c r="A405" s="12">
        <v>2028</v>
      </c>
      <c r="B405" s="12" t="s">
        <v>3</v>
      </c>
      <c r="C405" s="12" t="s">
        <v>475</v>
      </c>
      <c r="D405" s="11" t="s">
        <v>98</v>
      </c>
      <c r="E405" s="11" t="s">
        <v>99</v>
      </c>
      <c r="F405" s="11" t="s">
        <v>483</v>
      </c>
      <c r="G405" s="11" t="s">
        <v>484</v>
      </c>
      <c r="H405" s="11" t="s">
        <v>485</v>
      </c>
      <c r="I405" s="12">
        <v>387145</v>
      </c>
      <c r="J405" s="11" t="s">
        <v>479</v>
      </c>
      <c r="K405" s="11" t="s">
        <v>480</v>
      </c>
      <c r="L405" s="11" t="s">
        <v>99</v>
      </c>
      <c r="M405" s="11" t="s">
        <v>481</v>
      </c>
      <c r="N405" s="26">
        <v>46846.333333333336</v>
      </c>
      <c r="O405" s="26">
        <v>46871.645833333336</v>
      </c>
      <c r="P405" s="11" t="s">
        <v>482</v>
      </c>
      <c r="Q405" s="11" t="s">
        <v>475</v>
      </c>
      <c r="R405" s="13">
        <f>VLOOKUP(D405,'Izmaksu piedāvājums'!$A$18:$N$213,13)</f>
        <v>0</v>
      </c>
      <c r="S405" s="27">
        <v>1</v>
      </c>
      <c r="T405" s="13">
        <f t="shared" si="6"/>
        <v>0</v>
      </c>
    </row>
    <row r="406" spans="1:20" ht="217" x14ac:dyDescent="0.35">
      <c r="A406" s="12">
        <v>2028</v>
      </c>
      <c r="B406" s="12" t="s">
        <v>3</v>
      </c>
      <c r="C406" s="12" t="s">
        <v>475</v>
      </c>
      <c r="D406" s="11" t="s">
        <v>98</v>
      </c>
      <c r="E406" s="11" t="s">
        <v>99</v>
      </c>
      <c r="F406" s="11" t="s">
        <v>486</v>
      </c>
      <c r="G406" s="11" t="s">
        <v>487</v>
      </c>
      <c r="H406" s="11" t="s">
        <v>485</v>
      </c>
      <c r="I406" s="12">
        <v>387146</v>
      </c>
      <c r="J406" s="11" t="s">
        <v>479</v>
      </c>
      <c r="K406" s="11" t="s">
        <v>480</v>
      </c>
      <c r="L406" s="11" t="s">
        <v>99</v>
      </c>
      <c r="M406" s="11" t="s">
        <v>481</v>
      </c>
      <c r="N406" s="26">
        <v>46846.333333333336</v>
      </c>
      <c r="O406" s="26">
        <v>46871.645833333336</v>
      </c>
      <c r="P406" s="11" t="s">
        <v>482</v>
      </c>
      <c r="Q406" s="11" t="s">
        <v>475</v>
      </c>
      <c r="R406" s="13">
        <f>VLOOKUP(D406,'Izmaksu piedāvājums'!$A$18:$N$213,13)</f>
        <v>0</v>
      </c>
      <c r="S406" s="27">
        <v>1</v>
      </c>
      <c r="T406" s="13">
        <f t="shared" si="6"/>
        <v>0</v>
      </c>
    </row>
    <row r="407" spans="1:20" ht="170.5" x14ac:dyDescent="0.35">
      <c r="A407" s="12">
        <v>2028</v>
      </c>
      <c r="B407" s="12" t="s">
        <v>3</v>
      </c>
      <c r="C407" s="12" t="s">
        <v>475</v>
      </c>
      <c r="D407" s="11" t="s">
        <v>182</v>
      </c>
      <c r="E407" s="11" t="s">
        <v>183</v>
      </c>
      <c r="F407" s="11" t="s">
        <v>585</v>
      </c>
      <c r="G407" s="11" t="s">
        <v>586</v>
      </c>
      <c r="H407" s="11" t="s">
        <v>587</v>
      </c>
      <c r="I407" s="12">
        <v>387147</v>
      </c>
      <c r="J407" s="11" t="s">
        <v>479</v>
      </c>
      <c r="K407" s="11" t="s">
        <v>588</v>
      </c>
      <c r="L407" s="11" t="s">
        <v>183</v>
      </c>
      <c r="M407" s="11" t="s">
        <v>589</v>
      </c>
      <c r="N407" s="26">
        <v>46846.333333333336</v>
      </c>
      <c r="O407" s="26">
        <v>46871.645833333336</v>
      </c>
      <c r="P407" s="11" t="s">
        <v>590</v>
      </c>
      <c r="Q407" s="11" t="s">
        <v>475</v>
      </c>
      <c r="R407" s="13">
        <f>VLOOKUP(D407,'Izmaksu piedāvājums'!$A$18:$N$213,13)</f>
        <v>0</v>
      </c>
      <c r="S407" s="27">
        <v>1</v>
      </c>
      <c r="T407" s="13">
        <f t="shared" si="6"/>
        <v>0</v>
      </c>
    </row>
    <row r="408" spans="1:20" ht="93" x14ac:dyDescent="0.35">
      <c r="A408" s="12">
        <v>2028</v>
      </c>
      <c r="B408" s="12" t="s">
        <v>3</v>
      </c>
      <c r="C408" s="12" t="s">
        <v>475</v>
      </c>
      <c r="D408" s="11" t="s">
        <v>196</v>
      </c>
      <c r="E408" s="11" t="s">
        <v>197</v>
      </c>
      <c r="F408" s="11" t="s">
        <v>585</v>
      </c>
      <c r="G408" s="11" t="s">
        <v>586</v>
      </c>
      <c r="H408" s="11" t="s">
        <v>587</v>
      </c>
      <c r="I408" s="12">
        <v>387148</v>
      </c>
      <c r="J408" s="11" t="s">
        <v>479</v>
      </c>
      <c r="K408" s="11" t="s">
        <v>591</v>
      </c>
      <c r="L408" s="11" t="s">
        <v>197</v>
      </c>
      <c r="M408" s="11" t="s">
        <v>592</v>
      </c>
      <c r="N408" s="26">
        <v>46846.333333333336</v>
      </c>
      <c r="O408" s="26">
        <v>46871.645833333336</v>
      </c>
      <c r="P408" s="11" t="s">
        <v>593</v>
      </c>
      <c r="Q408" s="11" t="s">
        <v>475</v>
      </c>
      <c r="R408" s="13">
        <f>VLOOKUP(D408,'Izmaksu piedāvājums'!$A$18:$N$213,13)</f>
        <v>0</v>
      </c>
      <c r="S408" s="27">
        <v>1</v>
      </c>
      <c r="T408" s="13">
        <f t="shared" si="6"/>
        <v>0</v>
      </c>
    </row>
    <row r="409" spans="1:20" ht="93" x14ac:dyDescent="0.35">
      <c r="A409" s="12">
        <v>2028</v>
      </c>
      <c r="B409" s="12" t="s">
        <v>3</v>
      </c>
      <c r="C409" s="12" t="s">
        <v>475</v>
      </c>
      <c r="D409" s="11" t="s">
        <v>198</v>
      </c>
      <c r="E409" s="11" t="s">
        <v>199</v>
      </c>
      <c r="F409" s="11" t="s">
        <v>585</v>
      </c>
      <c r="G409" s="11" t="s">
        <v>586</v>
      </c>
      <c r="H409" s="11" t="s">
        <v>587</v>
      </c>
      <c r="I409" s="12">
        <v>387149</v>
      </c>
      <c r="J409" s="11" t="s">
        <v>479</v>
      </c>
      <c r="K409" s="11" t="s">
        <v>199</v>
      </c>
      <c r="L409" s="11" t="s">
        <v>199</v>
      </c>
      <c r="M409" s="11" t="s">
        <v>594</v>
      </c>
      <c r="N409" s="26">
        <v>46846.333333333336</v>
      </c>
      <c r="O409" s="26">
        <v>46871.645833333336</v>
      </c>
      <c r="P409" s="11" t="s">
        <v>595</v>
      </c>
      <c r="Q409" s="11" t="s">
        <v>475</v>
      </c>
      <c r="R409" s="13">
        <f>VLOOKUP(D409,'Izmaksu piedāvājums'!$A$18:$N$213,13)</f>
        <v>0</v>
      </c>
      <c r="S409" s="27">
        <v>1</v>
      </c>
      <c r="T409" s="13">
        <f t="shared" si="6"/>
        <v>0</v>
      </c>
    </row>
    <row r="410" spans="1:20" ht="217" x14ac:dyDescent="0.35">
      <c r="A410" s="12">
        <v>2028</v>
      </c>
      <c r="B410" s="12" t="s">
        <v>3</v>
      </c>
      <c r="C410" s="12" t="s">
        <v>475</v>
      </c>
      <c r="D410" s="11" t="s">
        <v>166</v>
      </c>
      <c r="E410" s="11" t="s">
        <v>167</v>
      </c>
      <c r="F410" s="11" t="s">
        <v>596</v>
      </c>
      <c r="G410" s="11" t="s">
        <v>597</v>
      </c>
      <c r="H410" s="11" t="s">
        <v>598</v>
      </c>
      <c r="I410" s="12">
        <v>387150</v>
      </c>
      <c r="J410" s="11" t="s">
        <v>479</v>
      </c>
      <c r="K410" s="11" t="s">
        <v>167</v>
      </c>
      <c r="L410" s="11" t="s">
        <v>167</v>
      </c>
      <c r="M410" s="11" t="s">
        <v>599</v>
      </c>
      <c r="N410" s="26">
        <v>46846.333333333336</v>
      </c>
      <c r="O410" s="26">
        <v>46871.645833333336</v>
      </c>
      <c r="P410" s="11" t="s">
        <v>600</v>
      </c>
      <c r="Q410" s="11" t="s">
        <v>475</v>
      </c>
      <c r="R410" s="13">
        <f>VLOOKUP(D410,'Izmaksu piedāvājums'!$A$18:$N$213,13)</f>
        <v>0</v>
      </c>
      <c r="S410" s="27">
        <v>1</v>
      </c>
      <c r="T410" s="13">
        <f t="shared" si="6"/>
        <v>0</v>
      </c>
    </row>
    <row r="411" spans="1:20" ht="139.5" x14ac:dyDescent="0.35">
      <c r="A411" s="12">
        <v>2028</v>
      </c>
      <c r="B411" s="12" t="s">
        <v>3</v>
      </c>
      <c r="C411" s="12" t="s">
        <v>475</v>
      </c>
      <c r="D411" s="11" t="s">
        <v>168</v>
      </c>
      <c r="E411" s="11" t="s">
        <v>169</v>
      </c>
      <c r="F411" s="11" t="s">
        <v>596</v>
      </c>
      <c r="G411" s="11" t="s">
        <v>597</v>
      </c>
      <c r="H411" s="11" t="s">
        <v>598</v>
      </c>
      <c r="I411" s="12">
        <v>387151</v>
      </c>
      <c r="J411" s="11" t="s">
        <v>479</v>
      </c>
      <c r="K411" s="11" t="s">
        <v>169</v>
      </c>
      <c r="L411" s="11" t="s">
        <v>169</v>
      </c>
      <c r="M411" s="11" t="s">
        <v>601</v>
      </c>
      <c r="N411" s="26">
        <v>46846.333333333336</v>
      </c>
      <c r="O411" s="26">
        <v>46871.645833333336</v>
      </c>
      <c r="P411" s="11" t="s">
        <v>498</v>
      </c>
      <c r="Q411" s="11" t="s">
        <v>475</v>
      </c>
      <c r="R411" s="13">
        <f>VLOOKUP(D411,'Izmaksu piedāvājums'!$A$18:$N$213,13)</f>
        <v>0</v>
      </c>
      <c r="S411" s="27">
        <v>1</v>
      </c>
      <c r="T411" s="13">
        <f t="shared" si="6"/>
        <v>0</v>
      </c>
    </row>
    <row r="412" spans="1:20" ht="139.5" x14ac:dyDescent="0.35">
      <c r="A412" s="12">
        <v>2028</v>
      </c>
      <c r="B412" s="12" t="s">
        <v>3</v>
      </c>
      <c r="C412" s="12" t="s">
        <v>475</v>
      </c>
      <c r="D412" s="11" t="s">
        <v>170</v>
      </c>
      <c r="E412" s="11" t="s">
        <v>171</v>
      </c>
      <c r="F412" s="11" t="s">
        <v>596</v>
      </c>
      <c r="G412" s="11" t="s">
        <v>597</v>
      </c>
      <c r="H412" s="11" t="s">
        <v>598</v>
      </c>
      <c r="I412" s="12">
        <v>387152</v>
      </c>
      <c r="J412" s="11" t="s">
        <v>479</v>
      </c>
      <c r="K412" s="11" t="s">
        <v>602</v>
      </c>
      <c r="L412" s="11" t="s">
        <v>171</v>
      </c>
      <c r="M412" s="11" t="s">
        <v>603</v>
      </c>
      <c r="N412" s="26">
        <v>46846.333333333336</v>
      </c>
      <c r="O412" s="26">
        <v>46871.645833333336</v>
      </c>
      <c r="P412" s="11" t="s">
        <v>498</v>
      </c>
      <c r="Q412" s="11" t="s">
        <v>475</v>
      </c>
      <c r="R412" s="13">
        <f>VLOOKUP(D412,'Izmaksu piedāvājums'!$A$18:$N$213,13)</f>
        <v>0</v>
      </c>
      <c r="S412" s="27">
        <v>1</v>
      </c>
      <c r="T412" s="13">
        <f t="shared" si="6"/>
        <v>0</v>
      </c>
    </row>
    <row r="413" spans="1:20" ht="310" x14ac:dyDescent="0.35">
      <c r="A413" s="12">
        <v>2028</v>
      </c>
      <c r="B413" s="12" t="s">
        <v>3</v>
      </c>
      <c r="C413" s="12" t="s">
        <v>475</v>
      </c>
      <c r="D413" s="11" t="s">
        <v>172</v>
      </c>
      <c r="E413" s="11" t="s">
        <v>173</v>
      </c>
      <c r="F413" s="11" t="s">
        <v>596</v>
      </c>
      <c r="G413" s="11" t="s">
        <v>597</v>
      </c>
      <c r="H413" s="11" t="s">
        <v>598</v>
      </c>
      <c r="I413" s="12">
        <v>387153</v>
      </c>
      <c r="J413" s="11" t="s">
        <v>479</v>
      </c>
      <c r="K413" s="11" t="s">
        <v>173</v>
      </c>
      <c r="L413" s="11" t="s">
        <v>173</v>
      </c>
      <c r="M413" s="11" t="s">
        <v>604</v>
      </c>
      <c r="N413" s="26">
        <v>46846.333333333336</v>
      </c>
      <c r="O413" s="26">
        <v>46871.645833333336</v>
      </c>
      <c r="P413" s="11" t="s">
        <v>605</v>
      </c>
      <c r="Q413" s="11" t="s">
        <v>475</v>
      </c>
      <c r="R413" s="13">
        <f>VLOOKUP(D413,'Izmaksu piedāvājums'!$A$18:$N$213,13)</f>
        <v>0</v>
      </c>
      <c r="S413" s="27">
        <v>1</v>
      </c>
      <c r="T413" s="13">
        <f t="shared" si="6"/>
        <v>0</v>
      </c>
    </row>
    <row r="414" spans="1:20" ht="403" x14ac:dyDescent="0.35">
      <c r="A414" s="12">
        <v>2028</v>
      </c>
      <c r="B414" s="12" t="s">
        <v>3</v>
      </c>
      <c r="C414" s="12" t="s">
        <v>475</v>
      </c>
      <c r="D414" s="11" t="s">
        <v>174</v>
      </c>
      <c r="E414" s="11" t="s">
        <v>175</v>
      </c>
      <c r="F414" s="11" t="s">
        <v>596</v>
      </c>
      <c r="G414" s="11" t="s">
        <v>597</v>
      </c>
      <c r="H414" s="11" t="s">
        <v>598</v>
      </c>
      <c r="I414" s="12">
        <v>387154</v>
      </c>
      <c r="J414" s="11" t="s">
        <v>479</v>
      </c>
      <c r="K414" s="11" t="s">
        <v>496</v>
      </c>
      <c r="L414" s="11" t="s">
        <v>175</v>
      </c>
      <c r="M414" s="11" t="s">
        <v>497</v>
      </c>
      <c r="N414" s="26">
        <v>46846.333333333336</v>
      </c>
      <c r="O414" s="26">
        <v>46871.645833333336</v>
      </c>
      <c r="P414" s="11" t="s">
        <v>498</v>
      </c>
      <c r="Q414" s="11" t="s">
        <v>475</v>
      </c>
      <c r="R414" s="13">
        <f>VLOOKUP(D414,'Izmaksu piedāvājums'!$A$18:$N$213,13)</f>
        <v>0</v>
      </c>
      <c r="S414" s="27">
        <v>1</v>
      </c>
      <c r="T414" s="13">
        <f t="shared" si="6"/>
        <v>0</v>
      </c>
    </row>
    <row r="415" spans="1:20" ht="108.5" x14ac:dyDescent="0.35">
      <c r="A415" s="12">
        <v>2028</v>
      </c>
      <c r="B415" s="12" t="s">
        <v>3</v>
      </c>
      <c r="C415" s="12" t="s">
        <v>475</v>
      </c>
      <c r="D415" s="11" t="s">
        <v>176</v>
      </c>
      <c r="E415" s="11" t="s">
        <v>177</v>
      </c>
      <c r="F415" s="11" t="s">
        <v>596</v>
      </c>
      <c r="G415" s="11" t="s">
        <v>597</v>
      </c>
      <c r="H415" s="11" t="s">
        <v>598</v>
      </c>
      <c r="I415" s="12">
        <v>387155</v>
      </c>
      <c r="J415" s="11" t="s">
        <v>479</v>
      </c>
      <c r="K415" s="11" t="s">
        <v>177</v>
      </c>
      <c r="L415" s="11" t="s">
        <v>177</v>
      </c>
      <c r="M415" s="11" t="s">
        <v>606</v>
      </c>
      <c r="N415" s="26">
        <v>46846.333333333336</v>
      </c>
      <c r="O415" s="26">
        <v>46871.645833333336</v>
      </c>
      <c r="P415" s="11" t="s">
        <v>607</v>
      </c>
      <c r="Q415" s="11" t="s">
        <v>475</v>
      </c>
      <c r="R415" s="13">
        <f>VLOOKUP(D415,'Izmaksu piedāvājums'!$A$18:$N$213,13)</f>
        <v>0</v>
      </c>
      <c r="S415" s="27">
        <v>1</v>
      </c>
      <c r="T415" s="13">
        <f t="shared" si="6"/>
        <v>0</v>
      </c>
    </row>
    <row r="416" spans="1:20" ht="93" x14ac:dyDescent="0.35">
      <c r="A416" s="12">
        <v>2028</v>
      </c>
      <c r="B416" s="12" t="s">
        <v>3</v>
      </c>
      <c r="C416" s="12" t="s">
        <v>475</v>
      </c>
      <c r="D416" s="11" t="s">
        <v>178</v>
      </c>
      <c r="E416" s="11" t="s">
        <v>179</v>
      </c>
      <c r="F416" s="11" t="s">
        <v>596</v>
      </c>
      <c r="G416" s="11" t="s">
        <v>597</v>
      </c>
      <c r="H416" s="11" t="s">
        <v>598</v>
      </c>
      <c r="I416" s="12">
        <v>387156</v>
      </c>
      <c r="J416" s="11" t="s">
        <v>479</v>
      </c>
      <c r="K416" s="11" t="s">
        <v>179</v>
      </c>
      <c r="L416" s="11" t="s">
        <v>179</v>
      </c>
      <c r="M416" s="11" t="s">
        <v>608</v>
      </c>
      <c r="N416" s="26">
        <v>46846.333333333336</v>
      </c>
      <c r="O416" s="26">
        <v>46871.645833333336</v>
      </c>
      <c r="P416" s="11" t="s">
        <v>609</v>
      </c>
      <c r="Q416" s="11" t="s">
        <v>475</v>
      </c>
      <c r="R416" s="13">
        <f>VLOOKUP(D416,'Izmaksu piedāvājums'!$A$18:$N$213,13)</f>
        <v>0</v>
      </c>
      <c r="S416" s="27">
        <v>1</v>
      </c>
      <c r="T416" s="13">
        <f t="shared" si="6"/>
        <v>0</v>
      </c>
    </row>
    <row r="417" spans="1:20" ht="139.5" x14ac:dyDescent="0.35">
      <c r="A417" s="12">
        <v>2028</v>
      </c>
      <c r="B417" s="12" t="s">
        <v>3</v>
      </c>
      <c r="C417" s="12" t="s">
        <v>475</v>
      </c>
      <c r="D417" s="11" t="s">
        <v>180</v>
      </c>
      <c r="E417" s="11" t="s">
        <v>181</v>
      </c>
      <c r="F417" s="11" t="s">
        <v>596</v>
      </c>
      <c r="G417" s="11" t="s">
        <v>597</v>
      </c>
      <c r="H417" s="11" t="s">
        <v>598</v>
      </c>
      <c r="I417" s="12">
        <v>387157</v>
      </c>
      <c r="J417" s="11" t="s">
        <v>479</v>
      </c>
      <c r="K417" s="11" t="s">
        <v>181</v>
      </c>
      <c r="L417" s="11" t="s">
        <v>181</v>
      </c>
      <c r="M417" s="11" t="s">
        <v>610</v>
      </c>
      <c r="N417" s="26">
        <v>46846.333333333336</v>
      </c>
      <c r="O417" s="26">
        <v>46871.645833333336</v>
      </c>
      <c r="P417" s="11" t="s">
        <v>498</v>
      </c>
      <c r="Q417" s="11" t="s">
        <v>475</v>
      </c>
      <c r="R417" s="13">
        <f>VLOOKUP(D417,'Izmaksu piedāvājums'!$A$18:$N$213,13)</f>
        <v>0</v>
      </c>
      <c r="S417" s="27">
        <v>1</v>
      </c>
      <c r="T417" s="13">
        <f t="shared" si="6"/>
        <v>0</v>
      </c>
    </row>
    <row r="418" spans="1:20" ht="170.5" x14ac:dyDescent="0.35">
      <c r="A418" s="12">
        <v>2028</v>
      </c>
      <c r="B418" s="12" t="s">
        <v>3</v>
      </c>
      <c r="C418" s="12" t="s">
        <v>475</v>
      </c>
      <c r="D418" s="11" t="s">
        <v>182</v>
      </c>
      <c r="E418" s="11" t="s">
        <v>183</v>
      </c>
      <c r="F418" s="11" t="s">
        <v>596</v>
      </c>
      <c r="G418" s="11" t="s">
        <v>597</v>
      </c>
      <c r="H418" s="11" t="s">
        <v>598</v>
      </c>
      <c r="I418" s="12">
        <v>387158</v>
      </c>
      <c r="J418" s="11" t="s">
        <v>479</v>
      </c>
      <c r="K418" s="11" t="s">
        <v>588</v>
      </c>
      <c r="L418" s="11" t="s">
        <v>183</v>
      </c>
      <c r="M418" s="11" t="s">
        <v>589</v>
      </c>
      <c r="N418" s="26">
        <v>46846.333333333336</v>
      </c>
      <c r="O418" s="26">
        <v>46871.645833333336</v>
      </c>
      <c r="P418" s="11" t="s">
        <v>590</v>
      </c>
      <c r="Q418" s="11" t="s">
        <v>475</v>
      </c>
      <c r="R418" s="13">
        <f>VLOOKUP(D418,'Izmaksu piedāvājums'!$A$18:$N$213,13)</f>
        <v>0</v>
      </c>
      <c r="S418" s="27">
        <v>1</v>
      </c>
      <c r="T418" s="13">
        <f t="shared" si="6"/>
        <v>0</v>
      </c>
    </row>
    <row r="419" spans="1:20" ht="93" x14ac:dyDescent="0.35">
      <c r="A419" s="12">
        <v>2028</v>
      </c>
      <c r="B419" s="12" t="s">
        <v>3</v>
      </c>
      <c r="C419" s="12" t="s">
        <v>475</v>
      </c>
      <c r="D419" s="11" t="s">
        <v>196</v>
      </c>
      <c r="E419" s="11" t="s">
        <v>197</v>
      </c>
      <c r="F419" s="11" t="s">
        <v>596</v>
      </c>
      <c r="G419" s="11" t="s">
        <v>597</v>
      </c>
      <c r="H419" s="11" t="s">
        <v>598</v>
      </c>
      <c r="I419" s="12">
        <v>387159</v>
      </c>
      <c r="J419" s="11" t="s">
        <v>479</v>
      </c>
      <c r="K419" s="11" t="s">
        <v>591</v>
      </c>
      <c r="L419" s="11" t="s">
        <v>197</v>
      </c>
      <c r="M419" s="11" t="s">
        <v>592</v>
      </c>
      <c r="N419" s="26">
        <v>46846.333333333336</v>
      </c>
      <c r="O419" s="26">
        <v>46871.645833333336</v>
      </c>
      <c r="P419" s="11" t="s">
        <v>593</v>
      </c>
      <c r="Q419" s="11" t="s">
        <v>475</v>
      </c>
      <c r="R419" s="13">
        <f>VLOOKUP(D419,'Izmaksu piedāvājums'!$A$18:$N$213,13)</f>
        <v>0</v>
      </c>
      <c r="S419" s="27">
        <v>1</v>
      </c>
      <c r="T419" s="13">
        <f t="shared" si="6"/>
        <v>0</v>
      </c>
    </row>
    <row r="420" spans="1:20" ht="93" x14ac:dyDescent="0.35">
      <c r="A420" s="12">
        <v>2028</v>
      </c>
      <c r="B420" s="12" t="s">
        <v>3</v>
      </c>
      <c r="C420" s="12" t="s">
        <v>475</v>
      </c>
      <c r="D420" s="11" t="s">
        <v>198</v>
      </c>
      <c r="E420" s="11" t="s">
        <v>199</v>
      </c>
      <c r="F420" s="11" t="s">
        <v>596</v>
      </c>
      <c r="G420" s="11" t="s">
        <v>597</v>
      </c>
      <c r="H420" s="11" t="s">
        <v>598</v>
      </c>
      <c r="I420" s="12">
        <v>387160</v>
      </c>
      <c r="J420" s="11" t="s">
        <v>479</v>
      </c>
      <c r="K420" s="11" t="s">
        <v>199</v>
      </c>
      <c r="L420" s="11" t="s">
        <v>199</v>
      </c>
      <c r="M420" s="11" t="s">
        <v>594</v>
      </c>
      <c r="N420" s="26">
        <v>46846.333333333336</v>
      </c>
      <c r="O420" s="26">
        <v>46871.645833333336</v>
      </c>
      <c r="P420" s="11" t="s">
        <v>595</v>
      </c>
      <c r="Q420" s="11" t="s">
        <v>475</v>
      </c>
      <c r="R420" s="13">
        <f>VLOOKUP(D420,'Izmaksu piedāvājums'!$A$18:$N$213,13)</f>
        <v>0</v>
      </c>
      <c r="S420" s="27">
        <v>1</v>
      </c>
      <c r="T420" s="13">
        <f t="shared" si="6"/>
        <v>0</v>
      </c>
    </row>
    <row r="421" spans="1:20" ht="409.5" x14ac:dyDescent="0.35">
      <c r="A421" s="12">
        <v>2028</v>
      </c>
      <c r="B421" s="12" t="s">
        <v>3</v>
      </c>
      <c r="C421" s="12" t="s">
        <v>475</v>
      </c>
      <c r="D421" s="11" t="s">
        <v>47</v>
      </c>
      <c r="E421" s="11" t="s">
        <v>48</v>
      </c>
      <c r="F421" s="11" t="s">
        <v>611</v>
      </c>
      <c r="G421" s="11" t="s">
        <v>612</v>
      </c>
      <c r="H421" s="11" t="s">
        <v>613</v>
      </c>
      <c r="I421" s="12">
        <v>387161</v>
      </c>
      <c r="J421" s="11" t="s">
        <v>479</v>
      </c>
      <c r="K421" s="11" t="s">
        <v>614</v>
      </c>
      <c r="L421" s="11" t="s">
        <v>48</v>
      </c>
      <c r="M421" s="11" t="s">
        <v>615</v>
      </c>
      <c r="N421" s="26">
        <v>46846.333333333336</v>
      </c>
      <c r="O421" s="26">
        <v>46871.645833333336</v>
      </c>
      <c r="P421" s="11" t="s">
        <v>616</v>
      </c>
      <c r="Q421" s="11" t="s">
        <v>475</v>
      </c>
      <c r="R421" s="13">
        <f>VLOOKUP(D421,'Izmaksu piedāvājums'!$A$18:$N$213,13)</f>
        <v>0</v>
      </c>
      <c r="S421" s="27">
        <v>1</v>
      </c>
      <c r="T421" s="13">
        <f t="shared" si="6"/>
        <v>0</v>
      </c>
    </row>
    <row r="422" spans="1:20" ht="409.5" x14ac:dyDescent="0.35">
      <c r="A422" s="12">
        <v>2028</v>
      </c>
      <c r="B422" s="12" t="s">
        <v>3</v>
      </c>
      <c r="C422" s="12" t="s">
        <v>475</v>
      </c>
      <c r="D422" s="11" t="s">
        <v>47</v>
      </c>
      <c r="E422" s="11" t="s">
        <v>48</v>
      </c>
      <c r="F422" s="11" t="s">
        <v>617</v>
      </c>
      <c r="G422" s="11" t="s">
        <v>618</v>
      </c>
      <c r="H422" s="11" t="s">
        <v>619</v>
      </c>
      <c r="I422" s="12">
        <v>387162</v>
      </c>
      <c r="J422" s="11" t="s">
        <v>479</v>
      </c>
      <c r="K422" s="11" t="s">
        <v>614</v>
      </c>
      <c r="L422" s="11" t="s">
        <v>48</v>
      </c>
      <c r="M422" s="11" t="s">
        <v>615</v>
      </c>
      <c r="N422" s="26">
        <v>46846.333333333336</v>
      </c>
      <c r="O422" s="26">
        <v>46871.645833333336</v>
      </c>
      <c r="P422" s="11" t="s">
        <v>620</v>
      </c>
      <c r="Q422" s="11" t="s">
        <v>475</v>
      </c>
      <c r="R422" s="13">
        <f>VLOOKUP(D422,'Izmaksu piedāvājums'!$A$18:$N$213,13)</f>
        <v>0</v>
      </c>
      <c r="S422" s="27">
        <v>1</v>
      </c>
      <c r="T422" s="13">
        <f t="shared" si="6"/>
        <v>0</v>
      </c>
    </row>
    <row r="423" spans="1:20" ht="310" x14ac:dyDescent="0.35">
      <c r="A423" s="12">
        <v>2028</v>
      </c>
      <c r="B423" s="12" t="s">
        <v>3</v>
      </c>
      <c r="C423" s="12" t="s">
        <v>475</v>
      </c>
      <c r="D423" s="11" t="s">
        <v>152</v>
      </c>
      <c r="E423" s="11" t="s">
        <v>153</v>
      </c>
      <c r="F423" s="11" t="s">
        <v>621</v>
      </c>
      <c r="G423" s="11" t="s">
        <v>622</v>
      </c>
      <c r="H423" s="11" t="s">
        <v>490</v>
      </c>
      <c r="I423" s="12">
        <v>387163</v>
      </c>
      <c r="J423" s="11" t="s">
        <v>479</v>
      </c>
      <c r="K423" s="11" t="s">
        <v>530</v>
      </c>
      <c r="L423" s="11" t="s">
        <v>153</v>
      </c>
      <c r="M423" s="11" t="s">
        <v>531</v>
      </c>
      <c r="N423" s="26">
        <v>46846.333333333336</v>
      </c>
      <c r="O423" s="26">
        <v>46871.645833333336</v>
      </c>
      <c r="P423" s="11" t="s">
        <v>498</v>
      </c>
      <c r="Q423" s="11" t="s">
        <v>475</v>
      </c>
      <c r="R423" s="13">
        <f>VLOOKUP(D423,'Izmaksu piedāvājums'!$A$18:$N$213,13)</f>
        <v>0</v>
      </c>
      <c r="S423" s="27">
        <v>1</v>
      </c>
      <c r="T423" s="13">
        <f t="shared" si="6"/>
        <v>0</v>
      </c>
    </row>
    <row r="424" spans="1:20" ht="170.5" x14ac:dyDescent="0.35">
      <c r="A424" s="12">
        <v>2028</v>
      </c>
      <c r="B424" s="12" t="s">
        <v>3</v>
      </c>
      <c r="C424" s="12" t="s">
        <v>475</v>
      </c>
      <c r="D424" s="11" t="s">
        <v>150</v>
      </c>
      <c r="E424" s="11" t="s">
        <v>151</v>
      </c>
      <c r="F424" s="11" t="s">
        <v>623</v>
      </c>
      <c r="G424" s="11" t="s">
        <v>624</v>
      </c>
      <c r="H424" s="11" t="s">
        <v>625</v>
      </c>
      <c r="I424" s="12">
        <v>387164</v>
      </c>
      <c r="J424" s="11" t="s">
        <v>479</v>
      </c>
      <c r="K424" s="11" t="s">
        <v>626</v>
      </c>
      <c r="L424" s="11" t="s">
        <v>151</v>
      </c>
      <c r="M424" s="11" t="s">
        <v>627</v>
      </c>
      <c r="N424" s="26">
        <v>46846.333333333336</v>
      </c>
      <c r="O424" s="26">
        <v>46871.645833333336</v>
      </c>
      <c r="P424" s="11" t="s">
        <v>498</v>
      </c>
      <c r="Q424" s="11" t="s">
        <v>475</v>
      </c>
      <c r="R424" s="13">
        <f>VLOOKUP(D424,'Izmaksu piedāvājums'!$A$18:$N$213,13)</f>
        <v>0</v>
      </c>
      <c r="S424" s="27">
        <v>1</v>
      </c>
      <c r="T424" s="13">
        <f t="shared" si="6"/>
        <v>0</v>
      </c>
    </row>
    <row r="425" spans="1:20" ht="170.5" x14ac:dyDescent="0.35">
      <c r="A425" s="12">
        <v>2028</v>
      </c>
      <c r="B425" s="12" t="s">
        <v>3</v>
      </c>
      <c r="C425" s="12" t="s">
        <v>475</v>
      </c>
      <c r="D425" s="11" t="s">
        <v>150</v>
      </c>
      <c r="E425" s="11" t="s">
        <v>151</v>
      </c>
      <c r="F425" s="11" t="s">
        <v>628</v>
      </c>
      <c r="G425" s="11" t="s">
        <v>629</v>
      </c>
      <c r="H425" s="11" t="s">
        <v>625</v>
      </c>
      <c r="I425" s="12">
        <v>387165</v>
      </c>
      <c r="J425" s="11" t="s">
        <v>479</v>
      </c>
      <c r="K425" s="11" t="s">
        <v>626</v>
      </c>
      <c r="L425" s="11" t="s">
        <v>151</v>
      </c>
      <c r="M425" s="11" t="s">
        <v>627</v>
      </c>
      <c r="N425" s="26">
        <v>46846.333333333336</v>
      </c>
      <c r="O425" s="26">
        <v>46871.645833333336</v>
      </c>
      <c r="P425" s="11" t="s">
        <v>498</v>
      </c>
      <c r="Q425" s="11" t="s">
        <v>475</v>
      </c>
      <c r="R425" s="13">
        <f>VLOOKUP(D425,'Izmaksu piedāvājums'!$A$18:$N$213,13)</f>
        <v>0</v>
      </c>
      <c r="S425" s="27">
        <v>1</v>
      </c>
      <c r="T425" s="13">
        <f t="shared" si="6"/>
        <v>0</v>
      </c>
    </row>
    <row r="426" spans="1:20" ht="217" x14ac:dyDescent="0.35">
      <c r="A426" s="12">
        <v>2028</v>
      </c>
      <c r="B426" s="12" t="s">
        <v>3</v>
      </c>
      <c r="C426" s="12" t="s">
        <v>475</v>
      </c>
      <c r="D426" s="11" t="s">
        <v>166</v>
      </c>
      <c r="E426" s="11" t="s">
        <v>167</v>
      </c>
      <c r="F426" s="11" t="s">
        <v>585</v>
      </c>
      <c r="G426" s="11" t="s">
        <v>586</v>
      </c>
      <c r="H426" s="11" t="s">
        <v>587</v>
      </c>
      <c r="I426" s="12">
        <v>387166</v>
      </c>
      <c r="J426" s="11" t="s">
        <v>479</v>
      </c>
      <c r="K426" s="11" t="s">
        <v>167</v>
      </c>
      <c r="L426" s="11" t="s">
        <v>167</v>
      </c>
      <c r="M426" s="11" t="s">
        <v>599</v>
      </c>
      <c r="N426" s="26">
        <v>46846.333333333336</v>
      </c>
      <c r="O426" s="26">
        <v>46871.645833333336</v>
      </c>
      <c r="P426" s="11" t="s">
        <v>600</v>
      </c>
      <c r="Q426" s="11" t="s">
        <v>475</v>
      </c>
      <c r="R426" s="13">
        <f>VLOOKUP(D426,'Izmaksu piedāvājums'!$A$18:$N$213,13)</f>
        <v>0</v>
      </c>
      <c r="S426" s="27">
        <v>1</v>
      </c>
      <c r="T426" s="13">
        <f t="shared" si="6"/>
        <v>0</v>
      </c>
    </row>
    <row r="427" spans="1:20" ht="139.5" x14ac:dyDescent="0.35">
      <c r="A427" s="12">
        <v>2028</v>
      </c>
      <c r="B427" s="12" t="s">
        <v>3</v>
      </c>
      <c r="C427" s="12" t="s">
        <v>475</v>
      </c>
      <c r="D427" s="11" t="s">
        <v>168</v>
      </c>
      <c r="E427" s="11" t="s">
        <v>169</v>
      </c>
      <c r="F427" s="11" t="s">
        <v>585</v>
      </c>
      <c r="G427" s="11" t="s">
        <v>586</v>
      </c>
      <c r="H427" s="11" t="s">
        <v>587</v>
      </c>
      <c r="I427" s="12">
        <v>387167</v>
      </c>
      <c r="J427" s="11" t="s">
        <v>479</v>
      </c>
      <c r="K427" s="11" t="s">
        <v>169</v>
      </c>
      <c r="L427" s="11" t="s">
        <v>169</v>
      </c>
      <c r="M427" s="11" t="s">
        <v>601</v>
      </c>
      <c r="N427" s="26">
        <v>46846.333333333336</v>
      </c>
      <c r="O427" s="26">
        <v>46871.645833333336</v>
      </c>
      <c r="P427" s="11" t="s">
        <v>498</v>
      </c>
      <c r="Q427" s="11" t="s">
        <v>475</v>
      </c>
      <c r="R427" s="13">
        <f>VLOOKUP(D427,'Izmaksu piedāvājums'!$A$18:$N$213,13)</f>
        <v>0</v>
      </c>
      <c r="S427" s="27">
        <v>1</v>
      </c>
      <c r="T427" s="13">
        <f t="shared" si="6"/>
        <v>0</v>
      </c>
    </row>
    <row r="428" spans="1:20" ht="139.5" x14ac:dyDescent="0.35">
      <c r="A428" s="12">
        <v>2028</v>
      </c>
      <c r="B428" s="12" t="s">
        <v>3</v>
      </c>
      <c r="C428" s="12" t="s">
        <v>475</v>
      </c>
      <c r="D428" s="11" t="s">
        <v>170</v>
      </c>
      <c r="E428" s="11" t="s">
        <v>171</v>
      </c>
      <c r="F428" s="11" t="s">
        <v>585</v>
      </c>
      <c r="G428" s="11" t="s">
        <v>586</v>
      </c>
      <c r="H428" s="11" t="s">
        <v>587</v>
      </c>
      <c r="I428" s="12">
        <v>387168</v>
      </c>
      <c r="J428" s="11" t="s">
        <v>479</v>
      </c>
      <c r="K428" s="11" t="s">
        <v>602</v>
      </c>
      <c r="L428" s="11" t="s">
        <v>171</v>
      </c>
      <c r="M428" s="11" t="s">
        <v>603</v>
      </c>
      <c r="N428" s="26">
        <v>46846.333333333336</v>
      </c>
      <c r="O428" s="26">
        <v>46871.645833333336</v>
      </c>
      <c r="P428" s="11" t="s">
        <v>498</v>
      </c>
      <c r="Q428" s="11" t="s">
        <v>475</v>
      </c>
      <c r="R428" s="13">
        <f>VLOOKUP(D428,'Izmaksu piedāvājums'!$A$18:$N$213,13)</f>
        <v>0</v>
      </c>
      <c r="S428" s="27">
        <v>1</v>
      </c>
      <c r="T428" s="13">
        <f t="shared" si="6"/>
        <v>0</v>
      </c>
    </row>
    <row r="429" spans="1:20" ht="310" x14ac:dyDescent="0.35">
      <c r="A429" s="12">
        <v>2028</v>
      </c>
      <c r="B429" s="12" t="s">
        <v>3</v>
      </c>
      <c r="C429" s="12" t="s">
        <v>475</v>
      </c>
      <c r="D429" s="11" t="s">
        <v>172</v>
      </c>
      <c r="E429" s="11" t="s">
        <v>173</v>
      </c>
      <c r="F429" s="11" t="s">
        <v>585</v>
      </c>
      <c r="G429" s="11" t="s">
        <v>586</v>
      </c>
      <c r="H429" s="11" t="s">
        <v>587</v>
      </c>
      <c r="I429" s="12">
        <v>387169</v>
      </c>
      <c r="J429" s="11" t="s">
        <v>479</v>
      </c>
      <c r="K429" s="11" t="s">
        <v>173</v>
      </c>
      <c r="L429" s="11" t="s">
        <v>173</v>
      </c>
      <c r="M429" s="11" t="s">
        <v>604</v>
      </c>
      <c r="N429" s="26">
        <v>46846.333333333336</v>
      </c>
      <c r="O429" s="26">
        <v>46871.645833333336</v>
      </c>
      <c r="P429" s="11" t="s">
        <v>605</v>
      </c>
      <c r="Q429" s="11" t="s">
        <v>475</v>
      </c>
      <c r="R429" s="13">
        <f>VLOOKUP(D429,'Izmaksu piedāvājums'!$A$18:$N$213,13)</f>
        <v>0</v>
      </c>
      <c r="S429" s="27">
        <v>1</v>
      </c>
      <c r="T429" s="13">
        <f t="shared" si="6"/>
        <v>0</v>
      </c>
    </row>
    <row r="430" spans="1:20" ht="403" x14ac:dyDescent="0.35">
      <c r="A430" s="12">
        <v>2028</v>
      </c>
      <c r="B430" s="12" t="s">
        <v>3</v>
      </c>
      <c r="C430" s="12" t="s">
        <v>475</v>
      </c>
      <c r="D430" s="11" t="s">
        <v>174</v>
      </c>
      <c r="E430" s="11" t="s">
        <v>175</v>
      </c>
      <c r="F430" s="11" t="s">
        <v>585</v>
      </c>
      <c r="G430" s="11" t="s">
        <v>586</v>
      </c>
      <c r="H430" s="11" t="s">
        <v>587</v>
      </c>
      <c r="I430" s="12">
        <v>387170</v>
      </c>
      <c r="J430" s="11" t="s">
        <v>479</v>
      </c>
      <c r="K430" s="11" t="s">
        <v>496</v>
      </c>
      <c r="L430" s="11" t="s">
        <v>175</v>
      </c>
      <c r="M430" s="11" t="s">
        <v>497</v>
      </c>
      <c r="N430" s="26">
        <v>46846.333333333336</v>
      </c>
      <c r="O430" s="26">
        <v>46871.645833333336</v>
      </c>
      <c r="P430" s="11" t="s">
        <v>498</v>
      </c>
      <c r="Q430" s="11" t="s">
        <v>475</v>
      </c>
      <c r="R430" s="13">
        <f>VLOOKUP(D430,'Izmaksu piedāvājums'!$A$18:$N$213,13)</f>
        <v>0</v>
      </c>
      <c r="S430" s="27">
        <v>1</v>
      </c>
      <c r="T430" s="13">
        <f t="shared" si="6"/>
        <v>0</v>
      </c>
    </row>
    <row r="431" spans="1:20" ht="108.5" x14ac:dyDescent="0.35">
      <c r="A431" s="12">
        <v>2028</v>
      </c>
      <c r="B431" s="12" t="s">
        <v>3</v>
      </c>
      <c r="C431" s="12" t="s">
        <v>475</v>
      </c>
      <c r="D431" s="11" t="s">
        <v>176</v>
      </c>
      <c r="E431" s="11" t="s">
        <v>177</v>
      </c>
      <c r="F431" s="11" t="s">
        <v>585</v>
      </c>
      <c r="G431" s="11" t="s">
        <v>586</v>
      </c>
      <c r="H431" s="11" t="s">
        <v>587</v>
      </c>
      <c r="I431" s="12">
        <v>387171</v>
      </c>
      <c r="J431" s="11" t="s">
        <v>479</v>
      </c>
      <c r="K431" s="11" t="s">
        <v>177</v>
      </c>
      <c r="L431" s="11" t="s">
        <v>177</v>
      </c>
      <c r="M431" s="11" t="s">
        <v>606</v>
      </c>
      <c r="N431" s="26">
        <v>46846.333333333336</v>
      </c>
      <c r="O431" s="26">
        <v>46871.645833333336</v>
      </c>
      <c r="P431" s="11" t="s">
        <v>607</v>
      </c>
      <c r="Q431" s="11" t="s">
        <v>475</v>
      </c>
      <c r="R431" s="13">
        <f>VLOOKUP(D431,'Izmaksu piedāvājums'!$A$18:$N$213,13)</f>
        <v>0</v>
      </c>
      <c r="S431" s="27">
        <v>1</v>
      </c>
      <c r="T431" s="13">
        <f t="shared" si="6"/>
        <v>0</v>
      </c>
    </row>
    <row r="432" spans="1:20" ht="93" x14ac:dyDescent="0.35">
      <c r="A432" s="12">
        <v>2028</v>
      </c>
      <c r="B432" s="12" t="s">
        <v>3</v>
      </c>
      <c r="C432" s="12" t="s">
        <v>475</v>
      </c>
      <c r="D432" s="11" t="s">
        <v>178</v>
      </c>
      <c r="E432" s="11" t="s">
        <v>179</v>
      </c>
      <c r="F432" s="11" t="s">
        <v>585</v>
      </c>
      <c r="G432" s="11" t="s">
        <v>586</v>
      </c>
      <c r="H432" s="11" t="s">
        <v>587</v>
      </c>
      <c r="I432" s="12">
        <v>387172</v>
      </c>
      <c r="J432" s="11" t="s">
        <v>479</v>
      </c>
      <c r="K432" s="11" t="s">
        <v>179</v>
      </c>
      <c r="L432" s="11" t="s">
        <v>179</v>
      </c>
      <c r="M432" s="11" t="s">
        <v>608</v>
      </c>
      <c r="N432" s="26">
        <v>46846.333333333336</v>
      </c>
      <c r="O432" s="26">
        <v>46871.645833333336</v>
      </c>
      <c r="P432" s="11" t="s">
        <v>609</v>
      </c>
      <c r="Q432" s="11" t="s">
        <v>475</v>
      </c>
      <c r="R432" s="13">
        <f>VLOOKUP(D432,'Izmaksu piedāvājums'!$A$18:$N$213,13)</f>
        <v>0</v>
      </c>
      <c r="S432" s="27">
        <v>1</v>
      </c>
      <c r="T432" s="13">
        <f t="shared" si="6"/>
        <v>0</v>
      </c>
    </row>
    <row r="433" spans="1:20" ht="139.5" x14ac:dyDescent="0.35">
      <c r="A433" s="12">
        <v>2028</v>
      </c>
      <c r="B433" s="12" t="s">
        <v>3</v>
      </c>
      <c r="C433" s="12" t="s">
        <v>475</v>
      </c>
      <c r="D433" s="11" t="s">
        <v>180</v>
      </c>
      <c r="E433" s="11" t="s">
        <v>181</v>
      </c>
      <c r="F433" s="11" t="s">
        <v>585</v>
      </c>
      <c r="G433" s="11" t="s">
        <v>586</v>
      </c>
      <c r="H433" s="11" t="s">
        <v>587</v>
      </c>
      <c r="I433" s="12">
        <v>387173</v>
      </c>
      <c r="J433" s="11" t="s">
        <v>479</v>
      </c>
      <c r="K433" s="11" t="s">
        <v>181</v>
      </c>
      <c r="L433" s="11" t="s">
        <v>181</v>
      </c>
      <c r="M433" s="11" t="s">
        <v>610</v>
      </c>
      <c r="N433" s="26">
        <v>46846.333333333336</v>
      </c>
      <c r="O433" s="26">
        <v>46871.645833333336</v>
      </c>
      <c r="P433" s="11" t="s">
        <v>498</v>
      </c>
      <c r="Q433" s="11" t="s">
        <v>475</v>
      </c>
      <c r="R433" s="13">
        <f>VLOOKUP(D433,'Izmaksu piedāvājums'!$A$18:$N$213,13)</f>
        <v>0</v>
      </c>
      <c r="S433" s="27">
        <v>1</v>
      </c>
      <c r="T433" s="13">
        <f t="shared" si="6"/>
        <v>0</v>
      </c>
    </row>
    <row r="434" spans="1:20" ht="217" x14ac:dyDescent="0.35">
      <c r="A434" s="12">
        <v>2028</v>
      </c>
      <c r="B434" s="12" t="s">
        <v>3</v>
      </c>
      <c r="C434" s="12" t="s">
        <v>475</v>
      </c>
      <c r="D434" s="11" t="s">
        <v>116</v>
      </c>
      <c r="E434" s="11" t="s">
        <v>117</v>
      </c>
      <c r="F434" s="11" t="s">
        <v>630</v>
      </c>
      <c r="G434" s="11" t="s">
        <v>631</v>
      </c>
      <c r="H434" s="11" t="s">
        <v>632</v>
      </c>
      <c r="I434" s="12">
        <v>387174</v>
      </c>
      <c r="J434" s="11" t="s">
        <v>479</v>
      </c>
      <c r="K434" s="11" t="s">
        <v>633</v>
      </c>
      <c r="L434" s="11" t="s">
        <v>117</v>
      </c>
      <c r="M434" s="11" t="s">
        <v>634</v>
      </c>
      <c r="N434" s="26">
        <v>46846.333333333336</v>
      </c>
      <c r="O434" s="26">
        <v>46871.645833333336</v>
      </c>
      <c r="P434" s="11" t="s">
        <v>498</v>
      </c>
      <c r="Q434" s="11" t="s">
        <v>475</v>
      </c>
      <c r="R434" s="13">
        <f>VLOOKUP(D434,'Izmaksu piedāvājums'!$A$18:$N$213,13)</f>
        <v>0</v>
      </c>
      <c r="S434" s="27">
        <v>1</v>
      </c>
      <c r="T434" s="13">
        <f t="shared" si="6"/>
        <v>0</v>
      </c>
    </row>
    <row r="435" spans="1:20" ht="186" x14ac:dyDescent="0.35">
      <c r="A435" s="12">
        <v>2028</v>
      </c>
      <c r="B435" s="12" t="s">
        <v>3</v>
      </c>
      <c r="C435" s="12" t="s">
        <v>475</v>
      </c>
      <c r="D435" s="11" t="s">
        <v>112</v>
      </c>
      <c r="E435" s="11" t="s">
        <v>113</v>
      </c>
      <c r="F435" s="11" t="s">
        <v>635</v>
      </c>
      <c r="G435" s="11" t="s">
        <v>636</v>
      </c>
      <c r="H435" s="11" t="s">
        <v>637</v>
      </c>
      <c r="I435" s="12">
        <v>387175</v>
      </c>
      <c r="J435" s="11" t="s">
        <v>479</v>
      </c>
      <c r="K435" s="11" t="s">
        <v>638</v>
      </c>
      <c r="L435" s="11" t="s">
        <v>113</v>
      </c>
      <c r="M435" s="11" t="s">
        <v>639</v>
      </c>
      <c r="N435" s="26">
        <v>46846.333333333336</v>
      </c>
      <c r="O435" s="26">
        <v>46871.645833333336</v>
      </c>
      <c r="P435" s="11" t="s">
        <v>498</v>
      </c>
      <c r="Q435" s="11" t="s">
        <v>475</v>
      </c>
      <c r="R435" s="13">
        <f>VLOOKUP(D435,'Izmaksu piedāvājums'!$A$18:$N$213,13)</f>
        <v>0</v>
      </c>
      <c r="S435" s="27">
        <v>1</v>
      </c>
      <c r="T435" s="13">
        <f t="shared" si="6"/>
        <v>0</v>
      </c>
    </row>
    <row r="436" spans="1:20" ht="155" x14ac:dyDescent="0.35">
      <c r="A436" s="12">
        <v>2028</v>
      </c>
      <c r="B436" s="12" t="s">
        <v>3</v>
      </c>
      <c r="C436" s="12" t="s">
        <v>475</v>
      </c>
      <c r="D436" s="11" t="s">
        <v>120</v>
      </c>
      <c r="E436" s="11" t="s">
        <v>121</v>
      </c>
      <c r="F436" s="11" t="s">
        <v>640</v>
      </c>
      <c r="G436" s="11" t="s">
        <v>641</v>
      </c>
      <c r="H436" s="11" t="s">
        <v>642</v>
      </c>
      <c r="I436" s="12">
        <v>387176</v>
      </c>
      <c r="J436" s="11" t="s">
        <v>479</v>
      </c>
      <c r="K436" s="11" t="s">
        <v>643</v>
      </c>
      <c r="L436" s="11" t="s">
        <v>121</v>
      </c>
      <c r="M436" s="11" t="s">
        <v>644</v>
      </c>
      <c r="N436" s="26">
        <v>46846.333333333336</v>
      </c>
      <c r="O436" s="26">
        <v>46871.645833333336</v>
      </c>
      <c r="P436" s="11" t="s">
        <v>498</v>
      </c>
      <c r="Q436" s="11" t="s">
        <v>475</v>
      </c>
      <c r="R436" s="13">
        <f>VLOOKUP(D436,'Izmaksu piedāvājums'!$A$18:$N$213,13)</f>
        <v>0</v>
      </c>
      <c r="S436" s="27">
        <v>1</v>
      </c>
      <c r="T436" s="13">
        <f t="shared" si="6"/>
        <v>0</v>
      </c>
    </row>
    <row r="437" spans="1:20" ht="139.5" x14ac:dyDescent="0.35">
      <c r="A437" s="12">
        <v>2028</v>
      </c>
      <c r="B437" s="12" t="s">
        <v>3</v>
      </c>
      <c r="C437" s="12" t="s">
        <v>475</v>
      </c>
      <c r="D437" s="11" t="s">
        <v>114</v>
      </c>
      <c r="E437" s="11" t="s">
        <v>115</v>
      </c>
      <c r="F437" s="11" t="s">
        <v>645</v>
      </c>
      <c r="G437" s="11" t="s">
        <v>646</v>
      </c>
      <c r="H437" s="11" t="s">
        <v>647</v>
      </c>
      <c r="I437" s="12">
        <v>387177</v>
      </c>
      <c r="J437" s="11" t="s">
        <v>479</v>
      </c>
      <c r="K437" s="11" t="s">
        <v>648</v>
      </c>
      <c r="L437" s="11" t="s">
        <v>115</v>
      </c>
      <c r="M437" s="11" t="s">
        <v>649</v>
      </c>
      <c r="N437" s="26">
        <v>46846.333333333336</v>
      </c>
      <c r="O437" s="26">
        <v>46871.645833333336</v>
      </c>
      <c r="P437" s="11" t="s">
        <v>498</v>
      </c>
      <c r="Q437" s="11" t="s">
        <v>475</v>
      </c>
      <c r="R437" s="13">
        <f>VLOOKUP(D437,'Izmaksu piedāvājums'!$A$18:$N$213,13)</f>
        <v>0</v>
      </c>
      <c r="S437" s="27">
        <v>1</v>
      </c>
      <c r="T437" s="13">
        <f t="shared" si="6"/>
        <v>0</v>
      </c>
    </row>
    <row r="438" spans="1:20" ht="217" x14ac:dyDescent="0.35">
      <c r="A438" s="12">
        <v>2028</v>
      </c>
      <c r="B438" s="12" t="s">
        <v>3</v>
      </c>
      <c r="C438" s="12" t="s">
        <v>475</v>
      </c>
      <c r="D438" s="11" t="s">
        <v>116</v>
      </c>
      <c r="E438" s="11" t="s">
        <v>117</v>
      </c>
      <c r="F438" s="11" t="s">
        <v>650</v>
      </c>
      <c r="G438" s="11" t="s">
        <v>651</v>
      </c>
      <c r="H438" s="11" t="s">
        <v>632</v>
      </c>
      <c r="I438" s="12">
        <v>387178</v>
      </c>
      <c r="J438" s="11" t="s">
        <v>479</v>
      </c>
      <c r="K438" s="11" t="s">
        <v>633</v>
      </c>
      <c r="L438" s="11" t="s">
        <v>117</v>
      </c>
      <c r="M438" s="11" t="s">
        <v>634</v>
      </c>
      <c r="N438" s="26">
        <v>46846.333333333336</v>
      </c>
      <c r="O438" s="26">
        <v>46871.645833333336</v>
      </c>
      <c r="P438" s="11" t="s">
        <v>498</v>
      </c>
      <c r="Q438" s="11" t="s">
        <v>475</v>
      </c>
      <c r="R438" s="13">
        <f>VLOOKUP(D438,'Izmaksu piedāvājums'!$A$18:$N$213,13)</f>
        <v>0</v>
      </c>
      <c r="S438" s="27">
        <v>1</v>
      </c>
      <c r="T438" s="13">
        <f t="shared" si="6"/>
        <v>0</v>
      </c>
    </row>
    <row r="439" spans="1:20" ht="186" x14ac:dyDescent="0.35">
      <c r="A439" s="12">
        <v>2028</v>
      </c>
      <c r="B439" s="12" t="s">
        <v>3</v>
      </c>
      <c r="C439" s="12" t="s">
        <v>475</v>
      </c>
      <c r="D439" s="11" t="s">
        <v>112</v>
      </c>
      <c r="E439" s="11" t="s">
        <v>113</v>
      </c>
      <c r="F439" s="11" t="s">
        <v>652</v>
      </c>
      <c r="G439" s="11" t="s">
        <v>653</v>
      </c>
      <c r="H439" s="11" t="s">
        <v>637</v>
      </c>
      <c r="I439" s="12">
        <v>387179</v>
      </c>
      <c r="J439" s="11" t="s">
        <v>479</v>
      </c>
      <c r="K439" s="11" t="s">
        <v>638</v>
      </c>
      <c r="L439" s="11" t="s">
        <v>113</v>
      </c>
      <c r="M439" s="11" t="s">
        <v>639</v>
      </c>
      <c r="N439" s="26">
        <v>46846.333333333336</v>
      </c>
      <c r="O439" s="26">
        <v>46871.645833333336</v>
      </c>
      <c r="P439" s="11" t="s">
        <v>498</v>
      </c>
      <c r="Q439" s="11" t="s">
        <v>475</v>
      </c>
      <c r="R439" s="13">
        <f>VLOOKUP(D439,'Izmaksu piedāvājums'!$A$18:$N$213,13)</f>
        <v>0</v>
      </c>
      <c r="S439" s="27">
        <v>1</v>
      </c>
      <c r="T439" s="13">
        <f t="shared" si="6"/>
        <v>0</v>
      </c>
    </row>
    <row r="440" spans="1:20" ht="155" x14ac:dyDescent="0.35">
      <c r="A440" s="12">
        <v>2028</v>
      </c>
      <c r="B440" s="12" t="s">
        <v>3</v>
      </c>
      <c r="C440" s="12" t="s">
        <v>475</v>
      </c>
      <c r="D440" s="11" t="s">
        <v>120</v>
      </c>
      <c r="E440" s="11" t="s">
        <v>121</v>
      </c>
      <c r="F440" s="11" t="s">
        <v>654</v>
      </c>
      <c r="G440" s="11" t="s">
        <v>655</v>
      </c>
      <c r="H440" s="11" t="s">
        <v>642</v>
      </c>
      <c r="I440" s="12">
        <v>387180</v>
      </c>
      <c r="J440" s="11" t="s">
        <v>479</v>
      </c>
      <c r="K440" s="11" t="s">
        <v>643</v>
      </c>
      <c r="L440" s="11" t="s">
        <v>121</v>
      </c>
      <c r="M440" s="11" t="s">
        <v>644</v>
      </c>
      <c r="N440" s="26">
        <v>46846.333333333336</v>
      </c>
      <c r="O440" s="26">
        <v>46871.645833333336</v>
      </c>
      <c r="P440" s="11" t="s">
        <v>498</v>
      </c>
      <c r="Q440" s="11" t="s">
        <v>475</v>
      </c>
      <c r="R440" s="13">
        <f>VLOOKUP(D440,'Izmaksu piedāvājums'!$A$18:$N$213,13)</f>
        <v>0</v>
      </c>
      <c r="S440" s="27">
        <v>1</v>
      </c>
      <c r="T440" s="13">
        <f t="shared" si="6"/>
        <v>0</v>
      </c>
    </row>
    <row r="441" spans="1:20" ht="139.5" x14ac:dyDescent="0.35">
      <c r="A441" s="12">
        <v>2028</v>
      </c>
      <c r="B441" s="12" t="s">
        <v>3</v>
      </c>
      <c r="C441" s="12" t="s">
        <v>475</v>
      </c>
      <c r="D441" s="11" t="s">
        <v>114</v>
      </c>
      <c r="E441" s="11" t="s">
        <v>115</v>
      </c>
      <c r="F441" s="11" t="s">
        <v>656</v>
      </c>
      <c r="G441" s="11" t="s">
        <v>657</v>
      </c>
      <c r="H441" s="11" t="s">
        <v>647</v>
      </c>
      <c r="I441" s="12">
        <v>387181</v>
      </c>
      <c r="J441" s="11" t="s">
        <v>479</v>
      </c>
      <c r="K441" s="11" t="s">
        <v>648</v>
      </c>
      <c r="L441" s="11" t="s">
        <v>115</v>
      </c>
      <c r="M441" s="11" t="s">
        <v>649</v>
      </c>
      <c r="N441" s="26">
        <v>46846.333333333336</v>
      </c>
      <c r="O441" s="26">
        <v>46871.645833333336</v>
      </c>
      <c r="P441" s="11" t="s">
        <v>498</v>
      </c>
      <c r="Q441" s="11" t="s">
        <v>475</v>
      </c>
      <c r="R441" s="13">
        <f>VLOOKUP(D441,'Izmaksu piedāvājums'!$A$18:$N$213,13)</f>
        <v>0</v>
      </c>
      <c r="S441" s="27">
        <v>1</v>
      </c>
      <c r="T441" s="13">
        <f t="shared" si="6"/>
        <v>0</v>
      </c>
    </row>
    <row r="442" spans="1:20" ht="409.5" x14ac:dyDescent="0.35">
      <c r="A442" s="12">
        <v>2028</v>
      </c>
      <c r="B442" s="12" t="s">
        <v>3</v>
      </c>
      <c r="C442" s="12" t="s">
        <v>475</v>
      </c>
      <c r="D442" s="11" t="s">
        <v>47</v>
      </c>
      <c r="E442" s="11" t="s">
        <v>48</v>
      </c>
      <c r="F442" s="11" t="s">
        <v>658</v>
      </c>
      <c r="G442" s="11" t="s">
        <v>659</v>
      </c>
      <c r="H442" s="11" t="s">
        <v>613</v>
      </c>
      <c r="I442" s="12">
        <v>387182</v>
      </c>
      <c r="J442" s="11" t="s">
        <v>479</v>
      </c>
      <c r="K442" s="11" t="s">
        <v>614</v>
      </c>
      <c r="L442" s="11" t="s">
        <v>48</v>
      </c>
      <c r="M442" s="11" t="s">
        <v>615</v>
      </c>
      <c r="N442" s="26">
        <v>46846.333333333336</v>
      </c>
      <c r="O442" s="26">
        <v>46871.645833333336</v>
      </c>
      <c r="P442" s="11" t="s">
        <v>616</v>
      </c>
      <c r="Q442" s="11" t="s">
        <v>475</v>
      </c>
      <c r="R442" s="13">
        <f>VLOOKUP(D442,'Izmaksu piedāvājums'!$A$18:$N$213,13)</f>
        <v>0</v>
      </c>
      <c r="S442" s="27">
        <v>1</v>
      </c>
      <c r="T442" s="13">
        <f t="shared" ref="T442:T505" si="7">R442*S442</f>
        <v>0</v>
      </c>
    </row>
    <row r="443" spans="1:20" ht="409.5" x14ac:dyDescent="0.35">
      <c r="A443" s="12">
        <v>2028</v>
      </c>
      <c r="B443" s="12" t="s">
        <v>3</v>
      </c>
      <c r="C443" s="12" t="s">
        <v>475</v>
      </c>
      <c r="D443" s="11" t="s">
        <v>47</v>
      </c>
      <c r="E443" s="11" t="s">
        <v>48</v>
      </c>
      <c r="F443" s="11" t="s">
        <v>660</v>
      </c>
      <c r="G443" s="11" t="s">
        <v>661</v>
      </c>
      <c r="H443" s="11" t="s">
        <v>662</v>
      </c>
      <c r="I443" s="12">
        <v>387183</v>
      </c>
      <c r="J443" s="11" t="s">
        <v>479</v>
      </c>
      <c r="K443" s="11" t="s">
        <v>614</v>
      </c>
      <c r="L443" s="11" t="s">
        <v>48</v>
      </c>
      <c r="M443" s="11" t="s">
        <v>615</v>
      </c>
      <c r="N443" s="26">
        <v>46846.333333333336</v>
      </c>
      <c r="O443" s="26">
        <v>46871.645833333336</v>
      </c>
      <c r="P443" s="11" t="s">
        <v>620</v>
      </c>
      <c r="Q443" s="11" t="s">
        <v>475</v>
      </c>
      <c r="R443" s="13">
        <f>VLOOKUP(D443,'Izmaksu piedāvājums'!$A$18:$N$213,13)</f>
        <v>0</v>
      </c>
      <c r="S443" s="27">
        <v>1</v>
      </c>
      <c r="T443" s="13">
        <f t="shared" si="7"/>
        <v>0</v>
      </c>
    </row>
    <row r="444" spans="1:20" ht="155" x14ac:dyDescent="0.35">
      <c r="A444" s="12">
        <v>2028</v>
      </c>
      <c r="B444" s="12" t="s">
        <v>3</v>
      </c>
      <c r="C444" s="12" t="s">
        <v>475</v>
      </c>
      <c r="D444" s="11" t="s">
        <v>272</v>
      </c>
      <c r="E444" s="11" t="s">
        <v>273</v>
      </c>
      <c r="F444" s="11" t="s">
        <v>663</v>
      </c>
      <c r="G444" s="11" t="s">
        <v>664</v>
      </c>
      <c r="H444" s="11" t="s">
        <v>665</v>
      </c>
      <c r="I444" s="12">
        <v>387184</v>
      </c>
      <c r="J444" s="11" t="s">
        <v>479</v>
      </c>
      <c r="K444" s="11" t="s">
        <v>273</v>
      </c>
      <c r="L444" s="11" t="s">
        <v>273</v>
      </c>
      <c r="M444" s="11" t="s">
        <v>666</v>
      </c>
      <c r="N444" s="26">
        <v>46846.333333333336</v>
      </c>
      <c r="O444" s="26">
        <v>46871.645833333336</v>
      </c>
      <c r="P444" s="11" t="s">
        <v>498</v>
      </c>
      <c r="Q444" s="11" t="s">
        <v>475</v>
      </c>
      <c r="R444" s="13">
        <f>VLOOKUP(D444,'Izmaksu piedāvājums'!$A$18:$N$213,13)</f>
        <v>0</v>
      </c>
      <c r="S444" s="27">
        <v>1</v>
      </c>
      <c r="T444" s="13">
        <f t="shared" si="7"/>
        <v>0</v>
      </c>
    </row>
    <row r="445" spans="1:20" ht="155" x14ac:dyDescent="0.35">
      <c r="A445" s="12">
        <v>2028</v>
      </c>
      <c r="B445" s="12" t="s">
        <v>3</v>
      </c>
      <c r="C445" s="12" t="s">
        <v>475</v>
      </c>
      <c r="D445" s="11" t="s">
        <v>272</v>
      </c>
      <c r="E445" s="11" t="s">
        <v>273</v>
      </c>
      <c r="F445" s="11" t="s">
        <v>667</v>
      </c>
      <c r="G445" s="11" t="s">
        <v>668</v>
      </c>
      <c r="H445" s="11" t="s">
        <v>669</v>
      </c>
      <c r="I445" s="12">
        <v>387185</v>
      </c>
      <c r="J445" s="11" t="s">
        <v>479</v>
      </c>
      <c r="K445" s="11" t="s">
        <v>273</v>
      </c>
      <c r="L445" s="11" t="s">
        <v>273</v>
      </c>
      <c r="M445" s="11" t="s">
        <v>666</v>
      </c>
      <c r="N445" s="26">
        <v>46846.333333333336</v>
      </c>
      <c r="O445" s="26">
        <v>46871.645833333336</v>
      </c>
      <c r="P445" s="11" t="s">
        <v>498</v>
      </c>
      <c r="Q445" s="11" t="s">
        <v>475</v>
      </c>
      <c r="R445" s="13">
        <f>VLOOKUP(D445,'Izmaksu piedāvājums'!$A$18:$N$213,13)</f>
        <v>0</v>
      </c>
      <c r="S445" s="27">
        <v>1</v>
      </c>
      <c r="T445" s="13">
        <f t="shared" si="7"/>
        <v>0</v>
      </c>
    </row>
    <row r="446" spans="1:20" ht="155" x14ac:dyDescent="0.35">
      <c r="A446" s="12">
        <v>2028</v>
      </c>
      <c r="B446" s="12" t="s">
        <v>3</v>
      </c>
      <c r="C446" s="12" t="s">
        <v>475</v>
      </c>
      <c r="D446" s="11" t="s">
        <v>272</v>
      </c>
      <c r="E446" s="11" t="s">
        <v>273</v>
      </c>
      <c r="F446" s="11" t="s">
        <v>670</v>
      </c>
      <c r="G446" s="11" t="s">
        <v>671</v>
      </c>
      <c r="H446" s="11" t="s">
        <v>672</v>
      </c>
      <c r="I446" s="12">
        <v>387186</v>
      </c>
      <c r="J446" s="11" t="s">
        <v>479</v>
      </c>
      <c r="K446" s="11" t="s">
        <v>273</v>
      </c>
      <c r="L446" s="11" t="s">
        <v>273</v>
      </c>
      <c r="M446" s="11" t="s">
        <v>666</v>
      </c>
      <c r="N446" s="26">
        <v>46846.333333333336</v>
      </c>
      <c r="O446" s="26">
        <v>46871.645833333336</v>
      </c>
      <c r="P446" s="11" t="s">
        <v>498</v>
      </c>
      <c r="Q446" s="11" t="s">
        <v>475</v>
      </c>
      <c r="R446" s="13">
        <f>VLOOKUP(D446,'Izmaksu piedāvājums'!$A$18:$N$213,13)</f>
        <v>0</v>
      </c>
      <c r="S446" s="27">
        <v>1</v>
      </c>
      <c r="T446" s="13">
        <f t="shared" si="7"/>
        <v>0</v>
      </c>
    </row>
    <row r="447" spans="1:20" ht="325.5" x14ac:dyDescent="0.35">
      <c r="A447" s="12">
        <v>2028</v>
      </c>
      <c r="B447" s="12" t="s">
        <v>3</v>
      </c>
      <c r="C447" s="12" t="s">
        <v>475</v>
      </c>
      <c r="D447" s="11" t="s">
        <v>228</v>
      </c>
      <c r="E447" s="11" t="s">
        <v>229</v>
      </c>
      <c r="F447" s="11" t="s">
        <v>575</v>
      </c>
      <c r="G447" s="11" t="s">
        <v>576</v>
      </c>
      <c r="H447" s="11" t="s">
        <v>577</v>
      </c>
      <c r="I447" s="12">
        <v>387187</v>
      </c>
      <c r="J447" s="11" t="s">
        <v>479</v>
      </c>
      <c r="K447" s="11" t="s">
        <v>502</v>
      </c>
      <c r="L447" s="11" t="s">
        <v>229</v>
      </c>
      <c r="M447" s="11" t="s">
        <v>504</v>
      </c>
      <c r="N447" s="26">
        <v>46846.333333333336</v>
      </c>
      <c r="O447" s="26">
        <v>46871.645833333336</v>
      </c>
      <c r="P447" s="11" t="s">
        <v>498</v>
      </c>
      <c r="Q447" s="11" t="s">
        <v>475</v>
      </c>
      <c r="R447" s="13">
        <f>VLOOKUP(D447,'Izmaksu piedāvājums'!$A$18:$N$213,13)</f>
        <v>0</v>
      </c>
      <c r="S447" s="27">
        <v>1</v>
      </c>
      <c r="T447" s="13">
        <f t="shared" si="7"/>
        <v>0</v>
      </c>
    </row>
    <row r="448" spans="1:20" ht="325.5" x14ac:dyDescent="0.35">
      <c r="A448" s="12">
        <v>2028</v>
      </c>
      <c r="B448" s="12" t="s">
        <v>3</v>
      </c>
      <c r="C448" s="12" t="s">
        <v>475</v>
      </c>
      <c r="D448" s="11" t="s">
        <v>234</v>
      </c>
      <c r="E448" s="11" t="s">
        <v>235</v>
      </c>
      <c r="F448" s="11" t="s">
        <v>578</v>
      </c>
      <c r="G448" s="11" t="s">
        <v>579</v>
      </c>
      <c r="H448" s="11" t="s">
        <v>525</v>
      </c>
      <c r="I448" s="12">
        <v>387188</v>
      </c>
      <c r="J448" s="11" t="s">
        <v>479</v>
      </c>
      <c r="K448" s="11" t="s">
        <v>502</v>
      </c>
      <c r="L448" s="11" t="s">
        <v>235</v>
      </c>
      <c r="M448" s="11" t="s">
        <v>504</v>
      </c>
      <c r="N448" s="26">
        <v>46846.333333333336</v>
      </c>
      <c r="O448" s="26">
        <v>46871.645833333336</v>
      </c>
      <c r="P448" s="11" t="s">
        <v>498</v>
      </c>
      <c r="Q448" s="11" t="s">
        <v>475</v>
      </c>
      <c r="R448" s="13">
        <f>VLOOKUP(D448,'Izmaksu piedāvājums'!$A$18:$N$213,13)</f>
        <v>0</v>
      </c>
      <c r="S448" s="27">
        <v>1</v>
      </c>
      <c r="T448" s="13">
        <f t="shared" si="7"/>
        <v>0</v>
      </c>
    </row>
    <row r="449" spans="1:20" ht="325.5" x14ac:dyDescent="0.35">
      <c r="A449" s="12">
        <v>2028</v>
      </c>
      <c r="B449" s="12" t="s">
        <v>3</v>
      </c>
      <c r="C449" s="12" t="s">
        <v>475</v>
      </c>
      <c r="D449" s="11" t="s">
        <v>230</v>
      </c>
      <c r="E449" s="11" t="s">
        <v>231</v>
      </c>
      <c r="F449" s="11" t="s">
        <v>580</v>
      </c>
      <c r="G449" s="11" t="s">
        <v>581</v>
      </c>
      <c r="H449" s="11" t="s">
        <v>582</v>
      </c>
      <c r="I449" s="12">
        <v>387189</v>
      </c>
      <c r="J449" s="11" t="s">
        <v>479</v>
      </c>
      <c r="K449" s="11" t="s">
        <v>502</v>
      </c>
      <c r="L449" s="11" t="s">
        <v>231</v>
      </c>
      <c r="M449" s="11" t="s">
        <v>504</v>
      </c>
      <c r="N449" s="26">
        <v>46846.333333333336</v>
      </c>
      <c r="O449" s="26">
        <v>46871.645833333336</v>
      </c>
      <c r="P449" s="11" t="s">
        <v>498</v>
      </c>
      <c r="Q449" s="11" t="s">
        <v>475</v>
      </c>
      <c r="R449" s="13">
        <f>VLOOKUP(D449,'Izmaksu piedāvājums'!$A$18:$N$213,13)</f>
        <v>0</v>
      </c>
      <c r="S449" s="27">
        <v>1</v>
      </c>
      <c r="T449" s="13">
        <f t="shared" si="7"/>
        <v>0</v>
      </c>
    </row>
    <row r="450" spans="1:20" ht="325.5" x14ac:dyDescent="0.35">
      <c r="A450" s="12">
        <v>2028</v>
      </c>
      <c r="B450" s="12" t="s">
        <v>3</v>
      </c>
      <c r="C450" s="12" t="s">
        <v>475</v>
      </c>
      <c r="D450" s="11" t="s">
        <v>234</v>
      </c>
      <c r="E450" s="11" t="s">
        <v>235</v>
      </c>
      <c r="F450" s="11" t="s">
        <v>583</v>
      </c>
      <c r="G450" s="11" t="s">
        <v>584</v>
      </c>
      <c r="H450" s="11" t="s">
        <v>525</v>
      </c>
      <c r="I450" s="12">
        <v>387190</v>
      </c>
      <c r="J450" s="11" t="s">
        <v>479</v>
      </c>
      <c r="K450" s="11" t="s">
        <v>502</v>
      </c>
      <c r="L450" s="11" t="s">
        <v>235</v>
      </c>
      <c r="M450" s="11" t="s">
        <v>504</v>
      </c>
      <c r="N450" s="26">
        <v>46846.333333333336</v>
      </c>
      <c r="O450" s="26">
        <v>46871.645833333336</v>
      </c>
      <c r="P450" s="11" t="s">
        <v>498</v>
      </c>
      <c r="Q450" s="11" t="s">
        <v>475</v>
      </c>
      <c r="R450" s="13">
        <f>VLOOKUP(D450,'Izmaksu piedāvājums'!$A$18:$N$213,13)</f>
        <v>0</v>
      </c>
      <c r="S450" s="27">
        <v>1</v>
      </c>
      <c r="T450" s="13">
        <f t="shared" si="7"/>
        <v>0</v>
      </c>
    </row>
    <row r="451" spans="1:20" ht="325.5" x14ac:dyDescent="0.35">
      <c r="A451" s="12">
        <v>2028</v>
      </c>
      <c r="B451" s="12" t="s">
        <v>3</v>
      </c>
      <c r="C451" s="12" t="s">
        <v>475</v>
      </c>
      <c r="D451" s="11" t="s">
        <v>232</v>
      </c>
      <c r="E451" s="11" t="s">
        <v>233</v>
      </c>
      <c r="F451" s="11" t="s">
        <v>568</v>
      </c>
      <c r="G451" s="11" t="s">
        <v>569</v>
      </c>
      <c r="H451" s="11" t="s">
        <v>570</v>
      </c>
      <c r="I451" s="12">
        <v>387191</v>
      </c>
      <c r="J451" s="11" t="s">
        <v>479</v>
      </c>
      <c r="K451" s="11" t="s">
        <v>502</v>
      </c>
      <c r="L451" s="11" t="s">
        <v>233</v>
      </c>
      <c r="M451" s="11" t="s">
        <v>504</v>
      </c>
      <c r="N451" s="26">
        <v>46846.333333333336</v>
      </c>
      <c r="O451" s="26">
        <v>46871.645833333336</v>
      </c>
      <c r="P451" s="11" t="s">
        <v>498</v>
      </c>
      <c r="Q451" s="11" t="s">
        <v>475</v>
      </c>
      <c r="R451" s="13">
        <f>VLOOKUP(D451,'Izmaksu piedāvājums'!$A$18:$N$213,13)</f>
        <v>0</v>
      </c>
      <c r="S451" s="27">
        <v>1</v>
      </c>
      <c r="T451" s="13">
        <f t="shared" si="7"/>
        <v>0</v>
      </c>
    </row>
    <row r="452" spans="1:20" ht="341" x14ac:dyDescent="0.35">
      <c r="A452" s="12">
        <v>2028</v>
      </c>
      <c r="B452" s="12" t="s">
        <v>3</v>
      </c>
      <c r="C452" s="12" t="s">
        <v>475</v>
      </c>
      <c r="D452" s="11" t="s">
        <v>214</v>
      </c>
      <c r="E452" s="11" t="s">
        <v>215</v>
      </c>
      <c r="F452" s="11" t="s">
        <v>683</v>
      </c>
      <c r="G452" s="11" t="s">
        <v>684</v>
      </c>
      <c r="H452" s="11" t="s">
        <v>685</v>
      </c>
      <c r="I452" s="12">
        <v>387192</v>
      </c>
      <c r="J452" s="11" t="s">
        <v>479</v>
      </c>
      <c r="K452" s="11" t="s">
        <v>686</v>
      </c>
      <c r="L452" s="11" t="s">
        <v>215</v>
      </c>
      <c r="M452" s="11" t="s">
        <v>687</v>
      </c>
      <c r="N452" s="26">
        <v>46875.333333333336</v>
      </c>
      <c r="O452" s="26">
        <v>46904.697916666664</v>
      </c>
      <c r="P452" s="11" t="s">
        <v>498</v>
      </c>
      <c r="Q452" s="11" t="s">
        <v>475</v>
      </c>
      <c r="R452" s="13">
        <f>VLOOKUP(D452,'Izmaksu piedāvājums'!$A$18:$N$213,13)</f>
        <v>0</v>
      </c>
      <c r="S452" s="27">
        <v>1</v>
      </c>
      <c r="T452" s="13">
        <f t="shared" si="7"/>
        <v>0</v>
      </c>
    </row>
    <row r="453" spans="1:20" ht="409.5" x14ac:dyDescent="0.35">
      <c r="A453" s="12">
        <v>2028</v>
      </c>
      <c r="B453" s="12" t="s">
        <v>3</v>
      </c>
      <c r="C453" s="12" t="s">
        <v>475</v>
      </c>
      <c r="D453" s="11" t="s">
        <v>218</v>
      </c>
      <c r="E453" s="11" t="s">
        <v>219</v>
      </c>
      <c r="F453" s="11" t="s">
        <v>688</v>
      </c>
      <c r="G453" s="11" t="s">
        <v>689</v>
      </c>
      <c r="H453" s="11" t="s">
        <v>540</v>
      </c>
      <c r="I453" s="12">
        <v>387193</v>
      </c>
      <c r="J453" s="11" t="s">
        <v>479</v>
      </c>
      <c r="K453" s="11" t="s">
        <v>541</v>
      </c>
      <c r="L453" s="11" t="s">
        <v>219</v>
      </c>
      <c r="M453" s="11" t="s">
        <v>542</v>
      </c>
      <c r="N453" s="26">
        <v>46875.333333333336</v>
      </c>
      <c r="O453" s="26">
        <v>46904.697916666664</v>
      </c>
      <c r="P453" s="11" t="s">
        <v>498</v>
      </c>
      <c r="Q453" s="11" t="s">
        <v>475</v>
      </c>
      <c r="R453" s="13">
        <f>VLOOKUP(D453,'Izmaksu piedāvājums'!$A$18:$N$213,13)</f>
        <v>0</v>
      </c>
      <c r="S453" s="27">
        <v>1</v>
      </c>
      <c r="T453" s="13">
        <f t="shared" si="7"/>
        <v>0</v>
      </c>
    </row>
    <row r="454" spans="1:20" ht="341" x14ac:dyDescent="0.35">
      <c r="A454" s="12">
        <v>2028</v>
      </c>
      <c r="B454" s="12" t="s">
        <v>3</v>
      </c>
      <c r="C454" s="12" t="s">
        <v>475</v>
      </c>
      <c r="D454" s="11" t="s">
        <v>216</v>
      </c>
      <c r="E454" s="11" t="s">
        <v>217</v>
      </c>
      <c r="F454" s="11" t="s">
        <v>690</v>
      </c>
      <c r="G454" s="11" t="s">
        <v>691</v>
      </c>
      <c r="H454" s="11" t="s">
        <v>692</v>
      </c>
      <c r="I454" s="12">
        <v>387194</v>
      </c>
      <c r="J454" s="11" t="s">
        <v>479</v>
      </c>
      <c r="K454" s="11" t="s">
        <v>693</v>
      </c>
      <c r="L454" s="11" t="s">
        <v>217</v>
      </c>
      <c r="M454" s="11" t="s">
        <v>694</v>
      </c>
      <c r="N454" s="26">
        <v>46875.333333333336</v>
      </c>
      <c r="O454" s="26">
        <v>46904.697916666664</v>
      </c>
      <c r="P454" s="11" t="s">
        <v>498</v>
      </c>
      <c r="Q454" s="11" t="s">
        <v>475</v>
      </c>
      <c r="R454" s="13">
        <f>VLOOKUP(D454,'Izmaksu piedāvājums'!$A$18:$N$213,13)</f>
        <v>0</v>
      </c>
      <c r="S454" s="27">
        <v>1</v>
      </c>
      <c r="T454" s="13">
        <f t="shared" si="7"/>
        <v>0</v>
      </c>
    </row>
    <row r="455" spans="1:20" ht="409.5" x14ac:dyDescent="0.35">
      <c r="A455" s="12">
        <v>2028</v>
      </c>
      <c r="B455" s="12" t="s">
        <v>3</v>
      </c>
      <c r="C455" s="12" t="s">
        <v>475</v>
      </c>
      <c r="D455" s="11" t="s">
        <v>224</v>
      </c>
      <c r="E455" s="11" t="s">
        <v>225</v>
      </c>
      <c r="F455" s="11" t="s">
        <v>695</v>
      </c>
      <c r="G455" s="11" t="s">
        <v>696</v>
      </c>
      <c r="H455" s="11" t="s">
        <v>540</v>
      </c>
      <c r="I455" s="12">
        <v>387195</v>
      </c>
      <c r="J455" s="11" t="s">
        <v>479</v>
      </c>
      <c r="K455" s="11" t="s">
        <v>541</v>
      </c>
      <c r="L455" s="11" t="s">
        <v>225</v>
      </c>
      <c r="M455" s="11" t="s">
        <v>542</v>
      </c>
      <c r="N455" s="26">
        <v>46875.333333333336</v>
      </c>
      <c r="O455" s="26">
        <v>46904.697916666664</v>
      </c>
      <c r="P455" s="11" t="s">
        <v>498</v>
      </c>
      <c r="Q455" s="11" t="s">
        <v>475</v>
      </c>
      <c r="R455" s="13">
        <f>VLOOKUP(D455,'Izmaksu piedāvājums'!$A$18:$N$213,13)</f>
        <v>0</v>
      </c>
      <c r="S455" s="27">
        <v>1</v>
      </c>
      <c r="T455" s="13">
        <f t="shared" si="7"/>
        <v>0</v>
      </c>
    </row>
    <row r="456" spans="1:20" ht="341" x14ac:dyDescent="0.35">
      <c r="A456" s="12">
        <v>2028</v>
      </c>
      <c r="B456" s="12" t="s">
        <v>3</v>
      </c>
      <c r="C456" s="12" t="s">
        <v>475</v>
      </c>
      <c r="D456" s="11" t="s">
        <v>222</v>
      </c>
      <c r="E456" s="11" t="s">
        <v>223</v>
      </c>
      <c r="F456" s="11" t="s">
        <v>697</v>
      </c>
      <c r="G456" s="11" t="s">
        <v>698</v>
      </c>
      <c r="H456" s="11" t="s">
        <v>699</v>
      </c>
      <c r="I456" s="12">
        <v>387196</v>
      </c>
      <c r="J456" s="11" t="s">
        <v>479</v>
      </c>
      <c r="K456" s="11" t="s">
        <v>700</v>
      </c>
      <c r="L456" s="11" t="s">
        <v>223</v>
      </c>
      <c r="M456" s="11" t="s">
        <v>701</v>
      </c>
      <c r="N456" s="26">
        <v>46875.333333333336</v>
      </c>
      <c r="O456" s="26">
        <v>46904.697916666664</v>
      </c>
      <c r="P456" s="11" t="s">
        <v>498</v>
      </c>
      <c r="Q456" s="11" t="s">
        <v>475</v>
      </c>
      <c r="R456" s="13">
        <f>VLOOKUP(D456,'Izmaksu piedāvājums'!$A$18:$N$213,13)</f>
        <v>0</v>
      </c>
      <c r="S456" s="27">
        <v>1</v>
      </c>
      <c r="T456" s="13">
        <f t="shared" si="7"/>
        <v>0</v>
      </c>
    </row>
    <row r="457" spans="1:20" ht="409.5" x14ac:dyDescent="0.35">
      <c r="A457" s="12">
        <v>2028</v>
      </c>
      <c r="B457" s="12" t="s">
        <v>3</v>
      </c>
      <c r="C457" s="12" t="s">
        <v>475</v>
      </c>
      <c r="D457" s="11" t="s">
        <v>226</v>
      </c>
      <c r="E457" s="11" t="s">
        <v>227</v>
      </c>
      <c r="F457" s="11" t="s">
        <v>702</v>
      </c>
      <c r="G457" s="11" t="s">
        <v>703</v>
      </c>
      <c r="H457" s="11" t="s">
        <v>540</v>
      </c>
      <c r="I457" s="12">
        <v>387197</v>
      </c>
      <c r="J457" s="11" t="s">
        <v>479</v>
      </c>
      <c r="K457" s="11" t="s">
        <v>541</v>
      </c>
      <c r="L457" s="11" t="s">
        <v>227</v>
      </c>
      <c r="M457" s="11" t="s">
        <v>542</v>
      </c>
      <c r="N457" s="26">
        <v>46875.333333333336</v>
      </c>
      <c r="O457" s="26">
        <v>46904.697916666664</v>
      </c>
      <c r="P457" s="11" t="s">
        <v>498</v>
      </c>
      <c r="Q457" s="11" t="s">
        <v>475</v>
      </c>
      <c r="R457" s="13">
        <f>VLOOKUP(D457,'Izmaksu piedāvājums'!$A$18:$N$213,13)</f>
        <v>0</v>
      </c>
      <c r="S457" s="27">
        <v>1</v>
      </c>
      <c r="T457" s="13">
        <f t="shared" si="7"/>
        <v>0</v>
      </c>
    </row>
    <row r="458" spans="1:20" ht="263.5" x14ac:dyDescent="0.35">
      <c r="A458" s="12">
        <v>2028</v>
      </c>
      <c r="B458" s="12" t="s">
        <v>3</v>
      </c>
      <c r="C458" s="12" t="s">
        <v>475</v>
      </c>
      <c r="D458" s="11" t="s">
        <v>304</v>
      </c>
      <c r="E458" s="11" t="s">
        <v>305</v>
      </c>
      <c r="F458" s="11" t="s">
        <v>704</v>
      </c>
      <c r="G458" s="11" t="s">
        <v>705</v>
      </c>
      <c r="H458" s="11" t="s">
        <v>490</v>
      </c>
      <c r="I458" s="12">
        <v>387198</v>
      </c>
      <c r="J458" s="11" t="s">
        <v>479</v>
      </c>
      <c r="K458" s="11" t="s">
        <v>305</v>
      </c>
      <c r="L458" s="11" t="s">
        <v>305</v>
      </c>
      <c r="M458" s="11" t="s">
        <v>706</v>
      </c>
      <c r="N458" s="26">
        <v>46875.333333333336</v>
      </c>
      <c r="O458" s="26">
        <v>46904.697916666664</v>
      </c>
      <c r="P458" s="11" t="s">
        <v>498</v>
      </c>
      <c r="Q458" s="11" t="s">
        <v>475</v>
      </c>
      <c r="R458" s="13">
        <f>VLOOKUP(D458,'Izmaksu piedāvājums'!$A$18:$N$213,13)</f>
        <v>0</v>
      </c>
      <c r="S458" s="27">
        <v>1</v>
      </c>
      <c r="T458" s="13">
        <f t="shared" si="7"/>
        <v>0</v>
      </c>
    </row>
    <row r="459" spans="1:20" ht="263.5" x14ac:dyDescent="0.35">
      <c r="A459" s="12">
        <v>2028</v>
      </c>
      <c r="B459" s="12" t="s">
        <v>3</v>
      </c>
      <c r="C459" s="12" t="s">
        <v>475</v>
      </c>
      <c r="D459" s="11" t="s">
        <v>304</v>
      </c>
      <c r="E459" s="11" t="s">
        <v>305</v>
      </c>
      <c r="F459" s="11" t="s">
        <v>707</v>
      </c>
      <c r="G459" s="11" t="s">
        <v>708</v>
      </c>
      <c r="H459" s="11" t="s">
        <v>490</v>
      </c>
      <c r="I459" s="12">
        <v>387199</v>
      </c>
      <c r="J459" s="11" t="s">
        <v>479</v>
      </c>
      <c r="K459" s="11" t="s">
        <v>305</v>
      </c>
      <c r="L459" s="11" t="s">
        <v>305</v>
      </c>
      <c r="M459" s="11" t="s">
        <v>706</v>
      </c>
      <c r="N459" s="26">
        <v>46875.333333333336</v>
      </c>
      <c r="O459" s="26">
        <v>46904.697916666664</v>
      </c>
      <c r="P459" s="11" t="s">
        <v>498</v>
      </c>
      <c r="Q459" s="11" t="s">
        <v>475</v>
      </c>
      <c r="R459" s="13">
        <f>VLOOKUP(D459,'Izmaksu piedāvājums'!$A$18:$N$213,13)</f>
        <v>0</v>
      </c>
      <c r="S459" s="27">
        <v>1</v>
      </c>
      <c r="T459" s="13">
        <f t="shared" si="7"/>
        <v>0</v>
      </c>
    </row>
    <row r="460" spans="1:20" ht="409.5" x14ac:dyDescent="0.35">
      <c r="A460" s="12">
        <v>2028</v>
      </c>
      <c r="B460" s="12" t="s">
        <v>3</v>
      </c>
      <c r="C460" s="12" t="s">
        <v>475</v>
      </c>
      <c r="D460" s="11" t="s">
        <v>220</v>
      </c>
      <c r="E460" s="11" t="s">
        <v>221</v>
      </c>
      <c r="F460" s="11" t="s">
        <v>709</v>
      </c>
      <c r="G460" s="11" t="s">
        <v>710</v>
      </c>
      <c r="H460" s="11" t="s">
        <v>540</v>
      </c>
      <c r="I460" s="12">
        <v>387200</v>
      </c>
      <c r="J460" s="11" t="s">
        <v>479</v>
      </c>
      <c r="K460" s="11" t="s">
        <v>541</v>
      </c>
      <c r="L460" s="11" t="s">
        <v>221</v>
      </c>
      <c r="M460" s="11" t="s">
        <v>542</v>
      </c>
      <c r="N460" s="26">
        <v>46875.333333333336</v>
      </c>
      <c r="O460" s="26">
        <v>46904.697916666664</v>
      </c>
      <c r="P460" s="11" t="s">
        <v>498</v>
      </c>
      <c r="Q460" s="11" t="s">
        <v>475</v>
      </c>
      <c r="R460" s="13">
        <f>VLOOKUP(D460,'Izmaksu piedāvājums'!$A$18:$N$213,13)</f>
        <v>0</v>
      </c>
      <c r="S460" s="27">
        <v>1</v>
      </c>
      <c r="T460" s="13">
        <f t="shared" si="7"/>
        <v>0</v>
      </c>
    </row>
    <row r="461" spans="1:20" ht="403" x14ac:dyDescent="0.35">
      <c r="A461" s="12">
        <v>2028</v>
      </c>
      <c r="B461" s="12" t="s">
        <v>3</v>
      </c>
      <c r="C461" s="12" t="s">
        <v>475</v>
      </c>
      <c r="D461" s="11" t="s">
        <v>134</v>
      </c>
      <c r="E461" s="11" t="s">
        <v>135</v>
      </c>
      <c r="F461" s="11" t="s">
        <v>711</v>
      </c>
      <c r="G461" s="11" t="s">
        <v>712</v>
      </c>
      <c r="H461" s="11" t="s">
        <v>540</v>
      </c>
      <c r="I461" s="12">
        <v>387201</v>
      </c>
      <c r="J461" s="11" t="s">
        <v>479</v>
      </c>
      <c r="K461" s="11" t="s">
        <v>573</v>
      </c>
      <c r="L461" s="11" t="s">
        <v>135</v>
      </c>
      <c r="M461" s="11" t="s">
        <v>574</v>
      </c>
      <c r="N461" s="26">
        <v>46875.333333333336</v>
      </c>
      <c r="O461" s="26">
        <v>46904.697916666664</v>
      </c>
      <c r="P461" s="11" t="s">
        <v>498</v>
      </c>
      <c r="Q461" s="11" t="s">
        <v>475</v>
      </c>
      <c r="R461" s="13">
        <f>VLOOKUP(D461,'Izmaksu piedāvājums'!$A$18:$N$213,13)</f>
        <v>0</v>
      </c>
      <c r="S461" s="27">
        <v>1</v>
      </c>
      <c r="T461" s="13">
        <f t="shared" si="7"/>
        <v>0</v>
      </c>
    </row>
    <row r="462" spans="1:20" ht="403" x14ac:dyDescent="0.35">
      <c r="A462" s="12">
        <v>2028</v>
      </c>
      <c r="B462" s="12" t="s">
        <v>3</v>
      </c>
      <c r="C462" s="12" t="s">
        <v>475</v>
      </c>
      <c r="D462" s="11" t="s">
        <v>134</v>
      </c>
      <c r="E462" s="11" t="s">
        <v>135</v>
      </c>
      <c r="F462" s="11" t="s">
        <v>713</v>
      </c>
      <c r="G462" s="11" t="s">
        <v>714</v>
      </c>
      <c r="H462" s="11" t="s">
        <v>540</v>
      </c>
      <c r="I462" s="12">
        <v>387202</v>
      </c>
      <c r="J462" s="11" t="s">
        <v>479</v>
      </c>
      <c r="K462" s="11" t="s">
        <v>573</v>
      </c>
      <c r="L462" s="11" t="s">
        <v>135</v>
      </c>
      <c r="M462" s="11" t="s">
        <v>574</v>
      </c>
      <c r="N462" s="26">
        <v>46875.333333333336</v>
      </c>
      <c r="O462" s="26">
        <v>46904.697916666664</v>
      </c>
      <c r="P462" s="11" t="s">
        <v>498</v>
      </c>
      <c r="Q462" s="11" t="s">
        <v>475</v>
      </c>
      <c r="R462" s="13">
        <f>VLOOKUP(D462,'Izmaksu piedāvājums'!$A$18:$N$213,13)</f>
        <v>0</v>
      </c>
      <c r="S462" s="27">
        <v>1</v>
      </c>
      <c r="T462" s="13">
        <f t="shared" si="7"/>
        <v>0</v>
      </c>
    </row>
    <row r="463" spans="1:20" ht="403" x14ac:dyDescent="0.35">
      <c r="A463" s="12">
        <v>2028</v>
      </c>
      <c r="B463" s="12" t="s">
        <v>3</v>
      </c>
      <c r="C463" s="12" t="s">
        <v>475</v>
      </c>
      <c r="D463" s="11" t="s">
        <v>162</v>
      </c>
      <c r="E463" s="11" t="s">
        <v>163</v>
      </c>
      <c r="F463" s="11" t="s">
        <v>715</v>
      </c>
      <c r="G463" s="11" t="s">
        <v>716</v>
      </c>
      <c r="H463" s="11" t="s">
        <v>717</v>
      </c>
      <c r="I463" s="12">
        <v>387203</v>
      </c>
      <c r="J463" s="11" t="s">
        <v>479</v>
      </c>
      <c r="K463" s="11" t="s">
        <v>718</v>
      </c>
      <c r="L463" s="11" t="s">
        <v>163</v>
      </c>
      <c r="M463" s="11" t="s">
        <v>719</v>
      </c>
      <c r="N463" s="26">
        <v>46875.333333333336</v>
      </c>
      <c r="O463" s="26">
        <v>46904.697916666664</v>
      </c>
      <c r="P463" s="11" t="s">
        <v>498</v>
      </c>
      <c r="Q463" s="11" t="s">
        <v>475</v>
      </c>
      <c r="R463" s="13">
        <f>VLOOKUP(D463,'Izmaksu piedāvājums'!$A$18:$N$213,13)</f>
        <v>0</v>
      </c>
      <c r="S463" s="27">
        <v>1</v>
      </c>
      <c r="T463" s="13">
        <f t="shared" si="7"/>
        <v>0</v>
      </c>
    </row>
    <row r="464" spans="1:20" ht="403" x14ac:dyDescent="0.35">
      <c r="A464" s="12">
        <v>2028</v>
      </c>
      <c r="B464" s="12" t="s">
        <v>3</v>
      </c>
      <c r="C464" s="12" t="s">
        <v>475</v>
      </c>
      <c r="D464" s="11" t="s">
        <v>162</v>
      </c>
      <c r="E464" s="11" t="s">
        <v>163</v>
      </c>
      <c r="F464" s="11" t="s">
        <v>720</v>
      </c>
      <c r="G464" s="11" t="s">
        <v>721</v>
      </c>
      <c r="H464" s="11" t="s">
        <v>717</v>
      </c>
      <c r="I464" s="12">
        <v>387204</v>
      </c>
      <c r="J464" s="11" t="s">
        <v>479</v>
      </c>
      <c r="K464" s="11" t="s">
        <v>718</v>
      </c>
      <c r="L464" s="11" t="s">
        <v>163</v>
      </c>
      <c r="M464" s="11" t="s">
        <v>719</v>
      </c>
      <c r="N464" s="26">
        <v>46875.333333333336</v>
      </c>
      <c r="O464" s="26">
        <v>46904.697916666664</v>
      </c>
      <c r="P464" s="11" t="s">
        <v>498</v>
      </c>
      <c r="Q464" s="11" t="s">
        <v>475</v>
      </c>
      <c r="R464" s="13">
        <f>VLOOKUP(D464,'Izmaksu piedāvājums'!$A$18:$N$213,13)</f>
        <v>0</v>
      </c>
      <c r="S464" s="27">
        <v>1</v>
      </c>
      <c r="T464" s="13">
        <f t="shared" si="7"/>
        <v>0</v>
      </c>
    </row>
    <row r="465" spans="1:20" ht="403" x14ac:dyDescent="0.35">
      <c r="A465" s="12">
        <v>2028</v>
      </c>
      <c r="B465" s="12" t="s">
        <v>3</v>
      </c>
      <c r="C465" s="12" t="s">
        <v>475</v>
      </c>
      <c r="D465" s="11" t="s">
        <v>162</v>
      </c>
      <c r="E465" s="11" t="s">
        <v>163</v>
      </c>
      <c r="F465" s="11" t="s">
        <v>722</v>
      </c>
      <c r="G465" s="11" t="s">
        <v>723</v>
      </c>
      <c r="H465" s="11" t="s">
        <v>717</v>
      </c>
      <c r="I465" s="12">
        <v>387205</v>
      </c>
      <c r="J465" s="11" t="s">
        <v>479</v>
      </c>
      <c r="K465" s="11" t="s">
        <v>718</v>
      </c>
      <c r="L465" s="11" t="s">
        <v>163</v>
      </c>
      <c r="M465" s="11" t="s">
        <v>719</v>
      </c>
      <c r="N465" s="26">
        <v>46875.333333333336</v>
      </c>
      <c r="O465" s="26">
        <v>46904.697916666664</v>
      </c>
      <c r="P465" s="11" t="s">
        <v>498</v>
      </c>
      <c r="Q465" s="11" t="s">
        <v>475</v>
      </c>
      <c r="R465" s="13">
        <f>VLOOKUP(D465,'Izmaksu piedāvājums'!$A$18:$N$213,13)</f>
        <v>0</v>
      </c>
      <c r="S465" s="27">
        <v>1</v>
      </c>
      <c r="T465" s="13">
        <f t="shared" si="7"/>
        <v>0</v>
      </c>
    </row>
    <row r="466" spans="1:20" ht="325.5" x14ac:dyDescent="0.35">
      <c r="A466" s="12">
        <v>2028</v>
      </c>
      <c r="B466" s="12" t="s">
        <v>3</v>
      </c>
      <c r="C466" s="12" t="s">
        <v>475</v>
      </c>
      <c r="D466" s="11" t="s">
        <v>332</v>
      </c>
      <c r="E466" s="11" t="s">
        <v>333</v>
      </c>
      <c r="F466" s="11" t="s">
        <v>1454</v>
      </c>
      <c r="G466" s="11" t="s">
        <v>1455</v>
      </c>
      <c r="H466" s="11" t="s">
        <v>1456</v>
      </c>
      <c r="I466" s="12">
        <v>387206</v>
      </c>
      <c r="J466" s="11" t="s">
        <v>479</v>
      </c>
      <c r="K466" s="11" t="s">
        <v>1457</v>
      </c>
      <c r="L466" s="11" t="s">
        <v>1458</v>
      </c>
      <c r="M466" s="11" t="s">
        <v>1459</v>
      </c>
      <c r="N466" s="26">
        <v>46875.333333333336</v>
      </c>
      <c r="O466" s="26">
        <v>46904.697916666664</v>
      </c>
      <c r="P466" s="11" t="s">
        <v>1460</v>
      </c>
      <c r="Q466" s="11" t="s">
        <v>475</v>
      </c>
      <c r="R466" s="13">
        <f>VLOOKUP(D466,'Izmaksu piedāvājums'!$A$18:$N$213,13)</f>
        <v>0</v>
      </c>
      <c r="S466" s="27">
        <v>1</v>
      </c>
      <c r="T466" s="13">
        <f t="shared" si="7"/>
        <v>0</v>
      </c>
    </row>
    <row r="467" spans="1:20" ht="325.5" x14ac:dyDescent="0.35">
      <c r="A467" s="12">
        <v>2028</v>
      </c>
      <c r="B467" s="12" t="s">
        <v>3</v>
      </c>
      <c r="C467" s="12" t="s">
        <v>475</v>
      </c>
      <c r="D467" s="11" t="s">
        <v>332</v>
      </c>
      <c r="E467" s="11" t="s">
        <v>333</v>
      </c>
      <c r="F467" s="11" t="s">
        <v>1461</v>
      </c>
      <c r="G467" s="11" t="s">
        <v>1462</v>
      </c>
      <c r="H467" s="11" t="s">
        <v>1456</v>
      </c>
      <c r="I467" s="12">
        <v>387207</v>
      </c>
      <c r="J467" s="11" t="s">
        <v>479</v>
      </c>
      <c r="K467" s="11" t="s">
        <v>1457</v>
      </c>
      <c r="L467" s="11" t="s">
        <v>1458</v>
      </c>
      <c r="M467" s="11" t="s">
        <v>1459</v>
      </c>
      <c r="N467" s="26">
        <v>46875.333333333336</v>
      </c>
      <c r="O467" s="26">
        <v>46904.697916666664</v>
      </c>
      <c r="P467" s="11" t="s">
        <v>1460</v>
      </c>
      <c r="Q467" s="11" t="s">
        <v>475</v>
      </c>
      <c r="R467" s="13">
        <f>VLOOKUP(D467,'Izmaksu piedāvājums'!$A$18:$N$213,13)</f>
        <v>0</v>
      </c>
      <c r="S467" s="27">
        <v>1</v>
      </c>
      <c r="T467" s="13">
        <f t="shared" si="7"/>
        <v>0</v>
      </c>
    </row>
    <row r="468" spans="1:20" ht="325.5" x14ac:dyDescent="0.35">
      <c r="A468" s="12">
        <v>2028</v>
      </c>
      <c r="B468" s="12" t="s">
        <v>3</v>
      </c>
      <c r="C468" s="12" t="s">
        <v>475</v>
      </c>
      <c r="D468" s="11" t="s">
        <v>228</v>
      </c>
      <c r="E468" s="11" t="s">
        <v>229</v>
      </c>
      <c r="F468" s="11" t="s">
        <v>673</v>
      </c>
      <c r="G468" s="11" t="s">
        <v>674</v>
      </c>
      <c r="H468" s="11" t="s">
        <v>577</v>
      </c>
      <c r="I468" s="12">
        <v>387208</v>
      </c>
      <c r="J468" s="11" t="s">
        <v>479</v>
      </c>
      <c r="K468" s="11" t="s">
        <v>502</v>
      </c>
      <c r="L468" s="11" t="s">
        <v>229</v>
      </c>
      <c r="M468" s="11" t="s">
        <v>504</v>
      </c>
      <c r="N468" s="26">
        <v>46875.333333333336</v>
      </c>
      <c r="O468" s="26">
        <v>46904.697916666664</v>
      </c>
      <c r="P468" s="11" t="s">
        <v>498</v>
      </c>
      <c r="Q468" s="11" t="s">
        <v>475</v>
      </c>
      <c r="R468" s="13">
        <f>VLOOKUP(D468,'Izmaksu piedāvājums'!$A$18:$N$213,13)</f>
        <v>0</v>
      </c>
      <c r="S468" s="27">
        <v>1</v>
      </c>
      <c r="T468" s="13">
        <f t="shared" si="7"/>
        <v>0</v>
      </c>
    </row>
    <row r="469" spans="1:20" ht="325.5" x14ac:dyDescent="0.35">
      <c r="A469" s="12">
        <v>2028</v>
      </c>
      <c r="B469" s="12" t="s">
        <v>3</v>
      </c>
      <c r="C469" s="12" t="s">
        <v>475</v>
      </c>
      <c r="D469" s="11" t="s">
        <v>234</v>
      </c>
      <c r="E469" s="11" t="s">
        <v>235</v>
      </c>
      <c r="F469" s="11" t="s">
        <v>675</v>
      </c>
      <c r="G469" s="11" t="s">
        <v>676</v>
      </c>
      <c r="H469" s="11" t="s">
        <v>525</v>
      </c>
      <c r="I469" s="12">
        <v>387209</v>
      </c>
      <c r="J469" s="11" t="s">
        <v>479</v>
      </c>
      <c r="K469" s="11" t="s">
        <v>502</v>
      </c>
      <c r="L469" s="11" t="s">
        <v>235</v>
      </c>
      <c r="M469" s="11" t="s">
        <v>504</v>
      </c>
      <c r="N469" s="26">
        <v>46875.333333333336</v>
      </c>
      <c r="O469" s="26">
        <v>46904.697916666664</v>
      </c>
      <c r="P469" s="11" t="s">
        <v>498</v>
      </c>
      <c r="Q469" s="11" t="s">
        <v>475</v>
      </c>
      <c r="R469" s="13">
        <f>VLOOKUP(D469,'Izmaksu piedāvājums'!$A$18:$N$213,13)</f>
        <v>0</v>
      </c>
      <c r="S469" s="27">
        <v>1</v>
      </c>
      <c r="T469" s="13">
        <f t="shared" si="7"/>
        <v>0</v>
      </c>
    </row>
    <row r="470" spans="1:20" ht="325.5" x14ac:dyDescent="0.35">
      <c r="A470" s="12">
        <v>2028</v>
      </c>
      <c r="B470" s="12" t="s">
        <v>3</v>
      </c>
      <c r="C470" s="12" t="s">
        <v>475</v>
      </c>
      <c r="D470" s="11" t="s">
        <v>230</v>
      </c>
      <c r="E470" s="11" t="s">
        <v>231</v>
      </c>
      <c r="F470" s="11" t="s">
        <v>677</v>
      </c>
      <c r="G470" s="11" t="s">
        <v>678</v>
      </c>
      <c r="H470" s="11" t="s">
        <v>582</v>
      </c>
      <c r="I470" s="12">
        <v>387210</v>
      </c>
      <c r="J470" s="11" t="s">
        <v>479</v>
      </c>
      <c r="K470" s="11" t="s">
        <v>502</v>
      </c>
      <c r="L470" s="11" t="s">
        <v>231</v>
      </c>
      <c r="M470" s="11" t="s">
        <v>504</v>
      </c>
      <c r="N470" s="26">
        <v>46875.333333333336</v>
      </c>
      <c r="O470" s="26">
        <v>46904.697916666664</v>
      </c>
      <c r="P470" s="11" t="s">
        <v>498</v>
      </c>
      <c r="Q470" s="11" t="s">
        <v>475</v>
      </c>
      <c r="R470" s="13">
        <f>VLOOKUP(D470,'Izmaksu piedāvājums'!$A$18:$N$213,13)</f>
        <v>0</v>
      </c>
      <c r="S470" s="27">
        <v>1</v>
      </c>
      <c r="T470" s="13">
        <f t="shared" si="7"/>
        <v>0</v>
      </c>
    </row>
    <row r="471" spans="1:20" ht="325.5" x14ac:dyDescent="0.35">
      <c r="A471" s="12">
        <v>2028</v>
      </c>
      <c r="B471" s="12" t="s">
        <v>3</v>
      </c>
      <c r="C471" s="12" t="s">
        <v>475</v>
      </c>
      <c r="D471" s="11" t="s">
        <v>234</v>
      </c>
      <c r="E471" s="11" t="s">
        <v>235</v>
      </c>
      <c r="F471" s="11" t="s">
        <v>679</v>
      </c>
      <c r="G471" s="11" t="s">
        <v>680</v>
      </c>
      <c r="H471" s="11" t="s">
        <v>525</v>
      </c>
      <c r="I471" s="12">
        <v>387211</v>
      </c>
      <c r="J471" s="11" t="s">
        <v>479</v>
      </c>
      <c r="K471" s="11" t="s">
        <v>502</v>
      </c>
      <c r="L471" s="11" t="s">
        <v>235</v>
      </c>
      <c r="M471" s="11" t="s">
        <v>504</v>
      </c>
      <c r="N471" s="26">
        <v>46875.333333333336</v>
      </c>
      <c r="O471" s="26">
        <v>46904.697916666664</v>
      </c>
      <c r="P471" s="11" t="s">
        <v>498</v>
      </c>
      <c r="Q471" s="11" t="s">
        <v>475</v>
      </c>
      <c r="R471" s="13">
        <f>VLOOKUP(D471,'Izmaksu piedāvājums'!$A$18:$N$213,13)</f>
        <v>0</v>
      </c>
      <c r="S471" s="27">
        <v>1</v>
      </c>
      <c r="T471" s="13">
        <f t="shared" si="7"/>
        <v>0</v>
      </c>
    </row>
    <row r="472" spans="1:20" ht="325.5" x14ac:dyDescent="0.35">
      <c r="A472" s="12">
        <v>2028</v>
      </c>
      <c r="B472" s="12" t="s">
        <v>3</v>
      </c>
      <c r="C472" s="12" t="s">
        <v>475</v>
      </c>
      <c r="D472" s="11" t="s">
        <v>232</v>
      </c>
      <c r="E472" s="11" t="s">
        <v>233</v>
      </c>
      <c r="F472" s="11" t="s">
        <v>681</v>
      </c>
      <c r="G472" s="11" t="s">
        <v>682</v>
      </c>
      <c r="H472" s="11" t="s">
        <v>570</v>
      </c>
      <c r="I472" s="12">
        <v>387212</v>
      </c>
      <c r="J472" s="11" t="s">
        <v>479</v>
      </c>
      <c r="K472" s="11" t="s">
        <v>502</v>
      </c>
      <c r="L472" s="11" t="s">
        <v>233</v>
      </c>
      <c r="M472" s="11" t="s">
        <v>504</v>
      </c>
      <c r="N472" s="26">
        <v>46875.333333333336</v>
      </c>
      <c r="O472" s="26">
        <v>46904.697916666664</v>
      </c>
      <c r="P472" s="11" t="s">
        <v>498</v>
      </c>
      <c r="Q472" s="11" t="s">
        <v>475</v>
      </c>
      <c r="R472" s="13">
        <f>VLOOKUP(D472,'Izmaksu piedāvājums'!$A$18:$N$213,13)</f>
        <v>0</v>
      </c>
      <c r="S472" s="27">
        <v>1</v>
      </c>
      <c r="T472" s="13">
        <f t="shared" si="7"/>
        <v>0</v>
      </c>
    </row>
    <row r="473" spans="1:20" ht="263.5" x14ac:dyDescent="0.35">
      <c r="A473" s="12">
        <v>2028</v>
      </c>
      <c r="B473" s="12" t="s">
        <v>3</v>
      </c>
      <c r="C473" s="12" t="s">
        <v>475</v>
      </c>
      <c r="D473" s="11" t="s">
        <v>202</v>
      </c>
      <c r="E473" s="11" t="s">
        <v>203</v>
      </c>
      <c r="F473" s="11" t="s">
        <v>724</v>
      </c>
      <c r="G473" s="11" t="s">
        <v>725</v>
      </c>
      <c r="H473" s="11" t="s">
        <v>726</v>
      </c>
      <c r="I473" s="12">
        <v>387213</v>
      </c>
      <c r="J473" s="11" t="s">
        <v>479</v>
      </c>
      <c r="K473" s="11" t="s">
        <v>203</v>
      </c>
      <c r="L473" s="11" t="s">
        <v>203</v>
      </c>
      <c r="M473" s="11" t="s">
        <v>727</v>
      </c>
      <c r="N473" s="26">
        <v>46905.333333333336</v>
      </c>
      <c r="O473" s="26">
        <v>46934.645833333336</v>
      </c>
      <c r="P473" s="11" t="s">
        <v>498</v>
      </c>
      <c r="Q473" s="11" t="s">
        <v>475</v>
      </c>
      <c r="R473" s="13">
        <f>VLOOKUP(D473,'Izmaksu piedāvājums'!$A$18:$N$213,13)</f>
        <v>0</v>
      </c>
      <c r="S473" s="27">
        <v>1</v>
      </c>
      <c r="T473" s="13">
        <f t="shared" si="7"/>
        <v>0</v>
      </c>
    </row>
    <row r="474" spans="1:20" ht="403" x14ac:dyDescent="0.35">
      <c r="A474" s="12">
        <v>2028</v>
      </c>
      <c r="B474" s="12" t="s">
        <v>3</v>
      </c>
      <c r="C474" s="12" t="s">
        <v>475</v>
      </c>
      <c r="D474" s="11" t="s">
        <v>158</v>
      </c>
      <c r="E474" s="11" t="s">
        <v>159</v>
      </c>
      <c r="F474" s="11" t="s">
        <v>728</v>
      </c>
      <c r="G474" s="11" t="s">
        <v>729</v>
      </c>
      <c r="H474" s="11" t="s">
        <v>540</v>
      </c>
      <c r="I474" s="12">
        <v>387214</v>
      </c>
      <c r="J474" s="11" t="s">
        <v>479</v>
      </c>
      <c r="K474" s="11" t="s">
        <v>159</v>
      </c>
      <c r="L474" s="11" t="s">
        <v>159</v>
      </c>
      <c r="M474" s="11" t="s">
        <v>730</v>
      </c>
      <c r="N474" s="26">
        <v>46905.333333333336</v>
      </c>
      <c r="O474" s="26">
        <v>46934.645833333336</v>
      </c>
      <c r="P474" s="11" t="s">
        <v>498</v>
      </c>
      <c r="Q474" s="11" t="s">
        <v>475</v>
      </c>
      <c r="R474" s="13">
        <f>VLOOKUP(D474,'Izmaksu piedāvājums'!$A$18:$N$213,13)</f>
        <v>0</v>
      </c>
      <c r="S474" s="27">
        <v>1</v>
      </c>
      <c r="T474" s="13">
        <f t="shared" si="7"/>
        <v>0</v>
      </c>
    </row>
    <row r="475" spans="1:20" ht="279" x14ac:dyDescent="0.35">
      <c r="A475" s="12">
        <v>2028</v>
      </c>
      <c r="B475" s="12" t="s">
        <v>3</v>
      </c>
      <c r="C475" s="12" t="s">
        <v>475</v>
      </c>
      <c r="D475" s="11" t="s">
        <v>128</v>
      </c>
      <c r="E475" s="11" t="s">
        <v>129</v>
      </c>
      <c r="F475" s="11" t="s">
        <v>731</v>
      </c>
      <c r="G475" s="11" t="s">
        <v>732</v>
      </c>
      <c r="H475" s="11" t="s">
        <v>733</v>
      </c>
      <c r="I475" s="12">
        <v>387215</v>
      </c>
      <c r="J475" s="11" t="s">
        <v>479</v>
      </c>
      <c r="K475" s="11" t="s">
        <v>734</v>
      </c>
      <c r="L475" s="11" t="s">
        <v>129</v>
      </c>
      <c r="M475" s="11" t="s">
        <v>735</v>
      </c>
      <c r="N475" s="26">
        <v>46905.333333333336</v>
      </c>
      <c r="O475" s="26">
        <v>46934.645833333336</v>
      </c>
      <c r="P475" s="11" t="s">
        <v>736</v>
      </c>
      <c r="Q475" s="11" t="s">
        <v>475</v>
      </c>
      <c r="R475" s="13">
        <f>VLOOKUP(D475,'Izmaksu piedāvājums'!$A$18:$N$213,13)</f>
        <v>0</v>
      </c>
      <c r="S475" s="27">
        <v>1</v>
      </c>
      <c r="T475" s="13">
        <f t="shared" si="7"/>
        <v>0</v>
      </c>
    </row>
    <row r="476" spans="1:20" ht="279" x14ac:dyDescent="0.35">
      <c r="A476" s="12">
        <v>2028</v>
      </c>
      <c r="B476" s="12" t="s">
        <v>3</v>
      </c>
      <c r="C476" s="12" t="s">
        <v>475</v>
      </c>
      <c r="D476" s="11" t="s">
        <v>128</v>
      </c>
      <c r="E476" s="11" t="s">
        <v>129</v>
      </c>
      <c r="F476" s="11" t="s">
        <v>737</v>
      </c>
      <c r="G476" s="11" t="s">
        <v>738</v>
      </c>
      <c r="H476" s="11" t="s">
        <v>733</v>
      </c>
      <c r="I476" s="12">
        <v>387216</v>
      </c>
      <c r="J476" s="11" t="s">
        <v>479</v>
      </c>
      <c r="K476" s="11" t="s">
        <v>734</v>
      </c>
      <c r="L476" s="11" t="s">
        <v>129</v>
      </c>
      <c r="M476" s="11" t="s">
        <v>735</v>
      </c>
      <c r="N476" s="26">
        <v>46905.333333333336</v>
      </c>
      <c r="O476" s="26">
        <v>46934.645833333336</v>
      </c>
      <c r="P476" s="11" t="s">
        <v>736</v>
      </c>
      <c r="Q476" s="11" t="s">
        <v>475</v>
      </c>
      <c r="R476" s="13">
        <f>VLOOKUP(D476,'Izmaksu piedāvājums'!$A$18:$N$213,13)</f>
        <v>0</v>
      </c>
      <c r="S476" s="27">
        <v>1</v>
      </c>
      <c r="T476" s="13">
        <f t="shared" si="7"/>
        <v>0</v>
      </c>
    </row>
    <row r="477" spans="1:20" ht="279" x14ac:dyDescent="0.35">
      <c r="A477" s="12">
        <v>2028</v>
      </c>
      <c r="B477" s="12" t="s">
        <v>3</v>
      </c>
      <c r="C477" s="12" t="s">
        <v>475</v>
      </c>
      <c r="D477" s="11" t="s">
        <v>128</v>
      </c>
      <c r="E477" s="11" t="s">
        <v>129</v>
      </c>
      <c r="F477" s="11" t="s">
        <v>739</v>
      </c>
      <c r="G477" s="11" t="s">
        <v>740</v>
      </c>
      <c r="H477" s="11" t="s">
        <v>733</v>
      </c>
      <c r="I477" s="12">
        <v>387217</v>
      </c>
      <c r="J477" s="11" t="s">
        <v>479</v>
      </c>
      <c r="K477" s="11" t="s">
        <v>734</v>
      </c>
      <c r="L477" s="11" t="s">
        <v>129</v>
      </c>
      <c r="M477" s="11" t="s">
        <v>735</v>
      </c>
      <c r="N477" s="26">
        <v>46905.333333333336</v>
      </c>
      <c r="O477" s="26">
        <v>46934.645833333336</v>
      </c>
      <c r="P477" s="11" t="s">
        <v>736</v>
      </c>
      <c r="Q477" s="11" t="s">
        <v>475</v>
      </c>
      <c r="R477" s="13">
        <f>VLOOKUP(D477,'Izmaksu piedāvājums'!$A$18:$N$213,13)</f>
        <v>0</v>
      </c>
      <c r="S477" s="27">
        <v>1</v>
      </c>
      <c r="T477" s="13">
        <f t="shared" si="7"/>
        <v>0</v>
      </c>
    </row>
    <row r="478" spans="1:20" ht="186" x14ac:dyDescent="0.35">
      <c r="A478" s="12">
        <v>2028</v>
      </c>
      <c r="B478" s="12" t="s">
        <v>3</v>
      </c>
      <c r="C478" s="12" t="s">
        <v>475</v>
      </c>
      <c r="D478" s="11" t="s">
        <v>130</v>
      </c>
      <c r="E478" s="11" t="s">
        <v>131</v>
      </c>
      <c r="F478" s="11" t="s">
        <v>741</v>
      </c>
      <c r="G478" s="11" t="s">
        <v>742</v>
      </c>
      <c r="H478" s="11" t="s">
        <v>733</v>
      </c>
      <c r="I478" s="12">
        <v>387218</v>
      </c>
      <c r="J478" s="11" t="s">
        <v>479</v>
      </c>
      <c r="K478" s="11" t="s">
        <v>131</v>
      </c>
      <c r="L478" s="11" t="s">
        <v>131</v>
      </c>
      <c r="M478" s="11" t="s">
        <v>743</v>
      </c>
      <c r="N478" s="26">
        <v>46905.333333333336</v>
      </c>
      <c r="O478" s="26">
        <v>46934.645833333336</v>
      </c>
      <c r="P478" s="11" t="s">
        <v>498</v>
      </c>
      <c r="Q478" s="11" t="s">
        <v>475</v>
      </c>
      <c r="R478" s="13">
        <f>VLOOKUP(D478,'Izmaksu piedāvājums'!$A$18:$N$213,13)</f>
        <v>0</v>
      </c>
      <c r="S478" s="27">
        <v>1</v>
      </c>
      <c r="T478" s="13">
        <f t="shared" si="7"/>
        <v>0</v>
      </c>
    </row>
    <row r="479" spans="1:20" ht="217" x14ac:dyDescent="0.35">
      <c r="A479" s="12">
        <v>2028</v>
      </c>
      <c r="B479" s="12" t="s">
        <v>3</v>
      </c>
      <c r="C479" s="12" t="s">
        <v>475</v>
      </c>
      <c r="D479" s="11" t="s">
        <v>83</v>
      </c>
      <c r="E479" s="11" t="s">
        <v>84</v>
      </c>
      <c r="F479" s="11" t="s">
        <v>744</v>
      </c>
      <c r="G479" s="11" t="s">
        <v>745</v>
      </c>
      <c r="H479" s="11" t="s">
        <v>726</v>
      </c>
      <c r="I479" s="12">
        <v>387219</v>
      </c>
      <c r="J479" s="11" t="s">
        <v>479</v>
      </c>
      <c r="K479" s="11" t="s">
        <v>84</v>
      </c>
      <c r="L479" s="11" t="s">
        <v>84</v>
      </c>
      <c r="M479" s="11" t="s">
        <v>746</v>
      </c>
      <c r="N479" s="26">
        <v>46905.333333333336</v>
      </c>
      <c r="O479" s="26">
        <v>46934.645833333336</v>
      </c>
      <c r="P479" s="11" t="s">
        <v>498</v>
      </c>
      <c r="Q479" s="11" t="s">
        <v>475</v>
      </c>
      <c r="R479" s="13">
        <f>VLOOKUP(D479,'Izmaksu piedāvājums'!$A$18:$N$213,13)</f>
        <v>0</v>
      </c>
      <c r="S479" s="27">
        <v>1</v>
      </c>
      <c r="T479" s="13">
        <f t="shared" si="7"/>
        <v>0</v>
      </c>
    </row>
    <row r="480" spans="1:20" ht="217" x14ac:dyDescent="0.35">
      <c r="A480" s="12">
        <v>2028</v>
      </c>
      <c r="B480" s="12" t="s">
        <v>3</v>
      </c>
      <c r="C480" s="12" t="s">
        <v>475</v>
      </c>
      <c r="D480" s="11" t="s">
        <v>88</v>
      </c>
      <c r="E480" s="11" t="s">
        <v>89</v>
      </c>
      <c r="F480" s="11" t="s">
        <v>747</v>
      </c>
      <c r="G480" s="11" t="s">
        <v>748</v>
      </c>
      <c r="H480" s="11" t="s">
        <v>490</v>
      </c>
      <c r="I480" s="12">
        <v>387220</v>
      </c>
      <c r="J480" s="11" t="s">
        <v>479</v>
      </c>
      <c r="K480" s="11" t="s">
        <v>749</v>
      </c>
      <c r="L480" s="11" t="s">
        <v>89</v>
      </c>
      <c r="M480" s="11" t="s">
        <v>750</v>
      </c>
      <c r="N480" s="26">
        <v>46905.333333333336</v>
      </c>
      <c r="O480" s="26">
        <v>46934.645833333336</v>
      </c>
      <c r="P480" s="11" t="s">
        <v>498</v>
      </c>
      <c r="Q480" s="11" t="s">
        <v>475</v>
      </c>
      <c r="R480" s="13">
        <f>VLOOKUP(D480,'Izmaksu piedāvājums'!$A$18:$N$213,13)</f>
        <v>0</v>
      </c>
      <c r="S480" s="27">
        <v>1</v>
      </c>
      <c r="T480" s="13">
        <f t="shared" si="7"/>
        <v>0</v>
      </c>
    </row>
    <row r="481" spans="1:20" ht="279" x14ac:dyDescent="0.35">
      <c r="A481" s="12">
        <v>2028</v>
      </c>
      <c r="B481" s="12" t="s">
        <v>3</v>
      </c>
      <c r="C481" s="12" t="s">
        <v>475</v>
      </c>
      <c r="D481" s="11" t="s">
        <v>85</v>
      </c>
      <c r="E481" s="11" t="s">
        <v>86</v>
      </c>
      <c r="F481" s="11" t="s">
        <v>751</v>
      </c>
      <c r="G481" s="11" t="s">
        <v>752</v>
      </c>
      <c r="H481" s="11" t="s">
        <v>490</v>
      </c>
      <c r="I481" s="12">
        <v>387221</v>
      </c>
      <c r="J481" s="11" t="s">
        <v>479</v>
      </c>
      <c r="K481" s="11" t="s">
        <v>86</v>
      </c>
      <c r="L481" s="11" t="s">
        <v>86</v>
      </c>
      <c r="M481" s="11" t="s">
        <v>753</v>
      </c>
      <c r="N481" s="26">
        <v>46905.333333333336</v>
      </c>
      <c r="O481" s="26">
        <v>46934.645833333336</v>
      </c>
      <c r="P481" s="11" t="s">
        <v>754</v>
      </c>
      <c r="Q481" s="11" t="s">
        <v>475</v>
      </c>
      <c r="R481" s="13">
        <f>VLOOKUP(D481,'Izmaksu piedāvājums'!$A$18:$N$213,13)</f>
        <v>0</v>
      </c>
      <c r="S481" s="27">
        <v>1</v>
      </c>
      <c r="T481" s="13">
        <f t="shared" si="7"/>
        <v>0</v>
      </c>
    </row>
    <row r="482" spans="1:20" ht="232.5" x14ac:dyDescent="0.35">
      <c r="A482" s="12">
        <v>2028</v>
      </c>
      <c r="B482" s="12" t="s">
        <v>3</v>
      </c>
      <c r="C482" s="12" t="s">
        <v>475</v>
      </c>
      <c r="D482" s="11" t="s">
        <v>90</v>
      </c>
      <c r="E482" s="11" t="s">
        <v>91</v>
      </c>
      <c r="F482" s="11" t="s">
        <v>755</v>
      </c>
      <c r="G482" s="11" t="s">
        <v>756</v>
      </c>
      <c r="H482" s="11" t="s">
        <v>490</v>
      </c>
      <c r="I482" s="12">
        <v>387222</v>
      </c>
      <c r="J482" s="11" t="s">
        <v>479</v>
      </c>
      <c r="K482" s="11" t="s">
        <v>91</v>
      </c>
      <c r="L482" s="11" t="s">
        <v>91</v>
      </c>
      <c r="M482" s="11" t="s">
        <v>757</v>
      </c>
      <c r="N482" s="26">
        <v>46905.333333333336</v>
      </c>
      <c r="O482" s="26">
        <v>46934.645833333336</v>
      </c>
      <c r="P482" s="11" t="s">
        <v>758</v>
      </c>
      <c r="Q482" s="11" t="s">
        <v>475</v>
      </c>
      <c r="R482" s="13">
        <f>VLOOKUP(D482,'Izmaksu piedāvājums'!$A$18:$N$213,13)</f>
        <v>0</v>
      </c>
      <c r="S482" s="27">
        <v>1</v>
      </c>
      <c r="T482" s="13">
        <f t="shared" si="7"/>
        <v>0</v>
      </c>
    </row>
    <row r="483" spans="1:20" ht="217" x14ac:dyDescent="0.35">
      <c r="A483" s="12">
        <v>2028</v>
      </c>
      <c r="B483" s="12" t="s">
        <v>3</v>
      </c>
      <c r="C483" s="12" t="s">
        <v>475</v>
      </c>
      <c r="D483" s="11" t="s">
        <v>83</v>
      </c>
      <c r="E483" s="11" t="s">
        <v>84</v>
      </c>
      <c r="F483" s="11" t="s">
        <v>759</v>
      </c>
      <c r="G483" s="11" t="s">
        <v>760</v>
      </c>
      <c r="H483" s="11" t="s">
        <v>726</v>
      </c>
      <c r="I483" s="12">
        <v>387223</v>
      </c>
      <c r="J483" s="11" t="s">
        <v>479</v>
      </c>
      <c r="K483" s="11" t="s">
        <v>84</v>
      </c>
      <c r="L483" s="11" t="s">
        <v>84</v>
      </c>
      <c r="M483" s="11" t="s">
        <v>746</v>
      </c>
      <c r="N483" s="26">
        <v>46905.333333333336</v>
      </c>
      <c r="O483" s="26">
        <v>46934.645833333336</v>
      </c>
      <c r="P483" s="11" t="s">
        <v>498</v>
      </c>
      <c r="Q483" s="11" t="s">
        <v>475</v>
      </c>
      <c r="R483" s="13">
        <f>VLOOKUP(D483,'Izmaksu piedāvājums'!$A$18:$N$213,13)</f>
        <v>0</v>
      </c>
      <c r="S483" s="27">
        <v>1</v>
      </c>
      <c r="T483" s="13">
        <f t="shared" si="7"/>
        <v>0</v>
      </c>
    </row>
    <row r="484" spans="1:20" ht="217" x14ac:dyDescent="0.35">
      <c r="A484" s="12">
        <v>2028</v>
      </c>
      <c r="B484" s="12" t="s">
        <v>3</v>
      </c>
      <c r="C484" s="12" t="s">
        <v>475</v>
      </c>
      <c r="D484" s="11" t="s">
        <v>88</v>
      </c>
      <c r="E484" s="11" t="s">
        <v>89</v>
      </c>
      <c r="F484" s="11" t="s">
        <v>761</v>
      </c>
      <c r="G484" s="11" t="s">
        <v>762</v>
      </c>
      <c r="H484" s="11" t="s">
        <v>763</v>
      </c>
      <c r="I484" s="12">
        <v>387224</v>
      </c>
      <c r="J484" s="11" t="s">
        <v>479</v>
      </c>
      <c r="K484" s="11" t="s">
        <v>749</v>
      </c>
      <c r="L484" s="11" t="s">
        <v>89</v>
      </c>
      <c r="M484" s="11" t="s">
        <v>750</v>
      </c>
      <c r="N484" s="26">
        <v>46905.333333333336</v>
      </c>
      <c r="O484" s="26">
        <v>46934.645833333336</v>
      </c>
      <c r="P484" s="11" t="s">
        <v>498</v>
      </c>
      <c r="Q484" s="11" t="s">
        <v>475</v>
      </c>
      <c r="R484" s="13">
        <f>VLOOKUP(D484,'Izmaksu piedāvājums'!$A$18:$N$213,13)</f>
        <v>0</v>
      </c>
      <c r="S484" s="27">
        <v>1</v>
      </c>
      <c r="T484" s="13">
        <f t="shared" si="7"/>
        <v>0</v>
      </c>
    </row>
    <row r="485" spans="1:20" ht="279" x14ac:dyDescent="0.35">
      <c r="A485" s="12">
        <v>2028</v>
      </c>
      <c r="B485" s="12" t="s">
        <v>3</v>
      </c>
      <c r="C485" s="12" t="s">
        <v>475</v>
      </c>
      <c r="D485" s="11" t="s">
        <v>85</v>
      </c>
      <c r="E485" s="11" t="s">
        <v>86</v>
      </c>
      <c r="F485" s="11" t="s">
        <v>764</v>
      </c>
      <c r="G485" s="11" t="s">
        <v>765</v>
      </c>
      <c r="H485" s="11" t="s">
        <v>763</v>
      </c>
      <c r="I485" s="12">
        <v>387225</v>
      </c>
      <c r="J485" s="11" t="s">
        <v>479</v>
      </c>
      <c r="K485" s="11" t="s">
        <v>86</v>
      </c>
      <c r="L485" s="11" t="s">
        <v>86</v>
      </c>
      <c r="M485" s="11" t="s">
        <v>753</v>
      </c>
      <c r="N485" s="26">
        <v>46905.333333333336</v>
      </c>
      <c r="O485" s="26">
        <v>46934.645833333336</v>
      </c>
      <c r="P485" s="11" t="s">
        <v>754</v>
      </c>
      <c r="Q485" s="11" t="s">
        <v>475</v>
      </c>
      <c r="R485" s="13">
        <f>VLOOKUP(D485,'Izmaksu piedāvājums'!$A$18:$N$213,13)</f>
        <v>0</v>
      </c>
      <c r="S485" s="27">
        <v>1</v>
      </c>
      <c r="T485" s="13">
        <f t="shared" si="7"/>
        <v>0</v>
      </c>
    </row>
    <row r="486" spans="1:20" ht="232.5" x14ac:dyDescent="0.35">
      <c r="A486" s="12">
        <v>2028</v>
      </c>
      <c r="B486" s="12" t="s">
        <v>3</v>
      </c>
      <c r="C486" s="12" t="s">
        <v>475</v>
      </c>
      <c r="D486" s="11" t="s">
        <v>90</v>
      </c>
      <c r="E486" s="11" t="s">
        <v>91</v>
      </c>
      <c r="F486" s="11" t="s">
        <v>766</v>
      </c>
      <c r="G486" s="11" t="s">
        <v>767</v>
      </c>
      <c r="H486" s="11" t="s">
        <v>763</v>
      </c>
      <c r="I486" s="12">
        <v>387226</v>
      </c>
      <c r="J486" s="11" t="s">
        <v>479</v>
      </c>
      <c r="K486" s="11" t="s">
        <v>91</v>
      </c>
      <c r="L486" s="11" t="s">
        <v>91</v>
      </c>
      <c r="M486" s="11" t="s">
        <v>757</v>
      </c>
      <c r="N486" s="26">
        <v>46905.333333333336</v>
      </c>
      <c r="O486" s="26">
        <v>46934.645833333336</v>
      </c>
      <c r="P486" s="11" t="s">
        <v>758</v>
      </c>
      <c r="Q486" s="11" t="s">
        <v>475</v>
      </c>
      <c r="R486" s="13">
        <f>VLOOKUP(D486,'Izmaksu piedāvājums'!$A$18:$N$213,13)</f>
        <v>0</v>
      </c>
      <c r="S486" s="27">
        <v>1</v>
      </c>
      <c r="T486" s="13">
        <f t="shared" si="7"/>
        <v>0</v>
      </c>
    </row>
    <row r="487" spans="1:20" ht="217" x14ac:dyDescent="0.35">
      <c r="A487" s="12">
        <v>2028</v>
      </c>
      <c r="B487" s="12" t="s">
        <v>3</v>
      </c>
      <c r="C487" s="12" t="s">
        <v>475</v>
      </c>
      <c r="D487" s="11" t="s">
        <v>83</v>
      </c>
      <c r="E487" s="11" t="s">
        <v>84</v>
      </c>
      <c r="F487" s="11" t="s">
        <v>768</v>
      </c>
      <c r="G487" s="11" t="s">
        <v>769</v>
      </c>
      <c r="H487" s="11" t="s">
        <v>726</v>
      </c>
      <c r="I487" s="12">
        <v>387227</v>
      </c>
      <c r="J487" s="11" t="s">
        <v>479</v>
      </c>
      <c r="K487" s="11" t="s">
        <v>84</v>
      </c>
      <c r="L487" s="11" t="s">
        <v>84</v>
      </c>
      <c r="M487" s="11" t="s">
        <v>746</v>
      </c>
      <c r="N487" s="26">
        <v>46905.333333333336</v>
      </c>
      <c r="O487" s="26">
        <v>46934.645833333336</v>
      </c>
      <c r="P487" s="11" t="s">
        <v>498</v>
      </c>
      <c r="Q487" s="11" t="s">
        <v>475</v>
      </c>
      <c r="R487" s="13">
        <f>VLOOKUP(D487,'Izmaksu piedāvājums'!$A$18:$N$213,13)</f>
        <v>0</v>
      </c>
      <c r="S487" s="27">
        <v>1</v>
      </c>
      <c r="T487" s="13">
        <f t="shared" si="7"/>
        <v>0</v>
      </c>
    </row>
    <row r="488" spans="1:20" ht="217" x14ac:dyDescent="0.35">
      <c r="A488" s="12">
        <v>2028</v>
      </c>
      <c r="B488" s="12" t="s">
        <v>3</v>
      </c>
      <c r="C488" s="12" t="s">
        <v>475</v>
      </c>
      <c r="D488" s="11" t="s">
        <v>88</v>
      </c>
      <c r="E488" s="11" t="s">
        <v>89</v>
      </c>
      <c r="F488" s="11" t="s">
        <v>770</v>
      </c>
      <c r="G488" s="11" t="s">
        <v>771</v>
      </c>
      <c r="H488" s="11" t="s">
        <v>490</v>
      </c>
      <c r="I488" s="12">
        <v>387228</v>
      </c>
      <c r="J488" s="11" t="s">
        <v>479</v>
      </c>
      <c r="K488" s="11" t="s">
        <v>749</v>
      </c>
      <c r="L488" s="11" t="s">
        <v>89</v>
      </c>
      <c r="M488" s="11" t="s">
        <v>750</v>
      </c>
      <c r="N488" s="26">
        <v>46905.333333333336</v>
      </c>
      <c r="O488" s="26">
        <v>46934.645833333336</v>
      </c>
      <c r="P488" s="11" t="s">
        <v>498</v>
      </c>
      <c r="Q488" s="11" t="s">
        <v>475</v>
      </c>
      <c r="R488" s="13">
        <f>VLOOKUP(D488,'Izmaksu piedāvājums'!$A$18:$N$213,13)</f>
        <v>0</v>
      </c>
      <c r="S488" s="27">
        <v>1</v>
      </c>
      <c r="T488" s="13">
        <f t="shared" si="7"/>
        <v>0</v>
      </c>
    </row>
    <row r="489" spans="1:20" ht="279" x14ac:dyDescent="0.35">
      <c r="A489" s="12">
        <v>2028</v>
      </c>
      <c r="B489" s="12" t="s">
        <v>3</v>
      </c>
      <c r="C489" s="12" t="s">
        <v>475</v>
      </c>
      <c r="D489" s="11" t="s">
        <v>85</v>
      </c>
      <c r="E489" s="11" t="s">
        <v>86</v>
      </c>
      <c r="F489" s="11" t="s">
        <v>772</v>
      </c>
      <c r="G489" s="11" t="s">
        <v>773</v>
      </c>
      <c r="H489" s="11" t="s">
        <v>490</v>
      </c>
      <c r="I489" s="12">
        <v>387229</v>
      </c>
      <c r="J489" s="11" t="s">
        <v>479</v>
      </c>
      <c r="K489" s="11" t="s">
        <v>86</v>
      </c>
      <c r="L489" s="11" t="s">
        <v>86</v>
      </c>
      <c r="M489" s="11" t="s">
        <v>753</v>
      </c>
      <c r="N489" s="26">
        <v>46905.333333333336</v>
      </c>
      <c r="O489" s="26">
        <v>46934.645833333336</v>
      </c>
      <c r="P489" s="11" t="s">
        <v>754</v>
      </c>
      <c r="Q489" s="11" t="s">
        <v>475</v>
      </c>
      <c r="R489" s="13">
        <f>VLOOKUP(D489,'Izmaksu piedāvājums'!$A$18:$N$213,13)</f>
        <v>0</v>
      </c>
      <c r="S489" s="27">
        <v>1</v>
      </c>
      <c r="T489" s="13">
        <f t="shared" si="7"/>
        <v>0</v>
      </c>
    </row>
    <row r="490" spans="1:20" ht="232.5" x14ac:dyDescent="0.35">
      <c r="A490" s="12">
        <v>2028</v>
      </c>
      <c r="B490" s="12" t="s">
        <v>3</v>
      </c>
      <c r="C490" s="12" t="s">
        <v>475</v>
      </c>
      <c r="D490" s="11" t="s">
        <v>90</v>
      </c>
      <c r="E490" s="11" t="s">
        <v>91</v>
      </c>
      <c r="F490" s="11" t="s">
        <v>774</v>
      </c>
      <c r="G490" s="11" t="s">
        <v>775</v>
      </c>
      <c r="H490" s="11" t="s">
        <v>490</v>
      </c>
      <c r="I490" s="12">
        <v>387230</v>
      </c>
      <c r="J490" s="11" t="s">
        <v>479</v>
      </c>
      <c r="K490" s="11" t="s">
        <v>91</v>
      </c>
      <c r="L490" s="11" t="s">
        <v>91</v>
      </c>
      <c r="M490" s="11" t="s">
        <v>757</v>
      </c>
      <c r="N490" s="26">
        <v>46905.333333333336</v>
      </c>
      <c r="O490" s="26">
        <v>46934.645833333336</v>
      </c>
      <c r="P490" s="11" t="s">
        <v>758</v>
      </c>
      <c r="Q490" s="11" t="s">
        <v>475</v>
      </c>
      <c r="R490" s="13">
        <f>VLOOKUP(D490,'Izmaksu piedāvājums'!$A$18:$N$213,13)</f>
        <v>0</v>
      </c>
      <c r="S490" s="27">
        <v>1</v>
      </c>
      <c r="T490" s="13">
        <f t="shared" si="7"/>
        <v>0</v>
      </c>
    </row>
    <row r="491" spans="1:20" ht="403" x14ac:dyDescent="0.35">
      <c r="A491" s="12">
        <v>2028</v>
      </c>
      <c r="B491" s="12" t="s">
        <v>3</v>
      </c>
      <c r="C491" s="12" t="s">
        <v>475</v>
      </c>
      <c r="D491" s="11" t="s">
        <v>190</v>
      </c>
      <c r="E491" s="11" t="s">
        <v>191</v>
      </c>
      <c r="F491" s="11" t="s">
        <v>779</v>
      </c>
      <c r="G491" s="11" t="s">
        <v>780</v>
      </c>
      <c r="H491" s="11" t="s">
        <v>540</v>
      </c>
      <c r="I491" s="12">
        <v>387231</v>
      </c>
      <c r="J491" s="11" t="s">
        <v>479</v>
      </c>
      <c r="K491" s="11" t="s">
        <v>496</v>
      </c>
      <c r="L491" s="11" t="s">
        <v>191</v>
      </c>
      <c r="M491" s="11" t="s">
        <v>497</v>
      </c>
      <c r="N491" s="26">
        <v>46905.333333333336</v>
      </c>
      <c r="O491" s="26">
        <v>46934.645833333336</v>
      </c>
      <c r="P491" s="11" t="s">
        <v>498</v>
      </c>
      <c r="Q491" s="11" t="s">
        <v>475</v>
      </c>
      <c r="R491" s="13">
        <f>VLOOKUP(D491,'Izmaksu piedāvājums'!$A$18:$N$213,13)</f>
        <v>0</v>
      </c>
      <c r="S491" s="27">
        <v>1</v>
      </c>
      <c r="T491" s="13">
        <f t="shared" si="7"/>
        <v>0</v>
      </c>
    </row>
    <row r="492" spans="1:20" ht="409.5" x14ac:dyDescent="0.35">
      <c r="A492" s="12">
        <v>2028</v>
      </c>
      <c r="B492" s="12" t="s">
        <v>3</v>
      </c>
      <c r="C492" s="12" t="s">
        <v>475</v>
      </c>
      <c r="D492" s="11" t="s">
        <v>146</v>
      </c>
      <c r="E492" s="11" t="s">
        <v>147</v>
      </c>
      <c r="F492" s="11" t="s">
        <v>781</v>
      </c>
      <c r="G492" s="11" t="s">
        <v>782</v>
      </c>
      <c r="H492" s="11" t="s">
        <v>490</v>
      </c>
      <c r="I492" s="12">
        <v>387232</v>
      </c>
      <c r="J492" s="11" t="s">
        <v>479</v>
      </c>
      <c r="K492" s="11" t="s">
        <v>783</v>
      </c>
      <c r="L492" s="11" t="s">
        <v>147</v>
      </c>
      <c r="M492" s="11" t="s">
        <v>784</v>
      </c>
      <c r="N492" s="26">
        <v>46905.333333333336</v>
      </c>
      <c r="O492" s="26">
        <v>46934.645833333336</v>
      </c>
      <c r="P492" s="11" t="s">
        <v>785</v>
      </c>
      <c r="Q492" s="11" t="s">
        <v>475</v>
      </c>
      <c r="R492" s="13">
        <f>VLOOKUP(D492,'Izmaksu piedāvājums'!$A$18:$N$213,13)</f>
        <v>0</v>
      </c>
      <c r="S492" s="27">
        <v>1</v>
      </c>
      <c r="T492" s="13">
        <f t="shared" si="7"/>
        <v>0</v>
      </c>
    </row>
    <row r="493" spans="1:20" ht="263.5" x14ac:dyDescent="0.35">
      <c r="A493" s="12">
        <v>2028</v>
      </c>
      <c r="B493" s="12" t="s">
        <v>3</v>
      </c>
      <c r="C493" s="12" t="s">
        <v>475</v>
      </c>
      <c r="D493" s="11" t="s">
        <v>61</v>
      </c>
      <c r="E493" s="11" t="s">
        <v>62</v>
      </c>
      <c r="F493" s="11" t="s">
        <v>786</v>
      </c>
      <c r="G493" s="11" t="s">
        <v>787</v>
      </c>
      <c r="H493" s="11" t="s">
        <v>490</v>
      </c>
      <c r="I493" s="12">
        <v>387233</v>
      </c>
      <c r="J493" s="11" t="s">
        <v>479</v>
      </c>
      <c r="K493" s="11" t="s">
        <v>788</v>
      </c>
      <c r="L493" s="11" t="s">
        <v>62</v>
      </c>
      <c r="M493" s="11" t="s">
        <v>789</v>
      </c>
      <c r="N493" s="26">
        <v>46905.333333333336</v>
      </c>
      <c r="O493" s="26">
        <v>46934.645833333336</v>
      </c>
      <c r="P493" s="11" t="s">
        <v>498</v>
      </c>
      <c r="Q493" s="11" t="s">
        <v>475</v>
      </c>
      <c r="R493" s="13">
        <f>VLOOKUP(D493,'Izmaksu piedāvājums'!$A$18:$N$213,13)</f>
        <v>0</v>
      </c>
      <c r="S493" s="27">
        <v>1</v>
      </c>
      <c r="T493" s="13">
        <f t="shared" si="7"/>
        <v>0</v>
      </c>
    </row>
    <row r="494" spans="1:20" ht="232.5" x14ac:dyDescent="0.35">
      <c r="A494" s="12">
        <v>2028</v>
      </c>
      <c r="B494" s="12" t="s">
        <v>3</v>
      </c>
      <c r="C494" s="12" t="s">
        <v>475</v>
      </c>
      <c r="D494" s="11" t="s">
        <v>164</v>
      </c>
      <c r="E494" s="11" t="s">
        <v>165</v>
      </c>
      <c r="F494" s="11" t="s">
        <v>1463</v>
      </c>
      <c r="G494" s="11" t="s">
        <v>1464</v>
      </c>
      <c r="H494" s="11" t="s">
        <v>490</v>
      </c>
      <c r="I494" s="12">
        <v>387234</v>
      </c>
      <c r="J494" s="11" t="s">
        <v>479</v>
      </c>
      <c r="K494" s="11" t="s">
        <v>1465</v>
      </c>
      <c r="L494" s="11" t="s">
        <v>165</v>
      </c>
      <c r="M494" s="11" t="s">
        <v>1466</v>
      </c>
      <c r="N494" s="26">
        <v>46905.333333333336</v>
      </c>
      <c r="O494" s="26">
        <v>46934.645833333336</v>
      </c>
      <c r="P494" s="11" t="s">
        <v>498</v>
      </c>
      <c r="Q494" s="11" t="s">
        <v>475</v>
      </c>
      <c r="R494" s="13">
        <f>VLOOKUP(D494,'Izmaksu piedāvājums'!$A$18:$N$213,13)</f>
        <v>0</v>
      </c>
      <c r="S494" s="27">
        <v>1</v>
      </c>
      <c r="T494" s="13">
        <f t="shared" si="7"/>
        <v>0</v>
      </c>
    </row>
    <row r="495" spans="1:20" ht="232.5" x14ac:dyDescent="0.35">
      <c r="A495" s="12">
        <v>2028</v>
      </c>
      <c r="B495" s="12" t="s">
        <v>3</v>
      </c>
      <c r="C495" s="12" t="s">
        <v>475</v>
      </c>
      <c r="D495" s="11" t="s">
        <v>164</v>
      </c>
      <c r="E495" s="11" t="s">
        <v>165</v>
      </c>
      <c r="F495" s="11" t="s">
        <v>1467</v>
      </c>
      <c r="G495" s="11" t="s">
        <v>1468</v>
      </c>
      <c r="H495" s="11" t="s">
        <v>490</v>
      </c>
      <c r="I495" s="12">
        <v>387235</v>
      </c>
      <c r="J495" s="11" t="s">
        <v>479</v>
      </c>
      <c r="K495" s="11" t="s">
        <v>1465</v>
      </c>
      <c r="L495" s="11" t="s">
        <v>165</v>
      </c>
      <c r="M495" s="11" t="s">
        <v>1466</v>
      </c>
      <c r="N495" s="26">
        <v>46905.333333333336</v>
      </c>
      <c r="O495" s="26">
        <v>46934.645833333336</v>
      </c>
      <c r="P495" s="11" t="s">
        <v>498</v>
      </c>
      <c r="Q495" s="11" t="s">
        <v>475</v>
      </c>
      <c r="R495" s="13">
        <f>VLOOKUP(D495,'Izmaksu piedāvājums'!$A$18:$N$213,13)</f>
        <v>0</v>
      </c>
      <c r="S495" s="27">
        <v>1</v>
      </c>
      <c r="T495" s="13">
        <f t="shared" si="7"/>
        <v>0</v>
      </c>
    </row>
    <row r="496" spans="1:20" ht="403" x14ac:dyDescent="0.35">
      <c r="A496" s="12">
        <v>2028</v>
      </c>
      <c r="B496" s="12" t="s">
        <v>3</v>
      </c>
      <c r="C496" s="12" t="s">
        <v>475</v>
      </c>
      <c r="D496" s="11" t="s">
        <v>148</v>
      </c>
      <c r="E496" s="11" t="s">
        <v>149</v>
      </c>
      <c r="F496" s="11" t="s">
        <v>790</v>
      </c>
      <c r="G496" s="11" t="s">
        <v>791</v>
      </c>
      <c r="H496" s="11" t="s">
        <v>540</v>
      </c>
      <c r="I496" s="12">
        <v>387236</v>
      </c>
      <c r="J496" s="11" t="s">
        <v>479</v>
      </c>
      <c r="K496" s="11" t="s">
        <v>792</v>
      </c>
      <c r="L496" s="11" t="s">
        <v>149</v>
      </c>
      <c r="M496" s="11" t="s">
        <v>793</v>
      </c>
      <c r="N496" s="26">
        <v>46905.333333333336</v>
      </c>
      <c r="O496" s="26">
        <v>46934.645833333336</v>
      </c>
      <c r="P496" s="11" t="s">
        <v>498</v>
      </c>
      <c r="Q496" s="11" t="s">
        <v>475</v>
      </c>
      <c r="R496" s="13">
        <f>VLOOKUP(D496,'Izmaksu piedāvājums'!$A$18:$N$213,13)</f>
        <v>0</v>
      </c>
      <c r="S496" s="27">
        <v>1</v>
      </c>
      <c r="T496" s="13">
        <f t="shared" si="7"/>
        <v>0</v>
      </c>
    </row>
    <row r="497" spans="1:20" ht="248" x14ac:dyDescent="0.35">
      <c r="A497" s="12">
        <v>2028</v>
      </c>
      <c r="B497" s="12" t="s">
        <v>3</v>
      </c>
      <c r="C497" s="12" t="s">
        <v>475</v>
      </c>
      <c r="D497" s="11" t="s">
        <v>200</v>
      </c>
      <c r="E497" s="11" t="s">
        <v>201</v>
      </c>
      <c r="F497" s="11" t="s">
        <v>794</v>
      </c>
      <c r="G497" s="11" t="s">
        <v>795</v>
      </c>
      <c r="H497" s="11" t="s">
        <v>490</v>
      </c>
      <c r="I497" s="12">
        <v>387237</v>
      </c>
      <c r="J497" s="11" t="s">
        <v>479</v>
      </c>
      <c r="K497" s="11" t="s">
        <v>201</v>
      </c>
      <c r="L497" s="11" t="s">
        <v>201</v>
      </c>
      <c r="M497" s="11" t="s">
        <v>796</v>
      </c>
      <c r="N497" s="26">
        <v>46905.333333333336</v>
      </c>
      <c r="O497" s="26">
        <v>46934.645833333336</v>
      </c>
      <c r="P497" s="11" t="s">
        <v>498</v>
      </c>
      <c r="Q497" s="11" t="s">
        <v>475</v>
      </c>
      <c r="R497" s="13">
        <f>VLOOKUP(D497,'Izmaksu piedāvājums'!$A$18:$N$213,13)</f>
        <v>0</v>
      </c>
      <c r="S497" s="27">
        <v>1</v>
      </c>
      <c r="T497" s="13">
        <f t="shared" si="7"/>
        <v>0</v>
      </c>
    </row>
    <row r="498" spans="1:20" ht="409.5" x14ac:dyDescent="0.35">
      <c r="A498" s="12">
        <v>2028</v>
      </c>
      <c r="B498" s="12" t="s">
        <v>3</v>
      </c>
      <c r="C498" s="12" t="s">
        <v>475</v>
      </c>
      <c r="D498" s="11" t="s">
        <v>268</v>
      </c>
      <c r="E498" s="11" t="s">
        <v>269</v>
      </c>
      <c r="F498" s="11" t="s">
        <v>797</v>
      </c>
      <c r="G498" s="11" t="s">
        <v>798</v>
      </c>
      <c r="H498" s="11" t="s">
        <v>799</v>
      </c>
      <c r="I498" s="12">
        <v>387238</v>
      </c>
      <c r="J498" s="11" t="s">
        <v>479</v>
      </c>
      <c r="K498" s="11" t="s">
        <v>269</v>
      </c>
      <c r="L498" s="11" t="s">
        <v>269</v>
      </c>
      <c r="M498" s="11" t="s">
        <v>800</v>
      </c>
      <c r="N498" s="26">
        <v>46905.333333333336</v>
      </c>
      <c r="O498" s="26">
        <v>46934.645833333336</v>
      </c>
      <c r="P498" s="11" t="s">
        <v>801</v>
      </c>
      <c r="Q498" s="11" t="s">
        <v>475</v>
      </c>
      <c r="R498" s="13">
        <f>VLOOKUP(D498,'Izmaksu piedāvājums'!$A$18:$N$213,13)</f>
        <v>0</v>
      </c>
      <c r="S498" s="27">
        <v>1</v>
      </c>
      <c r="T498" s="13">
        <f t="shared" si="7"/>
        <v>0</v>
      </c>
    </row>
    <row r="499" spans="1:20" ht="409.5" x14ac:dyDescent="0.35">
      <c r="A499" s="12">
        <v>2028</v>
      </c>
      <c r="B499" s="12" t="s">
        <v>3</v>
      </c>
      <c r="C499" s="12" t="s">
        <v>475</v>
      </c>
      <c r="D499" s="11" t="s">
        <v>270</v>
      </c>
      <c r="E499" s="11" t="s">
        <v>271</v>
      </c>
      <c r="F499" s="11" t="s">
        <v>663</v>
      </c>
      <c r="G499" s="11" t="s">
        <v>664</v>
      </c>
      <c r="H499" s="11" t="s">
        <v>665</v>
      </c>
      <c r="I499" s="12">
        <v>387239</v>
      </c>
      <c r="J499" s="11" t="s">
        <v>479</v>
      </c>
      <c r="K499" s="11" t="s">
        <v>271</v>
      </c>
      <c r="L499" s="11" t="s">
        <v>271</v>
      </c>
      <c r="M499" s="11" t="s">
        <v>802</v>
      </c>
      <c r="N499" s="26">
        <v>46905.333333333336</v>
      </c>
      <c r="O499" s="26">
        <v>46934.645833333336</v>
      </c>
      <c r="P499" s="11" t="s">
        <v>801</v>
      </c>
      <c r="Q499" s="11" t="s">
        <v>475</v>
      </c>
      <c r="R499" s="13">
        <f>VLOOKUP(D499,'Izmaksu piedāvājums'!$A$18:$N$213,13)</f>
        <v>0</v>
      </c>
      <c r="S499" s="27">
        <v>1</v>
      </c>
      <c r="T499" s="13">
        <f t="shared" si="7"/>
        <v>0</v>
      </c>
    </row>
    <row r="500" spans="1:20" ht="201.5" x14ac:dyDescent="0.35">
      <c r="A500" s="12">
        <v>2028</v>
      </c>
      <c r="B500" s="12" t="s">
        <v>3</v>
      </c>
      <c r="C500" s="12" t="s">
        <v>475</v>
      </c>
      <c r="D500" s="11" t="s">
        <v>274</v>
      </c>
      <c r="E500" s="11" t="s">
        <v>275</v>
      </c>
      <c r="F500" s="11" t="s">
        <v>803</v>
      </c>
      <c r="G500" s="11" t="s">
        <v>804</v>
      </c>
      <c r="H500" s="11" t="s">
        <v>805</v>
      </c>
      <c r="I500" s="12">
        <v>387240</v>
      </c>
      <c r="J500" s="11" t="s">
        <v>479</v>
      </c>
      <c r="K500" s="11" t="s">
        <v>806</v>
      </c>
      <c r="L500" s="11" t="s">
        <v>275</v>
      </c>
      <c r="M500" s="11" t="s">
        <v>807</v>
      </c>
      <c r="N500" s="26">
        <v>46905.333333333336</v>
      </c>
      <c r="O500" s="26">
        <v>46934.645833333336</v>
      </c>
      <c r="P500" s="11" t="s">
        <v>498</v>
      </c>
      <c r="Q500" s="11" t="s">
        <v>475</v>
      </c>
      <c r="R500" s="13">
        <f>VLOOKUP(D500,'Izmaksu piedāvājums'!$A$18:$N$213,13)</f>
        <v>0</v>
      </c>
      <c r="S500" s="27">
        <v>1</v>
      </c>
      <c r="T500" s="13">
        <f t="shared" si="7"/>
        <v>0</v>
      </c>
    </row>
    <row r="501" spans="1:20" ht="201.5" x14ac:dyDescent="0.35">
      <c r="A501" s="12">
        <v>2028</v>
      </c>
      <c r="B501" s="12" t="s">
        <v>3</v>
      </c>
      <c r="C501" s="12" t="s">
        <v>475</v>
      </c>
      <c r="D501" s="11" t="s">
        <v>282</v>
      </c>
      <c r="E501" s="11" t="s">
        <v>283</v>
      </c>
      <c r="F501" s="11" t="s">
        <v>808</v>
      </c>
      <c r="G501" s="11" t="s">
        <v>809</v>
      </c>
      <c r="H501" s="11" t="s">
        <v>810</v>
      </c>
      <c r="I501" s="12">
        <v>387241</v>
      </c>
      <c r="J501" s="11" t="s">
        <v>479</v>
      </c>
      <c r="K501" s="11" t="s">
        <v>811</v>
      </c>
      <c r="L501" s="11" t="s">
        <v>283</v>
      </c>
      <c r="M501" s="11" t="s">
        <v>812</v>
      </c>
      <c r="N501" s="26">
        <v>46905.333333333336</v>
      </c>
      <c r="O501" s="26">
        <v>46934.645833333336</v>
      </c>
      <c r="P501" s="11" t="s">
        <v>498</v>
      </c>
      <c r="Q501" s="11" t="s">
        <v>475</v>
      </c>
      <c r="R501" s="13">
        <f>VLOOKUP(D501,'Izmaksu piedāvājums'!$A$18:$N$213,13)</f>
        <v>0</v>
      </c>
      <c r="S501" s="27">
        <v>1</v>
      </c>
      <c r="T501" s="13">
        <f t="shared" si="7"/>
        <v>0</v>
      </c>
    </row>
    <row r="502" spans="1:20" ht="263.5" x14ac:dyDescent="0.35">
      <c r="A502" s="12">
        <v>2028</v>
      </c>
      <c r="B502" s="12" t="s">
        <v>3</v>
      </c>
      <c r="C502" s="12" t="s">
        <v>475</v>
      </c>
      <c r="D502" s="11" t="s">
        <v>53</v>
      </c>
      <c r="E502" s="11" t="s">
        <v>54</v>
      </c>
      <c r="F502" s="11" t="s">
        <v>818</v>
      </c>
      <c r="G502" s="11" t="s">
        <v>819</v>
      </c>
      <c r="H502" s="11" t="s">
        <v>820</v>
      </c>
      <c r="I502" s="12">
        <v>387242</v>
      </c>
      <c r="J502" s="11" t="s">
        <v>479</v>
      </c>
      <c r="K502" s="11" t="s">
        <v>788</v>
      </c>
      <c r="L502" s="11" t="s">
        <v>54</v>
      </c>
      <c r="M502" s="11" t="s">
        <v>789</v>
      </c>
      <c r="N502" s="26">
        <v>46905.333333333336</v>
      </c>
      <c r="O502" s="26">
        <v>46934.645833333336</v>
      </c>
      <c r="P502" s="11" t="s">
        <v>498</v>
      </c>
      <c r="Q502" s="11" t="s">
        <v>475</v>
      </c>
      <c r="R502" s="13">
        <f>VLOOKUP(D502,'Izmaksu piedāvājums'!$A$18:$N$213,13)</f>
        <v>0</v>
      </c>
      <c r="S502" s="27">
        <v>1</v>
      </c>
      <c r="T502" s="13">
        <f t="shared" si="7"/>
        <v>0</v>
      </c>
    </row>
    <row r="503" spans="1:20" ht="263.5" x14ac:dyDescent="0.35">
      <c r="A503" s="12">
        <v>2028</v>
      </c>
      <c r="B503" s="12" t="s">
        <v>3</v>
      </c>
      <c r="C503" s="12" t="s">
        <v>475</v>
      </c>
      <c r="D503" s="11" t="s">
        <v>53</v>
      </c>
      <c r="E503" s="11" t="s">
        <v>54</v>
      </c>
      <c r="F503" s="11" t="s">
        <v>821</v>
      </c>
      <c r="G503" s="11" t="s">
        <v>822</v>
      </c>
      <c r="H503" s="11" t="s">
        <v>820</v>
      </c>
      <c r="I503" s="12">
        <v>387243</v>
      </c>
      <c r="J503" s="11" t="s">
        <v>479</v>
      </c>
      <c r="K503" s="11" t="s">
        <v>788</v>
      </c>
      <c r="L503" s="11" t="s">
        <v>54</v>
      </c>
      <c r="M503" s="11" t="s">
        <v>789</v>
      </c>
      <c r="N503" s="26">
        <v>46905.333333333336</v>
      </c>
      <c r="O503" s="26">
        <v>46934.645833333336</v>
      </c>
      <c r="P503" s="11" t="s">
        <v>498</v>
      </c>
      <c r="Q503" s="11" t="s">
        <v>475</v>
      </c>
      <c r="R503" s="13">
        <f>VLOOKUP(D503,'Izmaksu piedāvājums'!$A$18:$N$213,13)</f>
        <v>0</v>
      </c>
      <c r="S503" s="27">
        <v>1</v>
      </c>
      <c r="T503" s="13">
        <f t="shared" si="7"/>
        <v>0</v>
      </c>
    </row>
    <row r="504" spans="1:20" ht="263.5" x14ac:dyDescent="0.35">
      <c r="A504" s="12">
        <v>2028</v>
      </c>
      <c r="B504" s="12" t="s">
        <v>3</v>
      </c>
      <c r="C504" s="12" t="s">
        <v>475</v>
      </c>
      <c r="D504" s="11" t="s">
        <v>53</v>
      </c>
      <c r="E504" s="11" t="s">
        <v>54</v>
      </c>
      <c r="F504" s="11" t="s">
        <v>823</v>
      </c>
      <c r="G504" s="11" t="s">
        <v>824</v>
      </c>
      <c r="H504" s="11" t="s">
        <v>820</v>
      </c>
      <c r="I504" s="12">
        <v>387244</v>
      </c>
      <c r="J504" s="11" t="s">
        <v>479</v>
      </c>
      <c r="K504" s="11" t="s">
        <v>788</v>
      </c>
      <c r="L504" s="11" t="s">
        <v>54</v>
      </c>
      <c r="M504" s="11" t="s">
        <v>789</v>
      </c>
      <c r="N504" s="26">
        <v>46905.333333333336</v>
      </c>
      <c r="O504" s="26">
        <v>46934.645833333336</v>
      </c>
      <c r="P504" s="11" t="s">
        <v>498</v>
      </c>
      <c r="Q504" s="11" t="s">
        <v>475</v>
      </c>
      <c r="R504" s="13">
        <f>VLOOKUP(D504,'Izmaksu piedāvājums'!$A$18:$N$213,13)</f>
        <v>0</v>
      </c>
      <c r="S504" s="27">
        <v>1</v>
      </c>
      <c r="T504" s="13">
        <f t="shared" si="7"/>
        <v>0</v>
      </c>
    </row>
    <row r="505" spans="1:20" ht="263.5" x14ac:dyDescent="0.35">
      <c r="A505" s="12">
        <v>2028</v>
      </c>
      <c r="B505" s="12" t="s">
        <v>3</v>
      </c>
      <c r="C505" s="12" t="s">
        <v>475</v>
      </c>
      <c r="D505" s="11" t="s">
        <v>53</v>
      </c>
      <c r="E505" s="11" t="s">
        <v>54</v>
      </c>
      <c r="F505" s="11" t="s">
        <v>825</v>
      </c>
      <c r="G505" s="11" t="s">
        <v>826</v>
      </c>
      <c r="H505" s="11" t="s">
        <v>820</v>
      </c>
      <c r="I505" s="12">
        <v>387245</v>
      </c>
      <c r="J505" s="11" t="s">
        <v>479</v>
      </c>
      <c r="K505" s="11" t="s">
        <v>788</v>
      </c>
      <c r="L505" s="11" t="s">
        <v>54</v>
      </c>
      <c r="M505" s="11" t="s">
        <v>789</v>
      </c>
      <c r="N505" s="26">
        <v>46905.333333333336</v>
      </c>
      <c r="O505" s="26">
        <v>46934.645833333336</v>
      </c>
      <c r="P505" s="11" t="s">
        <v>498</v>
      </c>
      <c r="Q505" s="11" t="s">
        <v>475</v>
      </c>
      <c r="R505" s="13">
        <f>VLOOKUP(D505,'Izmaksu piedāvājums'!$A$18:$N$213,13)</f>
        <v>0</v>
      </c>
      <c r="S505" s="27">
        <v>1</v>
      </c>
      <c r="T505" s="13">
        <f t="shared" si="7"/>
        <v>0</v>
      </c>
    </row>
    <row r="506" spans="1:20" ht="217" x14ac:dyDescent="0.35">
      <c r="A506" s="12">
        <v>2028</v>
      </c>
      <c r="B506" s="12" t="s">
        <v>3</v>
      </c>
      <c r="C506" s="12" t="s">
        <v>475</v>
      </c>
      <c r="D506" s="11" t="s">
        <v>57</v>
      </c>
      <c r="E506" s="11" t="s">
        <v>58</v>
      </c>
      <c r="F506" s="11" t="s">
        <v>827</v>
      </c>
      <c r="G506" s="11" t="s">
        <v>828</v>
      </c>
      <c r="H506" s="11" t="s">
        <v>829</v>
      </c>
      <c r="I506" s="12">
        <v>387246</v>
      </c>
      <c r="J506" s="11" t="s">
        <v>479</v>
      </c>
      <c r="K506" s="11" t="s">
        <v>830</v>
      </c>
      <c r="L506" s="11" t="s">
        <v>58</v>
      </c>
      <c r="M506" s="11" t="s">
        <v>831</v>
      </c>
      <c r="N506" s="26">
        <v>46905.333333333336</v>
      </c>
      <c r="O506" s="26">
        <v>46934.645833333336</v>
      </c>
      <c r="P506" s="11" t="s">
        <v>498</v>
      </c>
      <c r="Q506" s="11" t="s">
        <v>475</v>
      </c>
      <c r="R506" s="13">
        <f>VLOOKUP(D506,'Izmaksu piedāvājums'!$A$18:$N$213,13)</f>
        <v>0</v>
      </c>
      <c r="S506" s="27">
        <v>1</v>
      </c>
      <c r="T506" s="13">
        <f t="shared" ref="T506:T569" si="8">R506*S506</f>
        <v>0</v>
      </c>
    </row>
    <row r="507" spans="1:20" ht="217" x14ac:dyDescent="0.35">
      <c r="A507" s="12">
        <v>2028</v>
      </c>
      <c r="B507" s="12" t="s">
        <v>3</v>
      </c>
      <c r="C507" s="12" t="s">
        <v>475</v>
      </c>
      <c r="D507" s="11" t="s">
        <v>57</v>
      </c>
      <c r="E507" s="11" t="s">
        <v>58</v>
      </c>
      <c r="F507" s="11" t="s">
        <v>832</v>
      </c>
      <c r="G507" s="11" t="s">
        <v>833</v>
      </c>
      <c r="H507" s="11" t="s">
        <v>829</v>
      </c>
      <c r="I507" s="12">
        <v>387247</v>
      </c>
      <c r="J507" s="11" t="s">
        <v>479</v>
      </c>
      <c r="K507" s="11" t="s">
        <v>830</v>
      </c>
      <c r="L507" s="11" t="s">
        <v>58</v>
      </c>
      <c r="M507" s="11" t="s">
        <v>831</v>
      </c>
      <c r="N507" s="26">
        <v>46905.333333333336</v>
      </c>
      <c r="O507" s="26">
        <v>46934.645833333336</v>
      </c>
      <c r="P507" s="11" t="s">
        <v>498</v>
      </c>
      <c r="Q507" s="11" t="s">
        <v>475</v>
      </c>
      <c r="R507" s="13">
        <f>VLOOKUP(D507,'Izmaksu piedāvājums'!$A$18:$N$213,13)</f>
        <v>0</v>
      </c>
      <c r="S507" s="27">
        <v>1</v>
      </c>
      <c r="T507" s="13">
        <f t="shared" si="8"/>
        <v>0</v>
      </c>
    </row>
    <row r="508" spans="1:20" ht="217" x14ac:dyDescent="0.35">
      <c r="A508" s="12">
        <v>2028</v>
      </c>
      <c r="B508" s="12" t="s">
        <v>3</v>
      </c>
      <c r="C508" s="12" t="s">
        <v>475</v>
      </c>
      <c r="D508" s="11" t="s">
        <v>57</v>
      </c>
      <c r="E508" s="11" t="s">
        <v>58</v>
      </c>
      <c r="F508" s="11" t="s">
        <v>834</v>
      </c>
      <c r="G508" s="11" t="s">
        <v>835</v>
      </c>
      <c r="H508" s="11" t="s">
        <v>836</v>
      </c>
      <c r="I508" s="12">
        <v>387248</v>
      </c>
      <c r="J508" s="11" t="s">
        <v>479</v>
      </c>
      <c r="K508" s="11" t="s">
        <v>830</v>
      </c>
      <c r="L508" s="11" t="s">
        <v>58</v>
      </c>
      <c r="M508" s="11" t="s">
        <v>831</v>
      </c>
      <c r="N508" s="26">
        <v>46905.333333333336</v>
      </c>
      <c r="O508" s="26">
        <v>46934.645833333336</v>
      </c>
      <c r="P508" s="11" t="s">
        <v>498</v>
      </c>
      <c r="Q508" s="11" t="s">
        <v>475</v>
      </c>
      <c r="R508" s="13">
        <f>VLOOKUP(D508,'Izmaksu piedāvājums'!$A$18:$N$213,13)</f>
        <v>0</v>
      </c>
      <c r="S508" s="27">
        <v>1</v>
      </c>
      <c r="T508" s="13">
        <f t="shared" si="8"/>
        <v>0</v>
      </c>
    </row>
    <row r="509" spans="1:20" ht="263.5" x14ac:dyDescent="0.35">
      <c r="A509" s="12">
        <v>2028</v>
      </c>
      <c r="B509" s="12" t="s">
        <v>3</v>
      </c>
      <c r="C509" s="12" t="s">
        <v>475</v>
      </c>
      <c r="D509" s="11" t="s">
        <v>55</v>
      </c>
      <c r="E509" s="11" t="s">
        <v>56</v>
      </c>
      <c r="F509" s="11" t="s">
        <v>837</v>
      </c>
      <c r="G509" s="11" t="s">
        <v>838</v>
      </c>
      <c r="H509" s="11" t="s">
        <v>490</v>
      </c>
      <c r="I509" s="12">
        <v>387249</v>
      </c>
      <c r="J509" s="11" t="s">
        <v>479</v>
      </c>
      <c r="K509" s="11" t="s">
        <v>788</v>
      </c>
      <c r="L509" s="11" t="s">
        <v>56</v>
      </c>
      <c r="M509" s="11" t="s">
        <v>789</v>
      </c>
      <c r="N509" s="26">
        <v>46905.333333333336</v>
      </c>
      <c r="O509" s="26">
        <v>46934.645833333336</v>
      </c>
      <c r="P509" s="11" t="s">
        <v>498</v>
      </c>
      <c r="Q509" s="11" t="s">
        <v>475</v>
      </c>
      <c r="R509" s="13">
        <f>VLOOKUP(D509,'Izmaksu piedāvājums'!$A$18:$N$213,13)</f>
        <v>0</v>
      </c>
      <c r="S509" s="27">
        <v>1</v>
      </c>
      <c r="T509" s="13">
        <f t="shared" si="8"/>
        <v>0</v>
      </c>
    </row>
    <row r="510" spans="1:20" ht="263.5" x14ac:dyDescent="0.35">
      <c r="A510" s="12">
        <v>2028</v>
      </c>
      <c r="B510" s="12" t="s">
        <v>3</v>
      </c>
      <c r="C510" s="12" t="s">
        <v>475</v>
      </c>
      <c r="D510" s="11" t="s">
        <v>55</v>
      </c>
      <c r="E510" s="11" t="s">
        <v>56</v>
      </c>
      <c r="F510" s="11" t="s">
        <v>839</v>
      </c>
      <c r="G510" s="11" t="s">
        <v>840</v>
      </c>
      <c r="H510" s="11" t="s">
        <v>490</v>
      </c>
      <c r="I510" s="12">
        <v>387250</v>
      </c>
      <c r="J510" s="11" t="s">
        <v>479</v>
      </c>
      <c r="K510" s="11" t="s">
        <v>788</v>
      </c>
      <c r="L510" s="11" t="s">
        <v>56</v>
      </c>
      <c r="M510" s="11" t="s">
        <v>789</v>
      </c>
      <c r="N510" s="26">
        <v>46905.333333333336</v>
      </c>
      <c r="O510" s="26">
        <v>46934.645833333336</v>
      </c>
      <c r="P510" s="11" t="s">
        <v>498</v>
      </c>
      <c r="Q510" s="11" t="s">
        <v>475</v>
      </c>
      <c r="R510" s="13">
        <f>VLOOKUP(D510,'Izmaksu piedāvājums'!$A$18:$N$213,13)</f>
        <v>0</v>
      </c>
      <c r="S510" s="27">
        <v>1</v>
      </c>
      <c r="T510" s="13">
        <f t="shared" si="8"/>
        <v>0</v>
      </c>
    </row>
    <row r="511" spans="1:20" ht="263.5" x14ac:dyDescent="0.35">
      <c r="A511" s="12">
        <v>2028</v>
      </c>
      <c r="B511" s="12" t="s">
        <v>3</v>
      </c>
      <c r="C511" s="12" t="s">
        <v>475</v>
      </c>
      <c r="D511" s="11" t="s">
        <v>81</v>
      </c>
      <c r="E511" s="11" t="s">
        <v>82</v>
      </c>
      <c r="F511" s="11" t="s">
        <v>841</v>
      </c>
      <c r="G511" s="11" t="s">
        <v>842</v>
      </c>
      <c r="H511" s="11" t="s">
        <v>843</v>
      </c>
      <c r="I511" s="12">
        <v>387251</v>
      </c>
      <c r="J511" s="11" t="s">
        <v>479</v>
      </c>
      <c r="K511" s="11" t="s">
        <v>82</v>
      </c>
      <c r="L511" s="11" t="s">
        <v>82</v>
      </c>
      <c r="M511" s="11" t="s">
        <v>844</v>
      </c>
      <c r="N511" s="26">
        <v>46905.333333333336</v>
      </c>
      <c r="O511" s="26">
        <v>46934.645833333336</v>
      </c>
      <c r="P511" s="11" t="s">
        <v>498</v>
      </c>
      <c r="Q511" s="11" t="s">
        <v>475</v>
      </c>
      <c r="R511" s="13">
        <f>VLOOKUP(D511,'Izmaksu piedāvājums'!$A$18:$N$213,13)</f>
        <v>0</v>
      </c>
      <c r="S511" s="27">
        <v>1</v>
      </c>
      <c r="T511" s="13">
        <f t="shared" si="8"/>
        <v>0</v>
      </c>
    </row>
    <row r="512" spans="1:20" ht="217" x14ac:dyDescent="0.35">
      <c r="A512" s="12">
        <v>2028</v>
      </c>
      <c r="B512" s="12" t="s">
        <v>3</v>
      </c>
      <c r="C512" s="12" t="s">
        <v>475</v>
      </c>
      <c r="D512" s="11" t="s">
        <v>51</v>
      </c>
      <c r="E512" s="11" t="s">
        <v>52</v>
      </c>
      <c r="F512" s="11" t="s">
        <v>845</v>
      </c>
      <c r="G512" s="11" t="s">
        <v>846</v>
      </c>
      <c r="H512" s="11" t="s">
        <v>847</v>
      </c>
      <c r="I512" s="12">
        <v>387252</v>
      </c>
      <c r="J512" s="11" t="s">
        <v>479</v>
      </c>
      <c r="K512" s="11" t="s">
        <v>848</v>
      </c>
      <c r="L512" s="11" t="s">
        <v>849</v>
      </c>
      <c r="M512" s="11" t="s">
        <v>850</v>
      </c>
      <c r="N512" s="26">
        <v>46905.333333333336</v>
      </c>
      <c r="O512" s="26">
        <v>46934.645833333336</v>
      </c>
      <c r="P512" s="11" t="s">
        <v>498</v>
      </c>
      <c r="Q512" s="11" t="s">
        <v>475</v>
      </c>
      <c r="R512" s="13">
        <f>VLOOKUP(D512,'Izmaksu piedāvājums'!$A$18:$N$213,13)</f>
        <v>0</v>
      </c>
      <c r="S512" s="27">
        <v>1</v>
      </c>
      <c r="T512" s="13">
        <f t="shared" si="8"/>
        <v>0</v>
      </c>
    </row>
    <row r="513" spans="1:20" ht="279" x14ac:dyDescent="0.35">
      <c r="A513" s="12">
        <v>2028</v>
      </c>
      <c r="B513" s="12" t="s">
        <v>3</v>
      </c>
      <c r="C513" s="12" t="s">
        <v>475</v>
      </c>
      <c r="D513" s="11" t="s">
        <v>71</v>
      </c>
      <c r="E513" s="11" t="s">
        <v>72</v>
      </c>
      <c r="F513" s="11" t="s">
        <v>851</v>
      </c>
      <c r="G513" s="11" t="s">
        <v>852</v>
      </c>
      <c r="H513" s="11" t="s">
        <v>853</v>
      </c>
      <c r="I513" s="12">
        <v>387253</v>
      </c>
      <c r="J513" s="11" t="s">
        <v>479</v>
      </c>
      <c r="K513" s="11" t="s">
        <v>72</v>
      </c>
      <c r="L513" s="11" t="s">
        <v>72</v>
      </c>
      <c r="M513" s="11" t="s">
        <v>854</v>
      </c>
      <c r="N513" s="26">
        <v>46905.333333333336</v>
      </c>
      <c r="O513" s="26">
        <v>46934.645833333336</v>
      </c>
      <c r="P513" s="11" t="s">
        <v>498</v>
      </c>
      <c r="Q513" s="11" t="s">
        <v>475</v>
      </c>
      <c r="R513" s="13">
        <f>VLOOKUP(D513,'Izmaksu piedāvājums'!$A$18:$N$213,13)</f>
        <v>0</v>
      </c>
      <c r="S513" s="27">
        <v>1</v>
      </c>
      <c r="T513" s="13">
        <f t="shared" si="8"/>
        <v>0</v>
      </c>
    </row>
    <row r="514" spans="1:20" ht="325.5" x14ac:dyDescent="0.35">
      <c r="A514" s="12">
        <v>2028</v>
      </c>
      <c r="B514" s="12" t="s">
        <v>3</v>
      </c>
      <c r="C514" s="12" t="s">
        <v>475</v>
      </c>
      <c r="D514" s="11" t="s">
        <v>67</v>
      </c>
      <c r="E514" s="11" t="s">
        <v>68</v>
      </c>
      <c r="F514" s="11" t="s">
        <v>855</v>
      </c>
      <c r="G514" s="11" t="s">
        <v>856</v>
      </c>
      <c r="H514" s="11" t="s">
        <v>490</v>
      </c>
      <c r="I514" s="12">
        <v>387254</v>
      </c>
      <c r="J514" s="11" t="s">
        <v>479</v>
      </c>
      <c r="K514" s="11" t="s">
        <v>857</v>
      </c>
      <c r="L514" s="11" t="s">
        <v>68</v>
      </c>
      <c r="M514" s="11" t="s">
        <v>858</v>
      </c>
      <c r="N514" s="26">
        <v>46905.333333333336</v>
      </c>
      <c r="O514" s="26">
        <v>46934.645833333336</v>
      </c>
      <c r="P514" s="11" t="s">
        <v>498</v>
      </c>
      <c r="Q514" s="11" t="s">
        <v>475</v>
      </c>
      <c r="R514" s="13">
        <f>VLOOKUP(D514,'Izmaksu piedāvājums'!$A$18:$N$213,13)</f>
        <v>0</v>
      </c>
      <c r="S514" s="27">
        <v>1</v>
      </c>
      <c r="T514" s="13">
        <f t="shared" si="8"/>
        <v>0</v>
      </c>
    </row>
    <row r="515" spans="1:20" ht="325.5" x14ac:dyDescent="0.35">
      <c r="A515" s="12">
        <v>2028</v>
      </c>
      <c r="B515" s="12" t="s">
        <v>3</v>
      </c>
      <c r="C515" s="12" t="s">
        <v>475</v>
      </c>
      <c r="D515" s="11" t="s">
        <v>73</v>
      </c>
      <c r="E515" s="11" t="s">
        <v>74</v>
      </c>
      <c r="F515" s="11" t="s">
        <v>859</v>
      </c>
      <c r="G515" s="11" t="s">
        <v>860</v>
      </c>
      <c r="H515" s="11" t="s">
        <v>490</v>
      </c>
      <c r="I515" s="12">
        <v>387255</v>
      </c>
      <c r="J515" s="11" t="s">
        <v>479</v>
      </c>
      <c r="K515" s="11" t="s">
        <v>857</v>
      </c>
      <c r="L515" s="11" t="s">
        <v>74</v>
      </c>
      <c r="M515" s="11" t="s">
        <v>858</v>
      </c>
      <c r="N515" s="26">
        <v>46905.333333333336</v>
      </c>
      <c r="O515" s="26">
        <v>46934.645833333336</v>
      </c>
      <c r="P515" s="11" t="s">
        <v>498</v>
      </c>
      <c r="Q515" s="11" t="s">
        <v>475</v>
      </c>
      <c r="R515" s="13">
        <f>VLOOKUP(D515,'Izmaksu piedāvājums'!$A$18:$N$213,13)</f>
        <v>0</v>
      </c>
      <c r="S515" s="27">
        <v>1</v>
      </c>
      <c r="T515" s="13">
        <f t="shared" si="8"/>
        <v>0</v>
      </c>
    </row>
    <row r="516" spans="1:20" ht="403" x14ac:dyDescent="0.35">
      <c r="A516" s="12">
        <v>2028</v>
      </c>
      <c r="B516" s="12" t="s">
        <v>3</v>
      </c>
      <c r="C516" s="12" t="s">
        <v>475</v>
      </c>
      <c r="D516" s="11" t="s">
        <v>65</v>
      </c>
      <c r="E516" s="11" t="s">
        <v>66</v>
      </c>
      <c r="F516" s="11" t="s">
        <v>861</v>
      </c>
      <c r="G516" s="11" t="s">
        <v>862</v>
      </c>
      <c r="H516" s="11" t="s">
        <v>540</v>
      </c>
      <c r="I516" s="12">
        <v>387256</v>
      </c>
      <c r="J516" s="11" t="s">
        <v>479</v>
      </c>
      <c r="K516" s="11" t="s">
        <v>863</v>
      </c>
      <c r="L516" s="11" t="s">
        <v>66</v>
      </c>
      <c r="M516" s="11" t="s">
        <v>864</v>
      </c>
      <c r="N516" s="26">
        <v>46905.333333333336</v>
      </c>
      <c r="O516" s="26">
        <v>46934.645833333336</v>
      </c>
      <c r="P516" s="11" t="s">
        <v>498</v>
      </c>
      <c r="Q516" s="11" t="s">
        <v>475</v>
      </c>
      <c r="R516" s="13">
        <f>VLOOKUP(D516,'Izmaksu piedāvājums'!$A$18:$N$213,13)</f>
        <v>0</v>
      </c>
      <c r="S516" s="27">
        <v>1</v>
      </c>
      <c r="T516" s="13">
        <f t="shared" si="8"/>
        <v>0</v>
      </c>
    </row>
    <row r="517" spans="1:20" ht="341" x14ac:dyDescent="0.35">
      <c r="A517" s="12">
        <v>2028</v>
      </c>
      <c r="B517" s="12" t="s">
        <v>3</v>
      </c>
      <c r="C517" s="12" t="s">
        <v>475</v>
      </c>
      <c r="D517" s="11" t="s">
        <v>63</v>
      </c>
      <c r="E517" s="11" t="s">
        <v>64</v>
      </c>
      <c r="F517" s="11" t="s">
        <v>865</v>
      </c>
      <c r="G517" s="11" t="s">
        <v>866</v>
      </c>
      <c r="H517" s="11" t="s">
        <v>867</v>
      </c>
      <c r="I517" s="12">
        <v>387257</v>
      </c>
      <c r="J517" s="11" t="s">
        <v>479</v>
      </c>
      <c r="K517" s="11" t="s">
        <v>64</v>
      </c>
      <c r="L517" s="11" t="s">
        <v>64</v>
      </c>
      <c r="M517" s="11" t="s">
        <v>868</v>
      </c>
      <c r="N517" s="26">
        <v>46905.333333333336</v>
      </c>
      <c r="O517" s="26">
        <v>46934.645833333336</v>
      </c>
      <c r="P517" s="11" t="s">
        <v>498</v>
      </c>
      <c r="Q517" s="11" t="s">
        <v>475</v>
      </c>
      <c r="R517" s="13">
        <f>VLOOKUP(D517,'Izmaksu piedāvājums'!$A$18:$N$213,13)</f>
        <v>0</v>
      </c>
      <c r="S517" s="27">
        <v>1</v>
      </c>
      <c r="T517" s="13">
        <f t="shared" si="8"/>
        <v>0</v>
      </c>
    </row>
    <row r="518" spans="1:20" ht="263.5" x14ac:dyDescent="0.35">
      <c r="A518" s="12">
        <v>2028</v>
      </c>
      <c r="B518" s="12" t="s">
        <v>3</v>
      </c>
      <c r="C518" s="12" t="s">
        <v>475</v>
      </c>
      <c r="D518" s="11" t="s">
        <v>59</v>
      </c>
      <c r="E518" s="11" t="s">
        <v>60</v>
      </c>
      <c r="F518" s="11" t="s">
        <v>869</v>
      </c>
      <c r="G518" s="11" t="s">
        <v>870</v>
      </c>
      <c r="H518" s="11" t="s">
        <v>490</v>
      </c>
      <c r="I518" s="12">
        <v>387258</v>
      </c>
      <c r="J518" s="11" t="s">
        <v>479</v>
      </c>
      <c r="K518" s="11" t="s">
        <v>788</v>
      </c>
      <c r="L518" s="11" t="s">
        <v>60</v>
      </c>
      <c r="M518" s="11" t="s">
        <v>789</v>
      </c>
      <c r="N518" s="26">
        <v>46905.333333333336</v>
      </c>
      <c r="O518" s="26">
        <v>46934.645833333336</v>
      </c>
      <c r="P518" s="11" t="s">
        <v>498</v>
      </c>
      <c r="Q518" s="11" t="s">
        <v>475</v>
      </c>
      <c r="R518" s="13">
        <f>VLOOKUP(D518,'Izmaksu piedāvājums'!$A$18:$N$213,13)</f>
        <v>0</v>
      </c>
      <c r="S518" s="27">
        <v>1</v>
      </c>
      <c r="T518" s="13">
        <f t="shared" si="8"/>
        <v>0</v>
      </c>
    </row>
    <row r="519" spans="1:20" ht="263.5" x14ac:dyDescent="0.35">
      <c r="A519" s="12">
        <v>2028</v>
      </c>
      <c r="B519" s="12" t="s">
        <v>3</v>
      </c>
      <c r="C519" s="12" t="s">
        <v>475</v>
      </c>
      <c r="D519" s="11" t="s">
        <v>59</v>
      </c>
      <c r="E519" s="11" t="s">
        <v>60</v>
      </c>
      <c r="F519" s="11" t="s">
        <v>871</v>
      </c>
      <c r="G519" s="11" t="s">
        <v>872</v>
      </c>
      <c r="H519" s="11" t="s">
        <v>490</v>
      </c>
      <c r="I519" s="12">
        <v>387259</v>
      </c>
      <c r="J519" s="11" t="s">
        <v>479</v>
      </c>
      <c r="K519" s="11" t="s">
        <v>788</v>
      </c>
      <c r="L519" s="11" t="s">
        <v>60</v>
      </c>
      <c r="M519" s="11" t="s">
        <v>789</v>
      </c>
      <c r="N519" s="26">
        <v>46905.333333333336</v>
      </c>
      <c r="O519" s="26">
        <v>46934.645833333336</v>
      </c>
      <c r="P519" s="11" t="s">
        <v>498</v>
      </c>
      <c r="Q519" s="11" t="s">
        <v>475</v>
      </c>
      <c r="R519" s="13">
        <f>VLOOKUP(D519,'Izmaksu piedāvājums'!$A$18:$N$213,13)</f>
        <v>0</v>
      </c>
      <c r="S519" s="27">
        <v>1</v>
      </c>
      <c r="T519" s="13">
        <f t="shared" si="8"/>
        <v>0</v>
      </c>
    </row>
    <row r="520" spans="1:20" ht="387.5" x14ac:dyDescent="0.35">
      <c r="A520" s="12">
        <v>2028</v>
      </c>
      <c r="B520" s="12" t="s">
        <v>3</v>
      </c>
      <c r="C520" s="12" t="s">
        <v>475</v>
      </c>
      <c r="D520" s="11" t="s">
        <v>79</v>
      </c>
      <c r="E520" s="11" t="s">
        <v>80</v>
      </c>
      <c r="F520" s="11" t="s">
        <v>873</v>
      </c>
      <c r="G520" s="11" t="s">
        <v>874</v>
      </c>
      <c r="H520" s="11" t="s">
        <v>875</v>
      </c>
      <c r="I520" s="12">
        <v>387260</v>
      </c>
      <c r="J520" s="11" t="s">
        <v>479</v>
      </c>
      <c r="K520" s="11" t="s">
        <v>80</v>
      </c>
      <c r="L520" s="11" t="s">
        <v>80</v>
      </c>
      <c r="M520" s="11" t="s">
        <v>876</v>
      </c>
      <c r="N520" s="26">
        <v>46905.333333333336</v>
      </c>
      <c r="O520" s="26">
        <v>46934.645833333336</v>
      </c>
      <c r="P520" s="11" t="s">
        <v>498</v>
      </c>
      <c r="Q520" s="11" t="s">
        <v>475</v>
      </c>
      <c r="R520" s="13">
        <f>VLOOKUP(D520,'Izmaksu piedāvājums'!$A$18:$N$213,13)</f>
        <v>0</v>
      </c>
      <c r="S520" s="27">
        <v>1</v>
      </c>
      <c r="T520" s="13">
        <f t="shared" si="8"/>
        <v>0</v>
      </c>
    </row>
    <row r="521" spans="1:20" ht="139.5" x14ac:dyDescent="0.35">
      <c r="A521" s="12">
        <v>2028</v>
      </c>
      <c r="B521" s="12" t="s">
        <v>3</v>
      </c>
      <c r="C521" s="12" t="s">
        <v>475</v>
      </c>
      <c r="D521" s="11" t="s">
        <v>77</v>
      </c>
      <c r="E521" s="11" t="s">
        <v>78</v>
      </c>
      <c r="F521" s="11" t="s">
        <v>877</v>
      </c>
      <c r="G521" s="11" t="s">
        <v>878</v>
      </c>
      <c r="H521" s="11" t="s">
        <v>879</v>
      </c>
      <c r="I521" s="12">
        <v>387261</v>
      </c>
      <c r="J521" s="11" t="s">
        <v>479</v>
      </c>
      <c r="K521" s="11" t="s">
        <v>78</v>
      </c>
      <c r="L521" s="11" t="s">
        <v>78</v>
      </c>
      <c r="M521" s="11" t="s">
        <v>880</v>
      </c>
      <c r="N521" s="26">
        <v>46905.333333333336</v>
      </c>
      <c r="O521" s="26">
        <v>46934.645833333336</v>
      </c>
      <c r="P521" s="11" t="s">
        <v>498</v>
      </c>
      <c r="Q521" s="11" t="s">
        <v>475</v>
      </c>
      <c r="R521" s="13">
        <f>VLOOKUP(D521,'Izmaksu piedāvājums'!$A$18:$N$213,13)</f>
        <v>0</v>
      </c>
      <c r="S521" s="27">
        <v>1</v>
      </c>
      <c r="T521" s="13">
        <f t="shared" si="8"/>
        <v>0</v>
      </c>
    </row>
    <row r="522" spans="1:20" ht="409.5" x14ac:dyDescent="0.35">
      <c r="A522" s="12">
        <v>2028</v>
      </c>
      <c r="B522" s="12" t="s">
        <v>3</v>
      </c>
      <c r="C522" s="12" t="s">
        <v>475</v>
      </c>
      <c r="D522" s="11" t="s">
        <v>268</v>
      </c>
      <c r="E522" s="11" t="s">
        <v>269</v>
      </c>
      <c r="F522" s="11" t="s">
        <v>881</v>
      </c>
      <c r="G522" s="11" t="s">
        <v>882</v>
      </c>
      <c r="H522" s="11" t="s">
        <v>883</v>
      </c>
      <c r="I522" s="12">
        <v>387262</v>
      </c>
      <c r="J522" s="11" t="s">
        <v>479</v>
      </c>
      <c r="K522" s="11" t="s">
        <v>269</v>
      </c>
      <c r="L522" s="11" t="s">
        <v>269</v>
      </c>
      <c r="M522" s="11" t="s">
        <v>800</v>
      </c>
      <c r="N522" s="26">
        <v>46905.333333333336</v>
      </c>
      <c r="O522" s="26">
        <v>46934.645833333336</v>
      </c>
      <c r="P522" s="11" t="s">
        <v>801</v>
      </c>
      <c r="Q522" s="11" t="s">
        <v>475</v>
      </c>
      <c r="R522" s="13">
        <f>VLOOKUP(D522,'Izmaksu piedāvājums'!$A$18:$N$213,13)</f>
        <v>0</v>
      </c>
      <c r="S522" s="27">
        <v>1</v>
      </c>
      <c r="T522" s="13">
        <f t="shared" si="8"/>
        <v>0</v>
      </c>
    </row>
    <row r="523" spans="1:20" ht="409.5" x14ac:dyDescent="0.35">
      <c r="A523" s="12">
        <v>2028</v>
      </c>
      <c r="B523" s="12" t="s">
        <v>3</v>
      </c>
      <c r="C523" s="12" t="s">
        <v>475</v>
      </c>
      <c r="D523" s="11" t="s">
        <v>270</v>
      </c>
      <c r="E523" s="11" t="s">
        <v>271</v>
      </c>
      <c r="F523" s="11" t="s">
        <v>667</v>
      </c>
      <c r="G523" s="11" t="s">
        <v>668</v>
      </c>
      <c r="H523" s="11" t="s">
        <v>669</v>
      </c>
      <c r="I523" s="12">
        <v>387263</v>
      </c>
      <c r="J523" s="11" t="s">
        <v>479</v>
      </c>
      <c r="K523" s="11" t="s">
        <v>271</v>
      </c>
      <c r="L523" s="11" t="s">
        <v>271</v>
      </c>
      <c r="M523" s="11" t="s">
        <v>802</v>
      </c>
      <c r="N523" s="26">
        <v>46905.333333333336</v>
      </c>
      <c r="O523" s="26">
        <v>46934.645833333336</v>
      </c>
      <c r="P523" s="11" t="s">
        <v>801</v>
      </c>
      <c r="Q523" s="11" t="s">
        <v>475</v>
      </c>
      <c r="R523" s="13">
        <f>VLOOKUP(D523,'Izmaksu piedāvājums'!$A$18:$N$213,13)</f>
        <v>0</v>
      </c>
      <c r="S523" s="27">
        <v>1</v>
      </c>
      <c r="T523" s="13">
        <f t="shared" si="8"/>
        <v>0</v>
      </c>
    </row>
    <row r="524" spans="1:20" ht="201.5" x14ac:dyDescent="0.35">
      <c r="A524" s="12">
        <v>2028</v>
      </c>
      <c r="B524" s="12" t="s">
        <v>3</v>
      </c>
      <c r="C524" s="12" t="s">
        <v>475</v>
      </c>
      <c r="D524" s="11" t="s">
        <v>274</v>
      </c>
      <c r="E524" s="11" t="s">
        <v>275</v>
      </c>
      <c r="F524" s="11" t="s">
        <v>884</v>
      </c>
      <c r="G524" s="11" t="s">
        <v>885</v>
      </c>
      <c r="H524" s="11" t="s">
        <v>886</v>
      </c>
      <c r="I524" s="12">
        <v>387264</v>
      </c>
      <c r="J524" s="11" t="s">
        <v>479</v>
      </c>
      <c r="K524" s="11" t="s">
        <v>806</v>
      </c>
      <c r="L524" s="11" t="s">
        <v>275</v>
      </c>
      <c r="M524" s="11" t="s">
        <v>807</v>
      </c>
      <c r="N524" s="26">
        <v>46905.333333333336</v>
      </c>
      <c r="O524" s="26">
        <v>46934.645833333336</v>
      </c>
      <c r="P524" s="11" t="s">
        <v>498</v>
      </c>
      <c r="Q524" s="11" t="s">
        <v>475</v>
      </c>
      <c r="R524" s="13">
        <f>VLOOKUP(D524,'Izmaksu piedāvājums'!$A$18:$N$213,13)</f>
        <v>0</v>
      </c>
      <c r="S524" s="27">
        <v>1</v>
      </c>
      <c r="T524" s="13">
        <f t="shared" si="8"/>
        <v>0</v>
      </c>
    </row>
    <row r="525" spans="1:20" ht="409.5" x14ac:dyDescent="0.35">
      <c r="A525" s="12">
        <v>2028</v>
      </c>
      <c r="B525" s="12" t="s">
        <v>3</v>
      </c>
      <c r="C525" s="12" t="s">
        <v>475</v>
      </c>
      <c r="D525" s="11" t="s">
        <v>268</v>
      </c>
      <c r="E525" s="11" t="s">
        <v>269</v>
      </c>
      <c r="F525" s="11" t="s">
        <v>887</v>
      </c>
      <c r="G525" s="11" t="s">
        <v>888</v>
      </c>
      <c r="H525" s="11" t="s">
        <v>889</v>
      </c>
      <c r="I525" s="12">
        <v>387265</v>
      </c>
      <c r="J525" s="11" t="s">
        <v>479</v>
      </c>
      <c r="K525" s="11" t="s">
        <v>269</v>
      </c>
      <c r="L525" s="11" t="s">
        <v>269</v>
      </c>
      <c r="M525" s="11" t="s">
        <v>800</v>
      </c>
      <c r="N525" s="26">
        <v>46905.333333333336</v>
      </c>
      <c r="O525" s="26">
        <v>46934.645833333336</v>
      </c>
      <c r="P525" s="11" t="s">
        <v>801</v>
      </c>
      <c r="Q525" s="11" t="s">
        <v>475</v>
      </c>
      <c r="R525" s="13">
        <f>VLOOKUP(D525,'Izmaksu piedāvājums'!$A$18:$N$213,13)</f>
        <v>0</v>
      </c>
      <c r="S525" s="27">
        <v>1</v>
      </c>
      <c r="T525" s="13">
        <f t="shared" si="8"/>
        <v>0</v>
      </c>
    </row>
    <row r="526" spans="1:20" ht="409.5" x14ac:dyDescent="0.35">
      <c r="A526" s="12">
        <v>2028</v>
      </c>
      <c r="B526" s="12" t="s">
        <v>3</v>
      </c>
      <c r="C526" s="12" t="s">
        <v>475</v>
      </c>
      <c r="D526" s="11" t="s">
        <v>270</v>
      </c>
      <c r="E526" s="11" t="s">
        <v>271</v>
      </c>
      <c r="F526" s="11" t="s">
        <v>670</v>
      </c>
      <c r="G526" s="11" t="s">
        <v>671</v>
      </c>
      <c r="H526" s="11" t="s">
        <v>672</v>
      </c>
      <c r="I526" s="12">
        <v>387266</v>
      </c>
      <c r="J526" s="11" t="s">
        <v>479</v>
      </c>
      <c r="K526" s="11" t="s">
        <v>271</v>
      </c>
      <c r="L526" s="11" t="s">
        <v>271</v>
      </c>
      <c r="M526" s="11" t="s">
        <v>802</v>
      </c>
      <c r="N526" s="26">
        <v>46905.333333333336</v>
      </c>
      <c r="O526" s="26">
        <v>46934.645833333336</v>
      </c>
      <c r="P526" s="11" t="s">
        <v>801</v>
      </c>
      <c r="Q526" s="11" t="s">
        <v>475</v>
      </c>
      <c r="R526" s="13">
        <f>VLOOKUP(D526,'Izmaksu piedāvājums'!$A$18:$N$213,13)</f>
        <v>0</v>
      </c>
      <c r="S526" s="27">
        <v>1</v>
      </c>
      <c r="T526" s="13">
        <f t="shared" si="8"/>
        <v>0</v>
      </c>
    </row>
    <row r="527" spans="1:20" ht="201.5" x14ac:dyDescent="0.35">
      <c r="A527" s="12">
        <v>2028</v>
      </c>
      <c r="B527" s="12" t="s">
        <v>3</v>
      </c>
      <c r="C527" s="12" t="s">
        <v>475</v>
      </c>
      <c r="D527" s="11" t="s">
        <v>280</v>
      </c>
      <c r="E527" s="11" t="s">
        <v>281</v>
      </c>
      <c r="F527" s="11" t="s">
        <v>890</v>
      </c>
      <c r="G527" s="11" t="s">
        <v>891</v>
      </c>
      <c r="H527" s="11" t="s">
        <v>892</v>
      </c>
      <c r="I527" s="12">
        <v>387267</v>
      </c>
      <c r="J527" s="11" t="s">
        <v>479</v>
      </c>
      <c r="K527" s="11" t="s">
        <v>893</v>
      </c>
      <c r="L527" s="11" t="s">
        <v>281</v>
      </c>
      <c r="M527" s="11" t="s">
        <v>894</v>
      </c>
      <c r="N527" s="26">
        <v>46905.333333333336</v>
      </c>
      <c r="O527" s="26">
        <v>46934.645833333336</v>
      </c>
      <c r="P527" s="11" t="s">
        <v>498</v>
      </c>
      <c r="Q527" s="11" t="s">
        <v>475</v>
      </c>
      <c r="R527" s="13">
        <f>VLOOKUP(D527,'Izmaksu piedāvājums'!$A$18:$N$213,13)</f>
        <v>0</v>
      </c>
      <c r="S527" s="27">
        <v>1</v>
      </c>
      <c r="T527" s="13">
        <f t="shared" si="8"/>
        <v>0</v>
      </c>
    </row>
    <row r="528" spans="1:20" ht="325.5" x14ac:dyDescent="0.35">
      <c r="A528" s="12">
        <v>2028</v>
      </c>
      <c r="B528" s="12" t="s">
        <v>3</v>
      </c>
      <c r="C528" s="12" t="s">
        <v>475</v>
      </c>
      <c r="D528" s="11" t="s">
        <v>312</v>
      </c>
      <c r="E528" s="11" t="s">
        <v>313</v>
      </c>
      <c r="F528" s="11" t="s">
        <v>1469</v>
      </c>
      <c r="G528" s="11" t="s">
        <v>1470</v>
      </c>
      <c r="H528" s="11" t="s">
        <v>1471</v>
      </c>
      <c r="I528" s="12">
        <v>387268</v>
      </c>
      <c r="J528" s="11" t="s">
        <v>479</v>
      </c>
      <c r="K528" s="11" t="s">
        <v>1472</v>
      </c>
      <c r="L528" s="11" t="s">
        <v>1473</v>
      </c>
      <c r="M528" s="11" t="s">
        <v>1474</v>
      </c>
      <c r="N528" s="26">
        <v>46905.333333333336</v>
      </c>
      <c r="O528" s="26">
        <v>46934.645833333336</v>
      </c>
      <c r="P528" s="11" t="s">
        <v>498</v>
      </c>
      <c r="Q528" s="11" t="s">
        <v>475</v>
      </c>
      <c r="R528" s="13">
        <f>VLOOKUP(D528,'Izmaksu piedāvājums'!$A$18:$N$213,13)</f>
        <v>0</v>
      </c>
      <c r="S528" s="27">
        <v>1</v>
      </c>
      <c r="T528" s="13">
        <f t="shared" si="8"/>
        <v>0</v>
      </c>
    </row>
    <row r="529" spans="1:20" ht="62" x14ac:dyDescent="0.35">
      <c r="A529" s="12">
        <v>2028</v>
      </c>
      <c r="B529" s="12" t="s">
        <v>3</v>
      </c>
      <c r="C529" s="12" t="s">
        <v>475</v>
      </c>
      <c r="D529" s="11" t="s">
        <v>314</v>
      </c>
      <c r="E529" s="11" t="s">
        <v>315</v>
      </c>
      <c r="F529" s="11" t="s">
        <v>1475</v>
      </c>
      <c r="G529" s="11" t="s">
        <v>1476</v>
      </c>
      <c r="H529" s="11" t="s">
        <v>1477</v>
      </c>
      <c r="I529" s="12">
        <v>387269</v>
      </c>
      <c r="J529" s="11" t="s">
        <v>479</v>
      </c>
      <c r="K529" s="11" t="s">
        <v>555</v>
      </c>
      <c r="L529" s="11" t="s">
        <v>1478</v>
      </c>
      <c r="M529" s="11" t="s">
        <v>556</v>
      </c>
      <c r="N529" s="26">
        <v>46905.333333333336</v>
      </c>
      <c r="O529" s="26">
        <v>46934.645833333336</v>
      </c>
      <c r="P529" s="11" t="s">
        <v>498</v>
      </c>
      <c r="Q529" s="11" t="s">
        <v>475</v>
      </c>
      <c r="R529" s="13">
        <f>VLOOKUP(D529,'Izmaksu piedāvājums'!$A$18:$N$213,13)</f>
        <v>0</v>
      </c>
      <c r="S529" s="27">
        <v>1</v>
      </c>
      <c r="T529" s="13">
        <f t="shared" si="8"/>
        <v>0</v>
      </c>
    </row>
    <row r="530" spans="1:20" ht="409.5" x14ac:dyDescent="0.35">
      <c r="A530" s="12">
        <v>2028</v>
      </c>
      <c r="B530" s="12" t="s">
        <v>3</v>
      </c>
      <c r="C530" s="12" t="s">
        <v>475</v>
      </c>
      <c r="D530" s="11" t="s">
        <v>326</v>
      </c>
      <c r="E530" s="11" t="s">
        <v>327</v>
      </c>
      <c r="F530" s="11" t="s">
        <v>1479</v>
      </c>
      <c r="G530" s="11" t="s">
        <v>1480</v>
      </c>
      <c r="H530" s="11" t="s">
        <v>1481</v>
      </c>
      <c r="I530" s="12">
        <v>387270</v>
      </c>
      <c r="J530" s="11" t="s">
        <v>479</v>
      </c>
      <c r="K530" s="11" t="s">
        <v>1482</v>
      </c>
      <c r="L530" s="11" t="s">
        <v>1483</v>
      </c>
      <c r="M530" s="11" t="s">
        <v>1484</v>
      </c>
      <c r="N530" s="26">
        <v>46905.333333333336</v>
      </c>
      <c r="O530" s="26">
        <v>46934.645833333336</v>
      </c>
      <c r="P530" s="11" t="s">
        <v>498</v>
      </c>
      <c r="Q530" s="11" t="s">
        <v>1485</v>
      </c>
      <c r="R530" s="13">
        <f>VLOOKUP(D530,'Izmaksu piedāvājums'!$A$18:$N$213,13)</f>
        <v>0</v>
      </c>
      <c r="S530" s="27">
        <v>1</v>
      </c>
      <c r="T530" s="13">
        <f t="shared" si="8"/>
        <v>0</v>
      </c>
    </row>
    <row r="531" spans="1:20" ht="409.5" x14ac:dyDescent="0.35">
      <c r="A531" s="12">
        <v>2028</v>
      </c>
      <c r="B531" s="12" t="s">
        <v>3</v>
      </c>
      <c r="C531" s="12" t="s">
        <v>475</v>
      </c>
      <c r="D531" s="11" t="s">
        <v>326</v>
      </c>
      <c r="E531" s="11" t="s">
        <v>327</v>
      </c>
      <c r="F531" s="11" t="s">
        <v>1486</v>
      </c>
      <c r="G531" s="11" t="s">
        <v>1487</v>
      </c>
      <c r="H531" s="11" t="s">
        <v>1481</v>
      </c>
      <c r="I531" s="12">
        <v>387271</v>
      </c>
      <c r="J531" s="11" t="s">
        <v>479</v>
      </c>
      <c r="K531" s="11" t="s">
        <v>1482</v>
      </c>
      <c r="L531" s="11" t="s">
        <v>1483</v>
      </c>
      <c r="M531" s="11" t="s">
        <v>1484</v>
      </c>
      <c r="N531" s="26">
        <v>46905.333333333336</v>
      </c>
      <c r="O531" s="26">
        <v>46934.645833333336</v>
      </c>
      <c r="P531" s="11" t="s">
        <v>498</v>
      </c>
      <c r="Q531" s="11" t="s">
        <v>1485</v>
      </c>
      <c r="R531" s="13">
        <f>VLOOKUP(D531,'Izmaksu piedāvājums'!$A$18:$N$213,13)</f>
        <v>0</v>
      </c>
      <c r="S531" s="27">
        <v>1</v>
      </c>
      <c r="T531" s="13">
        <f t="shared" si="8"/>
        <v>0</v>
      </c>
    </row>
    <row r="532" spans="1:20" ht="217" x14ac:dyDescent="0.35">
      <c r="A532" s="12">
        <v>2028</v>
      </c>
      <c r="B532" s="12" t="s">
        <v>3</v>
      </c>
      <c r="C532" s="12" t="s">
        <v>475</v>
      </c>
      <c r="D532" s="11" t="s">
        <v>328</v>
      </c>
      <c r="E532" s="11" t="s">
        <v>329</v>
      </c>
      <c r="F532" s="11" t="s">
        <v>895</v>
      </c>
      <c r="G532" s="11" t="s">
        <v>896</v>
      </c>
      <c r="H532" s="11" t="s">
        <v>897</v>
      </c>
      <c r="I532" s="12">
        <v>387272</v>
      </c>
      <c r="J532" s="11" t="s">
        <v>479</v>
      </c>
      <c r="K532" s="11" t="s">
        <v>898</v>
      </c>
      <c r="L532" s="11" t="s">
        <v>899</v>
      </c>
      <c r="M532" s="11" t="s">
        <v>900</v>
      </c>
      <c r="N532" s="26">
        <v>46905.333333333336</v>
      </c>
      <c r="O532" s="26">
        <v>46934.645833333336</v>
      </c>
      <c r="P532" s="11" t="s">
        <v>901</v>
      </c>
      <c r="Q532" s="11" t="s">
        <v>475</v>
      </c>
      <c r="R532" s="13">
        <f>VLOOKUP(D532,'Izmaksu piedāvājums'!$A$18:$N$213,13)</f>
        <v>0</v>
      </c>
      <c r="S532" s="27">
        <v>1</v>
      </c>
      <c r="T532" s="13">
        <f t="shared" si="8"/>
        <v>0</v>
      </c>
    </row>
    <row r="533" spans="1:20" ht="409.5" x14ac:dyDescent="0.35">
      <c r="A533" s="12">
        <v>2028</v>
      </c>
      <c r="B533" s="12" t="s">
        <v>3</v>
      </c>
      <c r="C533" s="12" t="s">
        <v>475</v>
      </c>
      <c r="D533" s="11" t="s">
        <v>330</v>
      </c>
      <c r="E533" s="11" t="s">
        <v>331</v>
      </c>
      <c r="F533" s="11" t="s">
        <v>1488</v>
      </c>
      <c r="G533" s="11" t="s">
        <v>1489</v>
      </c>
      <c r="H533" s="11" t="s">
        <v>1490</v>
      </c>
      <c r="I533" s="12">
        <v>387273</v>
      </c>
      <c r="J533" s="11" t="s">
        <v>479</v>
      </c>
      <c r="K533" s="11" t="s">
        <v>1491</v>
      </c>
      <c r="L533" s="11" t="s">
        <v>1492</v>
      </c>
      <c r="M533" s="11" t="s">
        <v>1493</v>
      </c>
      <c r="N533" s="26">
        <v>46905.333333333336</v>
      </c>
      <c r="O533" s="26">
        <v>46934.645833333336</v>
      </c>
      <c r="P533" s="11" t="s">
        <v>498</v>
      </c>
      <c r="Q533" s="11" t="s">
        <v>475</v>
      </c>
      <c r="R533" s="13">
        <f>VLOOKUP(D533,'Izmaksu piedāvājums'!$A$18:$N$213,13)</f>
        <v>0</v>
      </c>
      <c r="S533" s="27">
        <v>1</v>
      </c>
      <c r="T533" s="13">
        <f t="shared" si="8"/>
        <v>0</v>
      </c>
    </row>
    <row r="534" spans="1:20" ht="409.5" x14ac:dyDescent="0.35">
      <c r="A534" s="12">
        <v>2028</v>
      </c>
      <c r="B534" s="12" t="s">
        <v>3</v>
      </c>
      <c r="C534" s="12" t="s">
        <v>475</v>
      </c>
      <c r="D534" s="11" t="s">
        <v>330</v>
      </c>
      <c r="E534" s="11" t="s">
        <v>331</v>
      </c>
      <c r="F534" s="11" t="s">
        <v>1494</v>
      </c>
      <c r="G534" s="11" t="s">
        <v>1495</v>
      </c>
      <c r="H534" s="11" t="s">
        <v>1490</v>
      </c>
      <c r="I534" s="12">
        <v>387274</v>
      </c>
      <c r="J534" s="11" t="s">
        <v>479</v>
      </c>
      <c r="K534" s="11" t="s">
        <v>1491</v>
      </c>
      <c r="L534" s="11" t="s">
        <v>1492</v>
      </c>
      <c r="M534" s="11" t="s">
        <v>1493</v>
      </c>
      <c r="N534" s="26">
        <v>46905.333333333336</v>
      </c>
      <c r="O534" s="26">
        <v>46934.645833333336</v>
      </c>
      <c r="P534" s="11" t="s">
        <v>498</v>
      </c>
      <c r="Q534" s="11" t="s">
        <v>475</v>
      </c>
      <c r="R534" s="13">
        <f>VLOOKUP(D534,'Izmaksu piedāvājums'!$A$18:$N$213,13)</f>
        <v>0</v>
      </c>
      <c r="S534" s="27">
        <v>1</v>
      </c>
      <c r="T534" s="13">
        <f t="shared" si="8"/>
        <v>0</v>
      </c>
    </row>
    <row r="535" spans="1:20" ht="77.5" x14ac:dyDescent="0.35">
      <c r="A535" s="12">
        <v>2028</v>
      </c>
      <c r="B535" s="12" t="s">
        <v>3</v>
      </c>
      <c r="C535" s="12" t="s">
        <v>475</v>
      </c>
      <c r="D535" s="11" t="s">
        <v>336</v>
      </c>
      <c r="E535" s="11" t="s">
        <v>337</v>
      </c>
      <c r="F535" s="11" t="s">
        <v>1496</v>
      </c>
      <c r="G535" s="11" t="s">
        <v>1497</v>
      </c>
      <c r="H535" s="11" t="s">
        <v>1498</v>
      </c>
      <c r="I535" s="12">
        <v>387275</v>
      </c>
      <c r="J535" s="11" t="s">
        <v>479</v>
      </c>
      <c r="K535" s="11" t="s">
        <v>337</v>
      </c>
      <c r="L535" s="11" t="s">
        <v>337</v>
      </c>
      <c r="M535" s="11" t="s">
        <v>1499</v>
      </c>
      <c r="N535" s="26">
        <v>46905.333333333336</v>
      </c>
      <c r="O535" s="26">
        <v>46934.645833333336</v>
      </c>
      <c r="P535" s="11" t="s">
        <v>498</v>
      </c>
      <c r="Q535" s="11" t="s">
        <v>475</v>
      </c>
      <c r="R535" s="13">
        <f>VLOOKUP(D535,'Izmaksu piedāvājums'!$A$18:$N$213,13)</f>
        <v>0</v>
      </c>
      <c r="S535" s="27">
        <v>1</v>
      </c>
      <c r="T535" s="13">
        <f t="shared" si="8"/>
        <v>0</v>
      </c>
    </row>
    <row r="536" spans="1:20" ht="139.5" x14ac:dyDescent="0.35">
      <c r="A536" s="12">
        <v>2028</v>
      </c>
      <c r="B536" s="12" t="s">
        <v>3</v>
      </c>
      <c r="C536" s="12" t="s">
        <v>475</v>
      </c>
      <c r="D536" s="11" t="s">
        <v>338</v>
      </c>
      <c r="E536" s="11" t="s">
        <v>339</v>
      </c>
      <c r="F536" s="11" t="s">
        <v>1500</v>
      </c>
      <c r="G536" s="11" t="s">
        <v>1501</v>
      </c>
      <c r="H536" s="11" t="s">
        <v>1502</v>
      </c>
      <c r="I536" s="12">
        <v>387276</v>
      </c>
      <c r="J536" s="11" t="s">
        <v>479</v>
      </c>
      <c r="K536" s="11" t="s">
        <v>339</v>
      </c>
      <c r="L536" s="11" t="s">
        <v>1503</v>
      </c>
      <c r="M536" s="11" t="s">
        <v>903</v>
      </c>
      <c r="N536" s="26">
        <v>46905.333333333336</v>
      </c>
      <c r="O536" s="26">
        <v>46934.645833333336</v>
      </c>
      <c r="P536" s="11" t="s">
        <v>498</v>
      </c>
      <c r="Q536" s="11" t="s">
        <v>475</v>
      </c>
      <c r="R536" s="13">
        <f>VLOOKUP(D536,'Izmaksu piedāvājums'!$A$18:$N$213,13)</f>
        <v>0</v>
      </c>
      <c r="S536" s="27">
        <v>1</v>
      </c>
      <c r="T536" s="13">
        <f t="shared" si="8"/>
        <v>0</v>
      </c>
    </row>
    <row r="537" spans="1:20" ht="325.5" x14ac:dyDescent="0.35">
      <c r="A537" s="12">
        <v>2028</v>
      </c>
      <c r="B537" s="12" t="s">
        <v>3</v>
      </c>
      <c r="C537" s="12" t="s">
        <v>475</v>
      </c>
      <c r="D537" s="11" t="s">
        <v>242</v>
      </c>
      <c r="E537" s="11" t="s">
        <v>243</v>
      </c>
      <c r="F537" s="11" t="s">
        <v>776</v>
      </c>
      <c r="G537" s="11" t="s">
        <v>777</v>
      </c>
      <c r="H537" s="11" t="s">
        <v>778</v>
      </c>
      <c r="I537" s="12">
        <v>387277</v>
      </c>
      <c r="J537" s="11" t="s">
        <v>479</v>
      </c>
      <c r="K537" s="11" t="s">
        <v>502</v>
      </c>
      <c r="L537" s="11" t="s">
        <v>243</v>
      </c>
      <c r="M537" s="11" t="s">
        <v>504</v>
      </c>
      <c r="N537" s="26">
        <v>46905.333333333336</v>
      </c>
      <c r="O537" s="26">
        <v>46934.645833333336</v>
      </c>
      <c r="P537" s="11" t="s">
        <v>498</v>
      </c>
      <c r="Q537" s="11" t="s">
        <v>475</v>
      </c>
      <c r="R537" s="13">
        <f>VLOOKUP(D537,'Izmaksu piedāvājums'!$A$18:$N$213,13)</f>
        <v>0</v>
      </c>
      <c r="S537" s="27">
        <v>1</v>
      </c>
      <c r="T537" s="13">
        <f t="shared" si="8"/>
        <v>0</v>
      </c>
    </row>
    <row r="538" spans="1:20" ht="409.5" x14ac:dyDescent="0.35">
      <c r="A538" s="12">
        <v>2028</v>
      </c>
      <c r="B538" s="12" t="s">
        <v>3</v>
      </c>
      <c r="C538" s="12" t="s">
        <v>475</v>
      </c>
      <c r="D538" s="11" t="s">
        <v>324</v>
      </c>
      <c r="E538" s="11" t="s">
        <v>325</v>
      </c>
      <c r="F538" s="11" t="s">
        <v>906</v>
      </c>
      <c r="G538" s="11" t="s">
        <v>907</v>
      </c>
      <c r="H538" s="11" t="s">
        <v>778</v>
      </c>
      <c r="I538" s="12">
        <v>387278</v>
      </c>
      <c r="J538" s="11" t="s">
        <v>479</v>
      </c>
      <c r="K538" s="11" t="s">
        <v>1451</v>
      </c>
      <c r="L538" s="11" t="s">
        <v>1504</v>
      </c>
      <c r="M538" s="11" t="s">
        <v>1453</v>
      </c>
      <c r="N538" s="26">
        <v>46905.333333333336</v>
      </c>
      <c r="O538" s="26">
        <v>46934.645833333336</v>
      </c>
      <c r="P538" s="11" t="s">
        <v>498</v>
      </c>
      <c r="Q538" s="11" t="s">
        <v>475</v>
      </c>
      <c r="R538" s="13">
        <f>VLOOKUP(D538,'Izmaksu piedāvājums'!$A$18:$N$213,13)</f>
        <v>0</v>
      </c>
      <c r="S538" s="27">
        <v>1</v>
      </c>
      <c r="T538" s="13">
        <f t="shared" si="8"/>
        <v>0</v>
      </c>
    </row>
    <row r="539" spans="1:20" ht="409.5" x14ac:dyDescent="0.35">
      <c r="A539" s="12">
        <v>2028</v>
      </c>
      <c r="B539" s="12" t="s">
        <v>3</v>
      </c>
      <c r="C539" s="12" t="s">
        <v>475</v>
      </c>
      <c r="D539" s="11" t="s">
        <v>366</v>
      </c>
      <c r="E539" s="11" t="s">
        <v>367</v>
      </c>
      <c r="F539" s="11" t="s">
        <v>545</v>
      </c>
      <c r="G539" s="11" t="s">
        <v>546</v>
      </c>
      <c r="H539" s="11" t="s">
        <v>547</v>
      </c>
      <c r="I539" s="12">
        <v>387279</v>
      </c>
      <c r="J539" s="11" t="s">
        <v>479</v>
      </c>
      <c r="K539" s="11" t="s">
        <v>1505</v>
      </c>
      <c r="L539" s="11" t="s">
        <v>1505</v>
      </c>
      <c r="M539" s="11" t="s">
        <v>1506</v>
      </c>
      <c r="N539" s="26">
        <v>46905.333333333336</v>
      </c>
      <c r="O539" s="26">
        <v>46934.645833333336</v>
      </c>
      <c r="P539" s="11" t="s">
        <v>498</v>
      </c>
      <c r="Q539" s="11" t="s">
        <v>475</v>
      </c>
      <c r="R539" s="13">
        <f>VLOOKUP(D539,'Izmaksu piedāvājums'!$A$18:$N$213,13)</f>
        <v>0</v>
      </c>
      <c r="S539" s="27">
        <v>1</v>
      </c>
      <c r="T539" s="13">
        <f t="shared" si="8"/>
        <v>0</v>
      </c>
    </row>
    <row r="540" spans="1:20" ht="409.5" x14ac:dyDescent="0.35">
      <c r="A540" s="12">
        <v>2028</v>
      </c>
      <c r="B540" s="12" t="s">
        <v>3</v>
      </c>
      <c r="C540" s="12" t="s">
        <v>475</v>
      </c>
      <c r="D540" s="11" t="s">
        <v>356</v>
      </c>
      <c r="E540" s="11" t="s">
        <v>357</v>
      </c>
      <c r="F540" s="11" t="s">
        <v>552</v>
      </c>
      <c r="G540" s="11" t="s">
        <v>553</v>
      </c>
      <c r="H540" s="11" t="s">
        <v>554</v>
      </c>
      <c r="I540" s="12">
        <v>387280</v>
      </c>
      <c r="J540" s="11" t="s">
        <v>479</v>
      </c>
      <c r="K540" s="11" t="s">
        <v>1507</v>
      </c>
      <c r="L540" s="11" t="s">
        <v>1507</v>
      </c>
      <c r="M540" s="11" t="s">
        <v>1508</v>
      </c>
      <c r="N540" s="26">
        <v>46905.333333333336</v>
      </c>
      <c r="O540" s="26">
        <v>46934.645833333336</v>
      </c>
      <c r="P540" s="11" t="s">
        <v>498</v>
      </c>
      <c r="Q540" s="11" t="s">
        <v>475</v>
      </c>
      <c r="R540" s="13">
        <f>VLOOKUP(D540,'Izmaksu piedāvājums'!$A$18:$N$213,13)</f>
        <v>0</v>
      </c>
      <c r="S540" s="27">
        <v>1</v>
      </c>
      <c r="T540" s="13">
        <f t="shared" si="8"/>
        <v>0</v>
      </c>
    </row>
    <row r="541" spans="1:20" ht="409.5" x14ac:dyDescent="0.35">
      <c r="A541" s="12">
        <v>2028</v>
      </c>
      <c r="B541" s="12" t="s">
        <v>3</v>
      </c>
      <c r="C541" s="12" t="s">
        <v>475</v>
      </c>
      <c r="D541" s="11" t="s">
        <v>350</v>
      </c>
      <c r="E541" s="11" t="s">
        <v>351</v>
      </c>
      <c r="F541" s="11" t="s">
        <v>1496</v>
      </c>
      <c r="G541" s="11" t="s">
        <v>1497</v>
      </c>
      <c r="H541" s="11" t="s">
        <v>1498</v>
      </c>
      <c r="I541" s="12">
        <v>387281</v>
      </c>
      <c r="J541" s="11" t="s">
        <v>479</v>
      </c>
      <c r="K541" s="11" t="s">
        <v>1509</v>
      </c>
      <c r="L541" s="11" t="s">
        <v>1509</v>
      </c>
      <c r="M541" s="11" t="s">
        <v>1510</v>
      </c>
      <c r="N541" s="26">
        <v>46905.333333333336</v>
      </c>
      <c r="O541" s="26">
        <v>46934.645833333336</v>
      </c>
      <c r="P541" s="11" t="s">
        <v>498</v>
      </c>
      <c r="Q541" s="11" t="s">
        <v>475</v>
      </c>
      <c r="R541" s="13">
        <f>VLOOKUP(D541,'Izmaksu piedāvājums'!$A$18:$N$213,13)</f>
        <v>0</v>
      </c>
      <c r="S541" s="27">
        <v>1</v>
      </c>
      <c r="T541" s="13">
        <f t="shared" si="8"/>
        <v>0</v>
      </c>
    </row>
    <row r="542" spans="1:20" ht="409.5" x14ac:dyDescent="0.35">
      <c r="A542" s="12">
        <v>2028</v>
      </c>
      <c r="B542" s="12" t="s">
        <v>3</v>
      </c>
      <c r="C542" s="12" t="s">
        <v>475</v>
      </c>
      <c r="D542" s="11" t="s">
        <v>352</v>
      </c>
      <c r="E542" s="11" t="s">
        <v>353</v>
      </c>
      <c r="F542" s="11" t="s">
        <v>1511</v>
      </c>
      <c r="G542" s="11" t="s">
        <v>1512</v>
      </c>
      <c r="H542" s="11" t="s">
        <v>1513</v>
      </c>
      <c r="I542" s="12">
        <v>387282</v>
      </c>
      <c r="J542" s="11" t="s">
        <v>479</v>
      </c>
      <c r="K542" s="11" t="s">
        <v>1514</v>
      </c>
      <c r="L542" s="11" t="s">
        <v>1514</v>
      </c>
      <c r="M542" s="11" t="s">
        <v>1515</v>
      </c>
      <c r="N542" s="26">
        <v>46905.333333333336</v>
      </c>
      <c r="O542" s="26">
        <v>46934.645833333336</v>
      </c>
      <c r="P542" s="11" t="s">
        <v>498</v>
      </c>
      <c r="Q542" s="11" t="s">
        <v>475</v>
      </c>
      <c r="R542" s="13">
        <f>VLOOKUP(D542,'Izmaksu piedāvājums'!$A$18:$N$213,13)</f>
        <v>0</v>
      </c>
      <c r="S542" s="27">
        <v>1</v>
      </c>
      <c r="T542" s="13">
        <f t="shared" si="8"/>
        <v>0</v>
      </c>
    </row>
    <row r="543" spans="1:20" ht="409.5" x14ac:dyDescent="0.35">
      <c r="A543" s="12">
        <v>2028</v>
      </c>
      <c r="B543" s="12" t="s">
        <v>3</v>
      </c>
      <c r="C543" s="12" t="s">
        <v>475</v>
      </c>
      <c r="D543" s="11" t="s">
        <v>354</v>
      </c>
      <c r="E543" s="11" t="s">
        <v>355</v>
      </c>
      <c r="F543" s="11" t="s">
        <v>1475</v>
      </c>
      <c r="G543" s="11" t="s">
        <v>1476</v>
      </c>
      <c r="H543" s="11" t="s">
        <v>1477</v>
      </c>
      <c r="I543" s="12">
        <v>387283</v>
      </c>
      <c r="J543" s="11" t="s">
        <v>479</v>
      </c>
      <c r="K543" s="11" t="s">
        <v>1516</v>
      </c>
      <c r="L543" s="11" t="s">
        <v>1516</v>
      </c>
      <c r="M543" s="11" t="s">
        <v>1517</v>
      </c>
      <c r="N543" s="26">
        <v>46905.333333333336</v>
      </c>
      <c r="O543" s="26">
        <v>46934.645833333336</v>
      </c>
      <c r="P543" s="11" t="s">
        <v>498</v>
      </c>
      <c r="Q543" s="11" t="s">
        <v>475</v>
      </c>
      <c r="R543" s="13">
        <f>VLOOKUP(D543,'Izmaksu piedāvājums'!$A$18:$N$213,13)</f>
        <v>0</v>
      </c>
      <c r="S543" s="27">
        <v>1</v>
      </c>
      <c r="T543" s="13">
        <f t="shared" si="8"/>
        <v>0</v>
      </c>
    </row>
    <row r="544" spans="1:20" ht="248" x14ac:dyDescent="0.35">
      <c r="A544" s="12">
        <v>2028</v>
      </c>
      <c r="B544" s="12" t="s">
        <v>3</v>
      </c>
      <c r="C544" s="12" t="s">
        <v>475</v>
      </c>
      <c r="D544" s="11" t="s">
        <v>348</v>
      </c>
      <c r="E544" s="11" t="s">
        <v>349</v>
      </c>
      <c r="F544" s="11" t="s">
        <v>1173</v>
      </c>
      <c r="G544" s="11" t="s">
        <v>1174</v>
      </c>
      <c r="H544" s="11" t="s">
        <v>1175</v>
      </c>
      <c r="I544" s="12">
        <v>387284</v>
      </c>
      <c r="J544" s="11" t="s">
        <v>479</v>
      </c>
      <c r="K544" s="11" t="s">
        <v>924</v>
      </c>
      <c r="L544" s="11" t="s">
        <v>924</v>
      </c>
      <c r="M544" s="11" t="s">
        <v>925</v>
      </c>
      <c r="N544" s="26">
        <v>46905.333333333336</v>
      </c>
      <c r="O544" s="26">
        <v>46934.645833333336</v>
      </c>
      <c r="P544" s="11" t="s">
        <v>926</v>
      </c>
      <c r="Q544" s="11" t="s">
        <v>475</v>
      </c>
      <c r="R544" s="13">
        <f>VLOOKUP(D544,'Izmaksu piedāvājums'!$A$18:$N$213,13)</f>
        <v>0</v>
      </c>
      <c r="S544" s="27">
        <v>1</v>
      </c>
      <c r="T544" s="13">
        <f t="shared" si="8"/>
        <v>0</v>
      </c>
    </row>
    <row r="545" spans="1:20" ht="248" x14ac:dyDescent="0.35">
      <c r="A545" s="12">
        <v>2028</v>
      </c>
      <c r="B545" s="12" t="s">
        <v>3</v>
      </c>
      <c r="C545" s="12" t="s">
        <v>475</v>
      </c>
      <c r="D545" s="11" t="s">
        <v>348</v>
      </c>
      <c r="E545" s="11" t="s">
        <v>349</v>
      </c>
      <c r="F545" s="11" t="s">
        <v>1178</v>
      </c>
      <c r="G545" s="11" t="s">
        <v>1179</v>
      </c>
      <c r="H545" s="11" t="s">
        <v>1175</v>
      </c>
      <c r="I545" s="12">
        <v>387285</v>
      </c>
      <c r="J545" s="11" t="s">
        <v>479</v>
      </c>
      <c r="K545" s="11" t="s">
        <v>924</v>
      </c>
      <c r="L545" s="11" t="s">
        <v>924</v>
      </c>
      <c r="M545" s="11" t="s">
        <v>925</v>
      </c>
      <c r="N545" s="26">
        <v>46905.333333333336</v>
      </c>
      <c r="O545" s="26">
        <v>46934.645833333336</v>
      </c>
      <c r="P545" s="11" t="s">
        <v>926</v>
      </c>
      <c r="Q545" s="11" t="s">
        <v>475</v>
      </c>
      <c r="R545" s="13">
        <f>VLOOKUP(D545,'Izmaksu piedāvājums'!$A$18:$N$213,13)</f>
        <v>0</v>
      </c>
      <c r="S545" s="27">
        <v>1</v>
      </c>
      <c r="T545" s="13">
        <f t="shared" si="8"/>
        <v>0</v>
      </c>
    </row>
    <row r="546" spans="1:20" ht="263.5" x14ac:dyDescent="0.35">
      <c r="A546" s="12">
        <v>2028</v>
      </c>
      <c r="B546" s="12" t="s">
        <v>3</v>
      </c>
      <c r="C546" s="12" t="s">
        <v>475</v>
      </c>
      <c r="D546" s="11" t="s">
        <v>368</v>
      </c>
      <c r="E546" s="11" t="s">
        <v>369</v>
      </c>
      <c r="F546" s="11" t="s">
        <v>1518</v>
      </c>
      <c r="G546" s="11" t="s">
        <v>1519</v>
      </c>
      <c r="H546" s="11" t="s">
        <v>1520</v>
      </c>
      <c r="I546" s="12">
        <v>387288</v>
      </c>
      <c r="J546" s="11" t="s">
        <v>479</v>
      </c>
      <c r="K546" s="11" t="s">
        <v>1521</v>
      </c>
      <c r="L546" s="11" t="s">
        <v>1521</v>
      </c>
      <c r="M546" s="11" t="s">
        <v>1522</v>
      </c>
      <c r="N546" s="26">
        <v>46905.333333333336</v>
      </c>
      <c r="O546" s="26">
        <v>46934.645833333336</v>
      </c>
      <c r="P546" s="11" t="s">
        <v>498</v>
      </c>
      <c r="Q546" s="11" t="s">
        <v>475</v>
      </c>
      <c r="R546" s="13">
        <f>VLOOKUP(D546,'Izmaksu piedāvājums'!$A$18:$N$213,13)</f>
        <v>0</v>
      </c>
      <c r="S546" s="27">
        <v>1</v>
      </c>
      <c r="T546" s="13">
        <f t="shared" si="8"/>
        <v>0</v>
      </c>
    </row>
    <row r="547" spans="1:20" ht="263.5" x14ac:dyDescent="0.35">
      <c r="A547" s="12">
        <v>2028</v>
      </c>
      <c r="B547" s="12" t="s">
        <v>3</v>
      </c>
      <c r="C547" s="12" t="s">
        <v>475</v>
      </c>
      <c r="D547" s="11" t="s">
        <v>368</v>
      </c>
      <c r="E547" s="11" t="s">
        <v>369</v>
      </c>
      <c r="F547" s="11" t="s">
        <v>1523</v>
      </c>
      <c r="G547" s="11" t="s">
        <v>1524</v>
      </c>
      <c r="H547" s="11" t="s">
        <v>1525</v>
      </c>
      <c r="I547" s="12">
        <v>387289</v>
      </c>
      <c r="J547" s="11" t="s">
        <v>479</v>
      </c>
      <c r="K547" s="11" t="s">
        <v>1521</v>
      </c>
      <c r="L547" s="11" t="s">
        <v>1521</v>
      </c>
      <c r="M547" s="11" t="s">
        <v>1522</v>
      </c>
      <c r="N547" s="26">
        <v>46905.333333333336</v>
      </c>
      <c r="O547" s="26">
        <v>46934.645833333336</v>
      </c>
      <c r="P547" s="11" t="s">
        <v>498</v>
      </c>
      <c r="Q547" s="11" t="s">
        <v>475</v>
      </c>
      <c r="R547" s="13">
        <f>VLOOKUP(D547,'Izmaksu piedāvājums'!$A$18:$N$213,13)</f>
        <v>0</v>
      </c>
      <c r="S547" s="27">
        <v>1</v>
      </c>
      <c r="T547" s="13">
        <f t="shared" si="8"/>
        <v>0</v>
      </c>
    </row>
    <row r="548" spans="1:20" ht="217" x14ac:dyDescent="0.35">
      <c r="A548" s="12">
        <v>2028</v>
      </c>
      <c r="B548" s="12" t="s">
        <v>3</v>
      </c>
      <c r="C548" s="12" t="s">
        <v>475</v>
      </c>
      <c r="D548" s="11" t="s">
        <v>370</v>
      </c>
      <c r="E548" s="11" t="s">
        <v>371</v>
      </c>
      <c r="F548" s="11" t="s">
        <v>1526</v>
      </c>
      <c r="G548" s="11" t="s">
        <v>1527</v>
      </c>
      <c r="H548" s="11" t="s">
        <v>1528</v>
      </c>
      <c r="I548" s="12">
        <v>387290</v>
      </c>
      <c r="J548" s="11" t="s">
        <v>479</v>
      </c>
      <c r="K548" s="11" t="s">
        <v>1529</v>
      </c>
      <c r="L548" s="11" t="s">
        <v>1529</v>
      </c>
      <c r="M548" s="11" t="s">
        <v>1530</v>
      </c>
      <c r="N548" s="26">
        <v>46905.333333333336</v>
      </c>
      <c r="O548" s="26">
        <v>46934.645833333336</v>
      </c>
      <c r="P548" s="11" t="s">
        <v>498</v>
      </c>
      <c r="Q548" s="11" t="s">
        <v>475</v>
      </c>
      <c r="R548" s="13">
        <f>VLOOKUP(D548,'Izmaksu piedāvājums'!$A$18:$N$213,13)</f>
        <v>0</v>
      </c>
      <c r="S548" s="27">
        <v>1</v>
      </c>
      <c r="T548" s="13">
        <f t="shared" si="8"/>
        <v>0</v>
      </c>
    </row>
    <row r="549" spans="1:20" ht="279" x14ac:dyDescent="0.35">
      <c r="A549" s="12">
        <v>2028</v>
      </c>
      <c r="B549" s="12" t="s">
        <v>3</v>
      </c>
      <c r="C549" s="12" t="s">
        <v>475</v>
      </c>
      <c r="D549" s="11" t="s">
        <v>372</v>
      </c>
      <c r="E549" s="11" t="s">
        <v>373</v>
      </c>
      <c r="F549" s="11" t="s">
        <v>1531</v>
      </c>
      <c r="G549" s="11" t="s">
        <v>1532</v>
      </c>
      <c r="H549" s="11" t="s">
        <v>1533</v>
      </c>
      <c r="I549" s="12">
        <v>387291</v>
      </c>
      <c r="J549" s="11" t="s">
        <v>479</v>
      </c>
      <c r="K549" s="11" t="s">
        <v>1534</v>
      </c>
      <c r="L549" s="11" t="s">
        <v>1534</v>
      </c>
      <c r="M549" s="11" t="s">
        <v>1535</v>
      </c>
      <c r="N549" s="26">
        <v>46905.333333333336</v>
      </c>
      <c r="O549" s="26">
        <v>46934.645833333336</v>
      </c>
      <c r="P549" s="11" t="s">
        <v>498</v>
      </c>
      <c r="Q549" s="11" t="s">
        <v>475</v>
      </c>
      <c r="R549" s="13">
        <f>VLOOKUP(D549,'Izmaksu piedāvājums'!$A$18:$N$213,13)</f>
        <v>0</v>
      </c>
      <c r="S549" s="27">
        <v>1</v>
      </c>
      <c r="T549" s="13">
        <f t="shared" si="8"/>
        <v>0</v>
      </c>
    </row>
    <row r="550" spans="1:20" ht="409.5" x14ac:dyDescent="0.35">
      <c r="A550" s="12">
        <v>2028</v>
      </c>
      <c r="B550" s="12" t="s">
        <v>3</v>
      </c>
      <c r="C550" s="12" t="s">
        <v>475</v>
      </c>
      <c r="D550" s="11" t="s">
        <v>382</v>
      </c>
      <c r="E550" s="11" t="s">
        <v>383</v>
      </c>
      <c r="F550" s="11" t="s">
        <v>1536</v>
      </c>
      <c r="G550" s="11" t="s">
        <v>1537</v>
      </c>
      <c r="H550" s="11" t="s">
        <v>1471</v>
      </c>
      <c r="I550" s="12">
        <v>387292</v>
      </c>
      <c r="J550" s="11" t="s">
        <v>479</v>
      </c>
      <c r="K550" s="11" t="s">
        <v>1538</v>
      </c>
      <c r="L550" s="11" t="s">
        <v>1539</v>
      </c>
      <c r="M550" s="11" t="s">
        <v>1540</v>
      </c>
      <c r="N550" s="26">
        <v>46905.333333333336</v>
      </c>
      <c r="O550" s="26">
        <v>46934.645833333336</v>
      </c>
      <c r="P550" s="11" t="s">
        <v>498</v>
      </c>
      <c r="Q550" s="11" t="s">
        <v>475</v>
      </c>
      <c r="R550" s="13">
        <f>VLOOKUP(D550,'Izmaksu piedāvājums'!$A$18:$N$213,13)</f>
        <v>0</v>
      </c>
      <c r="S550" s="27">
        <v>1</v>
      </c>
      <c r="T550" s="13">
        <f t="shared" si="8"/>
        <v>0</v>
      </c>
    </row>
    <row r="551" spans="1:20" ht="356.5" x14ac:dyDescent="0.35">
      <c r="A551" s="12">
        <v>2028</v>
      </c>
      <c r="B551" s="12" t="s">
        <v>3</v>
      </c>
      <c r="C551" s="12" t="s">
        <v>475</v>
      </c>
      <c r="D551" s="11" t="s">
        <v>384</v>
      </c>
      <c r="E551" s="11" t="s">
        <v>385</v>
      </c>
      <c r="F551" s="11" t="s">
        <v>1536</v>
      </c>
      <c r="G551" s="11" t="s">
        <v>1537</v>
      </c>
      <c r="H551" s="11" t="s">
        <v>1471</v>
      </c>
      <c r="I551" s="12">
        <v>387293</v>
      </c>
      <c r="J551" s="11" t="s">
        <v>479</v>
      </c>
      <c r="K551" s="11" t="s">
        <v>1541</v>
      </c>
      <c r="L551" s="11" t="s">
        <v>1542</v>
      </c>
      <c r="M551" s="11" t="s">
        <v>1543</v>
      </c>
      <c r="N551" s="26">
        <v>46905.333333333336</v>
      </c>
      <c r="O551" s="26">
        <v>46934.645833333336</v>
      </c>
      <c r="P551" s="11" t="s">
        <v>498</v>
      </c>
      <c r="Q551" s="11" t="s">
        <v>475</v>
      </c>
      <c r="R551" s="13">
        <f>VLOOKUP(D551,'Izmaksu piedāvājums'!$A$18:$N$213,13)</f>
        <v>0</v>
      </c>
      <c r="S551" s="27">
        <v>1</v>
      </c>
      <c r="T551" s="13">
        <f t="shared" si="8"/>
        <v>0</v>
      </c>
    </row>
    <row r="552" spans="1:20" ht="409.5" x14ac:dyDescent="0.35">
      <c r="A552" s="12">
        <v>2028</v>
      </c>
      <c r="B552" s="12" t="s">
        <v>3</v>
      </c>
      <c r="C552" s="12" t="s">
        <v>475</v>
      </c>
      <c r="D552" s="11" t="s">
        <v>386</v>
      </c>
      <c r="E552" s="11" t="s">
        <v>387</v>
      </c>
      <c r="F552" s="11" t="s">
        <v>941</v>
      </c>
      <c r="G552" s="11" t="s">
        <v>498</v>
      </c>
      <c r="H552" s="11" t="s">
        <v>942</v>
      </c>
      <c r="I552" s="12">
        <v>387294</v>
      </c>
      <c r="J552" s="11" t="s">
        <v>479</v>
      </c>
      <c r="K552" s="11" t="s">
        <v>1544</v>
      </c>
      <c r="L552" s="11" t="s">
        <v>1545</v>
      </c>
      <c r="M552" s="11" t="s">
        <v>1546</v>
      </c>
      <c r="N552" s="26">
        <v>46905.333333333336</v>
      </c>
      <c r="O552" s="26">
        <v>46934.645833333336</v>
      </c>
      <c r="P552" s="11" t="s">
        <v>498</v>
      </c>
      <c r="Q552" s="11" t="s">
        <v>475</v>
      </c>
      <c r="R552" s="13">
        <f>VLOOKUP(D552,'Izmaksu piedāvājums'!$A$18:$N$213,13)</f>
        <v>0</v>
      </c>
      <c r="S552" s="27">
        <v>1</v>
      </c>
      <c r="T552" s="13">
        <f t="shared" si="8"/>
        <v>0</v>
      </c>
    </row>
    <row r="553" spans="1:20" ht="409.5" x14ac:dyDescent="0.35">
      <c r="A553" s="12">
        <v>2028</v>
      </c>
      <c r="B553" s="12" t="s">
        <v>3</v>
      </c>
      <c r="C553" s="12" t="s">
        <v>475</v>
      </c>
      <c r="D553" s="11" t="s">
        <v>394</v>
      </c>
      <c r="E553" s="11" t="s">
        <v>395</v>
      </c>
      <c r="F553" s="11" t="s">
        <v>1500</v>
      </c>
      <c r="G553" s="11" t="s">
        <v>1501</v>
      </c>
      <c r="H553" s="11" t="s">
        <v>1502</v>
      </c>
      <c r="I553" s="12">
        <v>387295</v>
      </c>
      <c r="J553" s="11" t="s">
        <v>479</v>
      </c>
      <c r="K553" s="11" t="s">
        <v>1547</v>
      </c>
      <c r="L553" s="11" t="s">
        <v>1548</v>
      </c>
      <c r="M553" s="11" t="s">
        <v>1549</v>
      </c>
      <c r="N553" s="26">
        <v>46905.333333333336</v>
      </c>
      <c r="O553" s="26">
        <v>46934.645833333336</v>
      </c>
      <c r="P553" s="11" t="s">
        <v>498</v>
      </c>
      <c r="Q553" s="11" t="s">
        <v>475</v>
      </c>
      <c r="R553" s="13">
        <f>VLOOKUP(D553,'Izmaksu piedāvājums'!$A$18:$N$213,13)</f>
        <v>0</v>
      </c>
      <c r="S553" s="27">
        <v>1</v>
      </c>
      <c r="T553" s="13">
        <f t="shared" si="8"/>
        <v>0</v>
      </c>
    </row>
    <row r="554" spans="1:20" ht="186" x14ac:dyDescent="0.35">
      <c r="A554" s="12">
        <v>2028</v>
      </c>
      <c r="B554" s="12" t="s">
        <v>3</v>
      </c>
      <c r="C554" s="12" t="s">
        <v>475</v>
      </c>
      <c r="D554" s="11" t="s">
        <v>412</v>
      </c>
      <c r="E554" s="11" t="s">
        <v>413</v>
      </c>
      <c r="F554" s="11" t="s">
        <v>1550</v>
      </c>
      <c r="G554" s="11" t="s">
        <v>1551</v>
      </c>
      <c r="H554" s="11" t="s">
        <v>1552</v>
      </c>
      <c r="I554" s="12">
        <v>387296</v>
      </c>
      <c r="J554" s="11" t="s">
        <v>479</v>
      </c>
      <c r="K554" s="11" t="s">
        <v>1553</v>
      </c>
      <c r="L554" s="11" t="s">
        <v>1554</v>
      </c>
      <c r="M554" s="11" t="s">
        <v>1555</v>
      </c>
      <c r="N554" s="26">
        <v>46905.333333333336</v>
      </c>
      <c r="O554" s="26">
        <v>46934.645833333336</v>
      </c>
      <c r="P554" s="11" t="s">
        <v>498</v>
      </c>
      <c r="Q554" s="11" t="s">
        <v>475</v>
      </c>
      <c r="R554" s="13">
        <f>VLOOKUP(D554,'Izmaksu piedāvājums'!$A$18:$N$213,13)</f>
        <v>0</v>
      </c>
      <c r="S554" s="27">
        <v>1</v>
      </c>
      <c r="T554" s="13">
        <f t="shared" si="8"/>
        <v>0</v>
      </c>
    </row>
    <row r="555" spans="1:20" ht="310" x14ac:dyDescent="0.35">
      <c r="A555" s="12">
        <v>2028</v>
      </c>
      <c r="B555" s="12" t="s">
        <v>3</v>
      </c>
      <c r="C555" s="12" t="s">
        <v>475</v>
      </c>
      <c r="D555" s="11" t="s">
        <v>414</v>
      </c>
      <c r="E555" s="11" t="s">
        <v>415</v>
      </c>
      <c r="F555" s="11" t="s">
        <v>1556</v>
      </c>
      <c r="G555" s="11" t="s">
        <v>1557</v>
      </c>
      <c r="H555" s="11" t="s">
        <v>1558</v>
      </c>
      <c r="I555" s="12">
        <v>387297</v>
      </c>
      <c r="J555" s="11" t="s">
        <v>479</v>
      </c>
      <c r="K555" s="11" t="s">
        <v>1559</v>
      </c>
      <c r="L555" s="11" t="s">
        <v>1560</v>
      </c>
      <c r="M555" s="11" t="s">
        <v>1561</v>
      </c>
      <c r="N555" s="26">
        <v>46905.333333333336</v>
      </c>
      <c r="O555" s="26">
        <v>46934.645833333336</v>
      </c>
      <c r="P555" s="11" t="s">
        <v>498</v>
      </c>
      <c r="Q555" s="11" t="s">
        <v>475</v>
      </c>
      <c r="R555" s="13">
        <f>VLOOKUP(D555,'Izmaksu piedāvājums'!$A$18:$N$213,13)</f>
        <v>0</v>
      </c>
      <c r="S555" s="27">
        <v>1</v>
      </c>
      <c r="T555" s="13">
        <f t="shared" si="8"/>
        <v>0</v>
      </c>
    </row>
    <row r="556" spans="1:20" ht="310" x14ac:dyDescent="0.35">
      <c r="A556" s="12">
        <v>2028</v>
      </c>
      <c r="B556" s="12" t="s">
        <v>3</v>
      </c>
      <c r="C556" s="12" t="s">
        <v>475</v>
      </c>
      <c r="D556" s="11" t="s">
        <v>416</v>
      </c>
      <c r="E556" s="11" t="s">
        <v>417</v>
      </c>
      <c r="F556" s="11" t="s">
        <v>1562</v>
      </c>
      <c r="G556" s="11" t="s">
        <v>1563</v>
      </c>
      <c r="H556" s="11" t="s">
        <v>1558</v>
      </c>
      <c r="I556" s="12">
        <v>387298</v>
      </c>
      <c r="J556" s="11" t="s">
        <v>479</v>
      </c>
      <c r="K556" s="11" t="s">
        <v>1559</v>
      </c>
      <c r="L556" s="11" t="s">
        <v>1564</v>
      </c>
      <c r="M556" s="11" t="s">
        <v>1565</v>
      </c>
      <c r="N556" s="26">
        <v>46905.333333333336</v>
      </c>
      <c r="O556" s="26">
        <v>46934.645833333336</v>
      </c>
      <c r="P556" s="11" t="s">
        <v>498</v>
      </c>
      <c r="Q556" s="11" t="s">
        <v>475</v>
      </c>
      <c r="R556" s="13">
        <f>VLOOKUP(D556,'Izmaksu piedāvājums'!$A$18:$N$213,13)</f>
        <v>0</v>
      </c>
      <c r="S556" s="27">
        <v>1</v>
      </c>
      <c r="T556" s="13">
        <f t="shared" si="8"/>
        <v>0</v>
      </c>
    </row>
    <row r="557" spans="1:20" ht="217" x14ac:dyDescent="0.35">
      <c r="A557" s="12">
        <v>2028</v>
      </c>
      <c r="B557" s="12" t="s">
        <v>3</v>
      </c>
      <c r="C557" s="12" t="s">
        <v>475</v>
      </c>
      <c r="D557" s="11" t="s">
        <v>418</v>
      </c>
      <c r="E557" s="11" t="s">
        <v>419</v>
      </c>
      <c r="F557" s="11" t="s">
        <v>1566</v>
      </c>
      <c r="G557" s="11" t="s">
        <v>1567</v>
      </c>
      <c r="H557" s="11" t="s">
        <v>1568</v>
      </c>
      <c r="I557" s="12">
        <v>387299</v>
      </c>
      <c r="J557" s="11" t="s">
        <v>479</v>
      </c>
      <c r="K557" s="11" t="s">
        <v>1569</v>
      </c>
      <c r="L557" s="11" t="s">
        <v>1570</v>
      </c>
      <c r="M557" s="11" t="s">
        <v>1571</v>
      </c>
      <c r="N557" s="26">
        <v>46905.333333333336</v>
      </c>
      <c r="O557" s="26">
        <v>46934.645833333336</v>
      </c>
      <c r="P557" s="11" t="s">
        <v>498</v>
      </c>
      <c r="Q557" s="11" t="s">
        <v>475</v>
      </c>
      <c r="R557" s="13">
        <f>VLOOKUP(D557,'Izmaksu piedāvājums'!$A$18:$N$213,13)</f>
        <v>0</v>
      </c>
      <c r="S557" s="27">
        <v>1</v>
      </c>
      <c r="T557" s="13">
        <f t="shared" si="8"/>
        <v>0</v>
      </c>
    </row>
    <row r="558" spans="1:20" ht="217" x14ac:dyDescent="0.35">
      <c r="A558" s="12">
        <v>2028</v>
      </c>
      <c r="B558" s="12" t="s">
        <v>3</v>
      </c>
      <c r="C558" s="12" t="s">
        <v>475</v>
      </c>
      <c r="D558" s="11" t="s">
        <v>418</v>
      </c>
      <c r="E558" s="11" t="s">
        <v>419</v>
      </c>
      <c r="F558" s="11" t="s">
        <v>1572</v>
      </c>
      <c r="G558" s="11" t="s">
        <v>1573</v>
      </c>
      <c r="H558" s="11" t="s">
        <v>1568</v>
      </c>
      <c r="I558" s="12">
        <v>387300</v>
      </c>
      <c r="J558" s="11" t="s">
        <v>479</v>
      </c>
      <c r="K558" s="11" t="s">
        <v>1569</v>
      </c>
      <c r="L558" s="11" t="s">
        <v>1570</v>
      </c>
      <c r="M558" s="11" t="s">
        <v>1571</v>
      </c>
      <c r="N558" s="26">
        <v>46905.333333333336</v>
      </c>
      <c r="O558" s="26">
        <v>46934.645833333336</v>
      </c>
      <c r="P558" s="11" t="s">
        <v>498</v>
      </c>
      <c r="Q558" s="11" t="s">
        <v>475</v>
      </c>
      <c r="R558" s="13">
        <f>VLOOKUP(D558,'Izmaksu piedāvājums'!$A$18:$N$213,13)</f>
        <v>0</v>
      </c>
      <c r="S558" s="27">
        <v>1</v>
      </c>
      <c r="T558" s="13">
        <f t="shared" si="8"/>
        <v>0</v>
      </c>
    </row>
    <row r="559" spans="1:20" ht="387.5" x14ac:dyDescent="0.35">
      <c r="A559" s="12">
        <v>2028</v>
      </c>
      <c r="B559" s="12" t="s">
        <v>3</v>
      </c>
      <c r="C559" s="12" t="s">
        <v>475</v>
      </c>
      <c r="D559" s="11" t="s">
        <v>420</v>
      </c>
      <c r="E559" s="11" t="s">
        <v>421</v>
      </c>
      <c r="F559" s="11" t="s">
        <v>1574</v>
      </c>
      <c r="G559" s="11" t="s">
        <v>1575</v>
      </c>
      <c r="H559" s="11" t="s">
        <v>1576</v>
      </c>
      <c r="I559" s="12">
        <v>387301</v>
      </c>
      <c r="J559" s="11" t="s">
        <v>479</v>
      </c>
      <c r="K559" s="11" t="s">
        <v>1577</v>
      </c>
      <c r="L559" s="11" t="s">
        <v>1578</v>
      </c>
      <c r="M559" s="11" t="s">
        <v>1579</v>
      </c>
      <c r="N559" s="26">
        <v>46905.333333333336</v>
      </c>
      <c r="O559" s="26">
        <v>46934.645833333336</v>
      </c>
      <c r="P559" s="11" t="s">
        <v>498</v>
      </c>
      <c r="Q559" s="11" t="s">
        <v>475</v>
      </c>
      <c r="R559" s="13">
        <f>VLOOKUP(D559,'Izmaksu piedāvājums'!$A$18:$N$213,13)</f>
        <v>0</v>
      </c>
      <c r="S559" s="27">
        <v>1</v>
      </c>
      <c r="T559" s="13">
        <f t="shared" si="8"/>
        <v>0</v>
      </c>
    </row>
    <row r="560" spans="1:20" ht="387.5" x14ac:dyDescent="0.35">
      <c r="A560" s="12">
        <v>2028</v>
      </c>
      <c r="B560" s="12" t="s">
        <v>3</v>
      </c>
      <c r="C560" s="12" t="s">
        <v>475</v>
      </c>
      <c r="D560" s="11" t="s">
        <v>420</v>
      </c>
      <c r="E560" s="11" t="s">
        <v>421</v>
      </c>
      <c r="F560" s="11" t="s">
        <v>1580</v>
      </c>
      <c r="G560" s="11" t="s">
        <v>1581</v>
      </c>
      <c r="H560" s="11" t="s">
        <v>1576</v>
      </c>
      <c r="I560" s="12">
        <v>387302</v>
      </c>
      <c r="J560" s="11" t="s">
        <v>479</v>
      </c>
      <c r="K560" s="11" t="s">
        <v>1577</v>
      </c>
      <c r="L560" s="11" t="s">
        <v>1578</v>
      </c>
      <c r="M560" s="11" t="s">
        <v>1579</v>
      </c>
      <c r="N560" s="26">
        <v>46905.333333333336</v>
      </c>
      <c r="O560" s="26">
        <v>46934.645833333336</v>
      </c>
      <c r="P560" s="11" t="s">
        <v>498</v>
      </c>
      <c r="Q560" s="11" t="s">
        <v>475</v>
      </c>
      <c r="R560" s="13">
        <f>VLOOKUP(D560,'Izmaksu piedāvājums'!$A$18:$N$213,13)</f>
        <v>0</v>
      </c>
      <c r="S560" s="27">
        <v>1</v>
      </c>
      <c r="T560" s="13">
        <f t="shared" si="8"/>
        <v>0</v>
      </c>
    </row>
    <row r="561" spans="1:20" ht="387.5" x14ac:dyDescent="0.35">
      <c r="A561" s="12">
        <v>2028</v>
      </c>
      <c r="B561" s="12" t="s">
        <v>3</v>
      </c>
      <c r="C561" s="12" t="s">
        <v>475</v>
      </c>
      <c r="D561" s="11" t="s">
        <v>388</v>
      </c>
      <c r="E561" s="11" t="s">
        <v>389</v>
      </c>
      <c r="F561" s="11" t="s">
        <v>941</v>
      </c>
      <c r="G561" s="11" t="s">
        <v>498</v>
      </c>
      <c r="H561" s="11" t="s">
        <v>942</v>
      </c>
      <c r="I561" s="12">
        <v>387303</v>
      </c>
      <c r="J561" s="11" t="s">
        <v>479</v>
      </c>
      <c r="K561" s="11" t="s">
        <v>1582</v>
      </c>
      <c r="L561" s="11" t="s">
        <v>1583</v>
      </c>
      <c r="M561" s="11" t="s">
        <v>1584</v>
      </c>
      <c r="N561" s="26">
        <v>46905.333333333336</v>
      </c>
      <c r="O561" s="26">
        <v>46934.645833333336</v>
      </c>
      <c r="P561" s="11" t="s">
        <v>1585</v>
      </c>
      <c r="Q561" s="11" t="s">
        <v>475</v>
      </c>
      <c r="R561" s="13">
        <f>VLOOKUP(D561,'Izmaksu piedāvājums'!$A$18:$N$213,13)</f>
        <v>0</v>
      </c>
      <c r="S561" s="27">
        <v>1</v>
      </c>
      <c r="T561" s="13">
        <f t="shared" si="8"/>
        <v>0</v>
      </c>
    </row>
    <row r="562" spans="1:20" ht="248" x14ac:dyDescent="0.35">
      <c r="A562" s="12">
        <v>2028</v>
      </c>
      <c r="B562" s="12" t="s">
        <v>3</v>
      </c>
      <c r="C562" s="12" t="s">
        <v>475</v>
      </c>
      <c r="D562" s="11" t="s">
        <v>422</v>
      </c>
      <c r="E562" s="11" t="s">
        <v>423</v>
      </c>
      <c r="F562" s="11" t="s">
        <v>1586</v>
      </c>
      <c r="G562" s="11" t="s">
        <v>1587</v>
      </c>
      <c r="H562" s="11" t="s">
        <v>1588</v>
      </c>
      <c r="I562" s="12">
        <v>387304</v>
      </c>
      <c r="J562" s="11" t="s">
        <v>479</v>
      </c>
      <c r="K562" s="11" t="s">
        <v>1589</v>
      </c>
      <c r="L562" s="11" t="s">
        <v>1590</v>
      </c>
      <c r="M562" s="11" t="s">
        <v>1591</v>
      </c>
      <c r="N562" s="26">
        <v>46905.333333333336</v>
      </c>
      <c r="O562" s="26">
        <v>46934.645833333336</v>
      </c>
      <c r="P562" s="11" t="s">
        <v>1592</v>
      </c>
      <c r="Q562" s="11" t="s">
        <v>475</v>
      </c>
      <c r="R562" s="13">
        <f>VLOOKUP(D562,'Izmaksu piedāvājums'!$A$18:$N$213,13)</f>
        <v>0</v>
      </c>
      <c r="S562" s="27">
        <v>1</v>
      </c>
      <c r="T562" s="13">
        <f t="shared" si="8"/>
        <v>0</v>
      </c>
    </row>
    <row r="563" spans="1:20" ht="93" x14ac:dyDescent="0.35">
      <c r="A563" s="12">
        <v>2028</v>
      </c>
      <c r="B563" s="12" t="s">
        <v>3</v>
      </c>
      <c r="C563" s="12" t="s">
        <v>475</v>
      </c>
      <c r="D563" s="11" t="s">
        <v>424</v>
      </c>
      <c r="E563" s="11" t="s">
        <v>425</v>
      </c>
      <c r="F563" s="11" t="s">
        <v>1593</v>
      </c>
      <c r="G563" s="11" t="s">
        <v>1594</v>
      </c>
      <c r="H563" s="11" t="s">
        <v>540</v>
      </c>
      <c r="I563" s="12">
        <v>387305</v>
      </c>
      <c r="J563" s="11" t="s">
        <v>479</v>
      </c>
      <c r="K563" s="11" t="s">
        <v>1595</v>
      </c>
      <c r="L563" s="11" t="s">
        <v>425</v>
      </c>
      <c r="M563" s="11" t="s">
        <v>1596</v>
      </c>
      <c r="N563" s="26">
        <v>46905.333333333336</v>
      </c>
      <c r="O563" s="26">
        <v>46934.645833333336</v>
      </c>
      <c r="P563" s="11" t="s">
        <v>1597</v>
      </c>
      <c r="Q563" s="11" t="s">
        <v>475</v>
      </c>
      <c r="R563" s="13">
        <f>VLOOKUP(D563,'Izmaksu piedāvājums'!$A$18:$N$213,13)</f>
        <v>0</v>
      </c>
      <c r="S563" s="27">
        <v>1</v>
      </c>
      <c r="T563" s="13">
        <f t="shared" si="8"/>
        <v>0</v>
      </c>
    </row>
    <row r="564" spans="1:20" ht="124" x14ac:dyDescent="0.35">
      <c r="A564" s="12">
        <v>2028</v>
      </c>
      <c r="B564" s="12" t="s">
        <v>3</v>
      </c>
      <c r="C564" s="12" t="s">
        <v>475</v>
      </c>
      <c r="D564" s="11" t="s">
        <v>426</v>
      </c>
      <c r="E564" s="11" t="s">
        <v>427</v>
      </c>
      <c r="F564" s="11" t="s">
        <v>1598</v>
      </c>
      <c r="G564" s="11" t="s">
        <v>1599</v>
      </c>
      <c r="H564" s="11" t="s">
        <v>540</v>
      </c>
      <c r="I564" s="12">
        <v>387306</v>
      </c>
      <c r="J564" s="11" t="s">
        <v>479</v>
      </c>
      <c r="K564" s="11" t="s">
        <v>1595</v>
      </c>
      <c r="L564" s="11" t="s">
        <v>425</v>
      </c>
      <c r="M564" s="11" t="s">
        <v>1600</v>
      </c>
      <c r="N564" s="26">
        <v>46905.333333333336</v>
      </c>
      <c r="O564" s="26">
        <v>46934.645833333336</v>
      </c>
      <c r="P564" s="11" t="s">
        <v>1597</v>
      </c>
      <c r="Q564" s="11" t="s">
        <v>475</v>
      </c>
      <c r="R564" s="13">
        <f>VLOOKUP(D564,'Izmaksu piedāvājums'!$A$18:$N$213,13)</f>
        <v>0</v>
      </c>
      <c r="S564" s="27">
        <v>1</v>
      </c>
      <c r="T564" s="13">
        <f t="shared" si="8"/>
        <v>0</v>
      </c>
    </row>
    <row r="565" spans="1:20" ht="294.5" x14ac:dyDescent="0.35">
      <c r="A565" s="12">
        <v>2028</v>
      </c>
      <c r="B565" s="12" t="s">
        <v>3</v>
      </c>
      <c r="C565" s="12" t="s">
        <v>475</v>
      </c>
      <c r="D565" s="11" t="s">
        <v>284</v>
      </c>
      <c r="E565" s="11" t="s">
        <v>285</v>
      </c>
      <c r="F565" s="11" t="s">
        <v>1019</v>
      </c>
      <c r="G565" s="11" t="s">
        <v>1020</v>
      </c>
      <c r="H565" s="11" t="s">
        <v>1021</v>
      </c>
      <c r="I565" s="12">
        <v>387307</v>
      </c>
      <c r="J565" s="11" t="s">
        <v>479</v>
      </c>
      <c r="K565" s="11" t="s">
        <v>1022</v>
      </c>
      <c r="L565" s="11" t="s">
        <v>285</v>
      </c>
      <c r="M565" s="11" t="s">
        <v>1023</v>
      </c>
      <c r="N565" s="26">
        <v>46937.333333333336</v>
      </c>
      <c r="O565" s="26">
        <v>46965.697916666664</v>
      </c>
      <c r="P565" s="11" t="s">
        <v>498</v>
      </c>
      <c r="Q565" s="11" t="s">
        <v>475</v>
      </c>
      <c r="R565" s="13">
        <f>VLOOKUP(D565,'Izmaksu piedāvājums'!$A$18:$N$213,13)</f>
        <v>0</v>
      </c>
      <c r="S565" s="27">
        <v>1</v>
      </c>
      <c r="T565" s="13">
        <f t="shared" si="8"/>
        <v>0</v>
      </c>
    </row>
    <row r="566" spans="1:20" ht="294.5" x14ac:dyDescent="0.35">
      <c r="A566" s="12">
        <v>2028</v>
      </c>
      <c r="B566" s="12" t="s">
        <v>3</v>
      </c>
      <c r="C566" s="12" t="s">
        <v>475</v>
      </c>
      <c r="D566" s="11" t="s">
        <v>284</v>
      </c>
      <c r="E566" s="11" t="s">
        <v>285</v>
      </c>
      <c r="F566" s="11" t="s">
        <v>1024</v>
      </c>
      <c r="G566" s="11" t="s">
        <v>1025</v>
      </c>
      <c r="H566" s="11" t="s">
        <v>1021</v>
      </c>
      <c r="I566" s="12">
        <v>387308</v>
      </c>
      <c r="J566" s="11" t="s">
        <v>479</v>
      </c>
      <c r="K566" s="11" t="s">
        <v>1022</v>
      </c>
      <c r="L566" s="11" t="s">
        <v>285</v>
      </c>
      <c r="M566" s="11" t="s">
        <v>1023</v>
      </c>
      <c r="N566" s="26">
        <v>46937.333333333336</v>
      </c>
      <c r="O566" s="26">
        <v>46965.697916666664</v>
      </c>
      <c r="P566" s="11" t="s">
        <v>498</v>
      </c>
      <c r="Q566" s="11" t="s">
        <v>475</v>
      </c>
      <c r="R566" s="13">
        <f>VLOOKUP(D566,'Izmaksu piedāvājums'!$A$18:$N$213,13)</f>
        <v>0</v>
      </c>
      <c r="S566" s="27">
        <v>1</v>
      </c>
      <c r="T566" s="13">
        <f t="shared" si="8"/>
        <v>0</v>
      </c>
    </row>
    <row r="567" spans="1:20" ht="403" x14ac:dyDescent="0.35">
      <c r="A567" s="12">
        <v>2028</v>
      </c>
      <c r="B567" s="12" t="s">
        <v>3</v>
      </c>
      <c r="C567" s="12" t="s">
        <v>475</v>
      </c>
      <c r="D567" s="11" t="s">
        <v>100</v>
      </c>
      <c r="E567" s="11" t="s">
        <v>101</v>
      </c>
      <c r="F567" s="11" t="s">
        <v>1026</v>
      </c>
      <c r="G567" s="11" t="s">
        <v>1027</v>
      </c>
      <c r="H567" s="11" t="s">
        <v>540</v>
      </c>
      <c r="I567" s="12">
        <v>387309</v>
      </c>
      <c r="J567" s="11" t="s">
        <v>479</v>
      </c>
      <c r="K567" s="11" t="s">
        <v>1028</v>
      </c>
      <c r="L567" s="11" t="s">
        <v>101</v>
      </c>
      <c r="M567" s="11" t="s">
        <v>1029</v>
      </c>
      <c r="N567" s="26">
        <v>46937.333333333336</v>
      </c>
      <c r="O567" s="26">
        <v>46965.697916666664</v>
      </c>
      <c r="P567" s="11" t="s">
        <v>1030</v>
      </c>
      <c r="Q567" s="11" t="s">
        <v>475</v>
      </c>
      <c r="R567" s="13">
        <f>VLOOKUP(D567,'Izmaksu piedāvājums'!$A$18:$N$213,13)</f>
        <v>0</v>
      </c>
      <c r="S567" s="27">
        <v>1</v>
      </c>
      <c r="T567" s="13">
        <f t="shared" si="8"/>
        <v>0</v>
      </c>
    </row>
    <row r="568" spans="1:20" ht="201.5" x14ac:dyDescent="0.35">
      <c r="A568" s="12">
        <v>2028</v>
      </c>
      <c r="B568" s="12" t="s">
        <v>3</v>
      </c>
      <c r="C568" s="12" t="s">
        <v>475</v>
      </c>
      <c r="D568" s="11" t="s">
        <v>96</v>
      </c>
      <c r="E568" s="11" t="s">
        <v>97</v>
      </c>
      <c r="F568" s="11" t="s">
        <v>1031</v>
      </c>
      <c r="G568" s="11" t="s">
        <v>1032</v>
      </c>
      <c r="H568" s="11" t="s">
        <v>726</v>
      </c>
      <c r="I568" s="12">
        <v>387310</v>
      </c>
      <c r="J568" s="11" t="s">
        <v>479</v>
      </c>
      <c r="K568" s="11" t="s">
        <v>97</v>
      </c>
      <c r="L568" s="11" t="s">
        <v>97</v>
      </c>
      <c r="M568" s="11" t="s">
        <v>1033</v>
      </c>
      <c r="N568" s="26">
        <v>46937.333333333336</v>
      </c>
      <c r="O568" s="26">
        <v>46965.697916666664</v>
      </c>
      <c r="P568" s="11" t="s">
        <v>498</v>
      </c>
      <c r="Q568" s="11" t="s">
        <v>475</v>
      </c>
      <c r="R568" s="13">
        <f>VLOOKUP(D568,'Izmaksu piedāvājums'!$A$18:$N$213,13)</f>
        <v>0</v>
      </c>
      <c r="S568" s="27">
        <v>1</v>
      </c>
      <c r="T568" s="13">
        <f t="shared" si="8"/>
        <v>0</v>
      </c>
    </row>
    <row r="569" spans="1:20" ht="201.5" x14ac:dyDescent="0.35">
      <c r="A569" s="12">
        <v>2028</v>
      </c>
      <c r="B569" s="12" t="s">
        <v>3</v>
      </c>
      <c r="C569" s="12" t="s">
        <v>475</v>
      </c>
      <c r="D569" s="11" t="s">
        <v>96</v>
      </c>
      <c r="E569" s="11" t="s">
        <v>97</v>
      </c>
      <c r="F569" s="11" t="s">
        <v>1034</v>
      </c>
      <c r="G569" s="11" t="s">
        <v>1035</v>
      </c>
      <c r="H569" s="11" t="s">
        <v>726</v>
      </c>
      <c r="I569" s="12">
        <v>387311</v>
      </c>
      <c r="J569" s="11" t="s">
        <v>479</v>
      </c>
      <c r="K569" s="11" t="s">
        <v>97</v>
      </c>
      <c r="L569" s="11" t="s">
        <v>97</v>
      </c>
      <c r="M569" s="11" t="s">
        <v>1033</v>
      </c>
      <c r="N569" s="26">
        <v>46937.333333333336</v>
      </c>
      <c r="O569" s="26">
        <v>46965.697916666664</v>
      </c>
      <c r="P569" s="11" t="s">
        <v>498</v>
      </c>
      <c r="Q569" s="11" t="s">
        <v>475</v>
      </c>
      <c r="R569" s="13">
        <f>VLOOKUP(D569,'Izmaksu piedāvājums'!$A$18:$N$213,13)</f>
        <v>0</v>
      </c>
      <c r="S569" s="27">
        <v>1</v>
      </c>
      <c r="T569" s="13">
        <f t="shared" si="8"/>
        <v>0</v>
      </c>
    </row>
    <row r="570" spans="1:20" ht="217" x14ac:dyDescent="0.35">
      <c r="A570" s="12">
        <v>2028</v>
      </c>
      <c r="B570" s="12" t="s">
        <v>3</v>
      </c>
      <c r="C570" s="12" t="s">
        <v>475</v>
      </c>
      <c r="D570" s="11" t="s">
        <v>94</v>
      </c>
      <c r="E570" s="11" t="s">
        <v>95</v>
      </c>
      <c r="F570" s="11" t="s">
        <v>1036</v>
      </c>
      <c r="G570" s="11" t="s">
        <v>1037</v>
      </c>
      <c r="H570" s="11" t="s">
        <v>726</v>
      </c>
      <c r="I570" s="12">
        <v>387312</v>
      </c>
      <c r="J570" s="11" t="s">
        <v>479</v>
      </c>
      <c r="K570" s="11" t="s">
        <v>95</v>
      </c>
      <c r="L570" s="11" t="s">
        <v>95</v>
      </c>
      <c r="M570" s="11" t="s">
        <v>1038</v>
      </c>
      <c r="N570" s="26">
        <v>46937.333333333336</v>
      </c>
      <c r="O570" s="26">
        <v>46965.697916666664</v>
      </c>
      <c r="P570" s="11" t="s">
        <v>498</v>
      </c>
      <c r="Q570" s="11" t="s">
        <v>475</v>
      </c>
      <c r="R570" s="13">
        <f>VLOOKUP(D570,'Izmaksu piedāvājums'!$A$18:$N$213,13)</f>
        <v>0</v>
      </c>
      <c r="S570" s="27">
        <v>1</v>
      </c>
      <c r="T570" s="13">
        <f t="shared" ref="T570:T633" si="9">R570*S570</f>
        <v>0</v>
      </c>
    </row>
    <row r="571" spans="1:20" ht="217" x14ac:dyDescent="0.35">
      <c r="A571" s="12">
        <v>2028</v>
      </c>
      <c r="B571" s="12" t="s">
        <v>3</v>
      </c>
      <c r="C571" s="12" t="s">
        <v>475</v>
      </c>
      <c r="D571" s="11" t="s">
        <v>94</v>
      </c>
      <c r="E571" s="11" t="s">
        <v>95</v>
      </c>
      <c r="F571" s="11" t="s">
        <v>1039</v>
      </c>
      <c r="G571" s="11" t="s">
        <v>1040</v>
      </c>
      <c r="H571" s="11" t="s">
        <v>726</v>
      </c>
      <c r="I571" s="12">
        <v>387313</v>
      </c>
      <c r="J571" s="11" t="s">
        <v>479</v>
      </c>
      <c r="K571" s="11" t="s">
        <v>95</v>
      </c>
      <c r="L571" s="11" t="s">
        <v>95</v>
      </c>
      <c r="M571" s="11" t="s">
        <v>1038</v>
      </c>
      <c r="N571" s="26">
        <v>46937.333333333336</v>
      </c>
      <c r="O571" s="26">
        <v>46965.697916666664</v>
      </c>
      <c r="P571" s="11" t="s">
        <v>498</v>
      </c>
      <c r="Q571" s="11" t="s">
        <v>475</v>
      </c>
      <c r="R571" s="13">
        <f>VLOOKUP(D571,'Izmaksu piedāvājums'!$A$18:$N$213,13)</f>
        <v>0</v>
      </c>
      <c r="S571" s="27">
        <v>1</v>
      </c>
      <c r="T571" s="13">
        <f t="shared" si="9"/>
        <v>0</v>
      </c>
    </row>
    <row r="572" spans="1:20" ht="217" x14ac:dyDescent="0.35">
      <c r="A572" s="12">
        <v>2028</v>
      </c>
      <c r="B572" s="12" t="s">
        <v>3</v>
      </c>
      <c r="C572" s="12" t="s">
        <v>475</v>
      </c>
      <c r="D572" s="11" t="s">
        <v>92</v>
      </c>
      <c r="E572" s="11" t="s">
        <v>93</v>
      </c>
      <c r="F572" s="11" t="s">
        <v>1041</v>
      </c>
      <c r="G572" s="11" t="s">
        <v>1042</v>
      </c>
      <c r="H572" s="11" t="s">
        <v>1043</v>
      </c>
      <c r="I572" s="12">
        <v>387314</v>
      </c>
      <c r="J572" s="11" t="s">
        <v>479</v>
      </c>
      <c r="K572" s="11" t="s">
        <v>93</v>
      </c>
      <c r="L572" s="11" t="s">
        <v>93</v>
      </c>
      <c r="M572" s="11" t="s">
        <v>1044</v>
      </c>
      <c r="N572" s="26">
        <v>46937.333333333336</v>
      </c>
      <c r="O572" s="26">
        <v>46965.697916666664</v>
      </c>
      <c r="P572" s="11" t="s">
        <v>1045</v>
      </c>
      <c r="Q572" s="11" t="s">
        <v>475</v>
      </c>
      <c r="R572" s="13">
        <f>VLOOKUP(D572,'Izmaksu piedāvājums'!$A$18:$N$213,13)</f>
        <v>0</v>
      </c>
      <c r="S572" s="27">
        <v>1</v>
      </c>
      <c r="T572" s="13">
        <f t="shared" si="9"/>
        <v>0</v>
      </c>
    </row>
    <row r="573" spans="1:20" ht="217" x14ac:dyDescent="0.35">
      <c r="A573" s="12">
        <v>2028</v>
      </c>
      <c r="B573" s="12" t="s">
        <v>3</v>
      </c>
      <c r="C573" s="12" t="s">
        <v>475</v>
      </c>
      <c r="D573" s="11" t="s">
        <v>92</v>
      </c>
      <c r="E573" s="11" t="s">
        <v>93</v>
      </c>
      <c r="F573" s="11" t="s">
        <v>1046</v>
      </c>
      <c r="G573" s="11" t="s">
        <v>1047</v>
      </c>
      <c r="H573" s="11" t="s">
        <v>1043</v>
      </c>
      <c r="I573" s="12">
        <v>387315</v>
      </c>
      <c r="J573" s="11" t="s">
        <v>479</v>
      </c>
      <c r="K573" s="11" t="s">
        <v>93</v>
      </c>
      <c r="L573" s="11" t="s">
        <v>93</v>
      </c>
      <c r="M573" s="11" t="s">
        <v>1044</v>
      </c>
      <c r="N573" s="26">
        <v>46937.333333333336</v>
      </c>
      <c r="O573" s="26">
        <v>46965.697916666664</v>
      </c>
      <c r="P573" s="11" t="s">
        <v>1045</v>
      </c>
      <c r="Q573" s="11" t="s">
        <v>475</v>
      </c>
      <c r="R573" s="13">
        <f>VLOOKUP(D573,'Izmaksu piedāvājums'!$A$18:$N$213,13)</f>
        <v>0</v>
      </c>
      <c r="S573" s="27">
        <v>1</v>
      </c>
      <c r="T573" s="13">
        <f t="shared" si="9"/>
        <v>0</v>
      </c>
    </row>
    <row r="574" spans="1:20" ht="217" x14ac:dyDescent="0.35">
      <c r="A574" s="12">
        <v>2028</v>
      </c>
      <c r="B574" s="12" t="s">
        <v>3</v>
      </c>
      <c r="C574" s="12" t="s">
        <v>475</v>
      </c>
      <c r="D574" s="11" t="s">
        <v>98</v>
      </c>
      <c r="E574" s="11" t="s">
        <v>99</v>
      </c>
      <c r="F574" s="11" t="s">
        <v>476</v>
      </c>
      <c r="G574" s="11" t="s">
        <v>477</v>
      </c>
      <c r="H574" s="11" t="s">
        <v>478</v>
      </c>
      <c r="I574" s="12">
        <v>387316</v>
      </c>
      <c r="J574" s="11" t="s">
        <v>479</v>
      </c>
      <c r="K574" s="11" t="s">
        <v>480</v>
      </c>
      <c r="L574" s="11" t="s">
        <v>99</v>
      </c>
      <c r="M574" s="11" t="s">
        <v>481</v>
      </c>
      <c r="N574" s="26">
        <v>46937.333333333336</v>
      </c>
      <c r="O574" s="26">
        <v>46965.697916666664</v>
      </c>
      <c r="P574" s="11" t="s">
        <v>482</v>
      </c>
      <c r="Q574" s="11" t="s">
        <v>475</v>
      </c>
      <c r="R574" s="13">
        <f>VLOOKUP(D574,'Izmaksu piedāvājums'!$A$18:$N$213,13)</f>
        <v>0</v>
      </c>
      <c r="S574" s="27">
        <v>1</v>
      </c>
      <c r="T574" s="13">
        <f t="shared" si="9"/>
        <v>0</v>
      </c>
    </row>
    <row r="575" spans="1:20" ht="403" x14ac:dyDescent="0.35">
      <c r="A575" s="12">
        <v>2028</v>
      </c>
      <c r="B575" s="12" t="s">
        <v>3</v>
      </c>
      <c r="C575" s="12" t="s">
        <v>475</v>
      </c>
      <c r="D575" s="11" t="s">
        <v>100</v>
      </c>
      <c r="E575" s="11" t="s">
        <v>101</v>
      </c>
      <c r="F575" s="11" t="s">
        <v>1048</v>
      </c>
      <c r="G575" s="11" t="s">
        <v>1049</v>
      </c>
      <c r="H575" s="11" t="s">
        <v>540</v>
      </c>
      <c r="I575" s="12">
        <v>387317</v>
      </c>
      <c r="J575" s="11" t="s">
        <v>479</v>
      </c>
      <c r="K575" s="11" t="s">
        <v>1028</v>
      </c>
      <c r="L575" s="11" t="s">
        <v>101</v>
      </c>
      <c r="M575" s="11" t="s">
        <v>1029</v>
      </c>
      <c r="N575" s="26">
        <v>46937.333333333336</v>
      </c>
      <c r="O575" s="26">
        <v>46965.697916666664</v>
      </c>
      <c r="P575" s="11" t="s">
        <v>1030</v>
      </c>
      <c r="Q575" s="11" t="s">
        <v>475</v>
      </c>
      <c r="R575" s="13">
        <f>VLOOKUP(D575,'Izmaksu piedāvājums'!$A$18:$N$213,13)</f>
        <v>0</v>
      </c>
      <c r="S575" s="27">
        <v>1</v>
      </c>
      <c r="T575" s="13">
        <f t="shared" si="9"/>
        <v>0</v>
      </c>
    </row>
    <row r="576" spans="1:20" ht="201.5" x14ac:dyDescent="0.35">
      <c r="A576" s="12">
        <v>2028</v>
      </c>
      <c r="B576" s="12" t="s">
        <v>3</v>
      </c>
      <c r="C576" s="12" t="s">
        <v>475</v>
      </c>
      <c r="D576" s="11" t="s">
        <v>96</v>
      </c>
      <c r="E576" s="11" t="s">
        <v>97</v>
      </c>
      <c r="F576" s="11" t="s">
        <v>1050</v>
      </c>
      <c r="G576" s="11" t="s">
        <v>1051</v>
      </c>
      <c r="H576" s="11" t="s">
        <v>726</v>
      </c>
      <c r="I576" s="12">
        <v>387318</v>
      </c>
      <c r="J576" s="11" t="s">
        <v>479</v>
      </c>
      <c r="K576" s="11" t="s">
        <v>97</v>
      </c>
      <c r="L576" s="11" t="s">
        <v>97</v>
      </c>
      <c r="M576" s="11" t="s">
        <v>1033</v>
      </c>
      <c r="N576" s="26">
        <v>46937.333333333336</v>
      </c>
      <c r="O576" s="26">
        <v>46965.697916666664</v>
      </c>
      <c r="P576" s="11" t="s">
        <v>498</v>
      </c>
      <c r="Q576" s="11" t="s">
        <v>475</v>
      </c>
      <c r="R576" s="13">
        <f>VLOOKUP(D576,'Izmaksu piedāvājums'!$A$18:$N$213,13)</f>
        <v>0</v>
      </c>
      <c r="S576" s="27">
        <v>1</v>
      </c>
      <c r="T576" s="13">
        <f t="shared" si="9"/>
        <v>0</v>
      </c>
    </row>
    <row r="577" spans="1:20" ht="201.5" x14ac:dyDescent="0.35">
      <c r="A577" s="12">
        <v>2028</v>
      </c>
      <c r="B577" s="12" t="s">
        <v>3</v>
      </c>
      <c r="C577" s="12" t="s">
        <v>475</v>
      </c>
      <c r="D577" s="11" t="s">
        <v>96</v>
      </c>
      <c r="E577" s="11" t="s">
        <v>97</v>
      </c>
      <c r="F577" s="11" t="s">
        <v>1052</v>
      </c>
      <c r="G577" s="11" t="s">
        <v>1053</v>
      </c>
      <c r="H577" s="11" t="s">
        <v>726</v>
      </c>
      <c r="I577" s="12">
        <v>387319</v>
      </c>
      <c r="J577" s="11" t="s">
        <v>479</v>
      </c>
      <c r="K577" s="11" t="s">
        <v>97</v>
      </c>
      <c r="L577" s="11" t="s">
        <v>97</v>
      </c>
      <c r="M577" s="11" t="s">
        <v>1033</v>
      </c>
      <c r="N577" s="26">
        <v>46937.333333333336</v>
      </c>
      <c r="O577" s="26">
        <v>46965.697916666664</v>
      </c>
      <c r="P577" s="11" t="s">
        <v>498</v>
      </c>
      <c r="Q577" s="11" t="s">
        <v>475</v>
      </c>
      <c r="R577" s="13">
        <f>VLOOKUP(D577,'Izmaksu piedāvājums'!$A$18:$N$213,13)</f>
        <v>0</v>
      </c>
      <c r="S577" s="27">
        <v>1</v>
      </c>
      <c r="T577" s="13">
        <f t="shared" si="9"/>
        <v>0</v>
      </c>
    </row>
    <row r="578" spans="1:20" ht="217" x14ac:dyDescent="0.35">
      <c r="A578" s="12">
        <v>2028</v>
      </c>
      <c r="B578" s="12" t="s">
        <v>3</v>
      </c>
      <c r="C578" s="12" t="s">
        <v>475</v>
      </c>
      <c r="D578" s="11" t="s">
        <v>94</v>
      </c>
      <c r="E578" s="11" t="s">
        <v>95</v>
      </c>
      <c r="F578" s="11" t="s">
        <v>1054</v>
      </c>
      <c r="G578" s="11" t="s">
        <v>1055</v>
      </c>
      <c r="H578" s="11" t="s">
        <v>726</v>
      </c>
      <c r="I578" s="12">
        <v>387320</v>
      </c>
      <c r="J578" s="11" t="s">
        <v>479</v>
      </c>
      <c r="K578" s="11" t="s">
        <v>95</v>
      </c>
      <c r="L578" s="11" t="s">
        <v>95</v>
      </c>
      <c r="M578" s="11" t="s">
        <v>1038</v>
      </c>
      <c r="N578" s="26">
        <v>46937.333333333336</v>
      </c>
      <c r="O578" s="26">
        <v>46965.697916666664</v>
      </c>
      <c r="P578" s="11" t="s">
        <v>498</v>
      </c>
      <c r="Q578" s="11" t="s">
        <v>475</v>
      </c>
      <c r="R578" s="13">
        <f>VLOOKUP(D578,'Izmaksu piedāvājums'!$A$18:$N$213,13)</f>
        <v>0</v>
      </c>
      <c r="S578" s="27">
        <v>1</v>
      </c>
      <c r="T578" s="13">
        <f t="shared" si="9"/>
        <v>0</v>
      </c>
    </row>
    <row r="579" spans="1:20" ht="217" x14ac:dyDescent="0.35">
      <c r="A579" s="12">
        <v>2028</v>
      </c>
      <c r="B579" s="12" t="s">
        <v>3</v>
      </c>
      <c r="C579" s="12" t="s">
        <v>475</v>
      </c>
      <c r="D579" s="11" t="s">
        <v>94</v>
      </c>
      <c r="E579" s="11" t="s">
        <v>95</v>
      </c>
      <c r="F579" s="11" t="s">
        <v>1056</v>
      </c>
      <c r="G579" s="11" t="s">
        <v>1057</v>
      </c>
      <c r="H579" s="11" t="s">
        <v>726</v>
      </c>
      <c r="I579" s="12">
        <v>387321</v>
      </c>
      <c r="J579" s="11" t="s">
        <v>479</v>
      </c>
      <c r="K579" s="11" t="s">
        <v>95</v>
      </c>
      <c r="L579" s="11" t="s">
        <v>95</v>
      </c>
      <c r="M579" s="11" t="s">
        <v>1038</v>
      </c>
      <c r="N579" s="26">
        <v>46937.333333333336</v>
      </c>
      <c r="O579" s="26">
        <v>46965.697916666664</v>
      </c>
      <c r="P579" s="11" t="s">
        <v>498</v>
      </c>
      <c r="Q579" s="11" t="s">
        <v>475</v>
      </c>
      <c r="R579" s="13">
        <f>VLOOKUP(D579,'Izmaksu piedāvājums'!$A$18:$N$213,13)</f>
        <v>0</v>
      </c>
      <c r="S579" s="27">
        <v>1</v>
      </c>
      <c r="T579" s="13">
        <f t="shared" si="9"/>
        <v>0</v>
      </c>
    </row>
    <row r="580" spans="1:20" ht="217" x14ac:dyDescent="0.35">
      <c r="A580" s="12">
        <v>2028</v>
      </c>
      <c r="B580" s="12" t="s">
        <v>3</v>
      </c>
      <c r="C580" s="12" t="s">
        <v>475</v>
      </c>
      <c r="D580" s="11" t="s">
        <v>92</v>
      </c>
      <c r="E580" s="11" t="s">
        <v>93</v>
      </c>
      <c r="F580" s="11" t="s">
        <v>1058</v>
      </c>
      <c r="G580" s="11" t="s">
        <v>1059</v>
      </c>
      <c r="H580" s="11" t="s">
        <v>1043</v>
      </c>
      <c r="I580" s="12">
        <v>387322</v>
      </c>
      <c r="J580" s="11" t="s">
        <v>479</v>
      </c>
      <c r="K580" s="11" t="s">
        <v>93</v>
      </c>
      <c r="L580" s="11" t="s">
        <v>93</v>
      </c>
      <c r="M580" s="11" t="s">
        <v>1044</v>
      </c>
      <c r="N580" s="26">
        <v>46937.333333333336</v>
      </c>
      <c r="O580" s="26">
        <v>46965.697916666664</v>
      </c>
      <c r="P580" s="11" t="s">
        <v>1045</v>
      </c>
      <c r="Q580" s="11" t="s">
        <v>475</v>
      </c>
      <c r="R580" s="13">
        <f>VLOOKUP(D580,'Izmaksu piedāvājums'!$A$18:$N$213,13)</f>
        <v>0</v>
      </c>
      <c r="S580" s="27">
        <v>1</v>
      </c>
      <c r="T580" s="13">
        <f t="shared" si="9"/>
        <v>0</v>
      </c>
    </row>
    <row r="581" spans="1:20" ht="217" x14ac:dyDescent="0.35">
      <c r="A581" s="12">
        <v>2028</v>
      </c>
      <c r="B581" s="12" t="s">
        <v>3</v>
      </c>
      <c r="C581" s="12" t="s">
        <v>475</v>
      </c>
      <c r="D581" s="11" t="s">
        <v>92</v>
      </c>
      <c r="E581" s="11" t="s">
        <v>93</v>
      </c>
      <c r="F581" s="11" t="s">
        <v>1060</v>
      </c>
      <c r="G581" s="11" t="s">
        <v>1061</v>
      </c>
      <c r="H581" s="11" t="s">
        <v>1043</v>
      </c>
      <c r="I581" s="12">
        <v>387323</v>
      </c>
      <c r="J581" s="11" t="s">
        <v>479</v>
      </c>
      <c r="K581" s="11" t="s">
        <v>93</v>
      </c>
      <c r="L581" s="11" t="s">
        <v>93</v>
      </c>
      <c r="M581" s="11" t="s">
        <v>1044</v>
      </c>
      <c r="N581" s="26">
        <v>46937.333333333336</v>
      </c>
      <c r="O581" s="26">
        <v>46965.697916666664</v>
      </c>
      <c r="P581" s="11" t="s">
        <v>1045</v>
      </c>
      <c r="Q581" s="11" t="s">
        <v>475</v>
      </c>
      <c r="R581" s="13">
        <f>VLOOKUP(D581,'Izmaksu piedāvājums'!$A$18:$N$213,13)</f>
        <v>0</v>
      </c>
      <c r="S581" s="27">
        <v>1</v>
      </c>
      <c r="T581" s="13">
        <f t="shared" si="9"/>
        <v>0</v>
      </c>
    </row>
    <row r="582" spans="1:20" ht="217" x14ac:dyDescent="0.35">
      <c r="A582" s="12">
        <v>2028</v>
      </c>
      <c r="B582" s="12" t="s">
        <v>3</v>
      </c>
      <c r="C582" s="12" t="s">
        <v>475</v>
      </c>
      <c r="D582" s="11" t="s">
        <v>98</v>
      </c>
      <c r="E582" s="11" t="s">
        <v>99</v>
      </c>
      <c r="F582" s="11" t="s">
        <v>483</v>
      </c>
      <c r="G582" s="11" t="s">
        <v>484</v>
      </c>
      <c r="H582" s="11" t="s">
        <v>485</v>
      </c>
      <c r="I582" s="12">
        <v>387324</v>
      </c>
      <c r="J582" s="11" t="s">
        <v>479</v>
      </c>
      <c r="K582" s="11" t="s">
        <v>480</v>
      </c>
      <c r="L582" s="11" t="s">
        <v>99</v>
      </c>
      <c r="M582" s="11" t="s">
        <v>481</v>
      </c>
      <c r="N582" s="26">
        <v>46937.333333333336</v>
      </c>
      <c r="O582" s="26">
        <v>46965.697916666664</v>
      </c>
      <c r="P582" s="11" t="s">
        <v>482</v>
      </c>
      <c r="Q582" s="11" t="s">
        <v>475</v>
      </c>
      <c r="R582" s="13">
        <f>VLOOKUP(D582,'Izmaksu piedāvājums'!$A$18:$N$213,13)</f>
        <v>0</v>
      </c>
      <c r="S582" s="27">
        <v>1</v>
      </c>
      <c r="T582" s="13">
        <f t="shared" si="9"/>
        <v>0</v>
      </c>
    </row>
    <row r="583" spans="1:20" ht="403" x14ac:dyDescent="0.35">
      <c r="A583" s="12">
        <v>2028</v>
      </c>
      <c r="B583" s="12" t="s">
        <v>3</v>
      </c>
      <c r="C583" s="12" t="s">
        <v>475</v>
      </c>
      <c r="D583" s="11" t="s">
        <v>100</v>
      </c>
      <c r="E583" s="11" t="s">
        <v>101</v>
      </c>
      <c r="F583" s="11" t="s">
        <v>1062</v>
      </c>
      <c r="G583" s="11" t="s">
        <v>1063</v>
      </c>
      <c r="H583" s="11" t="s">
        <v>540</v>
      </c>
      <c r="I583" s="12">
        <v>387325</v>
      </c>
      <c r="J583" s="11" t="s">
        <v>479</v>
      </c>
      <c r="K583" s="11" t="s">
        <v>1028</v>
      </c>
      <c r="L583" s="11" t="s">
        <v>101</v>
      </c>
      <c r="M583" s="11" t="s">
        <v>1029</v>
      </c>
      <c r="N583" s="26">
        <v>46937.333333333336</v>
      </c>
      <c r="O583" s="26">
        <v>46965.697916666664</v>
      </c>
      <c r="P583" s="11" t="s">
        <v>1030</v>
      </c>
      <c r="Q583" s="11" t="s">
        <v>475</v>
      </c>
      <c r="R583" s="13">
        <f>VLOOKUP(D583,'Izmaksu piedāvājums'!$A$18:$N$213,13)</f>
        <v>0</v>
      </c>
      <c r="S583" s="27">
        <v>1</v>
      </c>
      <c r="T583" s="13">
        <f t="shared" si="9"/>
        <v>0</v>
      </c>
    </row>
    <row r="584" spans="1:20" ht="201.5" x14ac:dyDescent="0.35">
      <c r="A584" s="12">
        <v>2028</v>
      </c>
      <c r="B584" s="12" t="s">
        <v>3</v>
      </c>
      <c r="C584" s="12" t="s">
        <v>475</v>
      </c>
      <c r="D584" s="11" t="s">
        <v>96</v>
      </c>
      <c r="E584" s="11" t="s">
        <v>97</v>
      </c>
      <c r="F584" s="11" t="s">
        <v>1064</v>
      </c>
      <c r="G584" s="11" t="s">
        <v>1065</v>
      </c>
      <c r="H584" s="11" t="s">
        <v>726</v>
      </c>
      <c r="I584" s="12">
        <v>387326</v>
      </c>
      <c r="J584" s="11" t="s">
        <v>479</v>
      </c>
      <c r="K584" s="11" t="s">
        <v>97</v>
      </c>
      <c r="L584" s="11" t="s">
        <v>97</v>
      </c>
      <c r="M584" s="11" t="s">
        <v>1033</v>
      </c>
      <c r="N584" s="26">
        <v>46937.333333333336</v>
      </c>
      <c r="O584" s="26">
        <v>46965.697916666664</v>
      </c>
      <c r="P584" s="11" t="s">
        <v>498</v>
      </c>
      <c r="Q584" s="11" t="s">
        <v>475</v>
      </c>
      <c r="R584" s="13">
        <f>VLOOKUP(D584,'Izmaksu piedāvājums'!$A$18:$N$213,13)</f>
        <v>0</v>
      </c>
      <c r="S584" s="27">
        <v>1</v>
      </c>
      <c r="T584" s="13">
        <f t="shared" si="9"/>
        <v>0</v>
      </c>
    </row>
    <row r="585" spans="1:20" ht="201.5" x14ac:dyDescent="0.35">
      <c r="A585" s="12">
        <v>2028</v>
      </c>
      <c r="B585" s="12" t="s">
        <v>3</v>
      </c>
      <c r="C585" s="12" t="s">
        <v>475</v>
      </c>
      <c r="D585" s="11" t="s">
        <v>96</v>
      </c>
      <c r="E585" s="11" t="s">
        <v>97</v>
      </c>
      <c r="F585" s="11" t="s">
        <v>1066</v>
      </c>
      <c r="G585" s="11" t="s">
        <v>1067</v>
      </c>
      <c r="H585" s="11" t="s">
        <v>726</v>
      </c>
      <c r="I585" s="12">
        <v>387327</v>
      </c>
      <c r="J585" s="11" t="s">
        <v>479</v>
      </c>
      <c r="K585" s="11" t="s">
        <v>97</v>
      </c>
      <c r="L585" s="11" t="s">
        <v>97</v>
      </c>
      <c r="M585" s="11" t="s">
        <v>1033</v>
      </c>
      <c r="N585" s="26">
        <v>46937.333333333336</v>
      </c>
      <c r="O585" s="26">
        <v>46965.697916666664</v>
      </c>
      <c r="P585" s="11" t="s">
        <v>498</v>
      </c>
      <c r="Q585" s="11" t="s">
        <v>475</v>
      </c>
      <c r="R585" s="13">
        <f>VLOOKUP(D585,'Izmaksu piedāvājums'!$A$18:$N$213,13)</f>
        <v>0</v>
      </c>
      <c r="S585" s="27">
        <v>1</v>
      </c>
      <c r="T585" s="13">
        <f t="shared" si="9"/>
        <v>0</v>
      </c>
    </row>
    <row r="586" spans="1:20" ht="217" x14ac:dyDescent="0.35">
      <c r="A586" s="12">
        <v>2028</v>
      </c>
      <c r="B586" s="12" t="s">
        <v>3</v>
      </c>
      <c r="C586" s="12" t="s">
        <v>475</v>
      </c>
      <c r="D586" s="11" t="s">
        <v>94</v>
      </c>
      <c r="E586" s="11" t="s">
        <v>95</v>
      </c>
      <c r="F586" s="11" t="s">
        <v>1068</v>
      </c>
      <c r="G586" s="11" t="s">
        <v>1069</v>
      </c>
      <c r="H586" s="11" t="s">
        <v>726</v>
      </c>
      <c r="I586" s="12">
        <v>387328</v>
      </c>
      <c r="J586" s="11" t="s">
        <v>479</v>
      </c>
      <c r="K586" s="11" t="s">
        <v>95</v>
      </c>
      <c r="L586" s="11" t="s">
        <v>95</v>
      </c>
      <c r="M586" s="11" t="s">
        <v>1038</v>
      </c>
      <c r="N586" s="26">
        <v>46937.333333333336</v>
      </c>
      <c r="O586" s="26">
        <v>46965.697916666664</v>
      </c>
      <c r="P586" s="11" t="s">
        <v>498</v>
      </c>
      <c r="Q586" s="11" t="s">
        <v>475</v>
      </c>
      <c r="R586" s="13">
        <f>VLOOKUP(D586,'Izmaksu piedāvājums'!$A$18:$N$213,13)</f>
        <v>0</v>
      </c>
      <c r="S586" s="27">
        <v>1</v>
      </c>
      <c r="T586" s="13">
        <f t="shared" si="9"/>
        <v>0</v>
      </c>
    </row>
    <row r="587" spans="1:20" ht="217" x14ac:dyDescent="0.35">
      <c r="A587" s="12">
        <v>2028</v>
      </c>
      <c r="B587" s="12" t="s">
        <v>3</v>
      </c>
      <c r="C587" s="12" t="s">
        <v>475</v>
      </c>
      <c r="D587" s="11" t="s">
        <v>94</v>
      </c>
      <c r="E587" s="11" t="s">
        <v>95</v>
      </c>
      <c r="F587" s="11" t="s">
        <v>1070</v>
      </c>
      <c r="G587" s="11" t="s">
        <v>1071</v>
      </c>
      <c r="H587" s="11" t="s">
        <v>726</v>
      </c>
      <c r="I587" s="12">
        <v>387329</v>
      </c>
      <c r="J587" s="11" t="s">
        <v>479</v>
      </c>
      <c r="K587" s="11" t="s">
        <v>95</v>
      </c>
      <c r="L587" s="11" t="s">
        <v>95</v>
      </c>
      <c r="M587" s="11" t="s">
        <v>1038</v>
      </c>
      <c r="N587" s="26">
        <v>46937.333333333336</v>
      </c>
      <c r="O587" s="26">
        <v>46965.697916666664</v>
      </c>
      <c r="P587" s="11" t="s">
        <v>498</v>
      </c>
      <c r="Q587" s="11" t="s">
        <v>475</v>
      </c>
      <c r="R587" s="13">
        <f>VLOOKUP(D587,'Izmaksu piedāvājums'!$A$18:$N$213,13)</f>
        <v>0</v>
      </c>
      <c r="S587" s="27">
        <v>1</v>
      </c>
      <c r="T587" s="13">
        <f t="shared" si="9"/>
        <v>0</v>
      </c>
    </row>
    <row r="588" spans="1:20" ht="217" x14ac:dyDescent="0.35">
      <c r="A588" s="12">
        <v>2028</v>
      </c>
      <c r="B588" s="12" t="s">
        <v>3</v>
      </c>
      <c r="C588" s="12" t="s">
        <v>475</v>
      </c>
      <c r="D588" s="11" t="s">
        <v>92</v>
      </c>
      <c r="E588" s="11" t="s">
        <v>93</v>
      </c>
      <c r="F588" s="11" t="s">
        <v>1072</v>
      </c>
      <c r="G588" s="11" t="s">
        <v>1073</v>
      </c>
      <c r="H588" s="11" t="s">
        <v>1043</v>
      </c>
      <c r="I588" s="12">
        <v>387330</v>
      </c>
      <c r="J588" s="11" t="s">
        <v>479</v>
      </c>
      <c r="K588" s="11" t="s">
        <v>93</v>
      </c>
      <c r="L588" s="11" t="s">
        <v>93</v>
      </c>
      <c r="M588" s="11" t="s">
        <v>1044</v>
      </c>
      <c r="N588" s="26">
        <v>46937.333333333336</v>
      </c>
      <c r="O588" s="26">
        <v>46965.697916666664</v>
      </c>
      <c r="P588" s="11" t="s">
        <v>1045</v>
      </c>
      <c r="Q588" s="11" t="s">
        <v>475</v>
      </c>
      <c r="R588" s="13">
        <f>VLOOKUP(D588,'Izmaksu piedāvājums'!$A$18:$N$213,13)</f>
        <v>0</v>
      </c>
      <c r="S588" s="27">
        <v>1</v>
      </c>
      <c r="T588" s="13">
        <f t="shared" si="9"/>
        <v>0</v>
      </c>
    </row>
    <row r="589" spans="1:20" ht="217" x14ac:dyDescent="0.35">
      <c r="A589" s="12">
        <v>2028</v>
      </c>
      <c r="B589" s="12" t="s">
        <v>3</v>
      </c>
      <c r="C589" s="12" t="s">
        <v>475</v>
      </c>
      <c r="D589" s="11" t="s">
        <v>92</v>
      </c>
      <c r="E589" s="11" t="s">
        <v>93</v>
      </c>
      <c r="F589" s="11" t="s">
        <v>1074</v>
      </c>
      <c r="G589" s="11" t="s">
        <v>1075</v>
      </c>
      <c r="H589" s="11" t="s">
        <v>1043</v>
      </c>
      <c r="I589" s="12">
        <v>387331</v>
      </c>
      <c r="J589" s="11" t="s">
        <v>479</v>
      </c>
      <c r="K589" s="11" t="s">
        <v>93</v>
      </c>
      <c r="L589" s="11" t="s">
        <v>93</v>
      </c>
      <c r="M589" s="11" t="s">
        <v>1044</v>
      </c>
      <c r="N589" s="26">
        <v>46937.333333333336</v>
      </c>
      <c r="O589" s="26">
        <v>46965.697916666664</v>
      </c>
      <c r="P589" s="11" t="s">
        <v>1045</v>
      </c>
      <c r="Q589" s="11" t="s">
        <v>475</v>
      </c>
      <c r="R589" s="13">
        <f>VLOOKUP(D589,'Izmaksu piedāvājums'!$A$18:$N$213,13)</f>
        <v>0</v>
      </c>
      <c r="S589" s="27">
        <v>1</v>
      </c>
      <c r="T589" s="13">
        <f t="shared" si="9"/>
        <v>0</v>
      </c>
    </row>
    <row r="590" spans="1:20" ht="217" x14ac:dyDescent="0.35">
      <c r="A590" s="12">
        <v>2028</v>
      </c>
      <c r="B590" s="12" t="s">
        <v>3</v>
      </c>
      <c r="C590" s="12" t="s">
        <v>475</v>
      </c>
      <c r="D590" s="11" t="s">
        <v>98</v>
      </c>
      <c r="E590" s="11" t="s">
        <v>99</v>
      </c>
      <c r="F590" s="11" t="s">
        <v>486</v>
      </c>
      <c r="G590" s="11" t="s">
        <v>487</v>
      </c>
      <c r="H590" s="11" t="s">
        <v>485</v>
      </c>
      <c r="I590" s="12">
        <v>387332</v>
      </c>
      <c r="J590" s="11" t="s">
        <v>479</v>
      </c>
      <c r="K590" s="11" t="s">
        <v>480</v>
      </c>
      <c r="L590" s="11" t="s">
        <v>99</v>
      </c>
      <c r="M590" s="11" t="s">
        <v>481</v>
      </c>
      <c r="N590" s="26">
        <v>46937.333333333336</v>
      </c>
      <c r="O590" s="26">
        <v>46965.697916666664</v>
      </c>
      <c r="P590" s="11" t="s">
        <v>482</v>
      </c>
      <c r="Q590" s="11" t="s">
        <v>475</v>
      </c>
      <c r="R590" s="13">
        <f>VLOOKUP(D590,'Izmaksu piedāvājums'!$A$18:$N$213,13)</f>
        <v>0</v>
      </c>
      <c r="S590" s="27">
        <v>1</v>
      </c>
      <c r="T590" s="13">
        <f t="shared" si="9"/>
        <v>0</v>
      </c>
    </row>
    <row r="591" spans="1:20" ht="232.5" x14ac:dyDescent="0.35">
      <c r="A591" s="12">
        <v>2028</v>
      </c>
      <c r="B591" s="12" t="s">
        <v>3</v>
      </c>
      <c r="C591" s="12" t="s">
        <v>475</v>
      </c>
      <c r="D591" s="11" t="s">
        <v>186</v>
      </c>
      <c r="E591" s="11" t="s">
        <v>187</v>
      </c>
      <c r="F591" s="11" t="s">
        <v>1076</v>
      </c>
      <c r="G591" s="11" t="s">
        <v>1077</v>
      </c>
      <c r="H591" s="11" t="s">
        <v>1078</v>
      </c>
      <c r="I591" s="12">
        <v>387333</v>
      </c>
      <c r="J591" s="11" t="s">
        <v>479</v>
      </c>
      <c r="K591" s="11" t="s">
        <v>187</v>
      </c>
      <c r="L591" s="11" t="s">
        <v>187</v>
      </c>
      <c r="M591" s="11" t="s">
        <v>1079</v>
      </c>
      <c r="N591" s="26">
        <v>46937.333333333336</v>
      </c>
      <c r="O591" s="26">
        <v>46965.697916666664</v>
      </c>
      <c r="P591" s="11" t="s">
        <v>1080</v>
      </c>
      <c r="Q591" s="11" t="s">
        <v>475</v>
      </c>
      <c r="R591" s="13">
        <f>VLOOKUP(D591,'Izmaksu piedāvājums'!$A$18:$N$213,13)</f>
        <v>0</v>
      </c>
      <c r="S591" s="27">
        <v>1</v>
      </c>
      <c r="T591" s="13">
        <f t="shared" si="9"/>
        <v>0</v>
      </c>
    </row>
    <row r="592" spans="1:20" ht="232.5" x14ac:dyDescent="0.35">
      <c r="A592" s="12">
        <v>2028</v>
      </c>
      <c r="B592" s="12" t="s">
        <v>3</v>
      </c>
      <c r="C592" s="12" t="s">
        <v>475</v>
      </c>
      <c r="D592" s="11" t="s">
        <v>186</v>
      </c>
      <c r="E592" s="11" t="s">
        <v>187</v>
      </c>
      <c r="F592" s="11" t="s">
        <v>1081</v>
      </c>
      <c r="G592" s="11" t="s">
        <v>1082</v>
      </c>
      <c r="H592" s="11" t="s">
        <v>1078</v>
      </c>
      <c r="I592" s="12">
        <v>387334</v>
      </c>
      <c r="J592" s="11" t="s">
        <v>479</v>
      </c>
      <c r="K592" s="11" t="s">
        <v>187</v>
      </c>
      <c r="L592" s="11" t="s">
        <v>187</v>
      </c>
      <c r="M592" s="11" t="s">
        <v>1079</v>
      </c>
      <c r="N592" s="26">
        <v>46937.333333333336</v>
      </c>
      <c r="O592" s="26">
        <v>46965.697916666664</v>
      </c>
      <c r="P592" s="11" t="s">
        <v>1083</v>
      </c>
      <c r="Q592" s="11" t="s">
        <v>475</v>
      </c>
      <c r="R592" s="13">
        <f>VLOOKUP(D592,'Izmaksu piedāvājums'!$A$18:$N$213,13)</f>
        <v>0</v>
      </c>
      <c r="S592" s="27">
        <v>1</v>
      </c>
      <c r="T592" s="13">
        <f t="shared" si="9"/>
        <v>0</v>
      </c>
    </row>
    <row r="593" spans="1:20" ht="201.5" x14ac:dyDescent="0.35">
      <c r="A593" s="12">
        <v>2028</v>
      </c>
      <c r="B593" s="12" t="s">
        <v>3</v>
      </c>
      <c r="C593" s="12" t="s">
        <v>475</v>
      </c>
      <c r="D593" s="11" t="s">
        <v>188</v>
      </c>
      <c r="E593" s="11" t="s">
        <v>189</v>
      </c>
      <c r="F593" s="11" t="s">
        <v>1084</v>
      </c>
      <c r="G593" s="11" t="s">
        <v>1085</v>
      </c>
      <c r="H593" s="11" t="s">
        <v>1086</v>
      </c>
      <c r="I593" s="12">
        <v>387335</v>
      </c>
      <c r="J593" s="11" t="s">
        <v>479</v>
      </c>
      <c r="K593" s="11" t="s">
        <v>1087</v>
      </c>
      <c r="L593" s="11" t="s">
        <v>189</v>
      </c>
      <c r="M593" s="11" t="s">
        <v>1088</v>
      </c>
      <c r="N593" s="26">
        <v>46937.333333333336</v>
      </c>
      <c r="O593" s="26">
        <v>46965.697916666664</v>
      </c>
      <c r="P593" s="11" t="s">
        <v>1089</v>
      </c>
      <c r="Q593" s="11" t="s">
        <v>475</v>
      </c>
      <c r="R593" s="13">
        <f>VLOOKUP(D593,'Izmaksu piedāvājums'!$A$18:$N$213,13)</f>
        <v>0</v>
      </c>
      <c r="S593" s="27">
        <v>1</v>
      </c>
      <c r="T593" s="13">
        <f t="shared" si="9"/>
        <v>0</v>
      </c>
    </row>
    <row r="594" spans="1:20" ht="232.5" x14ac:dyDescent="0.35">
      <c r="A594" s="12">
        <v>2028</v>
      </c>
      <c r="B594" s="12" t="s">
        <v>3</v>
      </c>
      <c r="C594" s="12" t="s">
        <v>475</v>
      </c>
      <c r="D594" s="11" t="s">
        <v>192</v>
      </c>
      <c r="E594" s="11" t="s">
        <v>193</v>
      </c>
      <c r="F594" s="11" t="s">
        <v>1084</v>
      </c>
      <c r="G594" s="11" t="s">
        <v>1085</v>
      </c>
      <c r="H594" s="11" t="s">
        <v>1086</v>
      </c>
      <c r="I594" s="12">
        <v>387336</v>
      </c>
      <c r="J594" s="11" t="s">
        <v>479</v>
      </c>
      <c r="K594" s="11" t="s">
        <v>1601</v>
      </c>
      <c r="L594" s="11" t="s">
        <v>193</v>
      </c>
      <c r="M594" s="11" t="s">
        <v>1602</v>
      </c>
      <c r="N594" s="26">
        <v>46937.333333333336</v>
      </c>
      <c r="O594" s="26">
        <v>46965.697916666664</v>
      </c>
      <c r="P594" s="11" t="s">
        <v>1603</v>
      </c>
      <c r="Q594" s="11" t="s">
        <v>475</v>
      </c>
      <c r="R594" s="13">
        <f>VLOOKUP(D594,'Izmaksu piedāvājums'!$A$18:$N$213,13)</f>
        <v>0</v>
      </c>
      <c r="S594" s="27">
        <v>1</v>
      </c>
      <c r="T594" s="13">
        <f t="shared" si="9"/>
        <v>0</v>
      </c>
    </row>
    <row r="595" spans="1:20" ht="409.5" x14ac:dyDescent="0.35">
      <c r="A595" s="12">
        <v>2028</v>
      </c>
      <c r="B595" s="12" t="s">
        <v>3</v>
      </c>
      <c r="C595" s="12" t="s">
        <v>475</v>
      </c>
      <c r="D595" s="11" t="s">
        <v>194</v>
      </c>
      <c r="E595" s="11" t="s">
        <v>195</v>
      </c>
      <c r="F595" s="11" t="s">
        <v>1084</v>
      </c>
      <c r="G595" s="11" t="s">
        <v>1085</v>
      </c>
      <c r="H595" s="11" t="s">
        <v>1086</v>
      </c>
      <c r="I595" s="12">
        <v>387337</v>
      </c>
      <c r="J595" s="11" t="s">
        <v>479</v>
      </c>
      <c r="K595" s="11" t="s">
        <v>1604</v>
      </c>
      <c r="L595" s="11" t="s">
        <v>195</v>
      </c>
      <c r="M595" s="11" t="s">
        <v>1605</v>
      </c>
      <c r="N595" s="26">
        <v>46937.333333333336</v>
      </c>
      <c r="O595" s="26">
        <v>46965.697916666664</v>
      </c>
      <c r="P595" s="11" t="s">
        <v>1606</v>
      </c>
      <c r="Q595" s="11" t="s">
        <v>475</v>
      </c>
      <c r="R595" s="13">
        <f>VLOOKUP(D595,'Izmaksu piedāvājums'!$A$18:$N$213,13)</f>
        <v>0</v>
      </c>
      <c r="S595" s="27">
        <v>1</v>
      </c>
      <c r="T595" s="13">
        <f t="shared" si="9"/>
        <v>0</v>
      </c>
    </row>
    <row r="596" spans="1:20" ht="232.5" x14ac:dyDescent="0.35">
      <c r="A596" s="12">
        <v>2028</v>
      </c>
      <c r="B596" s="12" t="s">
        <v>3</v>
      </c>
      <c r="C596" s="12" t="s">
        <v>475</v>
      </c>
      <c r="D596" s="11" t="s">
        <v>186</v>
      </c>
      <c r="E596" s="11" t="s">
        <v>187</v>
      </c>
      <c r="F596" s="11" t="s">
        <v>1090</v>
      </c>
      <c r="G596" s="11" t="s">
        <v>1091</v>
      </c>
      <c r="H596" s="11" t="s">
        <v>1078</v>
      </c>
      <c r="I596" s="12">
        <v>387338</v>
      </c>
      <c r="J596" s="11" t="s">
        <v>479</v>
      </c>
      <c r="K596" s="11" t="s">
        <v>187</v>
      </c>
      <c r="L596" s="11" t="s">
        <v>187</v>
      </c>
      <c r="M596" s="11" t="s">
        <v>1079</v>
      </c>
      <c r="N596" s="26">
        <v>46937.333333333336</v>
      </c>
      <c r="O596" s="26">
        <v>46965.697916666664</v>
      </c>
      <c r="P596" s="11" t="s">
        <v>1080</v>
      </c>
      <c r="Q596" s="11" t="s">
        <v>475</v>
      </c>
      <c r="R596" s="13">
        <f>VLOOKUP(D596,'Izmaksu piedāvājums'!$A$18:$N$213,13)</f>
        <v>0</v>
      </c>
      <c r="S596" s="27">
        <v>1</v>
      </c>
      <c r="T596" s="13">
        <f t="shared" si="9"/>
        <v>0</v>
      </c>
    </row>
    <row r="597" spans="1:20" ht="232.5" x14ac:dyDescent="0.35">
      <c r="A597" s="12">
        <v>2028</v>
      </c>
      <c r="B597" s="12" t="s">
        <v>3</v>
      </c>
      <c r="C597" s="12" t="s">
        <v>475</v>
      </c>
      <c r="D597" s="11" t="s">
        <v>186</v>
      </c>
      <c r="E597" s="11" t="s">
        <v>187</v>
      </c>
      <c r="F597" s="11" t="s">
        <v>1092</v>
      </c>
      <c r="G597" s="11" t="s">
        <v>1093</v>
      </c>
      <c r="H597" s="11" t="s">
        <v>1078</v>
      </c>
      <c r="I597" s="12">
        <v>387339</v>
      </c>
      <c r="J597" s="11" t="s">
        <v>479</v>
      </c>
      <c r="K597" s="11" t="s">
        <v>187</v>
      </c>
      <c r="L597" s="11" t="s">
        <v>187</v>
      </c>
      <c r="M597" s="11" t="s">
        <v>1079</v>
      </c>
      <c r="N597" s="26">
        <v>46937.333333333336</v>
      </c>
      <c r="O597" s="26">
        <v>46965.697916666664</v>
      </c>
      <c r="P597" s="11" t="s">
        <v>1080</v>
      </c>
      <c r="Q597" s="11" t="s">
        <v>475</v>
      </c>
      <c r="R597" s="13">
        <f>VLOOKUP(D597,'Izmaksu piedāvājums'!$A$18:$N$213,13)</f>
        <v>0</v>
      </c>
      <c r="S597" s="27">
        <v>1</v>
      </c>
      <c r="T597" s="13">
        <f t="shared" si="9"/>
        <v>0</v>
      </c>
    </row>
    <row r="598" spans="1:20" ht="232.5" x14ac:dyDescent="0.35">
      <c r="A598" s="12">
        <v>2028</v>
      </c>
      <c r="B598" s="12" t="s">
        <v>3</v>
      </c>
      <c r="C598" s="12" t="s">
        <v>475</v>
      </c>
      <c r="D598" s="11" t="s">
        <v>186</v>
      </c>
      <c r="E598" s="11" t="s">
        <v>187</v>
      </c>
      <c r="F598" s="11" t="s">
        <v>1094</v>
      </c>
      <c r="G598" s="11" t="s">
        <v>1095</v>
      </c>
      <c r="H598" s="11" t="s">
        <v>1078</v>
      </c>
      <c r="I598" s="12">
        <v>387340</v>
      </c>
      <c r="J598" s="11" t="s">
        <v>479</v>
      </c>
      <c r="K598" s="11" t="s">
        <v>187</v>
      </c>
      <c r="L598" s="11" t="s">
        <v>187</v>
      </c>
      <c r="M598" s="11" t="s">
        <v>1079</v>
      </c>
      <c r="N598" s="26">
        <v>46937.333333333336</v>
      </c>
      <c r="O598" s="26">
        <v>46965.697916666664</v>
      </c>
      <c r="P598" s="11" t="s">
        <v>1083</v>
      </c>
      <c r="Q598" s="11" t="s">
        <v>475</v>
      </c>
      <c r="R598" s="13">
        <f>VLOOKUP(D598,'Izmaksu piedāvājums'!$A$18:$N$213,13)</f>
        <v>0</v>
      </c>
      <c r="S598" s="27">
        <v>1</v>
      </c>
      <c r="T598" s="13">
        <f t="shared" si="9"/>
        <v>0</v>
      </c>
    </row>
    <row r="599" spans="1:20" ht="201.5" x14ac:dyDescent="0.35">
      <c r="A599" s="12">
        <v>2028</v>
      </c>
      <c r="B599" s="12" t="s">
        <v>3</v>
      </c>
      <c r="C599" s="12" t="s">
        <v>475</v>
      </c>
      <c r="D599" s="11" t="s">
        <v>188</v>
      </c>
      <c r="E599" s="11" t="s">
        <v>189</v>
      </c>
      <c r="F599" s="11" t="s">
        <v>1096</v>
      </c>
      <c r="G599" s="11" t="s">
        <v>1097</v>
      </c>
      <c r="H599" s="11" t="s">
        <v>1086</v>
      </c>
      <c r="I599" s="12">
        <v>387341</v>
      </c>
      <c r="J599" s="11" t="s">
        <v>479</v>
      </c>
      <c r="K599" s="11" t="s">
        <v>1087</v>
      </c>
      <c r="L599" s="11" t="s">
        <v>189</v>
      </c>
      <c r="M599" s="11" t="s">
        <v>1088</v>
      </c>
      <c r="N599" s="26">
        <v>46937.333333333336</v>
      </c>
      <c r="O599" s="26">
        <v>46965.697916666664</v>
      </c>
      <c r="P599" s="11" t="s">
        <v>1089</v>
      </c>
      <c r="Q599" s="11" t="s">
        <v>475</v>
      </c>
      <c r="R599" s="13">
        <f>VLOOKUP(D599,'Izmaksu piedāvājums'!$A$18:$N$213,13)</f>
        <v>0</v>
      </c>
      <c r="S599" s="27">
        <v>1</v>
      </c>
      <c r="T599" s="13">
        <f t="shared" si="9"/>
        <v>0</v>
      </c>
    </row>
    <row r="600" spans="1:20" ht="232.5" x14ac:dyDescent="0.35">
      <c r="A600" s="12">
        <v>2028</v>
      </c>
      <c r="B600" s="12" t="s">
        <v>3</v>
      </c>
      <c r="C600" s="12" t="s">
        <v>475</v>
      </c>
      <c r="D600" s="11" t="s">
        <v>192</v>
      </c>
      <c r="E600" s="11" t="s">
        <v>193</v>
      </c>
      <c r="F600" s="11" t="s">
        <v>1096</v>
      </c>
      <c r="G600" s="11" t="s">
        <v>1097</v>
      </c>
      <c r="H600" s="11" t="s">
        <v>1086</v>
      </c>
      <c r="I600" s="12">
        <v>387342</v>
      </c>
      <c r="J600" s="11" t="s">
        <v>479</v>
      </c>
      <c r="K600" s="11" t="s">
        <v>1601</v>
      </c>
      <c r="L600" s="11" t="s">
        <v>193</v>
      </c>
      <c r="M600" s="11" t="s">
        <v>1602</v>
      </c>
      <c r="N600" s="26">
        <v>46937.333333333336</v>
      </c>
      <c r="O600" s="26">
        <v>46965.697916666664</v>
      </c>
      <c r="P600" s="11" t="s">
        <v>1603</v>
      </c>
      <c r="Q600" s="11" t="s">
        <v>475</v>
      </c>
      <c r="R600" s="13">
        <f>VLOOKUP(D600,'Izmaksu piedāvājums'!$A$18:$N$213,13)</f>
        <v>0</v>
      </c>
      <c r="S600" s="27">
        <v>1</v>
      </c>
      <c r="T600" s="13">
        <f t="shared" si="9"/>
        <v>0</v>
      </c>
    </row>
    <row r="601" spans="1:20" ht="409.5" x14ac:dyDescent="0.35">
      <c r="A601" s="12">
        <v>2028</v>
      </c>
      <c r="B601" s="12" t="s">
        <v>3</v>
      </c>
      <c r="C601" s="12" t="s">
        <v>475</v>
      </c>
      <c r="D601" s="11" t="s">
        <v>194</v>
      </c>
      <c r="E601" s="11" t="s">
        <v>195</v>
      </c>
      <c r="F601" s="11" t="s">
        <v>1096</v>
      </c>
      <c r="G601" s="11" t="s">
        <v>1097</v>
      </c>
      <c r="H601" s="11" t="s">
        <v>1086</v>
      </c>
      <c r="I601" s="12">
        <v>387343</v>
      </c>
      <c r="J601" s="11" t="s">
        <v>479</v>
      </c>
      <c r="K601" s="11" t="s">
        <v>1604</v>
      </c>
      <c r="L601" s="11" t="s">
        <v>195</v>
      </c>
      <c r="M601" s="11" t="s">
        <v>1605</v>
      </c>
      <c r="N601" s="26">
        <v>46937.333333333336</v>
      </c>
      <c r="O601" s="26">
        <v>46965.697916666664</v>
      </c>
      <c r="P601" s="11" t="s">
        <v>1606</v>
      </c>
      <c r="Q601" s="11" t="s">
        <v>475</v>
      </c>
      <c r="R601" s="13">
        <f>VLOOKUP(D601,'Izmaksu piedāvājums'!$A$18:$N$213,13)</f>
        <v>0</v>
      </c>
      <c r="S601" s="27">
        <v>1</v>
      </c>
      <c r="T601" s="13">
        <f t="shared" si="9"/>
        <v>0</v>
      </c>
    </row>
    <row r="602" spans="1:20" ht="232.5" x14ac:dyDescent="0.35">
      <c r="A602" s="12">
        <v>2028</v>
      </c>
      <c r="B602" s="12" t="s">
        <v>3</v>
      </c>
      <c r="C602" s="12" t="s">
        <v>475</v>
      </c>
      <c r="D602" s="11" t="s">
        <v>186</v>
      </c>
      <c r="E602" s="11" t="s">
        <v>187</v>
      </c>
      <c r="F602" s="11" t="s">
        <v>1098</v>
      </c>
      <c r="G602" s="11" t="s">
        <v>1099</v>
      </c>
      <c r="H602" s="11" t="s">
        <v>1078</v>
      </c>
      <c r="I602" s="12">
        <v>387344</v>
      </c>
      <c r="J602" s="11" t="s">
        <v>479</v>
      </c>
      <c r="K602" s="11" t="s">
        <v>187</v>
      </c>
      <c r="L602" s="11" t="s">
        <v>187</v>
      </c>
      <c r="M602" s="11" t="s">
        <v>1079</v>
      </c>
      <c r="N602" s="26">
        <v>46937.333333333336</v>
      </c>
      <c r="O602" s="26">
        <v>46965.697916666664</v>
      </c>
      <c r="P602" s="11" t="s">
        <v>1080</v>
      </c>
      <c r="Q602" s="11" t="s">
        <v>475</v>
      </c>
      <c r="R602" s="13">
        <f>VLOOKUP(D602,'Izmaksu piedāvājums'!$A$18:$N$213,13)</f>
        <v>0</v>
      </c>
      <c r="S602" s="27">
        <v>1</v>
      </c>
      <c r="T602" s="13">
        <f t="shared" si="9"/>
        <v>0</v>
      </c>
    </row>
    <row r="603" spans="1:20" ht="217" x14ac:dyDescent="0.35">
      <c r="A603" s="12">
        <v>2028</v>
      </c>
      <c r="B603" s="12" t="s">
        <v>3</v>
      </c>
      <c r="C603" s="12" t="s">
        <v>475</v>
      </c>
      <c r="D603" s="11" t="s">
        <v>160</v>
      </c>
      <c r="E603" s="11" t="s">
        <v>161</v>
      </c>
      <c r="F603" s="11" t="s">
        <v>1100</v>
      </c>
      <c r="G603" s="11" t="s">
        <v>1101</v>
      </c>
      <c r="H603" s="11" t="s">
        <v>490</v>
      </c>
      <c r="I603" s="12">
        <v>387345</v>
      </c>
      <c r="J603" s="11" t="s">
        <v>479</v>
      </c>
      <c r="K603" s="11" t="s">
        <v>161</v>
      </c>
      <c r="L603" s="11" t="s">
        <v>161</v>
      </c>
      <c r="M603" s="11" t="s">
        <v>1102</v>
      </c>
      <c r="N603" s="26">
        <v>46937.333333333336</v>
      </c>
      <c r="O603" s="26">
        <v>46965.697916666664</v>
      </c>
      <c r="P603" s="11" t="s">
        <v>498</v>
      </c>
      <c r="Q603" s="11" t="s">
        <v>475</v>
      </c>
      <c r="R603" s="13">
        <f>VLOOKUP(D603,'Izmaksu piedāvājums'!$A$18:$N$213,13)</f>
        <v>0</v>
      </c>
      <c r="S603" s="27">
        <v>1</v>
      </c>
      <c r="T603" s="13">
        <f t="shared" si="9"/>
        <v>0</v>
      </c>
    </row>
    <row r="604" spans="1:20" ht="217" x14ac:dyDescent="0.35">
      <c r="A604" s="12">
        <v>2028</v>
      </c>
      <c r="B604" s="12" t="s">
        <v>3</v>
      </c>
      <c r="C604" s="12" t="s">
        <v>475</v>
      </c>
      <c r="D604" s="11" t="s">
        <v>160</v>
      </c>
      <c r="E604" s="11" t="s">
        <v>161</v>
      </c>
      <c r="F604" s="11" t="s">
        <v>1103</v>
      </c>
      <c r="G604" s="11" t="s">
        <v>1104</v>
      </c>
      <c r="H604" s="11" t="s">
        <v>490</v>
      </c>
      <c r="I604" s="12">
        <v>387346</v>
      </c>
      <c r="J604" s="11" t="s">
        <v>479</v>
      </c>
      <c r="K604" s="11" t="s">
        <v>161</v>
      </c>
      <c r="L604" s="11" t="s">
        <v>161</v>
      </c>
      <c r="M604" s="11" t="s">
        <v>1102</v>
      </c>
      <c r="N604" s="26">
        <v>46937.333333333336</v>
      </c>
      <c r="O604" s="26">
        <v>46965.697916666664</v>
      </c>
      <c r="P604" s="11" t="s">
        <v>498</v>
      </c>
      <c r="Q604" s="11" t="s">
        <v>475</v>
      </c>
      <c r="R604" s="13">
        <f>VLOOKUP(D604,'Izmaksu piedāvājums'!$A$18:$N$213,13)</f>
        <v>0</v>
      </c>
      <c r="S604" s="27">
        <v>1</v>
      </c>
      <c r="T604" s="13">
        <f t="shared" si="9"/>
        <v>0</v>
      </c>
    </row>
    <row r="605" spans="1:20" ht="409.5" x14ac:dyDescent="0.35">
      <c r="A605" s="12">
        <v>2028</v>
      </c>
      <c r="B605" s="12" t="s">
        <v>3</v>
      </c>
      <c r="C605" s="12" t="s">
        <v>475</v>
      </c>
      <c r="D605" s="11" t="s">
        <v>45</v>
      </c>
      <c r="E605" s="11" t="s">
        <v>46</v>
      </c>
      <c r="F605" s="11" t="s">
        <v>1105</v>
      </c>
      <c r="G605" s="11" t="s">
        <v>1106</v>
      </c>
      <c r="H605" s="11" t="s">
        <v>1107</v>
      </c>
      <c r="I605" s="12">
        <v>387347</v>
      </c>
      <c r="J605" s="11" t="s">
        <v>479</v>
      </c>
      <c r="K605" s="11" t="s">
        <v>614</v>
      </c>
      <c r="L605" s="11" t="s">
        <v>46</v>
      </c>
      <c r="M605" s="11" t="s">
        <v>615</v>
      </c>
      <c r="N605" s="26">
        <v>46937.333333333336</v>
      </c>
      <c r="O605" s="26">
        <v>46965.697916666664</v>
      </c>
      <c r="P605" s="11" t="s">
        <v>1108</v>
      </c>
      <c r="Q605" s="11" t="s">
        <v>475</v>
      </c>
      <c r="R605" s="13">
        <f>VLOOKUP(D605,'Izmaksu piedāvājums'!$A$18:$N$213,13)</f>
        <v>0</v>
      </c>
      <c r="S605" s="27">
        <v>1</v>
      </c>
      <c r="T605" s="13">
        <f t="shared" si="9"/>
        <v>0</v>
      </c>
    </row>
    <row r="606" spans="1:20" ht="387.5" x14ac:dyDescent="0.35">
      <c r="A606" s="12">
        <v>2028</v>
      </c>
      <c r="B606" s="12" t="s">
        <v>3</v>
      </c>
      <c r="C606" s="12" t="s">
        <v>475</v>
      </c>
      <c r="D606" s="11" t="s">
        <v>122</v>
      </c>
      <c r="E606" s="11" t="s">
        <v>123</v>
      </c>
      <c r="F606" s="11" t="s">
        <v>1109</v>
      </c>
      <c r="G606" s="11" t="s">
        <v>1110</v>
      </c>
      <c r="H606" s="11" t="s">
        <v>875</v>
      </c>
      <c r="I606" s="12">
        <v>387348</v>
      </c>
      <c r="J606" s="11" t="s">
        <v>479</v>
      </c>
      <c r="K606" s="11" t="s">
        <v>123</v>
      </c>
      <c r="L606" s="11" t="s">
        <v>123</v>
      </c>
      <c r="M606" s="11" t="s">
        <v>1111</v>
      </c>
      <c r="N606" s="26">
        <v>46937.333333333336</v>
      </c>
      <c r="O606" s="26">
        <v>46965.697916666664</v>
      </c>
      <c r="P606" s="11" t="s">
        <v>498</v>
      </c>
      <c r="Q606" s="11" t="s">
        <v>475</v>
      </c>
      <c r="R606" s="13">
        <f>VLOOKUP(D606,'Izmaksu piedāvājums'!$A$18:$N$213,13)</f>
        <v>0</v>
      </c>
      <c r="S606" s="27">
        <v>1</v>
      </c>
      <c r="T606" s="13">
        <f t="shared" si="9"/>
        <v>0</v>
      </c>
    </row>
    <row r="607" spans="1:20" ht="186" x14ac:dyDescent="0.35">
      <c r="A607" s="12">
        <v>2028</v>
      </c>
      <c r="B607" s="12" t="s">
        <v>3</v>
      </c>
      <c r="C607" s="12" t="s">
        <v>475</v>
      </c>
      <c r="D607" s="11" t="s">
        <v>108</v>
      </c>
      <c r="E607" s="11" t="s">
        <v>109</v>
      </c>
      <c r="F607" s="11" t="s">
        <v>1112</v>
      </c>
      <c r="G607" s="11" t="s">
        <v>1113</v>
      </c>
      <c r="H607" s="11" t="s">
        <v>763</v>
      </c>
      <c r="I607" s="12">
        <v>387349</v>
      </c>
      <c r="J607" s="11" t="s">
        <v>479</v>
      </c>
      <c r="K607" s="11" t="s">
        <v>109</v>
      </c>
      <c r="L607" s="11" t="s">
        <v>109</v>
      </c>
      <c r="M607" s="11" t="s">
        <v>1114</v>
      </c>
      <c r="N607" s="26">
        <v>46937.333333333336</v>
      </c>
      <c r="O607" s="26">
        <v>46965.697916666664</v>
      </c>
      <c r="P607" s="11" t="s">
        <v>498</v>
      </c>
      <c r="Q607" s="11" t="s">
        <v>475</v>
      </c>
      <c r="R607" s="13">
        <f>VLOOKUP(D607,'Izmaksu piedāvājums'!$A$18:$N$213,13)</f>
        <v>0</v>
      </c>
      <c r="S607" s="27">
        <v>1</v>
      </c>
      <c r="T607" s="13">
        <f t="shared" si="9"/>
        <v>0</v>
      </c>
    </row>
    <row r="608" spans="1:20" ht="217" x14ac:dyDescent="0.35">
      <c r="A608" s="12">
        <v>2028</v>
      </c>
      <c r="B608" s="12" t="s">
        <v>3</v>
      </c>
      <c r="C608" s="12" t="s">
        <v>475</v>
      </c>
      <c r="D608" s="11" t="s">
        <v>102</v>
      </c>
      <c r="E608" s="11" t="s">
        <v>103</v>
      </c>
      <c r="F608" s="11" t="s">
        <v>1607</v>
      </c>
      <c r="G608" s="11" t="s">
        <v>1608</v>
      </c>
      <c r="H608" s="11" t="s">
        <v>763</v>
      </c>
      <c r="I608" s="12">
        <v>387350</v>
      </c>
      <c r="J608" s="11" t="s">
        <v>479</v>
      </c>
      <c r="K608" s="11" t="s">
        <v>103</v>
      </c>
      <c r="L608" s="11" t="s">
        <v>103</v>
      </c>
      <c r="M608" s="11" t="s">
        <v>1609</v>
      </c>
      <c r="N608" s="26">
        <v>46937.333333333336</v>
      </c>
      <c r="O608" s="26">
        <v>46965.697916666664</v>
      </c>
      <c r="P608" s="11" t="s">
        <v>1610</v>
      </c>
      <c r="Q608" s="11" t="s">
        <v>475</v>
      </c>
      <c r="R608" s="13">
        <f>VLOOKUP(D608,'Izmaksu piedāvājums'!$A$18:$N$213,13)</f>
        <v>0</v>
      </c>
      <c r="S608" s="27">
        <v>1</v>
      </c>
      <c r="T608" s="13">
        <f t="shared" si="9"/>
        <v>0</v>
      </c>
    </row>
    <row r="609" spans="1:20" ht="170.5" x14ac:dyDescent="0.35">
      <c r="A609" s="12">
        <v>2028</v>
      </c>
      <c r="B609" s="12" t="s">
        <v>3</v>
      </c>
      <c r="C609" s="12" t="s">
        <v>475</v>
      </c>
      <c r="D609" s="11" t="s">
        <v>104</v>
      </c>
      <c r="E609" s="11" t="s">
        <v>105</v>
      </c>
      <c r="F609" s="11" t="s">
        <v>1611</v>
      </c>
      <c r="G609" s="11" t="s">
        <v>1612</v>
      </c>
      <c r="H609" s="11" t="s">
        <v>763</v>
      </c>
      <c r="I609" s="12">
        <v>387351</v>
      </c>
      <c r="J609" s="11" t="s">
        <v>479</v>
      </c>
      <c r="K609" s="11" t="s">
        <v>1613</v>
      </c>
      <c r="L609" s="11" t="s">
        <v>105</v>
      </c>
      <c r="M609" s="11" t="s">
        <v>1614</v>
      </c>
      <c r="N609" s="26">
        <v>46937.333333333336</v>
      </c>
      <c r="O609" s="26">
        <v>46965.697916666664</v>
      </c>
      <c r="P609" s="11" t="s">
        <v>498</v>
      </c>
      <c r="Q609" s="11" t="s">
        <v>475</v>
      </c>
      <c r="R609" s="13">
        <f>VLOOKUP(D609,'Izmaksu piedāvājums'!$A$18:$N$213,13)</f>
        <v>0</v>
      </c>
      <c r="S609" s="27">
        <v>1</v>
      </c>
      <c r="T609" s="13">
        <f t="shared" si="9"/>
        <v>0</v>
      </c>
    </row>
    <row r="610" spans="1:20" ht="170.5" x14ac:dyDescent="0.35">
      <c r="A610" s="12">
        <v>2028</v>
      </c>
      <c r="B610" s="12" t="s">
        <v>3</v>
      </c>
      <c r="C610" s="12" t="s">
        <v>475</v>
      </c>
      <c r="D610" s="11" t="s">
        <v>106</v>
      </c>
      <c r="E610" s="11" t="s">
        <v>107</v>
      </c>
      <c r="F610" s="11" t="s">
        <v>1615</v>
      </c>
      <c r="G610" s="11" t="s">
        <v>1616</v>
      </c>
      <c r="H610" s="11" t="s">
        <v>726</v>
      </c>
      <c r="I610" s="12">
        <v>387352</v>
      </c>
      <c r="J610" s="11" t="s">
        <v>479</v>
      </c>
      <c r="K610" s="11" t="s">
        <v>1613</v>
      </c>
      <c r="L610" s="11" t="s">
        <v>107</v>
      </c>
      <c r="M610" s="11" t="s">
        <v>1614</v>
      </c>
      <c r="N610" s="26">
        <v>46937.333333333336</v>
      </c>
      <c r="O610" s="26">
        <v>46965.697916666664</v>
      </c>
      <c r="P610" s="11" t="s">
        <v>498</v>
      </c>
      <c r="Q610" s="11" t="s">
        <v>475</v>
      </c>
      <c r="R610" s="13">
        <f>VLOOKUP(D610,'Izmaksu piedāvājums'!$A$18:$N$213,13)</f>
        <v>0</v>
      </c>
      <c r="S610" s="27">
        <v>1</v>
      </c>
      <c r="T610" s="13">
        <f t="shared" si="9"/>
        <v>0</v>
      </c>
    </row>
    <row r="611" spans="1:20" ht="409.5" x14ac:dyDescent="0.35">
      <c r="A611" s="12">
        <v>2028</v>
      </c>
      <c r="B611" s="12" t="s">
        <v>3</v>
      </c>
      <c r="C611" s="12" t="s">
        <v>475</v>
      </c>
      <c r="D611" s="11" t="s">
        <v>126</v>
      </c>
      <c r="E611" s="11" t="s">
        <v>127</v>
      </c>
      <c r="F611" s="11" t="s">
        <v>1124</v>
      </c>
      <c r="G611" s="11" t="s">
        <v>1125</v>
      </c>
      <c r="H611" s="11" t="s">
        <v>540</v>
      </c>
      <c r="I611" s="12">
        <v>387353</v>
      </c>
      <c r="J611" s="11" t="s">
        <v>479</v>
      </c>
      <c r="K611" s="11" t="s">
        <v>541</v>
      </c>
      <c r="L611" s="11" t="s">
        <v>127</v>
      </c>
      <c r="M611" s="11" t="s">
        <v>542</v>
      </c>
      <c r="N611" s="26">
        <v>46937.333333333336</v>
      </c>
      <c r="O611" s="26">
        <v>46965.697916666664</v>
      </c>
      <c r="P611" s="11" t="s">
        <v>498</v>
      </c>
      <c r="Q611" s="11" t="s">
        <v>475</v>
      </c>
      <c r="R611" s="13">
        <f>VLOOKUP(D611,'Izmaksu piedāvājums'!$A$18:$N$213,13)</f>
        <v>0</v>
      </c>
      <c r="S611" s="27">
        <v>1</v>
      </c>
      <c r="T611" s="13">
        <f t="shared" si="9"/>
        <v>0</v>
      </c>
    </row>
    <row r="612" spans="1:20" ht="409.5" x14ac:dyDescent="0.35">
      <c r="A612" s="12">
        <v>2028</v>
      </c>
      <c r="B612" s="12" t="s">
        <v>3</v>
      </c>
      <c r="C612" s="12" t="s">
        <v>475</v>
      </c>
      <c r="D612" s="11" t="s">
        <v>126</v>
      </c>
      <c r="E612" s="11" t="s">
        <v>127</v>
      </c>
      <c r="F612" s="11" t="s">
        <v>1126</v>
      </c>
      <c r="G612" s="11" t="s">
        <v>1127</v>
      </c>
      <c r="H612" s="11" t="s">
        <v>540</v>
      </c>
      <c r="I612" s="12">
        <v>387354</v>
      </c>
      <c r="J612" s="11" t="s">
        <v>479</v>
      </c>
      <c r="K612" s="11" t="s">
        <v>541</v>
      </c>
      <c r="L612" s="11" t="s">
        <v>127</v>
      </c>
      <c r="M612" s="11" t="s">
        <v>542</v>
      </c>
      <c r="N612" s="26">
        <v>46937.333333333336</v>
      </c>
      <c r="O612" s="26">
        <v>46965.697916666664</v>
      </c>
      <c r="P612" s="11" t="s">
        <v>498</v>
      </c>
      <c r="Q612" s="11" t="s">
        <v>475</v>
      </c>
      <c r="R612" s="13">
        <f>VLOOKUP(D612,'Izmaksu piedāvājums'!$A$18:$N$213,13)</f>
        <v>0</v>
      </c>
      <c r="S612" s="27">
        <v>1</v>
      </c>
      <c r="T612" s="13">
        <f t="shared" si="9"/>
        <v>0</v>
      </c>
    </row>
    <row r="613" spans="1:20" ht="409.5" x14ac:dyDescent="0.35">
      <c r="A613" s="12">
        <v>2028</v>
      </c>
      <c r="B613" s="12" t="s">
        <v>3</v>
      </c>
      <c r="C613" s="12" t="s">
        <v>475</v>
      </c>
      <c r="D613" s="11" t="s">
        <v>124</v>
      </c>
      <c r="E613" s="11" t="s">
        <v>125</v>
      </c>
      <c r="F613" s="11" t="s">
        <v>1128</v>
      </c>
      <c r="G613" s="11" t="s">
        <v>1129</v>
      </c>
      <c r="H613" s="11" t="s">
        <v>540</v>
      </c>
      <c r="I613" s="12">
        <v>387355</v>
      </c>
      <c r="J613" s="11" t="s">
        <v>479</v>
      </c>
      <c r="K613" s="11" t="s">
        <v>541</v>
      </c>
      <c r="L613" s="11" t="s">
        <v>125</v>
      </c>
      <c r="M613" s="11" t="s">
        <v>542</v>
      </c>
      <c r="N613" s="26">
        <v>46937.333333333336</v>
      </c>
      <c r="O613" s="26">
        <v>46965.697916666664</v>
      </c>
      <c r="P613" s="11" t="s">
        <v>498</v>
      </c>
      <c r="Q613" s="11" t="s">
        <v>475</v>
      </c>
      <c r="R613" s="13">
        <f>VLOOKUP(D613,'Izmaksu piedāvājums'!$A$18:$N$213,13)</f>
        <v>0</v>
      </c>
      <c r="S613" s="27">
        <v>1</v>
      </c>
      <c r="T613" s="13">
        <f t="shared" si="9"/>
        <v>0</v>
      </c>
    </row>
    <row r="614" spans="1:20" ht="387.5" x14ac:dyDescent="0.35">
      <c r="A614" s="12">
        <v>2028</v>
      </c>
      <c r="B614" s="12" t="s">
        <v>3</v>
      </c>
      <c r="C614" s="12" t="s">
        <v>475</v>
      </c>
      <c r="D614" s="11" t="s">
        <v>122</v>
      </c>
      <c r="E614" s="11" t="s">
        <v>123</v>
      </c>
      <c r="F614" s="11" t="s">
        <v>1154</v>
      </c>
      <c r="G614" s="11" t="s">
        <v>1155</v>
      </c>
      <c r="H614" s="11" t="s">
        <v>875</v>
      </c>
      <c r="I614" s="12">
        <v>387356</v>
      </c>
      <c r="J614" s="11" t="s">
        <v>479</v>
      </c>
      <c r="K614" s="11" t="s">
        <v>123</v>
      </c>
      <c r="L614" s="11" t="s">
        <v>123</v>
      </c>
      <c r="M614" s="11" t="s">
        <v>1111</v>
      </c>
      <c r="N614" s="26">
        <v>46937.333333333336</v>
      </c>
      <c r="O614" s="26">
        <v>46965.697916666664</v>
      </c>
      <c r="P614" s="11" t="s">
        <v>498</v>
      </c>
      <c r="Q614" s="11" t="s">
        <v>475</v>
      </c>
      <c r="R614" s="13">
        <f>VLOOKUP(D614,'Izmaksu piedāvājums'!$A$18:$N$213,13)</f>
        <v>0</v>
      </c>
      <c r="S614" s="27">
        <v>1</v>
      </c>
      <c r="T614" s="13">
        <f t="shared" si="9"/>
        <v>0</v>
      </c>
    </row>
    <row r="615" spans="1:20" ht="186" x14ac:dyDescent="0.35">
      <c r="A615" s="12">
        <v>2028</v>
      </c>
      <c r="B615" s="12" t="s">
        <v>3</v>
      </c>
      <c r="C615" s="12" t="s">
        <v>475</v>
      </c>
      <c r="D615" s="11" t="s">
        <v>108</v>
      </c>
      <c r="E615" s="11" t="s">
        <v>109</v>
      </c>
      <c r="F615" s="11" t="s">
        <v>1156</v>
      </c>
      <c r="G615" s="11" t="s">
        <v>1157</v>
      </c>
      <c r="H615" s="11" t="s">
        <v>763</v>
      </c>
      <c r="I615" s="12">
        <v>387357</v>
      </c>
      <c r="J615" s="11" t="s">
        <v>479</v>
      </c>
      <c r="K615" s="11" t="s">
        <v>109</v>
      </c>
      <c r="L615" s="11" t="s">
        <v>109</v>
      </c>
      <c r="M615" s="11" t="s">
        <v>1114</v>
      </c>
      <c r="N615" s="26">
        <v>46937.333333333336</v>
      </c>
      <c r="O615" s="26">
        <v>46965.697916666664</v>
      </c>
      <c r="P615" s="11" t="s">
        <v>498</v>
      </c>
      <c r="Q615" s="11" t="s">
        <v>475</v>
      </c>
      <c r="R615" s="13">
        <f>VLOOKUP(D615,'Izmaksu piedāvājums'!$A$18:$N$213,13)</f>
        <v>0</v>
      </c>
      <c r="S615" s="27">
        <v>1</v>
      </c>
      <c r="T615" s="13">
        <f t="shared" si="9"/>
        <v>0</v>
      </c>
    </row>
    <row r="616" spans="1:20" ht="217" x14ac:dyDescent="0.35">
      <c r="A616" s="12">
        <v>2028</v>
      </c>
      <c r="B616" s="12" t="s">
        <v>3</v>
      </c>
      <c r="C616" s="12" t="s">
        <v>475</v>
      </c>
      <c r="D616" s="11" t="s">
        <v>102</v>
      </c>
      <c r="E616" s="11" t="s">
        <v>103</v>
      </c>
      <c r="F616" s="11" t="s">
        <v>1617</v>
      </c>
      <c r="G616" s="11" t="s">
        <v>1618</v>
      </c>
      <c r="H616" s="11" t="s">
        <v>763</v>
      </c>
      <c r="I616" s="12">
        <v>387358</v>
      </c>
      <c r="J616" s="11" t="s">
        <v>479</v>
      </c>
      <c r="K616" s="11" t="s">
        <v>103</v>
      </c>
      <c r="L616" s="11" t="s">
        <v>103</v>
      </c>
      <c r="M616" s="11" t="s">
        <v>1609</v>
      </c>
      <c r="N616" s="26">
        <v>46937.333333333336</v>
      </c>
      <c r="O616" s="26">
        <v>46965.697916666664</v>
      </c>
      <c r="P616" s="11" t="s">
        <v>1610</v>
      </c>
      <c r="Q616" s="11" t="s">
        <v>475</v>
      </c>
      <c r="R616" s="13">
        <f>VLOOKUP(D616,'Izmaksu piedāvājums'!$A$18:$N$213,13)</f>
        <v>0</v>
      </c>
      <c r="S616" s="27">
        <v>1</v>
      </c>
      <c r="T616" s="13">
        <f t="shared" si="9"/>
        <v>0</v>
      </c>
    </row>
    <row r="617" spans="1:20" ht="170.5" x14ac:dyDescent="0.35">
      <c r="A617" s="12">
        <v>2028</v>
      </c>
      <c r="B617" s="12" t="s">
        <v>3</v>
      </c>
      <c r="C617" s="12" t="s">
        <v>475</v>
      </c>
      <c r="D617" s="11" t="s">
        <v>104</v>
      </c>
      <c r="E617" s="11" t="s">
        <v>105</v>
      </c>
      <c r="F617" s="11" t="s">
        <v>1619</v>
      </c>
      <c r="G617" s="11" t="s">
        <v>1620</v>
      </c>
      <c r="H617" s="11" t="s">
        <v>763</v>
      </c>
      <c r="I617" s="12">
        <v>387359</v>
      </c>
      <c r="J617" s="11" t="s">
        <v>479</v>
      </c>
      <c r="K617" s="11" t="s">
        <v>1613</v>
      </c>
      <c r="L617" s="11" t="s">
        <v>105</v>
      </c>
      <c r="M617" s="11" t="s">
        <v>1614</v>
      </c>
      <c r="N617" s="26">
        <v>46937.333333333336</v>
      </c>
      <c r="O617" s="26">
        <v>46965.697916666664</v>
      </c>
      <c r="P617" s="11" t="s">
        <v>498</v>
      </c>
      <c r="Q617" s="11" t="s">
        <v>475</v>
      </c>
      <c r="R617" s="13">
        <f>VLOOKUP(D617,'Izmaksu piedāvājums'!$A$18:$N$213,13)</f>
        <v>0</v>
      </c>
      <c r="S617" s="27">
        <v>1</v>
      </c>
      <c r="T617" s="13">
        <f t="shared" si="9"/>
        <v>0</v>
      </c>
    </row>
    <row r="618" spans="1:20" ht="170.5" x14ac:dyDescent="0.35">
      <c r="A618" s="12">
        <v>2028</v>
      </c>
      <c r="B618" s="12" t="s">
        <v>3</v>
      </c>
      <c r="C618" s="12" t="s">
        <v>475</v>
      </c>
      <c r="D618" s="11" t="s">
        <v>106</v>
      </c>
      <c r="E618" s="11" t="s">
        <v>107</v>
      </c>
      <c r="F618" s="11" t="s">
        <v>1621</v>
      </c>
      <c r="G618" s="11" t="s">
        <v>1622</v>
      </c>
      <c r="H618" s="11" t="s">
        <v>726</v>
      </c>
      <c r="I618" s="12">
        <v>387360</v>
      </c>
      <c r="J618" s="11" t="s">
        <v>479</v>
      </c>
      <c r="K618" s="11" t="s">
        <v>1613</v>
      </c>
      <c r="L618" s="11" t="s">
        <v>107</v>
      </c>
      <c r="M618" s="11" t="s">
        <v>1614</v>
      </c>
      <c r="N618" s="26">
        <v>46937.333333333336</v>
      </c>
      <c r="O618" s="26">
        <v>46965.697916666664</v>
      </c>
      <c r="P618" s="11" t="s">
        <v>498</v>
      </c>
      <c r="Q618" s="11" t="s">
        <v>475</v>
      </c>
      <c r="R618" s="13">
        <f>VLOOKUP(D618,'Izmaksu piedāvājums'!$A$18:$N$213,13)</f>
        <v>0</v>
      </c>
      <c r="S618" s="27">
        <v>1</v>
      </c>
      <c r="T618" s="13">
        <f t="shared" si="9"/>
        <v>0</v>
      </c>
    </row>
    <row r="619" spans="1:20" ht="409.5" x14ac:dyDescent="0.35">
      <c r="A619" s="12">
        <v>2028</v>
      </c>
      <c r="B619" s="12" t="s">
        <v>3</v>
      </c>
      <c r="C619" s="12" t="s">
        <v>475</v>
      </c>
      <c r="D619" s="11" t="s">
        <v>126</v>
      </c>
      <c r="E619" s="11" t="s">
        <v>127</v>
      </c>
      <c r="F619" s="11" t="s">
        <v>1158</v>
      </c>
      <c r="G619" s="11" t="s">
        <v>1159</v>
      </c>
      <c r="H619" s="11" t="s">
        <v>540</v>
      </c>
      <c r="I619" s="12">
        <v>387361</v>
      </c>
      <c r="J619" s="11" t="s">
        <v>479</v>
      </c>
      <c r="K619" s="11" t="s">
        <v>541</v>
      </c>
      <c r="L619" s="11" t="s">
        <v>127</v>
      </c>
      <c r="M619" s="11" t="s">
        <v>542</v>
      </c>
      <c r="N619" s="26">
        <v>46937.333333333336</v>
      </c>
      <c r="O619" s="26">
        <v>46965.697916666664</v>
      </c>
      <c r="P619" s="11" t="s">
        <v>498</v>
      </c>
      <c r="Q619" s="11" t="s">
        <v>475</v>
      </c>
      <c r="R619" s="13">
        <f>VLOOKUP(D619,'Izmaksu piedāvājums'!$A$18:$N$213,13)</f>
        <v>0</v>
      </c>
      <c r="S619" s="27">
        <v>1</v>
      </c>
      <c r="T619" s="13">
        <f t="shared" si="9"/>
        <v>0</v>
      </c>
    </row>
    <row r="620" spans="1:20" ht="409.5" x14ac:dyDescent="0.35">
      <c r="A620" s="12">
        <v>2028</v>
      </c>
      <c r="B620" s="12" t="s">
        <v>3</v>
      </c>
      <c r="C620" s="12" t="s">
        <v>475</v>
      </c>
      <c r="D620" s="11" t="s">
        <v>126</v>
      </c>
      <c r="E620" s="11" t="s">
        <v>127</v>
      </c>
      <c r="F620" s="11" t="s">
        <v>1160</v>
      </c>
      <c r="G620" s="11" t="s">
        <v>1161</v>
      </c>
      <c r="H620" s="11" t="s">
        <v>540</v>
      </c>
      <c r="I620" s="12">
        <v>387362</v>
      </c>
      <c r="J620" s="11" t="s">
        <v>479</v>
      </c>
      <c r="K620" s="11" t="s">
        <v>541</v>
      </c>
      <c r="L620" s="11" t="s">
        <v>127</v>
      </c>
      <c r="M620" s="11" t="s">
        <v>542</v>
      </c>
      <c r="N620" s="26">
        <v>46937.333333333336</v>
      </c>
      <c r="O620" s="26">
        <v>46965.697916666664</v>
      </c>
      <c r="P620" s="11" t="s">
        <v>498</v>
      </c>
      <c r="Q620" s="11" t="s">
        <v>475</v>
      </c>
      <c r="R620" s="13">
        <f>VLOOKUP(D620,'Izmaksu piedāvājums'!$A$18:$N$213,13)</f>
        <v>0</v>
      </c>
      <c r="S620" s="27">
        <v>1</v>
      </c>
      <c r="T620" s="13">
        <f t="shared" si="9"/>
        <v>0</v>
      </c>
    </row>
    <row r="621" spans="1:20" ht="409.5" x14ac:dyDescent="0.35">
      <c r="A621" s="12">
        <v>2028</v>
      </c>
      <c r="B621" s="12" t="s">
        <v>3</v>
      </c>
      <c r="C621" s="12" t="s">
        <v>475</v>
      </c>
      <c r="D621" s="11" t="s">
        <v>124</v>
      </c>
      <c r="E621" s="11" t="s">
        <v>125</v>
      </c>
      <c r="F621" s="11" t="s">
        <v>1162</v>
      </c>
      <c r="G621" s="11" t="s">
        <v>1163</v>
      </c>
      <c r="H621" s="11" t="s">
        <v>540</v>
      </c>
      <c r="I621" s="12">
        <v>387363</v>
      </c>
      <c r="J621" s="11" t="s">
        <v>479</v>
      </c>
      <c r="K621" s="11" t="s">
        <v>541</v>
      </c>
      <c r="L621" s="11" t="s">
        <v>125</v>
      </c>
      <c r="M621" s="11" t="s">
        <v>542</v>
      </c>
      <c r="N621" s="26">
        <v>46937.333333333336</v>
      </c>
      <c r="O621" s="26">
        <v>46965.697916666664</v>
      </c>
      <c r="P621" s="11" t="s">
        <v>498</v>
      </c>
      <c r="Q621" s="11" t="s">
        <v>475</v>
      </c>
      <c r="R621" s="13">
        <f>VLOOKUP(D621,'Izmaksu piedāvājums'!$A$18:$N$213,13)</f>
        <v>0</v>
      </c>
      <c r="S621" s="27">
        <v>1</v>
      </c>
      <c r="T621" s="13">
        <f t="shared" si="9"/>
        <v>0</v>
      </c>
    </row>
    <row r="622" spans="1:20" ht="409.5" x14ac:dyDescent="0.35">
      <c r="A622" s="12">
        <v>2028</v>
      </c>
      <c r="B622" s="12" t="s">
        <v>3</v>
      </c>
      <c r="C622" s="12" t="s">
        <v>475</v>
      </c>
      <c r="D622" s="11" t="s">
        <v>45</v>
      </c>
      <c r="E622" s="11" t="s">
        <v>46</v>
      </c>
      <c r="F622" s="11" t="s">
        <v>1166</v>
      </c>
      <c r="G622" s="11" t="s">
        <v>1167</v>
      </c>
      <c r="H622" s="11" t="s">
        <v>1107</v>
      </c>
      <c r="I622" s="12">
        <v>387364</v>
      </c>
      <c r="J622" s="11" t="s">
        <v>479</v>
      </c>
      <c r="K622" s="11" t="s">
        <v>614</v>
      </c>
      <c r="L622" s="11" t="s">
        <v>46</v>
      </c>
      <c r="M622" s="11" t="s">
        <v>615</v>
      </c>
      <c r="N622" s="26">
        <v>46937.333333333336</v>
      </c>
      <c r="O622" s="26">
        <v>46965.697916666664</v>
      </c>
      <c r="P622" s="11" t="s">
        <v>1108</v>
      </c>
      <c r="Q622" s="11" t="s">
        <v>475</v>
      </c>
      <c r="R622" s="13">
        <f>VLOOKUP(D622,'Izmaksu piedāvājums'!$A$18:$N$213,13)</f>
        <v>0</v>
      </c>
      <c r="S622" s="27">
        <v>1</v>
      </c>
      <c r="T622" s="13">
        <f t="shared" si="9"/>
        <v>0</v>
      </c>
    </row>
    <row r="623" spans="1:20" ht="325.5" x14ac:dyDescent="0.35">
      <c r="A623" s="12">
        <v>2028</v>
      </c>
      <c r="B623" s="12" t="s">
        <v>3</v>
      </c>
      <c r="C623" s="12" t="s">
        <v>475</v>
      </c>
      <c r="D623" s="11" t="s">
        <v>234</v>
      </c>
      <c r="E623" s="11" t="s">
        <v>235</v>
      </c>
      <c r="F623" s="11" t="s">
        <v>1152</v>
      </c>
      <c r="G623" s="11" t="s">
        <v>1153</v>
      </c>
      <c r="H623" s="11" t="s">
        <v>525</v>
      </c>
      <c r="I623" s="12">
        <v>387367</v>
      </c>
      <c r="J623" s="11" t="s">
        <v>479</v>
      </c>
      <c r="K623" s="11" t="s">
        <v>502</v>
      </c>
      <c r="L623" s="11" t="s">
        <v>235</v>
      </c>
      <c r="M623" s="11" t="s">
        <v>504</v>
      </c>
      <c r="N623" s="26">
        <v>46937.333333333336</v>
      </c>
      <c r="O623" s="26">
        <v>46965.697916666664</v>
      </c>
      <c r="P623" s="11" t="s">
        <v>498</v>
      </c>
      <c r="Q623" s="11" t="s">
        <v>475</v>
      </c>
      <c r="R623" s="13">
        <f>VLOOKUP(D623,'Izmaksu piedāvājums'!$A$18:$N$213,13)</f>
        <v>0</v>
      </c>
      <c r="S623" s="27">
        <v>1</v>
      </c>
      <c r="T623" s="13">
        <f t="shared" si="9"/>
        <v>0</v>
      </c>
    </row>
    <row r="624" spans="1:20" ht="325.5" x14ac:dyDescent="0.35">
      <c r="A624" s="12">
        <v>2028</v>
      </c>
      <c r="B624" s="12" t="s">
        <v>3</v>
      </c>
      <c r="C624" s="12" t="s">
        <v>475</v>
      </c>
      <c r="D624" s="11" t="s">
        <v>234</v>
      </c>
      <c r="E624" s="11" t="s">
        <v>235</v>
      </c>
      <c r="F624" s="11" t="s">
        <v>1122</v>
      </c>
      <c r="G624" s="11" t="s">
        <v>1123</v>
      </c>
      <c r="H624" s="11" t="s">
        <v>525</v>
      </c>
      <c r="I624" s="12">
        <v>387368</v>
      </c>
      <c r="J624" s="11" t="s">
        <v>479</v>
      </c>
      <c r="K624" s="11" t="s">
        <v>502</v>
      </c>
      <c r="L624" s="11" t="s">
        <v>235</v>
      </c>
      <c r="M624" s="11" t="s">
        <v>504</v>
      </c>
      <c r="N624" s="26">
        <v>46937.333333333336</v>
      </c>
      <c r="O624" s="26">
        <v>46965.697916666664</v>
      </c>
      <c r="P624" s="11" t="s">
        <v>498</v>
      </c>
      <c r="Q624" s="11" t="s">
        <v>475</v>
      </c>
      <c r="R624" s="13">
        <f>VLOOKUP(D624,'Izmaksu piedāvājums'!$A$18:$N$213,13)</f>
        <v>0</v>
      </c>
      <c r="S624" s="27">
        <v>1</v>
      </c>
      <c r="T624" s="13">
        <f t="shared" si="9"/>
        <v>0</v>
      </c>
    </row>
    <row r="625" spans="1:20" ht="325.5" x14ac:dyDescent="0.35">
      <c r="A625" s="12">
        <v>2028</v>
      </c>
      <c r="B625" s="12" t="s">
        <v>3</v>
      </c>
      <c r="C625" s="12" t="s">
        <v>475</v>
      </c>
      <c r="D625" s="11" t="s">
        <v>234</v>
      </c>
      <c r="E625" s="11" t="s">
        <v>235</v>
      </c>
      <c r="F625" s="11" t="s">
        <v>1164</v>
      </c>
      <c r="G625" s="11" t="s">
        <v>1165</v>
      </c>
      <c r="H625" s="11" t="s">
        <v>1147</v>
      </c>
      <c r="I625" s="12">
        <v>387369</v>
      </c>
      <c r="J625" s="11" t="s">
        <v>479</v>
      </c>
      <c r="K625" s="11" t="s">
        <v>502</v>
      </c>
      <c r="L625" s="11" t="s">
        <v>235</v>
      </c>
      <c r="M625" s="11" t="s">
        <v>504</v>
      </c>
      <c r="N625" s="26">
        <v>46937.333333333336</v>
      </c>
      <c r="O625" s="26">
        <v>46965.697916666664</v>
      </c>
      <c r="P625" s="11" t="s">
        <v>498</v>
      </c>
      <c r="Q625" s="11" t="s">
        <v>475</v>
      </c>
      <c r="R625" s="13">
        <f>VLOOKUP(D625,'Izmaksu piedāvājums'!$A$18:$N$213,13)</f>
        <v>0</v>
      </c>
      <c r="S625" s="27">
        <v>1</v>
      </c>
      <c r="T625" s="13">
        <f t="shared" si="9"/>
        <v>0</v>
      </c>
    </row>
    <row r="626" spans="1:20" ht="124" x14ac:dyDescent="0.35">
      <c r="A626" s="12">
        <v>2028</v>
      </c>
      <c r="B626" s="12" t="s">
        <v>3</v>
      </c>
      <c r="C626" s="12" t="s">
        <v>475</v>
      </c>
      <c r="D626" s="11" t="s">
        <v>236</v>
      </c>
      <c r="E626" s="11" t="s">
        <v>237</v>
      </c>
      <c r="F626" s="11" t="s">
        <v>1115</v>
      </c>
      <c r="G626" s="11" t="s">
        <v>1116</v>
      </c>
      <c r="H626" s="11" t="s">
        <v>1117</v>
      </c>
      <c r="I626" s="12">
        <v>387370</v>
      </c>
      <c r="J626" s="11" t="s">
        <v>479</v>
      </c>
      <c r="K626" s="11" t="s">
        <v>1118</v>
      </c>
      <c r="L626" s="11" t="s">
        <v>237</v>
      </c>
      <c r="M626" s="11" t="s">
        <v>1119</v>
      </c>
      <c r="N626" s="26">
        <v>46937.333333333336</v>
      </c>
      <c r="O626" s="26">
        <v>46965.697916666664</v>
      </c>
      <c r="P626" s="11" t="s">
        <v>498</v>
      </c>
      <c r="Q626" s="11" t="s">
        <v>475</v>
      </c>
      <c r="R626" s="13">
        <f>VLOOKUP(D626,'Izmaksu piedāvājums'!$A$18:$N$213,13)</f>
        <v>0</v>
      </c>
      <c r="S626" s="27">
        <v>1</v>
      </c>
      <c r="T626" s="13">
        <f t="shared" si="9"/>
        <v>0</v>
      </c>
    </row>
    <row r="627" spans="1:20" ht="325.5" x14ac:dyDescent="0.35">
      <c r="A627" s="12">
        <v>2028</v>
      </c>
      <c r="B627" s="12" t="s">
        <v>3</v>
      </c>
      <c r="C627" s="12" t="s">
        <v>475</v>
      </c>
      <c r="D627" s="11" t="s">
        <v>234</v>
      </c>
      <c r="E627" s="11" t="s">
        <v>235</v>
      </c>
      <c r="F627" s="11" t="s">
        <v>1120</v>
      </c>
      <c r="G627" s="11" t="s">
        <v>1121</v>
      </c>
      <c r="H627" s="11" t="s">
        <v>525</v>
      </c>
      <c r="I627" s="12">
        <v>387371</v>
      </c>
      <c r="J627" s="11" t="s">
        <v>479</v>
      </c>
      <c r="K627" s="11" t="s">
        <v>502</v>
      </c>
      <c r="L627" s="11" t="s">
        <v>235</v>
      </c>
      <c r="M627" s="11" t="s">
        <v>504</v>
      </c>
      <c r="N627" s="26">
        <v>46937.333333333336</v>
      </c>
      <c r="O627" s="26">
        <v>46965.697916666664</v>
      </c>
      <c r="P627" s="11" t="s">
        <v>498</v>
      </c>
      <c r="Q627" s="11" t="s">
        <v>475</v>
      </c>
      <c r="R627" s="13">
        <f>VLOOKUP(D627,'Izmaksu piedāvājums'!$A$18:$N$213,13)</f>
        <v>0</v>
      </c>
      <c r="S627" s="27">
        <v>1</v>
      </c>
      <c r="T627" s="13">
        <f t="shared" si="9"/>
        <v>0</v>
      </c>
    </row>
    <row r="628" spans="1:20" ht="325.5" x14ac:dyDescent="0.35">
      <c r="A628" s="12">
        <v>2028</v>
      </c>
      <c r="B628" s="12" t="s">
        <v>3</v>
      </c>
      <c r="C628" s="12" t="s">
        <v>475</v>
      </c>
      <c r="D628" s="11" t="s">
        <v>240</v>
      </c>
      <c r="E628" s="11" t="s">
        <v>241</v>
      </c>
      <c r="F628" s="11" t="s">
        <v>1130</v>
      </c>
      <c r="G628" s="11" t="s">
        <v>1131</v>
      </c>
      <c r="H628" s="11" t="s">
        <v>1132</v>
      </c>
      <c r="I628" s="12">
        <v>387372</v>
      </c>
      <c r="J628" s="11" t="s">
        <v>479</v>
      </c>
      <c r="K628" s="11" t="s">
        <v>502</v>
      </c>
      <c r="L628" s="11" t="s">
        <v>241</v>
      </c>
      <c r="M628" s="11" t="s">
        <v>504</v>
      </c>
      <c r="N628" s="26">
        <v>46937.333333333336</v>
      </c>
      <c r="O628" s="26">
        <v>46965.697916666664</v>
      </c>
      <c r="P628" s="11" t="s">
        <v>498</v>
      </c>
      <c r="Q628" s="11" t="s">
        <v>475</v>
      </c>
      <c r="R628" s="13">
        <f>VLOOKUP(D628,'Izmaksu piedāvājums'!$A$18:$N$213,13)</f>
        <v>0</v>
      </c>
      <c r="S628" s="27">
        <v>1</v>
      </c>
      <c r="T628" s="13">
        <f t="shared" si="9"/>
        <v>0</v>
      </c>
    </row>
    <row r="629" spans="1:20" ht="325.5" x14ac:dyDescent="0.35">
      <c r="A629" s="12">
        <v>2028</v>
      </c>
      <c r="B629" s="12" t="s">
        <v>3</v>
      </c>
      <c r="C629" s="12" t="s">
        <v>475</v>
      </c>
      <c r="D629" s="11" t="s">
        <v>238</v>
      </c>
      <c r="E629" s="11" t="s">
        <v>239</v>
      </c>
      <c r="F629" s="11" t="s">
        <v>1133</v>
      </c>
      <c r="G629" s="11" t="s">
        <v>1134</v>
      </c>
      <c r="H629" s="11" t="s">
        <v>1135</v>
      </c>
      <c r="I629" s="12">
        <v>387373</v>
      </c>
      <c r="J629" s="11" t="s">
        <v>479</v>
      </c>
      <c r="K629" s="11" t="s">
        <v>502</v>
      </c>
      <c r="L629" s="11" t="s">
        <v>239</v>
      </c>
      <c r="M629" s="11" t="s">
        <v>504</v>
      </c>
      <c r="N629" s="26">
        <v>46937.333333333336</v>
      </c>
      <c r="O629" s="26">
        <v>46965.697916666664</v>
      </c>
      <c r="P629" s="11" t="s">
        <v>498</v>
      </c>
      <c r="Q629" s="11" t="s">
        <v>475</v>
      </c>
      <c r="R629" s="13">
        <f>VLOOKUP(D629,'Izmaksu piedāvājums'!$A$18:$N$213,13)</f>
        <v>0</v>
      </c>
      <c r="S629" s="27">
        <v>1</v>
      </c>
      <c r="T629" s="13">
        <f t="shared" si="9"/>
        <v>0</v>
      </c>
    </row>
    <row r="630" spans="1:20" ht="124" x14ac:dyDescent="0.35">
      <c r="A630" s="12">
        <v>2028</v>
      </c>
      <c r="B630" s="12" t="s">
        <v>3</v>
      </c>
      <c r="C630" s="12" t="s">
        <v>475</v>
      </c>
      <c r="D630" s="11" t="s">
        <v>236</v>
      </c>
      <c r="E630" s="11" t="s">
        <v>237</v>
      </c>
      <c r="F630" s="11" t="s">
        <v>1136</v>
      </c>
      <c r="G630" s="11" t="s">
        <v>1137</v>
      </c>
      <c r="H630" s="11" t="s">
        <v>1117</v>
      </c>
      <c r="I630" s="12">
        <v>387374</v>
      </c>
      <c r="J630" s="11" t="s">
        <v>479</v>
      </c>
      <c r="K630" s="11" t="s">
        <v>1118</v>
      </c>
      <c r="L630" s="11" t="s">
        <v>237</v>
      </c>
      <c r="M630" s="11" t="s">
        <v>1119</v>
      </c>
      <c r="N630" s="26">
        <v>46937.333333333336</v>
      </c>
      <c r="O630" s="26">
        <v>46965.697916666664</v>
      </c>
      <c r="P630" s="11" t="s">
        <v>498</v>
      </c>
      <c r="Q630" s="11" t="s">
        <v>475</v>
      </c>
      <c r="R630" s="13">
        <f>VLOOKUP(D630,'Izmaksu piedāvājums'!$A$18:$N$213,13)</f>
        <v>0</v>
      </c>
      <c r="S630" s="27">
        <v>1</v>
      </c>
      <c r="T630" s="13">
        <f t="shared" si="9"/>
        <v>0</v>
      </c>
    </row>
    <row r="631" spans="1:20" ht="93" x14ac:dyDescent="0.35">
      <c r="A631" s="12">
        <v>2028</v>
      </c>
      <c r="B631" s="12" t="s">
        <v>3</v>
      </c>
      <c r="C631" s="12" t="s">
        <v>475</v>
      </c>
      <c r="D631" s="11" t="s">
        <v>244</v>
      </c>
      <c r="E631" s="11" t="s">
        <v>245</v>
      </c>
      <c r="F631" s="11" t="s">
        <v>1138</v>
      </c>
      <c r="G631" s="11" t="s">
        <v>1139</v>
      </c>
      <c r="H631" s="11" t="s">
        <v>1140</v>
      </c>
      <c r="I631" s="12">
        <v>387375</v>
      </c>
      <c r="J631" s="11" t="s">
        <v>479</v>
      </c>
      <c r="K631" s="11" t="s">
        <v>1141</v>
      </c>
      <c r="L631" s="11" t="s">
        <v>245</v>
      </c>
      <c r="M631" s="11" t="s">
        <v>1142</v>
      </c>
      <c r="N631" s="26">
        <v>46937.333333333336</v>
      </c>
      <c r="O631" s="26">
        <v>46965.697916666664</v>
      </c>
      <c r="P631" s="11" t="s">
        <v>498</v>
      </c>
      <c r="Q631" s="11" t="s">
        <v>475</v>
      </c>
      <c r="R631" s="13">
        <f>VLOOKUP(D631,'Izmaksu piedāvājums'!$A$18:$N$213,13)</f>
        <v>0</v>
      </c>
      <c r="S631" s="27">
        <v>1</v>
      </c>
      <c r="T631" s="13">
        <f t="shared" si="9"/>
        <v>0</v>
      </c>
    </row>
    <row r="632" spans="1:20" ht="124" x14ac:dyDescent="0.35">
      <c r="A632" s="12">
        <v>2028</v>
      </c>
      <c r="B632" s="12" t="s">
        <v>3</v>
      </c>
      <c r="C632" s="12" t="s">
        <v>475</v>
      </c>
      <c r="D632" s="11" t="s">
        <v>236</v>
      </c>
      <c r="E632" s="11" t="s">
        <v>237</v>
      </c>
      <c r="F632" s="11" t="s">
        <v>1143</v>
      </c>
      <c r="G632" s="11" t="s">
        <v>1144</v>
      </c>
      <c r="H632" s="11" t="s">
        <v>1117</v>
      </c>
      <c r="I632" s="12">
        <v>387376</v>
      </c>
      <c r="J632" s="11" t="s">
        <v>479</v>
      </c>
      <c r="K632" s="11" t="s">
        <v>1118</v>
      </c>
      <c r="L632" s="11" t="s">
        <v>237</v>
      </c>
      <c r="M632" s="11" t="s">
        <v>1119</v>
      </c>
      <c r="N632" s="26">
        <v>46937.333333333336</v>
      </c>
      <c r="O632" s="26">
        <v>46965.697916666664</v>
      </c>
      <c r="P632" s="11" t="s">
        <v>498</v>
      </c>
      <c r="Q632" s="11" t="s">
        <v>475</v>
      </c>
      <c r="R632" s="13">
        <f>VLOOKUP(D632,'Izmaksu piedāvājums'!$A$18:$N$213,13)</f>
        <v>0</v>
      </c>
      <c r="S632" s="27">
        <v>1</v>
      </c>
      <c r="T632" s="13">
        <f t="shared" si="9"/>
        <v>0</v>
      </c>
    </row>
    <row r="633" spans="1:20" ht="325.5" x14ac:dyDescent="0.35">
      <c r="A633" s="12">
        <v>2028</v>
      </c>
      <c r="B633" s="12" t="s">
        <v>3</v>
      </c>
      <c r="C633" s="12" t="s">
        <v>475</v>
      </c>
      <c r="D633" s="11" t="s">
        <v>234</v>
      </c>
      <c r="E633" s="11" t="s">
        <v>235</v>
      </c>
      <c r="F633" s="11" t="s">
        <v>1145</v>
      </c>
      <c r="G633" s="11" t="s">
        <v>1146</v>
      </c>
      <c r="H633" s="11" t="s">
        <v>1147</v>
      </c>
      <c r="I633" s="12">
        <v>387377</v>
      </c>
      <c r="J633" s="11" t="s">
        <v>479</v>
      </c>
      <c r="K633" s="11" t="s">
        <v>502</v>
      </c>
      <c r="L633" s="11" t="s">
        <v>235</v>
      </c>
      <c r="M633" s="11" t="s">
        <v>504</v>
      </c>
      <c r="N633" s="26">
        <v>46937.333333333336</v>
      </c>
      <c r="O633" s="26">
        <v>46965.697916666664</v>
      </c>
      <c r="P633" s="11" t="s">
        <v>498</v>
      </c>
      <c r="Q633" s="11" t="s">
        <v>475</v>
      </c>
      <c r="R633" s="13">
        <f>VLOOKUP(D633,'Izmaksu piedāvājums'!$A$18:$N$213,13)</f>
        <v>0</v>
      </c>
      <c r="S633" s="27">
        <v>1</v>
      </c>
      <c r="T633" s="13">
        <f t="shared" si="9"/>
        <v>0</v>
      </c>
    </row>
    <row r="634" spans="1:20" ht="325.5" x14ac:dyDescent="0.35">
      <c r="A634" s="12">
        <v>2028</v>
      </c>
      <c r="B634" s="12" t="s">
        <v>3</v>
      </c>
      <c r="C634" s="12" t="s">
        <v>475</v>
      </c>
      <c r="D634" s="11" t="s">
        <v>234</v>
      </c>
      <c r="E634" s="11" t="s">
        <v>235</v>
      </c>
      <c r="F634" s="11" t="s">
        <v>1148</v>
      </c>
      <c r="G634" s="11" t="s">
        <v>1149</v>
      </c>
      <c r="H634" s="11" t="s">
        <v>525</v>
      </c>
      <c r="I634" s="12">
        <v>387378</v>
      </c>
      <c r="J634" s="11" t="s">
        <v>479</v>
      </c>
      <c r="K634" s="11" t="s">
        <v>502</v>
      </c>
      <c r="L634" s="11" t="s">
        <v>235</v>
      </c>
      <c r="M634" s="11" t="s">
        <v>504</v>
      </c>
      <c r="N634" s="26">
        <v>46937.333333333336</v>
      </c>
      <c r="O634" s="26">
        <v>46965.697916666664</v>
      </c>
      <c r="P634" s="11" t="s">
        <v>498</v>
      </c>
      <c r="Q634" s="11" t="s">
        <v>475</v>
      </c>
      <c r="R634" s="13">
        <f>VLOOKUP(D634,'Izmaksu piedāvājums'!$A$18:$N$213,13)</f>
        <v>0</v>
      </c>
      <c r="S634" s="27">
        <v>1</v>
      </c>
      <c r="T634" s="13">
        <f t="shared" ref="T634:T697" si="10">R634*S634</f>
        <v>0</v>
      </c>
    </row>
    <row r="635" spans="1:20" ht="325.5" x14ac:dyDescent="0.35">
      <c r="A635" s="12">
        <v>2028</v>
      </c>
      <c r="B635" s="12" t="s">
        <v>3</v>
      </c>
      <c r="C635" s="12" t="s">
        <v>475</v>
      </c>
      <c r="D635" s="11" t="s">
        <v>234</v>
      </c>
      <c r="E635" s="11" t="s">
        <v>235</v>
      </c>
      <c r="F635" s="11" t="s">
        <v>1150</v>
      </c>
      <c r="G635" s="11" t="s">
        <v>1151</v>
      </c>
      <c r="H635" s="11" t="s">
        <v>525</v>
      </c>
      <c r="I635" s="12">
        <v>387379</v>
      </c>
      <c r="J635" s="11" t="s">
        <v>479</v>
      </c>
      <c r="K635" s="11" t="s">
        <v>502</v>
      </c>
      <c r="L635" s="11" t="s">
        <v>235</v>
      </c>
      <c r="M635" s="11" t="s">
        <v>504</v>
      </c>
      <c r="N635" s="26">
        <v>46937.333333333336</v>
      </c>
      <c r="O635" s="26">
        <v>46965.697916666664</v>
      </c>
      <c r="P635" s="11" t="s">
        <v>498</v>
      </c>
      <c r="Q635" s="11" t="s">
        <v>475</v>
      </c>
      <c r="R635" s="13">
        <f>VLOOKUP(D635,'Izmaksu piedāvājums'!$A$18:$N$213,13)</f>
        <v>0</v>
      </c>
      <c r="S635" s="27">
        <v>1</v>
      </c>
      <c r="T635" s="13">
        <f t="shared" si="10"/>
        <v>0</v>
      </c>
    </row>
    <row r="636" spans="1:20" ht="279" x14ac:dyDescent="0.35">
      <c r="A636" s="12">
        <v>2028</v>
      </c>
      <c r="B636" s="12" t="s">
        <v>3</v>
      </c>
      <c r="C636" s="12" t="s">
        <v>475</v>
      </c>
      <c r="D636" s="11" t="s">
        <v>204</v>
      </c>
      <c r="E636" s="11" t="s">
        <v>205</v>
      </c>
      <c r="F636" s="11" t="s">
        <v>1623</v>
      </c>
      <c r="G636" s="11" t="s">
        <v>1624</v>
      </c>
      <c r="H636" s="11" t="s">
        <v>490</v>
      </c>
      <c r="I636" s="12">
        <v>387380</v>
      </c>
      <c r="J636" s="11" t="s">
        <v>479</v>
      </c>
      <c r="K636" s="11" t="s">
        <v>1625</v>
      </c>
      <c r="L636" s="11" t="s">
        <v>205</v>
      </c>
      <c r="M636" s="11" t="s">
        <v>1626</v>
      </c>
      <c r="N636" s="26">
        <v>46966.333333333336</v>
      </c>
      <c r="O636" s="26">
        <v>46996.697916666664</v>
      </c>
      <c r="P636" s="11" t="s">
        <v>1627</v>
      </c>
      <c r="Q636" s="11" t="s">
        <v>475</v>
      </c>
      <c r="R636" s="13">
        <f>VLOOKUP(D636,'Izmaksu piedāvājums'!$A$18:$N$213,13)</f>
        <v>0</v>
      </c>
      <c r="S636" s="27">
        <v>1</v>
      </c>
      <c r="T636" s="13">
        <f t="shared" si="10"/>
        <v>0</v>
      </c>
    </row>
    <row r="637" spans="1:20" ht="217" x14ac:dyDescent="0.35">
      <c r="A637" s="12">
        <v>2028</v>
      </c>
      <c r="B637" s="12" t="s">
        <v>3</v>
      </c>
      <c r="C637" s="12" t="s">
        <v>475</v>
      </c>
      <c r="D637" s="11" t="s">
        <v>166</v>
      </c>
      <c r="E637" s="11" t="s">
        <v>167</v>
      </c>
      <c r="F637" s="11" t="s">
        <v>1170</v>
      </c>
      <c r="G637" s="11" t="s">
        <v>1171</v>
      </c>
      <c r="H637" s="11" t="s">
        <v>1172</v>
      </c>
      <c r="I637" s="12">
        <v>387381</v>
      </c>
      <c r="J637" s="11" t="s">
        <v>479</v>
      </c>
      <c r="K637" s="11" t="s">
        <v>167</v>
      </c>
      <c r="L637" s="11" t="s">
        <v>167</v>
      </c>
      <c r="M637" s="11" t="s">
        <v>599</v>
      </c>
      <c r="N637" s="26">
        <v>46966.333333333336</v>
      </c>
      <c r="O637" s="26">
        <v>46996.697916666664</v>
      </c>
      <c r="P637" s="11" t="s">
        <v>600</v>
      </c>
      <c r="Q637" s="11" t="s">
        <v>475</v>
      </c>
      <c r="R637" s="13">
        <f>VLOOKUP(D637,'Izmaksu piedāvājums'!$A$18:$N$213,13)</f>
        <v>0</v>
      </c>
      <c r="S637" s="27">
        <v>1</v>
      </c>
      <c r="T637" s="13">
        <f t="shared" si="10"/>
        <v>0</v>
      </c>
    </row>
    <row r="638" spans="1:20" ht="139.5" x14ac:dyDescent="0.35">
      <c r="A638" s="12">
        <v>2028</v>
      </c>
      <c r="B638" s="12" t="s">
        <v>3</v>
      </c>
      <c r="C638" s="12" t="s">
        <v>475</v>
      </c>
      <c r="D638" s="11" t="s">
        <v>168</v>
      </c>
      <c r="E638" s="11" t="s">
        <v>169</v>
      </c>
      <c r="F638" s="11" t="s">
        <v>1170</v>
      </c>
      <c r="G638" s="11" t="s">
        <v>1171</v>
      </c>
      <c r="H638" s="11" t="s">
        <v>1172</v>
      </c>
      <c r="I638" s="12">
        <v>387382</v>
      </c>
      <c r="J638" s="11" t="s">
        <v>479</v>
      </c>
      <c r="K638" s="11" t="s">
        <v>169</v>
      </c>
      <c r="L638" s="11" t="s">
        <v>169</v>
      </c>
      <c r="M638" s="11" t="s">
        <v>601</v>
      </c>
      <c r="N638" s="26">
        <v>46966.333333333336</v>
      </c>
      <c r="O638" s="26">
        <v>46996.697916666664</v>
      </c>
      <c r="P638" s="11" t="s">
        <v>498</v>
      </c>
      <c r="Q638" s="11" t="s">
        <v>475</v>
      </c>
      <c r="R638" s="13">
        <f>VLOOKUP(D638,'Izmaksu piedāvājums'!$A$18:$N$213,13)</f>
        <v>0</v>
      </c>
      <c r="S638" s="27">
        <v>1</v>
      </c>
      <c r="T638" s="13">
        <f t="shared" si="10"/>
        <v>0</v>
      </c>
    </row>
    <row r="639" spans="1:20" ht="139.5" x14ac:dyDescent="0.35">
      <c r="A639" s="12">
        <v>2028</v>
      </c>
      <c r="B639" s="12" t="s">
        <v>3</v>
      </c>
      <c r="C639" s="12" t="s">
        <v>475</v>
      </c>
      <c r="D639" s="11" t="s">
        <v>170</v>
      </c>
      <c r="E639" s="11" t="s">
        <v>171</v>
      </c>
      <c r="F639" s="11" t="s">
        <v>1170</v>
      </c>
      <c r="G639" s="11" t="s">
        <v>1171</v>
      </c>
      <c r="H639" s="11" t="s">
        <v>1172</v>
      </c>
      <c r="I639" s="12">
        <v>387383</v>
      </c>
      <c r="J639" s="11" t="s">
        <v>479</v>
      </c>
      <c r="K639" s="11" t="s">
        <v>602</v>
      </c>
      <c r="L639" s="11" t="s">
        <v>171</v>
      </c>
      <c r="M639" s="11" t="s">
        <v>603</v>
      </c>
      <c r="N639" s="26">
        <v>46966.333333333336</v>
      </c>
      <c r="O639" s="26">
        <v>46996.697916666664</v>
      </c>
      <c r="P639" s="11" t="s">
        <v>498</v>
      </c>
      <c r="Q639" s="11" t="s">
        <v>475</v>
      </c>
      <c r="R639" s="13">
        <f>VLOOKUP(D639,'Izmaksu piedāvājums'!$A$18:$N$213,13)</f>
        <v>0</v>
      </c>
      <c r="S639" s="27">
        <v>1</v>
      </c>
      <c r="T639" s="13">
        <f t="shared" si="10"/>
        <v>0</v>
      </c>
    </row>
    <row r="640" spans="1:20" ht="310" x14ac:dyDescent="0.35">
      <c r="A640" s="12">
        <v>2028</v>
      </c>
      <c r="B640" s="12" t="s">
        <v>3</v>
      </c>
      <c r="C640" s="12" t="s">
        <v>475</v>
      </c>
      <c r="D640" s="11" t="s">
        <v>172</v>
      </c>
      <c r="E640" s="11" t="s">
        <v>173</v>
      </c>
      <c r="F640" s="11" t="s">
        <v>1170</v>
      </c>
      <c r="G640" s="11" t="s">
        <v>1171</v>
      </c>
      <c r="H640" s="11" t="s">
        <v>1172</v>
      </c>
      <c r="I640" s="12">
        <v>387384</v>
      </c>
      <c r="J640" s="11" t="s">
        <v>479</v>
      </c>
      <c r="K640" s="11" t="s">
        <v>173</v>
      </c>
      <c r="L640" s="11" t="s">
        <v>173</v>
      </c>
      <c r="M640" s="11" t="s">
        <v>604</v>
      </c>
      <c r="N640" s="26">
        <v>46966.333333333336</v>
      </c>
      <c r="O640" s="26">
        <v>46996.697916666664</v>
      </c>
      <c r="P640" s="11" t="s">
        <v>605</v>
      </c>
      <c r="Q640" s="11" t="s">
        <v>475</v>
      </c>
      <c r="R640" s="13">
        <f>VLOOKUP(D640,'Izmaksu piedāvājums'!$A$18:$N$213,13)</f>
        <v>0</v>
      </c>
      <c r="S640" s="27">
        <v>1</v>
      </c>
      <c r="T640" s="13">
        <f t="shared" si="10"/>
        <v>0</v>
      </c>
    </row>
    <row r="641" spans="1:20" ht="403" x14ac:dyDescent="0.35">
      <c r="A641" s="12">
        <v>2028</v>
      </c>
      <c r="B641" s="12" t="s">
        <v>3</v>
      </c>
      <c r="C641" s="12" t="s">
        <v>475</v>
      </c>
      <c r="D641" s="11" t="s">
        <v>174</v>
      </c>
      <c r="E641" s="11" t="s">
        <v>175</v>
      </c>
      <c r="F641" s="11" t="s">
        <v>1170</v>
      </c>
      <c r="G641" s="11" t="s">
        <v>1171</v>
      </c>
      <c r="H641" s="11" t="s">
        <v>1172</v>
      </c>
      <c r="I641" s="12">
        <v>387385</v>
      </c>
      <c r="J641" s="11" t="s">
        <v>479</v>
      </c>
      <c r="K641" s="11" t="s">
        <v>496</v>
      </c>
      <c r="L641" s="11" t="s">
        <v>175</v>
      </c>
      <c r="M641" s="11" t="s">
        <v>497</v>
      </c>
      <c r="N641" s="26">
        <v>46966.333333333336</v>
      </c>
      <c r="O641" s="26">
        <v>46996.697916666664</v>
      </c>
      <c r="P641" s="11" t="s">
        <v>498</v>
      </c>
      <c r="Q641" s="11" t="s">
        <v>475</v>
      </c>
      <c r="R641" s="13">
        <f>VLOOKUP(D641,'Izmaksu piedāvājums'!$A$18:$N$213,13)</f>
        <v>0</v>
      </c>
      <c r="S641" s="27">
        <v>1</v>
      </c>
      <c r="T641" s="13">
        <f t="shared" si="10"/>
        <v>0</v>
      </c>
    </row>
    <row r="642" spans="1:20" ht="108.5" x14ac:dyDescent="0.35">
      <c r="A642" s="12">
        <v>2028</v>
      </c>
      <c r="B642" s="12" t="s">
        <v>3</v>
      </c>
      <c r="C642" s="12" t="s">
        <v>475</v>
      </c>
      <c r="D642" s="11" t="s">
        <v>176</v>
      </c>
      <c r="E642" s="11" t="s">
        <v>177</v>
      </c>
      <c r="F642" s="11" t="s">
        <v>1170</v>
      </c>
      <c r="G642" s="11" t="s">
        <v>1171</v>
      </c>
      <c r="H642" s="11" t="s">
        <v>1172</v>
      </c>
      <c r="I642" s="12">
        <v>387386</v>
      </c>
      <c r="J642" s="11" t="s">
        <v>479</v>
      </c>
      <c r="K642" s="11" t="s">
        <v>177</v>
      </c>
      <c r="L642" s="11" t="s">
        <v>177</v>
      </c>
      <c r="M642" s="11" t="s">
        <v>606</v>
      </c>
      <c r="N642" s="26">
        <v>46966.333333333336</v>
      </c>
      <c r="O642" s="26">
        <v>46996.697916666664</v>
      </c>
      <c r="P642" s="11" t="s">
        <v>607</v>
      </c>
      <c r="Q642" s="11" t="s">
        <v>475</v>
      </c>
      <c r="R642" s="13">
        <f>VLOOKUP(D642,'Izmaksu piedāvājums'!$A$18:$N$213,13)</f>
        <v>0</v>
      </c>
      <c r="S642" s="27">
        <v>1</v>
      </c>
      <c r="T642" s="13">
        <f t="shared" si="10"/>
        <v>0</v>
      </c>
    </row>
    <row r="643" spans="1:20" ht="93" x14ac:dyDescent="0.35">
      <c r="A643" s="12">
        <v>2028</v>
      </c>
      <c r="B643" s="12" t="s">
        <v>3</v>
      </c>
      <c r="C643" s="12" t="s">
        <v>475</v>
      </c>
      <c r="D643" s="11" t="s">
        <v>178</v>
      </c>
      <c r="E643" s="11" t="s">
        <v>179</v>
      </c>
      <c r="F643" s="11" t="s">
        <v>1170</v>
      </c>
      <c r="G643" s="11" t="s">
        <v>1171</v>
      </c>
      <c r="H643" s="11" t="s">
        <v>1172</v>
      </c>
      <c r="I643" s="12">
        <v>387387</v>
      </c>
      <c r="J643" s="11" t="s">
        <v>479</v>
      </c>
      <c r="K643" s="11" t="s">
        <v>179</v>
      </c>
      <c r="L643" s="11" t="s">
        <v>179</v>
      </c>
      <c r="M643" s="11" t="s">
        <v>608</v>
      </c>
      <c r="N643" s="26">
        <v>46966.333333333336</v>
      </c>
      <c r="O643" s="26">
        <v>46996.697916666664</v>
      </c>
      <c r="P643" s="11" t="s">
        <v>609</v>
      </c>
      <c r="Q643" s="11" t="s">
        <v>475</v>
      </c>
      <c r="R643" s="13">
        <f>VLOOKUP(D643,'Izmaksu piedāvājums'!$A$18:$N$213,13)</f>
        <v>0</v>
      </c>
      <c r="S643" s="27">
        <v>1</v>
      </c>
      <c r="T643" s="13">
        <f t="shared" si="10"/>
        <v>0</v>
      </c>
    </row>
    <row r="644" spans="1:20" ht="139.5" x14ac:dyDescent="0.35">
      <c r="A644" s="12">
        <v>2028</v>
      </c>
      <c r="B644" s="12" t="s">
        <v>3</v>
      </c>
      <c r="C644" s="12" t="s">
        <v>475</v>
      </c>
      <c r="D644" s="11" t="s">
        <v>180</v>
      </c>
      <c r="E644" s="11" t="s">
        <v>181</v>
      </c>
      <c r="F644" s="11" t="s">
        <v>1170</v>
      </c>
      <c r="G644" s="11" t="s">
        <v>1171</v>
      </c>
      <c r="H644" s="11" t="s">
        <v>1172</v>
      </c>
      <c r="I644" s="12">
        <v>387388</v>
      </c>
      <c r="J644" s="11" t="s">
        <v>479</v>
      </c>
      <c r="K644" s="11" t="s">
        <v>181</v>
      </c>
      <c r="L644" s="11" t="s">
        <v>181</v>
      </c>
      <c r="M644" s="11" t="s">
        <v>610</v>
      </c>
      <c r="N644" s="26">
        <v>46966.333333333336</v>
      </c>
      <c r="O644" s="26">
        <v>46996.697916666664</v>
      </c>
      <c r="P644" s="11" t="s">
        <v>498</v>
      </c>
      <c r="Q644" s="11" t="s">
        <v>475</v>
      </c>
      <c r="R644" s="13">
        <f>VLOOKUP(D644,'Izmaksu piedāvājums'!$A$18:$N$213,13)</f>
        <v>0</v>
      </c>
      <c r="S644" s="27">
        <v>1</v>
      </c>
      <c r="T644" s="13">
        <f t="shared" si="10"/>
        <v>0</v>
      </c>
    </row>
    <row r="645" spans="1:20" ht="170.5" x14ac:dyDescent="0.35">
      <c r="A645" s="12">
        <v>2028</v>
      </c>
      <c r="B645" s="12" t="s">
        <v>3</v>
      </c>
      <c r="C645" s="12" t="s">
        <v>475</v>
      </c>
      <c r="D645" s="11" t="s">
        <v>182</v>
      </c>
      <c r="E645" s="11" t="s">
        <v>183</v>
      </c>
      <c r="F645" s="11" t="s">
        <v>1170</v>
      </c>
      <c r="G645" s="11" t="s">
        <v>1171</v>
      </c>
      <c r="H645" s="11" t="s">
        <v>1172</v>
      </c>
      <c r="I645" s="12">
        <v>387389</v>
      </c>
      <c r="J645" s="11" t="s">
        <v>479</v>
      </c>
      <c r="K645" s="11" t="s">
        <v>588</v>
      </c>
      <c r="L645" s="11" t="s">
        <v>183</v>
      </c>
      <c r="M645" s="11" t="s">
        <v>589</v>
      </c>
      <c r="N645" s="26">
        <v>46966.333333333336</v>
      </c>
      <c r="O645" s="26">
        <v>46996.697916666664</v>
      </c>
      <c r="P645" s="11" t="s">
        <v>590</v>
      </c>
      <c r="Q645" s="11" t="s">
        <v>475</v>
      </c>
      <c r="R645" s="13">
        <f>VLOOKUP(D645,'Izmaksu piedāvājums'!$A$18:$N$213,13)</f>
        <v>0</v>
      </c>
      <c r="S645" s="27">
        <v>1</v>
      </c>
      <c r="T645" s="13">
        <f t="shared" si="10"/>
        <v>0</v>
      </c>
    </row>
    <row r="646" spans="1:20" ht="93" x14ac:dyDescent="0.35">
      <c r="A646" s="12">
        <v>2028</v>
      </c>
      <c r="B646" s="12" t="s">
        <v>3</v>
      </c>
      <c r="C646" s="12" t="s">
        <v>475</v>
      </c>
      <c r="D646" s="11" t="s">
        <v>196</v>
      </c>
      <c r="E646" s="11" t="s">
        <v>197</v>
      </c>
      <c r="F646" s="11" t="s">
        <v>1170</v>
      </c>
      <c r="G646" s="11" t="s">
        <v>1171</v>
      </c>
      <c r="H646" s="11" t="s">
        <v>1172</v>
      </c>
      <c r="I646" s="12">
        <v>387390</v>
      </c>
      <c r="J646" s="11" t="s">
        <v>479</v>
      </c>
      <c r="K646" s="11" t="s">
        <v>591</v>
      </c>
      <c r="L646" s="11" t="s">
        <v>197</v>
      </c>
      <c r="M646" s="11" t="s">
        <v>592</v>
      </c>
      <c r="N646" s="26">
        <v>46966.333333333336</v>
      </c>
      <c r="O646" s="26">
        <v>46996.697916666664</v>
      </c>
      <c r="P646" s="11" t="s">
        <v>593</v>
      </c>
      <c r="Q646" s="11" t="s">
        <v>475</v>
      </c>
      <c r="R646" s="13">
        <f>VLOOKUP(D646,'Izmaksu piedāvājums'!$A$18:$N$213,13)</f>
        <v>0</v>
      </c>
      <c r="S646" s="27">
        <v>1</v>
      </c>
      <c r="T646" s="13">
        <f t="shared" si="10"/>
        <v>0</v>
      </c>
    </row>
    <row r="647" spans="1:20" ht="93" x14ac:dyDescent="0.35">
      <c r="A647" s="12">
        <v>2028</v>
      </c>
      <c r="B647" s="12" t="s">
        <v>3</v>
      </c>
      <c r="C647" s="12" t="s">
        <v>475</v>
      </c>
      <c r="D647" s="11" t="s">
        <v>198</v>
      </c>
      <c r="E647" s="11" t="s">
        <v>199</v>
      </c>
      <c r="F647" s="11" t="s">
        <v>1170</v>
      </c>
      <c r="G647" s="11" t="s">
        <v>1171</v>
      </c>
      <c r="H647" s="11" t="s">
        <v>1172</v>
      </c>
      <c r="I647" s="12">
        <v>387391</v>
      </c>
      <c r="J647" s="11" t="s">
        <v>479</v>
      </c>
      <c r="K647" s="11" t="s">
        <v>199</v>
      </c>
      <c r="L647" s="11" t="s">
        <v>199</v>
      </c>
      <c r="M647" s="11" t="s">
        <v>594</v>
      </c>
      <c r="N647" s="26">
        <v>46966.333333333336</v>
      </c>
      <c r="O647" s="26">
        <v>46996.697916666664</v>
      </c>
      <c r="P647" s="11" t="s">
        <v>595</v>
      </c>
      <c r="Q647" s="11" t="s">
        <v>475</v>
      </c>
      <c r="R647" s="13">
        <f>VLOOKUP(D647,'Izmaksu piedāvājums'!$A$18:$N$213,13)</f>
        <v>0</v>
      </c>
      <c r="S647" s="27">
        <v>1</v>
      </c>
      <c r="T647" s="13">
        <f t="shared" si="10"/>
        <v>0</v>
      </c>
    </row>
    <row r="648" spans="1:20" ht="409.5" x14ac:dyDescent="0.35">
      <c r="A648" s="12">
        <v>2028</v>
      </c>
      <c r="B648" s="12" t="s">
        <v>3</v>
      </c>
      <c r="C648" s="12" t="s">
        <v>475</v>
      </c>
      <c r="D648" s="11" t="s">
        <v>47</v>
      </c>
      <c r="E648" s="11" t="s">
        <v>48</v>
      </c>
      <c r="F648" s="11" t="s">
        <v>1173</v>
      </c>
      <c r="G648" s="11" t="s">
        <v>1174</v>
      </c>
      <c r="H648" s="11" t="s">
        <v>1175</v>
      </c>
      <c r="I648" s="12">
        <v>387392</v>
      </c>
      <c r="J648" s="11" t="s">
        <v>479</v>
      </c>
      <c r="K648" s="11" t="s">
        <v>614</v>
      </c>
      <c r="L648" s="11" t="s">
        <v>48</v>
      </c>
      <c r="M648" s="11" t="s">
        <v>615</v>
      </c>
      <c r="N648" s="26">
        <v>46966.333333333336</v>
      </c>
      <c r="O648" s="26">
        <v>46996.697916666664</v>
      </c>
      <c r="P648" s="11" t="s">
        <v>616</v>
      </c>
      <c r="Q648" s="11" t="s">
        <v>475</v>
      </c>
      <c r="R648" s="13">
        <f>VLOOKUP(D648,'Izmaksu piedāvājums'!$A$18:$N$213,13)</f>
        <v>0</v>
      </c>
      <c r="S648" s="27">
        <v>1</v>
      </c>
      <c r="T648" s="13">
        <f t="shared" si="10"/>
        <v>0</v>
      </c>
    </row>
    <row r="649" spans="1:20" ht="409.5" x14ac:dyDescent="0.35">
      <c r="A649" s="12">
        <v>2028</v>
      </c>
      <c r="B649" s="12" t="s">
        <v>3</v>
      </c>
      <c r="C649" s="12" t="s">
        <v>475</v>
      </c>
      <c r="D649" s="11" t="s">
        <v>47</v>
      </c>
      <c r="E649" s="11" t="s">
        <v>48</v>
      </c>
      <c r="F649" s="11" t="s">
        <v>1176</v>
      </c>
      <c r="G649" s="11" t="s">
        <v>1177</v>
      </c>
      <c r="H649" s="11" t="s">
        <v>619</v>
      </c>
      <c r="I649" s="12">
        <v>387393</v>
      </c>
      <c r="J649" s="11" t="s">
        <v>479</v>
      </c>
      <c r="K649" s="11" t="s">
        <v>614</v>
      </c>
      <c r="L649" s="11" t="s">
        <v>48</v>
      </c>
      <c r="M649" s="11" t="s">
        <v>615</v>
      </c>
      <c r="N649" s="26">
        <v>46966.333333333336</v>
      </c>
      <c r="O649" s="26">
        <v>46996.697916666664</v>
      </c>
      <c r="P649" s="11" t="s">
        <v>620</v>
      </c>
      <c r="Q649" s="11" t="s">
        <v>475</v>
      </c>
      <c r="R649" s="13">
        <f>VLOOKUP(D649,'Izmaksu piedāvājums'!$A$18:$N$213,13)</f>
        <v>0</v>
      </c>
      <c r="S649" s="27">
        <v>1</v>
      </c>
      <c r="T649" s="13">
        <f t="shared" si="10"/>
        <v>0</v>
      </c>
    </row>
    <row r="650" spans="1:20" ht="409.5" x14ac:dyDescent="0.35">
      <c r="A650" s="12">
        <v>2028</v>
      </c>
      <c r="B650" s="12" t="s">
        <v>3</v>
      </c>
      <c r="C650" s="12" t="s">
        <v>475</v>
      </c>
      <c r="D650" s="11" t="s">
        <v>47</v>
      </c>
      <c r="E650" s="11" t="s">
        <v>48</v>
      </c>
      <c r="F650" s="11" t="s">
        <v>1178</v>
      </c>
      <c r="G650" s="11" t="s">
        <v>1179</v>
      </c>
      <c r="H650" s="11" t="s">
        <v>1175</v>
      </c>
      <c r="I650" s="12">
        <v>387394</v>
      </c>
      <c r="J650" s="11" t="s">
        <v>479</v>
      </c>
      <c r="K650" s="11" t="s">
        <v>614</v>
      </c>
      <c r="L650" s="11" t="s">
        <v>48</v>
      </c>
      <c r="M650" s="11" t="s">
        <v>615</v>
      </c>
      <c r="N650" s="26">
        <v>46966.333333333336</v>
      </c>
      <c r="O650" s="26">
        <v>46996.697916666664</v>
      </c>
      <c r="P650" s="11" t="s">
        <v>616</v>
      </c>
      <c r="Q650" s="11" t="s">
        <v>475</v>
      </c>
      <c r="R650" s="13">
        <f>VLOOKUP(D650,'Izmaksu piedāvājums'!$A$18:$N$213,13)</f>
        <v>0</v>
      </c>
      <c r="S650" s="27">
        <v>1</v>
      </c>
      <c r="T650" s="13">
        <f t="shared" si="10"/>
        <v>0</v>
      </c>
    </row>
    <row r="651" spans="1:20" ht="409.5" x14ac:dyDescent="0.35">
      <c r="A651" s="12">
        <v>2028</v>
      </c>
      <c r="B651" s="12" t="s">
        <v>3</v>
      </c>
      <c r="C651" s="12" t="s">
        <v>475</v>
      </c>
      <c r="D651" s="11" t="s">
        <v>47</v>
      </c>
      <c r="E651" s="11" t="s">
        <v>48</v>
      </c>
      <c r="F651" s="11" t="s">
        <v>1180</v>
      </c>
      <c r="G651" s="11" t="s">
        <v>1181</v>
      </c>
      <c r="H651" s="11" t="s">
        <v>619</v>
      </c>
      <c r="I651" s="12">
        <v>387395</v>
      </c>
      <c r="J651" s="11" t="s">
        <v>479</v>
      </c>
      <c r="K651" s="11" t="s">
        <v>614</v>
      </c>
      <c r="L651" s="11" t="s">
        <v>48</v>
      </c>
      <c r="M651" s="11" t="s">
        <v>615</v>
      </c>
      <c r="N651" s="26">
        <v>46966.333333333336</v>
      </c>
      <c r="O651" s="26">
        <v>46996.697916666664</v>
      </c>
      <c r="P651" s="11" t="s">
        <v>620</v>
      </c>
      <c r="Q651" s="11" t="s">
        <v>475</v>
      </c>
      <c r="R651" s="13">
        <f>VLOOKUP(D651,'Izmaksu piedāvājums'!$A$18:$N$213,13)</f>
        <v>0</v>
      </c>
      <c r="S651" s="27">
        <v>1</v>
      </c>
      <c r="T651" s="13">
        <f t="shared" si="10"/>
        <v>0</v>
      </c>
    </row>
    <row r="652" spans="1:20" ht="409.5" x14ac:dyDescent="0.35">
      <c r="A652" s="12">
        <v>2028</v>
      </c>
      <c r="B652" s="12" t="s">
        <v>3</v>
      </c>
      <c r="C652" s="12" t="s">
        <v>475</v>
      </c>
      <c r="D652" s="11" t="s">
        <v>306</v>
      </c>
      <c r="E652" s="11" t="s">
        <v>307</v>
      </c>
      <c r="F652" s="11" t="s">
        <v>1182</v>
      </c>
      <c r="G652" s="11" t="s">
        <v>1183</v>
      </c>
      <c r="H652" s="11" t="s">
        <v>540</v>
      </c>
      <c r="I652" s="12">
        <v>387396</v>
      </c>
      <c r="J652" s="11" t="s">
        <v>479</v>
      </c>
      <c r="K652" s="11" t="s">
        <v>1184</v>
      </c>
      <c r="L652" s="11" t="s">
        <v>307</v>
      </c>
      <c r="M652" s="11" t="s">
        <v>1185</v>
      </c>
      <c r="N652" s="26">
        <v>46966.333333333336</v>
      </c>
      <c r="O652" s="26">
        <v>46996.697916666664</v>
      </c>
      <c r="P652" s="11" t="s">
        <v>498</v>
      </c>
      <c r="Q652" s="11" t="s">
        <v>475</v>
      </c>
      <c r="R652" s="13">
        <f>VLOOKUP(D652,'Izmaksu piedāvājums'!$A$18:$N$213,13)</f>
        <v>0</v>
      </c>
      <c r="S652" s="27">
        <v>1</v>
      </c>
      <c r="T652" s="13">
        <f t="shared" si="10"/>
        <v>0</v>
      </c>
    </row>
    <row r="653" spans="1:20" ht="409.5" x14ac:dyDescent="0.35">
      <c r="A653" s="12">
        <v>2028</v>
      </c>
      <c r="B653" s="12" t="s">
        <v>3</v>
      </c>
      <c r="C653" s="12" t="s">
        <v>475</v>
      </c>
      <c r="D653" s="11" t="s">
        <v>144</v>
      </c>
      <c r="E653" s="11" t="s">
        <v>145</v>
      </c>
      <c r="F653" s="11" t="s">
        <v>1186</v>
      </c>
      <c r="G653" s="11" t="s">
        <v>1187</v>
      </c>
      <c r="H653" s="11" t="s">
        <v>540</v>
      </c>
      <c r="I653" s="12">
        <v>387397</v>
      </c>
      <c r="J653" s="11" t="s">
        <v>479</v>
      </c>
      <c r="K653" s="11" t="s">
        <v>541</v>
      </c>
      <c r="L653" s="11" t="s">
        <v>145</v>
      </c>
      <c r="M653" s="11" t="s">
        <v>542</v>
      </c>
      <c r="N653" s="26">
        <v>46966.333333333336</v>
      </c>
      <c r="O653" s="26">
        <v>46996.697916666664</v>
      </c>
      <c r="P653" s="11" t="s">
        <v>498</v>
      </c>
      <c r="Q653" s="11" t="s">
        <v>475</v>
      </c>
      <c r="R653" s="13">
        <f>VLOOKUP(D653,'Izmaksu piedāvājums'!$A$18:$N$213,13)</f>
        <v>0</v>
      </c>
      <c r="S653" s="27">
        <v>1</v>
      </c>
      <c r="T653" s="13">
        <f t="shared" si="10"/>
        <v>0</v>
      </c>
    </row>
    <row r="654" spans="1:20" ht="310" x14ac:dyDescent="0.35">
      <c r="A654" s="12">
        <v>2028</v>
      </c>
      <c r="B654" s="12" t="s">
        <v>3</v>
      </c>
      <c r="C654" s="12" t="s">
        <v>475</v>
      </c>
      <c r="D654" s="11" t="s">
        <v>266</v>
      </c>
      <c r="E654" s="11" t="s">
        <v>267</v>
      </c>
      <c r="F654" s="11" t="s">
        <v>1188</v>
      </c>
      <c r="G654" s="11" t="s">
        <v>1189</v>
      </c>
      <c r="H654" s="11" t="s">
        <v>490</v>
      </c>
      <c r="I654" s="12">
        <v>387398</v>
      </c>
      <c r="J654" s="11" t="s">
        <v>479</v>
      </c>
      <c r="K654" s="11" t="s">
        <v>1190</v>
      </c>
      <c r="L654" s="11" t="s">
        <v>1190</v>
      </c>
      <c r="M654" s="11" t="s">
        <v>1191</v>
      </c>
      <c r="N654" s="26">
        <v>46966.333333333336</v>
      </c>
      <c r="O654" s="26">
        <v>46996.697916666664</v>
      </c>
      <c r="P654" s="11" t="s">
        <v>498</v>
      </c>
      <c r="Q654" s="11" t="s">
        <v>475</v>
      </c>
      <c r="R654" s="13">
        <f>VLOOKUP(D654,'Izmaksu piedāvājums'!$A$18:$N$213,13)</f>
        <v>0</v>
      </c>
      <c r="S654" s="27">
        <v>1</v>
      </c>
      <c r="T654" s="13">
        <f t="shared" si="10"/>
        <v>0</v>
      </c>
    </row>
    <row r="655" spans="1:20" ht="310" x14ac:dyDescent="0.35">
      <c r="A655" s="12">
        <v>2028</v>
      </c>
      <c r="B655" s="12" t="s">
        <v>3</v>
      </c>
      <c r="C655" s="12" t="s">
        <v>475</v>
      </c>
      <c r="D655" s="11" t="s">
        <v>266</v>
      </c>
      <c r="E655" s="11" t="s">
        <v>267</v>
      </c>
      <c r="F655" s="11" t="s">
        <v>1192</v>
      </c>
      <c r="G655" s="11" t="s">
        <v>1193</v>
      </c>
      <c r="H655" s="11" t="s">
        <v>490</v>
      </c>
      <c r="I655" s="12">
        <v>387399</v>
      </c>
      <c r="J655" s="11" t="s">
        <v>479</v>
      </c>
      <c r="K655" s="11" t="s">
        <v>1190</v>
      </c>
      <c r="L655" s="11" t="s">
        <v>1190</v>
      </c>
      <c r="M655" s="11" t="s">
        <v>1191</v>
      </c>
      <c r="N655" s="26">
        <v>46966.333333333336</v>
      </c>
      <c r="O655" s="26">
        <v>46996.697916666664</v>
      </c>
      <c r="P655" s="11" t="s">
        <v>498</v>
      </c>
      <c r="Q655" s="11" t="s">
        <v>475</v>
      </c>
      <c r="R655" s="13">
        <f>VLOOKUP(D655,'Izmaksu piedāvājums'!$A$18:$N$213,13)</f>
        <v>0</v>
      </c>
      <c r="S655" s="27">
        <v>1</v>
      </c>
      <c r="T655" s="13">
        <f t="shared" si="10"/>
        <v>0</v>
      </c>
    </row>
    <row r="656" spans="1:20" ht="248" x14ac:dyDescent="0.35">
      <c r="A656" s="12">
        <v>2028</v>
      </c>
      <c r="B656" s="12" t="s">
        <v>3</v>
      </c>
      <c r="C656" s="12" t="s">
        <v>475</v>
      </c>
      <c r="D656" s="11" t="s">
        <v>278</v>
      </c>
      <c r="E656" s="11" t="s">
        <v>279</v>
      </c>
      <c r="F656" s="11" t="s">
        <v>1194</v>
      </c>
      <c r="G656" s="11" t="s">
        <v>1195</v>
      </c>
      <c r="H656" s="11" t="s">
        <v>490</v>
      </c>
      <c r="I656" s="12">
        <v>387400</v>
      </c>
      <c r="J656" s="11" t="s">
        <v>479</v>
      </c>
      <c r="K656" s="11" t="s">
        <v>279</v>
      </c>
      <c r="L656" s="11" t="s">
        <v>279</v>
      </c>
      <c r="M656" s="11" t="s">
        <v>1196</v>
      </c>
      <c r="N656" s="26">
        <v>46966.333333333336</v>
      </c>
      <c r="O656" s="26">
        <v>46996.697916666664</v>
      </c>
      <c r="P656" s="11" t="s">
        <v>498</v>
      </c>
      <c r="Q656" s="11" t="s">
        <v>475</v>
      </c>
      <c r="R656" s="13">
        <f>VLOOKUP(D656,'Izmaksu piedāvājums'!$A$18:$N$213,13)</f>
        <v>0</v>
      </c>
      <c r="S656" s="27">
        <v>1</v>
      </c>
      <c r="T656" s="13">
        <f t="shared" si="10"/>
        <v>0</v>
      </c>
    </row>
    <row r="657" spans="1:20" ht="248" x14ac:dyDescent="0.35">
      <c r="A657" s="12">
        <v>2028</v>
      </c>
      <c r="B657" s="12" t="s">
        <v>3</v>
      </c>
      <c r="C657" s="12" t="s">
        <v>475</v>
      </c>
      <c r="D657" s="11" t="s">
        <v>278</v>
      </c>
      <c r="E657" s="11" t="s">
        <v>279</v>
      </c>
      <c r="F657" s="11" t="s">
        <v>1197</v>
      </c>
      <c r="G657" s="11" t="s">
        <v>1198</v>
      </c>
      <c r="H657" s="11" t="s">
        <v>490</v>
      </c>
      <c r="I657" s="12">
        <v>387401</v>
      </c>
      <c r="J657" s="11" t="s">
        <v>479</v>
      </c>
      <c r="K657" s="11" t="s">
        <v>279</v>
      </c>
      <c r="L657" s="11" t="s">
        <v>279</v>
      </c>
      <c r="M657" s="11" t="s">
        <v>1196</v>
      </c>
      <c r="N657" s="26">
        <v>46966.333333333336</v>
      </c>
      <c r="O657" s="26">
        <v>46996.697916666664</v>
      </c>
      <c r="P657" s="11" t="s">
        <v>498</v>
      </c>
      <c r="Q657" s="11" t="s">
        <v>475</v>
      </c>
      <c r="R657" s="13">
        <f>VLOOKUP(D657,'Izmaksu piedāvājums'!$A$18:$N$213,13)</f>
        <v>0</v>
      </c>
      <c r="S657" s="27">
        <v>1</v>
      </c>
      <c r="T657" s="13">
        <f t="shared" si="10"/>
        <v>0</v>
      </c>
    </row>
    <row r="658" spans="1:20" ht="325.5" x14ac:dyDescent="0.35">
      <c r="A658" s="12">
        <v>2028</v>
      </c>
      <c r="B658" s="12" t="s">
        <v>3</v>
      </c>
      <c r="C658" s="12" t="s">
        <v>475</v>
      </c>
      <c r="D658" s="11" t="s">
        <v>252</v>
      </c>
      <c r="E658" s="11" t="s">
        <v>253</v>
      </c>
      <c r="F658" s="11" t="s">
        <v>1628</v>
      </c>
      <c r="G658" s="11" t="s">
        <v>1629</v>
      </c>
      <c r="H658" s="11" t="s">
        <v>763</v>
      </c>
      <c r="I658" s="12">
        <v>387402</v>
      </c>
      <c r="J658" s="11" t="s">
        <v>479</v>
      </c>
      <c r="K658" s="11" t="s">
        <v>253</v>
      </c>
      <c r="L658" s="11" t="s">
        <v>253</v>
      </c>
      <c r="M658" s="11" t="s">
        <v>1630</v>
      </c>
      <c r="N658" s="26">
        <v>46966.333333333336</v>
      </c>
      <c r="O658" s="26">
        <v>46996.697916666664</v>
      </c>
      <c r="P658" s="11" t="s">
        <v>1631</v>
      </c>
      <c r="Q658" s="11" t="s">
        <v>475</v>
      </c>
      <c r="R658" s="13">
        <f>VLOOKUP(D658,'Izmaksu piedāvājums'!$A$18:$N$213,13)</f>
        <v>0</v>
      </c>
      <c r="S658" s="27">
        <v>1</v>
      </c>
      <c r="T658" s="13">
        <f t="shared" si="10"/>
        <v>0</v>
      </c>
    </row>
    <row r="659" spans="1:20" ht="294.5" x14ac:dyDescent="0.35">
      <c r="A659" s="12">
        <v>2028</v>
      </c>
      <c r="B659" s="12" t="s">
        <v>3</v>
      </c>
      <c r="C659" s="12" t="s">
        <v>475</v>
      </c>
      <c r="D659" s="11" t="s">
        <v>256</v>
      </c>
      <c r="E659" s="11" t="s">
        <v>257</v>
      </c>
      <c r="F659" s="11" t="s">
        <v>1632</v>
      </c>
      <c r="G659" s="11" t="s">
        <v>1633</v>
      </c>
      <c r="H659" s="11" t="s">
        <v>763</v>
      </c>
      <c r="I659" s="12">
        <v>387403</v>
      </c>
      <c r="J659" s="11" t="s">
        <v>479</v>
      </c>
      <c r="K659" s="11" t="s">
        <v>1634</v>
      </c>
      <c r="L659" s="11" t="s">
        <v>257</v>
      </c>
      <c r="M659" s="11" t="s">
        <v>1635</v>
      </c>
      <c r="N659" s="26">
        <v>46966.333333333336</v>
      </c>
      <c r="O659" s="26">
        <v>46996.697916666664</v>
      </c>
      <c r="P659" s="11" t="s">
        <v>498</v>
      </c>
      <c r="Q659" s="11" t="s">
        <v>475</v>
      </c>
      <c r="R659" s="13">
        <f>VLOOKUP(D659,'Izmaksu piedāvājums'!$A$18:$N$213,13)</f>
        <v>0</v>
      </c>
      <c r="S659" s="27">
        <v>1</v>
      </c>
      <c r="T659" s="13">
        <f t="shared" si="10"/>
        <v>0</v>
      </c>
    </row>
    <row r="660" spans="1:20" ht="310" x14ac:dyDescent="0.35">
      <c r="A660" s="12">
        <v>2028</v>
      </c>
      <c r="B660" s="12" t="s">
        <v>3</v>
      </c>
      <c r="C660" s="12" t="s">
        <v>475</v>
      </c>
      <c r="D660" s="11" t="s">
        <v>266</v>
      </c>
      <c r="E660" s="11" t="s">
        <v>267</v>
      </c>
      <c r="F660" s="11" t="s">
        <v>1199</v>
      </c>
      <c r="G660" s="11" t="s">
        <v>1200</v>
      </c>
      <c r="H660" s="11" t="s">
        <v>763</v>
      </c>
      <c r="I660" s="12">
        <v>387404</v>
      </c>
      <c r="J660" s="11" t="s">
        <v>479</v>
      </c>
      <c r="K660" s="11" t="s">
        <v>1190</v>
      </c>
      <c r="L660" s="11" t="s">
        <v>1190</v>
      </c>
      <c r="M660" s="11" t="s">
        <v>1191</v>
      </c>
      <c r="N660" s="26">
        <v>46966.333333333336</v>
      </c>
      <c r="O660" s="26">
        <v>46996.697916666664</v>
      </c>
      <c r="P660" s="11" t="s">
        <v>498</v>
      </c>
      <c r="Q660" s="11" t="s">
        <v>475</v>
      </c>
      <c r="R660" s="13">
        <f>VLOOKUP(D660,'Izmaksu piedāvājums'!$A$18:$N$213,13)</f>
        <v>0</v>
      </c>
      <c r="S660" s="27">
        <v>1</v>
      </c>
      <c r="T660" s="13">
        <f t="shared" si="10"/>
        <v>0</v>
      </c>
    </row>
    <row r="661" spans="1:20" ht="310" x14ac:dyDescent="0.35">
      <c r="A661" s="12">
        <v>2028</v>
      </c>
      <c r="B661" s="12" t="s">
        <v>3</v>
      </c>
      <c r="C661" s="12" t="s">
        <v>475</v>
      </c>
      <c r="D661" s="11" t="s">
        <v>266</v>
      </c>
      <c r="E661" s="11" t="s">
        <v>267</v>
      </c>
      <c r="F661" s="11" t="s">
        <v>1201</v>
      </c>
      <c r="G661" s="11" t="s">
        <v>1202</v>
      </c>
      <c r="H661" s="11" t="s">
        <v>763</v>
      </c>
      <c r="I661" s="12">
        <v>387405</v>
      </c>
      <c r="J661" s="11" t="s">
        <v>479</v>
      </c>
      <c r="K661" s="11" t="s">
        <v>1190</v>
      </c>
      <c r="L661" s="11" t="s">
        <v>1190</v>
      </c>
      <c r="M661" s="11" t="s">
        <v>1191</v>
      </c>
      <c r="N661" s="26">
        <v>46966.333333333336</v>
      </c>
      <c r="O661" s="26">
        <v>46996.697916666664</v>
      </c>
      <c r="P661" s="11" t="s">
        <v>498</v>
      </c>
      <c r="Q661" s="11" t="s">
        <v>475</v>
      </c>
      <c r="R661" s="13">
        <f>VLOOKUP(D661,'Izmaksu piedāvājums'!$A$18:$N$213,13)</f>
        <v>0</v>
      </c>
      <c r="S661" s="27">
        <v>1</v>
      </c>
      <c r="T661" s="13">
        <f t="shared" si="10"/>
        <v>0</v>
      </c>
    </row>
    <row r="662" spans="1:20" ht="310" x14ac:dyDescent="0.35">
      <c r="A662" s="12">
        <v>2028</v>
      </c>
      <c r="B662" s="12" t="s">
        <v>3</v>
      </c>
      <c r="C662" s="12" t="s">
        <v>475</v>
      </c>
      <c r="D662" s="11" t="s">
        <v>266</v>
      </c>
      <c r="E662" s="11" t="s">
        <v>267</v>
      </c>
      <c r="F662" s="11" t="s">
        <v>1203</v>
      </c>
      <c r="G662" s="11" t="s">
        <v>1204</v>
      </c>
      <c r="H662" s="11" t="s">
        <v>763</v>
      </c>
      <c r="I662" s="12">
        <v>387406</v>
      </c>
      <c r="J662" s="11" t="s">
        <v>479</v>
      </c>
      <c r="K662" s="11" t="s">
        <v>1190</v>
      </c>
      <c r="L662" s="11" t="s">
        <v>1190</v>
      </c>
      <c r="M662" s="11" t="s">
        <v>1191</v>
      </c>
      <c r="N662" s="26">
        <v>46966.333333333336</v>
      </c>
      <c r="O662" s="26">
        <v>46996.697916666664</v>
      </c>
      <c r="P662" s="11" t="s">
        <v>498</v>
      </c>
      <c r="Q662" s="11" t="s">
        <v>475</v>
      </c>
      <c r="R662" s="13">
        <f>VLOOKUP(D662,'Izmaksu piedāvājums'!$A$18:$N$213,13)</f>
        <v>0</v>
      </c>
      <c r="S662" s="27">
        <v>1</v>
      </c>
      <c r="T662" s="13">
        <f t="shared" si="10"/>
        <v>0</v>
      </c>
    </row>
    <row r="663" spans="1:20" ht="325.5" x14ac:dyDescent="0.35">
      <c r="A663" s="12">
        <v>2028</v>
      </c>
      <c r="B663" s="12" t="s">
        <v>3</v>
      </c>
      <c r="C663" s="12" t="s">
        <v>475</v>
      </c>
      <c r="D663" s="11" t="s">
        <v>252</v>
      </c>
      <c r="E663" s="11" t="s">
        <v>253</v>
      </c>
      <c r="F663" s="11" t="s">
        <v>1636</v>
      </c>
      <c r="G663" s="11" t="s">
        <v>1637</v>
      </c>
      <c r="H663" s="11" t="s">
        <v>763</v>
      </c>
      <c r="I663" s="12">
        <v>387407</v>
      </c>
      <c r="J663" s="11" t="s">
        <v>479</v>
      </c>
      <c r="K663" s="11" t="s">
        <v>253</v>
      </c>
      <c r="L663" s="11" t="s">
        <v>253</v>
      </c>
      <c r="M663" s="11" t="s">
        <v>1630</v>
      </c>
      <c r="N663" s="26">
        <v>46966.333333333336</v>
      </c>
      <c r="O663" s="26">
        <v>46996.697916666664</v>
      </c>
      <c r="P663" s="11" t="s">
        <v>1631</v>
      </c>
      <c r="Q663" s="11" t="s">
        <v>475</v>
      </c>
      <c r="R663" s="13">
        <f>VLOOKUP(D663,'Izmaksu piedāvājums'!$A$18:$N$213,13)</f>
        <v>0</v>
      </c>
      <c r="S663" s="27">
        <v>1</v>
      </c>
      <c r="T663" s="13">
        <f t="shared" si="10"/>
        <v>0</v>
      </c>
    </row>
    <row r="664" spans="1:20" ht="294.5" x14ac:dyDescent="0.35">
      <c r="A664" s="12">
        <v>2028</v>
      </c>
      <c r="B664" s="12" t="s">
        <v>3</v>
      </c>
      <c r="C664" s="12" t="s">
        <v>475</v>
      </c>
      <c r="D664" s="11" t="s">
        <v>256</v>
      </c>
      <c r="E664" s="11" t="s">
        <v>257</v>
      </c>
      <c r="F664" s="11" t="s">
        <v>1638</v>
      </c>
      <c r="G664" s="11" t="s">
        <v>1639</v>
      </c>
      <c r="H664" s="11" t="s">
        <v>763</v>
      </c>
      <c r="I664" s="12">
        <v>387408</v>
      </c>
      <c r="J664" s="11" t="s">
        <v>479</v>
      </c>
      <c r="K664" s="11" t="s">
        <v>1634</v>
      </c>
      <c r="L664" s="11" t="s">
        <v>257</v>
      </c>
      <c r="M664" s="11" t="s">
        <v>1635</v>
      </c>
      <c r="N664" s="26">
        <v>46966.333333333336</v>
      </c>
      <c r="O664" s="26">
        <v>46996.697916666664</v>
      </c>
      <c r="P664" s="11" t="s">
        <v>498</v>
      </c>
      <c r="Q664" s="11" t="s">
        <v>475</v>
      </c>
      <c r="R664" s="13">
        <f>VLOOKUP(D664,'Izmaksu piedāvājums'!$A$18:$N$213,13)</f>
        <v>0</v>
      </c>
      <c r="S664" s="27">
        <v>1</v>
      </c>
      <c r="T664" s="13">
        <f t="shared" si="10"/>
        <v>0</v>
      </c>
    </row>
    <row r="665" spans="1:20" ht="325.5" x14ac:dyDescent="0.35">
      <c r="A665" s="12">
        <v>2028</v>
      </c>
      <c r="B665" s="12" t="s">
        <v>3</v>
      </c>
      <c r="C665" s="12" t="s">
        <v>475</v>
      </c>
      <c r="D665" s="11" t="s">
        <v>254</v>
      </c>
      <c r="E665" s="11" t="s">
        <v>255</v>
      </c>
      <c r="F665" s="11" t="s">
        <v>1640</v>
      </c>
      <c r="G665" s="11" t="s">
        <v>1641</v>
      </c>
      <c r="H665" s="11" t="s">
        <v>733</v>
      </c>
      <c r="I665" s="12">
        <v>387409</v>
      </c>
      <c r="J665" s="11" t="s">
        <v>479</v>
      </c>
      <c r="K665" s="11" t="s">
        <v>255</v>
      </c>
      <c r="L665" s="11" t="s">
        <v>255</v>
      </c>
      <c r="M665" s="11" t="s">
        <v>1642</v>
      </c>
      <c r="N665" s="26">
        <v>46966.333333333336</v>
      </c>
      <c r="O665" s="26">
        <v>46996.697916666664</v>
      </c>
      <c r="P665" s="11" t="s">
        <v>1643</v>
      </c>
      <c r="Q665" s="11" t="s">
        <v>475</v>
      </c>
      <c r="R665" s="13">
        <f>VLOOKUP(D665,'Izmaksu piedāvājums'!$A$18:$N$213,13)</f>
        <v>0</v>
      </c>
      <c r="S665" s="27">
        <v>1</v>
      </c>
      <c r="T665" s="13">
        <f t="shared" si="10"/>
        <v>0</v>
      </c>
    </row>
    <row r="666" spans="1:20" ht="409.5" x14ac:dyDescent="0.35">
      <c r="A666" s="12">
        <v>2028</v>
      </c>
      <c r="B666" s="12" t="s">
        <v>3</v>
      </c>
      <c r="C666" s="12" t="s">
        <v>475</v>
      </c>
      <c r="D666" s="11" t="s">
        <v>334</v>
      </c>
      <c r="E666" s="11" t="s">
        <v>335</v>
      </c>
      <c r="F666" s="11" t="s">
        <v>1205</v>
      </c>
      <c r="G666" s="11" t="s">
        <v>1206</v>
      </c>
      <c r="H666" s="11" t="s">
        <v>1207</v>
      </c>
      <c r="I666" s="12">
        <v>387410</v>
      </c>
      <c r="J666" s="11" t="s">
        <v>479</v>
      </c>
      <c r="K666" s="11" t="s">
        <v>1208</v>
      </c>
      <c r="L666" s="11" t="s">
        <v>1209</v>
      </c>
      <c r="M666" s="11" t="s">
        <v>1210</v>
      </c>
      <c r="N666" s="26">
        <v>46966.333333333336</v>
      </c>
      <c r="O666" s="26">
        <v>46996.697916666664</v>
      </c>
      <c r="P666" s="11" t="s">
        <v>498</v>
      </c>
      <c r="Q666" s="11" t="s">
        <v>475</v>
      </c>
      <c r="R666" s="13">
        <f>VLOOKUP(D666,'Izmaksu piedāvājums'!$A$18:$N$213,13)</f>
        <v>0</v>
      </c>
      <c r="S666" s="27">
        <v>1</v>
      </c>
      <c r="T666" s="13">
        <f t="shared" si="10"/>
        <v>0</v>
      </c>
    </row>
    <row r="667" spans="1:20" ht="217" x14ac:dyDescent="0.35">
      <c r="A667" s="12">
        <v>2028</v>
      </c>
      <c r="B667" s="12" t="s">
        <v>3</v>
      </c>
      <c r="C667" s="12" t="s">
        <v>475</v>
      </c>
      <c r="D667" s="11" t="s">
        <v>49</v>
      </c>
      <c r="E667" s="11" t="s">
        <v>50</v>
      </c>
      <c r="F667" s="11" t="s">
        <v>1219</v>
      </c>
      <c r="G667" s="11" t="s">
        <v>1220</v>
      </c>
      <c r="H667" s="11" t="s">
        <v>847</v>
      </c>
      <c r="I667" s="12">
        <v>387411</v>
      </c>
      <c r="J667" s="11" t="s">
        <v>479</v>
      </c>
      <c r="K667" s="11" t="s">
        <v>848</v>
      </c>
      <c r="L667" s="11" t="s">
        <v>849</v>
      </c>
      <c r="M667" s="11" t="s">
        <v>850</v>
      </c>
      <c r="N667" s="26">
        <v>46997.333333333336</v>
      </c>
      <c r="O667" s="26">
        <v>47025.645833333336</v>
      </c>
      <c r="P667" s="11" t="s">
        <v>498</v>
      </c>
      <c r="Q667" s="11" t="s">
        <v>475</v>
      </c>
      <c r="R667" s="13">
        <f>VLOOKUP(D667,'Izmaksu piedāvājums'!$A$18:$N$213,13)</f>
        <v>0</v>
      </c>
      <c r="S667" s="27">
        <v>1</v>
      </c>
      <c r="T667" s="13">
        <f t="shared" si="10"/>
        <v>0</v>
      </c>
    </row>
    <row r="668" spans="1:20" ht="217" x14ac:dyDescent="0.35">
      <c r="A668" s="12">
        <v>2028</v>
      </c>
      <c r="B668" s="12" t="s">
        <v>3</v>
      </c>
      <c r="C668" s="12" t="s">
        <v>475</v>
      </c>
      <c r="D668" s="11" t="s">
        <v>49</v>
      </c>
      <c r="E668" s="11" t="s">
        <v>50</v>
      </c>
      <c r="F668" s="11" t="s">
        <v>1221</v>
      </c>
      <c r="G668" s="11" t="s">
        <v>1222</v>
      </c>
      <c r="H668" s="11" t="s">
        <v>847</v>
      </c>
      <c r="I668" s="12">
        <v>387412</v>
      </c>
      <c r="J668" s="11" t="s">
        <v>479</v>
      </c>
      <c r="K668" s="11" t="s">
        <v>848</v>
      </c>
      <c r="L668" s="11" t="s">
        <v>849</v>
      </c>
      <c r="M668" s="11" t="s">
        <v>850</v>
      </c>
      <c r="N668" s="26">
        <v>46997.333333333336</v>
      </c>
      <c r="O668" s="26">
        <v>47025.645833333336</v>
      </c>
      <c r="P668" s="11" t="s">
        <v>498</v>
      </c>
      <c r="Q668" s="11" t="s">
        <v>475</v>
      </c>
      <c r="R668" s="13">
        <f>VLOOKUP(D668,'Izmaksu piedāvājums'!$A$18:$N$213,13)</f>
        <v>0</v>
      </c>
      <c r="S668" s="27">
        <v>1</v>
      </c>
      <c r="T668" s="13">
        <f t="shared" si="10"/>
        <v>0</v>
      </c>
    </row>
    <row r="669" spans="1:20" ht="217" x14ac:dyDescent="0.35">
      <c r="A669" s="12">
        <v>2028</v>
      </c>
      <c r="B669" s="12" t="s">
        <v>3</v>
      </c>
      <c r="C669" s="12" t="s">
        <v>475</v>
      </c>
      <c r="D669" s="11" t="s">
        <v>33</v>
      </c>
      <c r="E669" s="11" t="s">
        <v>34</v>
      </c>
      <c r="F669" s="11" t="s">
        <v>1223</v>
      </c>
      <c r="G669" s="11" t="s">
        <v>1224</v>
      </c>
      <c r="H669" s="11" t="s">
        <v>1225</v>
      </c>
      <c r="I669" s="12">
        <v>387413</v>
      </c>
      <c r="J669" s="11" t="s">
        <v>479</v>
      </c>
      <c r="K669" s="11" t="s">
        <v>34</v>
      </c>
      <c r="L669" s="11" t="s">
        <v>34</v>
      </c>
      <c r="M669" s="11" t="s">
        <v>1226</v>
      </c>
      <c r="N669" s="26">
        <v>46997.333333333336</v>
      </c>
      <c r="O669" s="26">
        <v>47025.645833333336</v>
      </c>
      <c r="P669" s="11" t="s">
        <v>1227</v>
      </c>
      <c r="Q669" s="11" t="s">
        <v>475</v>
      </c>
      <c r="R669" s="13">
        <f>VLOOKUP(D669,'Izmaksu piedāvājums'!$A$18:$N$213,13)</f>
        <v>0</v>
      </c>
      <c r="S669" s="27">
        <v>1</v>
      </c>
      <c r="T669" s="13">
        <f t="shared" si="10"/>
        <v>0</v>
      </c>
    </row>
    <row r="670" spans="1:20" ht="409.5" x14ac:dyDescent="0.35">
      <c r="A670" s="12">
        <v>2028</v>
      </c>
      <c r="B670" s="12" t="s">
        <v>3</v>
      </c>
      <c r="C670" s="12" t="s">
        <v>475</v>
      </c>
      <c r="D670" s="11" t="s">
        <v>142</v>
      </c>
      <c r="E670" s="11" t="s">
        <v>143</v>
      </c>
      <c r="F670" s="11" t="s">
        <v>1228</v>
      </c>
      <c r="G670" s="11" t="s">
        <v>1229</v>
      </c>
      <c r="H670" s="11" t="s">
        <v>540</v>
      </c>
      <c r="I670" s="12">
        <v>387414</v>
      </c>
      <c r="J670" s="11" t="s">
        <v>479</v>
      </c>
      <c r="K670" s="11" t="s">
        <v>541</v>
      </c>
      <c r="L670" s="11" t="s">
        <v>143</v>
      </c>
      <c r="M670" s="11" t="s">
        <v>542</v>
      </c>
      <c r="N670" s="26">
        <v>46997.333333333336</v>
      </c>
      <c r="O670" s="26">
        <v>47025.645833333336</v>
      </c>
      <c r="P670" s="11" t="s">
        <v>498</v>
      </c>
      <c r="Q670" s="11" t="s">
        <v>475</v>
      </c>
      <c r="R670" s="13">
        <f>VLOOKUP(D670,'Izmaksu piedāvājums'!$A$18:$N$213,13)</f>
        <v>0</v>
      </c>
      <c r="S670" s="27">
        <v>1</v>
      </c>
      <c r="T670" s="13">
        <f t="shared" si="10"/>
        <v>0</v>
      </c>
    </row>
    <row r="671" spans="1:20" ht="294.5" x14ac:dyDescent="0.35">
      <c r="A671" s="12">
        <v>2028</v>
      </c>
      <c r="B671" s="12" t="s">
        <v>3</v>
      </c>
      <c r="C671" s="12" t="s">
        <v>475</v>
      </c>
      <c r="D671" s="11" t="s">
        <v>138</v>
      </c>
      <c r="E671" s="11" t="s">
        <v>139</v>
      </c>
      <c r="F671" s="11" t="s">
        <v>1230</v>
      </c>
      <c r="G671" s="11" t="s">
        <v>1231</v>
      </c>
      <c r="H671" s="11" t="s">
        <v>1232</v>
      </c>
      <c r="I671" s="12">
        <v>387415</v>
      </c>
      <c r="J671" s="11" t="s">
        <v>479</v>
      </c>
      <c r="K671" s="11" t="s">
        <v>1233</v>
      </c>
      <c r="L671" s="11" t="s">
        <v>139</v>
      </c>
      <c r="M671" s="11" t="s">
        <v>1234</v>
      </c>
      <c r="N671" s="26">
        <v>46997.333333333336</v>
      </c>
      <c r="O671" s="26">
        <v>47025.645833333336</v>
      </c>
      <c r="P671" s="11" t="s">
        <v>1235</v>
      </c>
      <c r="Q671" s="11" t="s">
        <v>475</v>
      </c>
      <c r="R671" s="13">
        <f>VLOOKUP(D671,'Izmaksu piedāvājums'!$A$18:$N$213,13)</f>
        <v>0</v>
      </c>
      <c r="S671" s="27">
        <v>1</v>
      </c>
      <c r="T671" s="13">
        <f t="shared" si="10"/>
        <v>0</v>
      </c>
    </row>
    <row r="672" spans="1:20" ht="325.5" x14ac:dyDescent="0.35">
      <c r="A672" s="12">
        <v>2028</v>
      </c>
      <c r="B672" s="12" t="s">
        <v>3</v>
      </c>
      <c r="C672" s="12" t="s">
        <v>475</v>
      </c>
      <c r="D672" s="11" t="s">
        <v>140</v>
      </c>
      <c r="E672" s="11" t="s">
        <v>141</v>
      </c>
      <c r="F672" s="11" t="s">
        <v>1230</v>
      </c>
      <c r="G672" s="11" t="s">
        <v>1231</v>
      </c>
      <c r="H672" s="11" t="s">
        <v>1232</v>
      </c>
      <c r="I672" s="12">
        <v>387416</v>
      </c>
      <c r="J672" s="11" t="s">
        <v>479</v>
      </c>
      <c r="K672" s="11" t="s">
        <v>1236</v>
      </c>
      <c r="L672" s="11" t="s">
        <v>141</v>
      </c>
      <c r="M672" s="11" t="s">
        <v>1237</v>
      </c>
      <c r="N672" s="26">
        <v>46997.333333333336</v>
      </c>
      <c r="O672" s="26">
        <v>47025.645833333336</v>
      </c>
      <c r="P672" s="11" t="s">
        <v>1238</v>
      </c>
      <c r="Q672" s="11" t="s">
        <v>475</v>
      </c>
      <c r="R672" s="13">
        <f>VLOOKUP(D672,'Izmaksu piedāvājums'!$A$18:$N$213,13)</f>
        <v>0</v>
      </c>
      <c r="S672" s="27">
        <v>1</v>
      </c>
      <c r="T672" s="13">
        <f t="shared" si="10"/>
        <v>0</v>
      </c>
    </row>
    <row r="673" spans="1:20" ht="310" x14ac:dyDescent="0.35">
      <c r="A673" s="12">
        <v>2028</v>
      </c>
      <c r="B673" s="12" t="s">
        <v>3</v>
      </c>
      <c r="C673" s="12" t="s">
        <v>475</v>
      </c>
      <c r="D673" s="11" t="s">
        <v>136</v>
      </c>
      <c r="E673" s="11" t="s">
        <v>137</v>
      </c>
      <c r="F673" s="11" t="s">
        <v>1239</v>
      </c>
      <c r="G673" s="11" t="s">
        <v>1240</v>
      </c>
      <c r="H673" s="11" t="s">
        <v>490</v>
      </c>
      <c r="I673" s="12">
        <v>387417</v>
      </c>
      <c r="J673" s="11" t="s">
        <v>479</v>
      </c>
      <c r="K673" s="11" t="s">
        <v>137</v>
      </c>
      <c r="L673" s="11" t="s">
        <v>137</v>
      </c>
      <c r="M673" s="11" t="s">
        <v>1241</v>
      </c>
      <c r="N673" s="26">
        <v>46997.333333333336</v>
      </c>
      <c r="O673" s="26">
        <v>47025.645833333336</v>
      </c>
      <c r="P673" s="11" t="s">
        <v>498</v>
      </c>
      <c r="Q673" s="11" t="s">
        <v>475</v>
      </c>
      <c r="R673" s="13">
        <f>VLOOKUP(D673,'Izmaksu piedāvājums'!$A$18:$N$213,13)</f>
        <v>0</v>
      </c>
      <c r="S673" s="27">
        <v>1</v>
      </c>
      <c r="T673" s="13">
        <f t="shared" si="10"/>
        <v>0</v>
      </c>
    </row>
    <row r="674" spans="1:20" ht="409.5" x14ac:dyDescent="0.35">
      <c r="A674" s="12">
        <v>2028</v>
      </c>
      <c r="B674" s="12" t="s">
        <v>3</v>
      </c>
      <c r="C674" s="12" t="s">
        <v>475</v>
      </c>
      <c r="D674" s="11" t="s">
        <v>142</v>
      </c>
      <c r="E674" s="11" t="s">
        <v>143</v>
      </c>
      <c r="F674" s="11" t="s">
        <v>1242</v>
      </c>
      <c r="G674" s="11" t="s">
        <v>1243</v>
      </c>
      <c r="H674" s="11" t="s">
        <v>540</v>
      </c>
      <c r="I674" s="12">
        <v>387418</v>
      </c>
      <c r="J674" s="11" t="s">
        <v>479</v>
      </c>
      <c r="K674" s="11" t="s">
        <v>541</v>
      </c>
      <c r="L674" s="11" t="s">
        <v>143</v>
      </c>
      <c r="M674" s="11" t="s">
        <v>542</v>
      </c>
      <c r="N674" s="26">
        <v>46997.333333333336</v>
      </c>
      <c r="O674" s="26">
        <v>47025.645833333336</v>
      </c>
      <c r="P674" s="11" t="s">
        <v>498</v>
      </c>
      <c r="Q674" s="11" t="s">
        <v>475</v>
      </c>
      <c r="R674" s="13">
        <f>VLOOKUP(D674,'Izmaksu piedāvājums'!$A$18:$N$213,13)</f>
        <v>0</v>
      </c>
      <c r="S674" s="27">
        <v>1</v>
      </c>
      <c r="T674" s="13">
        <f t="shared" si="10"/>
        <v>0</v>
      </c>
    </row>
    <row r="675" spans="1:20" ht="294.5" x14ac:dyDescent="0.35">
      <c r="A675" s="12">
        <v>2028</v>
      </c>
      <c r="B675" s="12" t="s">
        <v>3</v>
      </c>
      <c r="C675" s="12" t="s">
        <v>475</v>
      </c>
      <c r="D675" s="11" t="s">
        <v>138</v>
      </c>
      <c r="E675" s="11" t="s">
        <v>139</v>
      </c>
      <c r="F675" s="11" t="s">
        <v>1244</v>
      </c>
      <c r="G675" s="11" t="s">
        <v>1245</v>
      </c>
      <c r="H675" s="11" t="s">
        <v>1246</v>
      </c>
      <c r="I675" s="12">
        <v>387419</v>
      </c>
      <c r="J675" s="11" t="s">
        <v>479</v>
      </c>
      <c r="K675" s="11" t="s">
        <v>1233</v>
      </c>
      <c r="L675" s="11" t="s">
        <v>139</v>
      </c>
      <c r="M675" s="11" t="s">
        <v>1234</v>
      </c>
      <c r="N675" s="26">
        <v>46997.333333333336</v>
      </c>
      <c r="O675" s="26">
        <v>47025.645833333336</v>
      </c>
      <c r="P675" s="11" t="s">
        <v>1235</v>
      </c>
      <c r="Q675" s="11" t="s">
        <v>475</v>
      </c>
      <c r="R675" s="13">
        <f>VLOOKUP(D675,'Izmaksu piedāvājums'!$A$18:$N$213,13)</f>
        <v>0</v>
      </c>
      <c r="S675" s="27">
        <v>1</v>
      </c>
      <c r="T675" s="13">
        <f t="shared" si="10"/>
        <v>0</v>
      </c>
    </row>
    <row r="676" spans="1:20" ht="325.5" x14ac:dyDescent="0.35">
      <c r="A676" s="12">
        <v>2028</v>
      </c>
      <c r="B676" s="12" t="s">
        <v>3</v>
      </c>
      <c r="C676" s="12" t="s">
        <v>475</v>
      </c>
      <c r="D676" s="11" t="s">
        <v>140</v>
      </c>
      <c r="E676" s="11" t="s">
        <v>141</v>
      </c>
      <c r="F676" s="11" t="s">
        <v>1244</v>
      </c>
      <c r="G676" s="11" t="s">
        <v>1245</v>
      </c>
      <c r="H676" s="11" t="s">
        <v>1246</v>
      </c>
      <c r="I676" s="12">
        <v>387420</v>
      </c>
      <c r="J676" s="11" t="s">
        <v>479</v>
      </c>
      <c r="K676" s="11" t="s">
        <v>1236</v>
      </c>
      <c r="L676" s="11" t="s">
        <v>141</v>
      </c>
      <c r="M676" s="11" t="s">
        <v>1237</v>
      </c>
      <c r="N676" s="26">
        <v>46997.333333333336</v>
      </c>
      <c r="O676" s="26">
        <v>47025.645833333336</v>
      </c>
      <c r="P676" s="11" t="s">
        <v>1238</v>
      </c>
      <c r="Q676" s="11" t="s">
        <v>475</v>
      </c>
      <c r="R676" s="13">
        <f>VLOOKUP(D676,'Izmaksu piedāvājums'!$A$18:$N$213,13)</f>
        <v>0</v>
      </c>
      <c r="S676" s="27">
        <v>1</v>
      </c>
      <c r="T676" s="13">
        <f t="shared" si="10"/>
        <v>0</v>
      </c>
    </row>
    <row r="677" spans="1:20" ht="310" x14ac:dyDescent="0.35">
      <c r="A677" s="12">
        <v>2028</v>
      </c>
      <c r="B677" s="12" t="s">
        <v>3</v>
      </c>
      <c r="C677" s="12" t="s">
        <v>475</v>
      </c>
      <c r="D677" s="11" t="s">
        <v>136</v>
      </c>
      <c r="E677" s="11" t="s">
        <v>137</v>
      </c>
      <c r="F677" s="11" t="s">
        <v>1247</v>
      </c>
      <c r="G677" s="11" t="s">
        <v>1248</v>
      </c>
      <c r="H677" s="11" t="s">
        <v>490</v>
      </c>
      <c r="I677" s="12">
        <v>387421</v>
      </c>
      <c r="J677" s="11" t="s">
        <v>479</v>
      </c>
      <c r="K677" s="11" t="s">
        <v>137</v>
      </c>
      <c r="L677" s="11" t="s">
        <v>137</v>
      </c>
      <c r="M677" s="11" t="s">
        <v>1241</v>
      </c>
      <c r="N677" s="26">
        <v>46997.333333333336</v>
      </c>
      <c r="O677" s="26">
        <v>47025.645833333336</v>
      </c>
      <c r="P677" s="11" t="s">
        <v>498</v>
      </c>
      <c r="Q677" s="11" t="s">
        <v>475</v>
      </c>
      <c r="R677" s="13">
        <f>VLOOKUP(D677,'Izmaksu piedāvājums'!$A$18:$N$213,13)</f>
        <v>0</v>
      </c>
      <c r="S677" s="27">
        <v>1</v>
      </c>
      <c r="T677" s="13">
        <f t="shared" si="10"/>
        <v>0</v>
      </c>
    </row>
    <row r="678" spans="1:20" ht="409.5" x14ac:dyDescent="0.35">
      <c r="A678" s="12">
        <v>2028</v>
      </c>
      <c r="B678" s="12" t="s">
        <v>3</v>
      </c>
      <c r="C678" s="12" t="s">
        <v>475</v>
      </c>
      <c r="D678" s="11" t="s">
        <v>142</v>
      </c>
      <c r="E678" s="11" t="s">
        <v>143</v>
      </c>
      <c r="F678" s="11" t="s">
        <v>1249</v>
      </c>
      <c r="G678" s="11" t="s">
        <v>1250</v>
      </c>
      <c r="H678" s="11" t="s">
        <v>540</v>
      </c>
      <c r="I678" s="12">
        <v>387422</v>
      </c>
      <c r="J678" s="11" t="s">
        <v>479</v>
      </c>
      <c r="K678" s="11" t="s">
        <v>541</v>
      </c>
      <c r="L678" s="11" t="s">
        <v>143</v>
      </c>
      <c r="M678" s="11" t="s">
        <v>542</v>
      </c>
      <c r="N678" s="26">
        <v>46997.333333333336</v>
      </c>
      <c r="O678" s="26">
        <v>47025.645833333336</v>
      </c>
      <c r="P678" s="11" t="s">
        <v>498</v>
      </c>
      <c r="Q678" s="11" t="s">
        <v>475</v>
      </c>
      <c r="R678" s="13">
        <f>VLOOKUP(D678,'Izmaksu piedāvājums'!$A$18:$N$213,13)</f>
        <v>0</v>
      </c>
      <c r="S678" s="27">
        <v>1</v>
      </c>
      <c r="T678" s="13">
        <f t="shared" si="10"/>
        <v>0</v>
      </c>
    </row>
    <row r="679" spans="1:20" ht="294.5" x14ac:dyDescent="0.35">
      <c r="A679" s="12">
        <v>2028</v>
      </c>
      <c r="B679" s="12" t="s">
        <v>3</v>
      </c>
      <c r="C679" s="12" t="s">
        <v>475</v>
      </c>
      <c r="D679" s="11" t="s">
        <v>138</v>
      </c>
      <c r="E679" s="11" t="s">
        <v>139</v>
      </c>
      <c r="F679" s="11" t="s">
        <v>1251</v>
      </c>
      <c r="G679" s="11" t="s">
        <v>1252</v>
      </c>
      <c r="H679" s="11" t="s">
        <v>1253</v>
      </c>
      <c r="I679" s="12">
        <v>387423</v>
      </c>
      <c r="J679" s="11" t="s">
        <v>479</v>
      </c>
      <c r="K679" s="11" t="s">
        <v>1233</v>
      </c>
      <c r="L679" s="11" t="s">
        <v>139</v>
      </c>
      <c r="M679" s="11" t="s">
        <v>1234</v>
      </c>
      <c r="N679" s="26">
        <v>46997.333333333336</v>
      </c>
      <c r="O679" s="26">
        <v>47025.645833333336</v>
      </c>
      <c r="P679" s="11" t="s">
        <v>1235</v>
      </c>
      <c r="Q679" s="11" t="s">
        <v>475</v>
      </c>
      <c r="R679" s="13">
        <f>VLOOKUP(D679,'Izmaksu piedāvājums'!$A$18:$N$213,13)</f>
        <v>0</v>
      </c>
      <c r="S679" s="27">
        <v>1</v>
      </c>
      <c r="T679" s="13">
        <f t="shared" si="10"/>
        <v>0</v>
      </c>
    </row>
    <row r="680" spans="1:20" ht="325.5" x14ac:dyDescent="0.35">
      <c r="A680" s="12">
        <v>2028</v>
      </c>
      <c r="B680" s="12" t="s">
        <v>3</v>
      </c>
      <c r="C680" s="12" t="s">
        <v>475</v>
      </c>
      <c r="D680" s="11" t="s">
        <v>140</v>
      </c>
      <c r="E680" s="11" t="s">
        <v>141</v>
      </c>
      <c r="F680" s="11" t="s">
        <v>1251</v>
      </c>
      <c r="G680" s="11" t="s">
        <v>1252</v>
      </c>
      <c r="H680" s="11" t="s">
        <v>1253</v>
      </c>
      <c r="I680" s="12">
        <v>387424</v>
      </c>
      <c r="J680" s="11" t="s">
        <v>479</v>
      </c>
      <c r="K680" s="11" t="s">
        <v>1236</v>
      </c>
      <c r="L680" s="11" t="s">
        <v>141</v>
      </c>
      <c r="M680" s="11" t="s">
        <v>1237</v>
      </c>
      <c r="N680" s="26">
        <v>46997.333333333336</v>
      </c>
      <c r="O680" s="26">
        <v>47025.645833333336</v>
      </c>
      <c r="P680" s="11" t="s">
        <v>1238</v>
      </c>
      <c r="Q680" s="11" t="s">
        <v>475</v>
      </c>
      <c r="R680" s="13">
        <f>VLOOKUP(D680,'Izmaksu piedāvājums'!$A$18:$N$213,13)</f>
        <v>0</v>
      </c>
      <c r="S680" s="27">
        <v>1</v>
      </c>
      <c r="T680" s="13">
        <f t="shared" si="10"/>
        <v>0</v>
      </c>
    </row>
    <row r="681" spans="1:20" ht="310" x14ac:dyDescent="0.35">
      <c r="A681" s="12">
        <v>2028</v>
      </c>
      <c r="B681" s="12" t="s">
        <v>3</v>
      </c>
      <c r="C681" s="12" t="s">
        <v>475</v>
      </c>
      <c r="D681" s="11" t="s">
        <v>136</v>
      </c>
      <c r="E681" s="11" t="s">
        <v>137</v>
      </c>
      <c r="F681" s="11" t="s">
        <v>1254</v>
      </c>
      <c r="G681" s="11" t="s">
        <v>1255</v>
      </c>
      <c r="H681" s="11" t="s">
        <v>490</v>
      </c>
      <c r="I681" s="12">
        <v>387425</v>
      </c>
      <c r="J681" s="11" t="s">
        <v>479</v>
      </c>
      <c r="K681" s="11" t="s">
        <v>137</v>
      </c>
      <c r="L681" s="11" t="s">
        <v>137</v>
      </c>
      <c r="M681" s="11" t="s">
        <v>1241</v>
      </c>
      <c r="N681" s="26">
        <v>46997.333333333336</v>
      </c>
      <c r="O681" s="26">
        <v>47025.645833333336</v>
      </c>
      <c r="P681" s="11" t="s">
        <v>498</v>
      </c>
      <c r="Q681" s="11" t="s">
        <v>475</v>
      </c>
      <c r="R681" s="13">
        <f>VLOOKUP(D681,'Izmaksu piedāvājums'!$A$18:$N$213,13)</f>
        <v>0</v>
      </c>
      <c r="S681" s="27">
        <v>1</v>
      </c>
      <c r="T681" s="13">
        <f t="shared" si="10"/>
        <v>0</v>
      </c>
    </row>
    <row r="682" spans="1:20" ht="387.5" x14ac:dyDescent="0.35">
      <c r="A682" s="12">
        <v>2028</v>
      </c>
      <c r="B682" s="12" t="s">
        <v>3</v>
      </c>
      <c r="C682" s="12" t="s">
        <v>475</v>
      </c>
      <c r="D682" s="11" t="s">
        <v>110</v>
      </c>
      <c r="E682" s="11" t="s">
        <v>111</v>
      </c>
      <c r="F682" s="11" t="s">
        <v>1256</v>
      </c>
      <c r="G682" s="11" t="s">
        <v>1257</v>
      </c>
      <c r="H682" s="11" t="s">
        <v>1258</v>
      </c>
      <c r="I682" s="12">
        <v>387426</v>
      </c>
      <c r="J682" s="11" t="s">
        <v>479</v>
      </c>
      <c r="K682" s="11" t="s">
        <v>1259</v>
      </c>
      <c r="L682" s="11" t="s">
        <v>111</v>
      </c>
      <c r="M682" s="11" t="s">
        <v>1260</v>
      </c>
      <c r="N682" s="26">
        <v>46997.333333333336</v>
      </c>
      <c r="O682" s="26">
        <v>47025.645833333336</v>
      </c>
      <c r="P682" s="11" t="s">
        <v>498</v>
      </c>
      <c r="Q682" s="11" t="s">
        <v>475</v>
      </c>
      <c r="R682" s="13">
        <f>VLOOKUP(D682,'Izmaksu piedāvājums'!$A$18:$N$213,13)</f>
        <v>0</v>
      </c>
      <c r="S682" s="27">
        <v>1</v>
      </c>
      <c r="T682" s="13">
        <f t="shared" si="10"/>
        <v>0</v>
      </c>
    </row>
    <row r="683" spans="1:20" ht="387.5" x14ac:dyDescent="0.35">
      <c r="A683" s="12">
        <v>2028</v>
      </c>
      <c r="B683" s="12" t="s">
        <v>3</v>
      </c>
      <c r="C683" s="12" t="s">
        <v>475</v>
      </c>
      <c r="D683" s="11" t="s">
        <v>110</v>
      </c>
      <c r="E683" s="11" t="s">
        <v>111</v>
      </c>
      <c r="F683" s="11" t="s">
        <v>1261</v>
      </c>
      <c r="G683" s="11" t="s">
        <v>1262</v>
      </c>
      <c r="H683" s="11" t="s">
        <v>1258</v>
      </c>
      <c r="I683" s="12">
        <v>387427</v>
      </c>
      <c r="J683" s="11" t="s">
        <v>479</v>
      </c>
      <c r="K683" s="11" t="s">
        <v>1259</v>
      </c>
      <c r="L683" s="11" t="s">
        <v>111</v>
      </c>
      <c r="M683" s="11" t="s">
        <v>1260</v>
      </c>
      <c r="N683" s="26">
        <v>46997.333333333336</v>
      </c>
      <c r="O683" s="26">
        <v>47025.645833333336</v>
      </c>
      <c r="P683" s="11" t="s">
        <v>498</v>
      </c>
      <c r="Q683" s="11" t="s">
        <v>475</v>
      </c>
      <c r="R683" s="13">
        <f>VLOOKUP(D683,'Izmaksu piedāvājums'!$A$18:$N$213,13)</f>
        <v>0</v>
      </c>
      <c r="S683" s="27">
        <v>1</v>
      </c>
      <c r="T683" s="13">
        <f t="shared" si="10"/>
        <v>0</v>
      </c>
    </row>
    <row r="684" spans="1:20" ht="217" x14ac:dyDescent="0.35">
      <c r="A684" s="12">
        <v>2028</v>
      </c>
      <c r="B684" s="12" t="s">
        <v>3</v>
      </c>
      <c r="C684" s="12" t="s">
        <v>475</v>
      </c>
      <c r="D684" s="11" t="s">
        <v>33</v>
      </c>
      <c r="E684" s="11" t="s">
        <v>34</v>
      </c>
      <c r="F684" s="11" t="s">
        <v>1263</v>
      </c>
      <c r="G684" s="11" t="s">
        <v>1264</v>
      </c>
      <c r="H684" s="11" t="s">
        <v>1225</v>
      </c>
      <c r="I684" s="12">
        <v>387428</v>
      </c>
      <c r="J684" s="11" t="s">
        <v>479</v>
      </c>
      <c r="K684" s="11" t="s">
        <v>34</v>
      </c>
      <c r="L684" s="11" t="s">
        <v>34</v>
      </c>
      <c r="M684" s="11" t="s">
        <v>1226</v>
      </c>
      <c r="N684" s="26">
        <v>46997.333333333336</v>
      </c>
      <c r="O684" s="26">
        <v>47025.645833333336</v>
      </c>
      <c r="P684" s="11" t="s">
        <v>1227</v>
      </c>
      <c r="Q684" s="11" t="s">
        <v>475</v>
      </c>
      <c r="R684" s="13">
        <f>VLOOKUP(D684,'Izmaksu piedāvājums'!$A$18:$N$213,13)</f>
        <v>0</v>
      </c>
      <c r="S684" s="27">
        <v>1</v>
      </c>
      <c r="T684" s="13">
        <f t="shared" si="10"/>
        <v>0</v>
      </c>
    </row>
    <row r="685" spans="1:20" ht="248" x14ac:dyDescent="0.35">
      <c r="A685" s="12">
        <v>2028</v>
      </c>
      <c r="B685" s="12" t="s">
        <v>3</v>
      </c>
      <c r="C685" s="12" t="s">
        <v>475</v>
      </c>
      <c r="D685" s="11" t="s">
        <v>264</v>
      </c>
      <c r="E685" s="11" t="s">
        <v>265</v>
      </c>
      <c r="F685" s="11" t="s">
        <v>1265</v>
      </c>
      <c r="G685" s="11" t="s">
        <v>1266</v>
      </c>
      <c r="H685" s="11" t="s">
        <v>1267</v>
      </c>
      <c r="I685" s="12">
        <v>387429</v>
      </c>
      <c r="J685" s="11" t="s">
        <v>479</v>
      </c>
      <c r="K685" s="11" t="s">
        <v>1268</v>
      </c>
      <c r="L685" s="11" t="s">
        <v>1268</v>
      </c>
      <c r="M685" s="11" t="s">
        <v>1269</v>
      </c>
      <c r="N685" s="26">
        <v>46997.333333333336</v>
      </c>
      <c r="O685" s="26">
        <v>47025.645833333336</v>
      </c>
      <c r="P685" s="11" t="s">
        <v>498</v>
      </c>
      <c r="Q685" s="11" t="s">
        <v>475</v>
      </c>
      <c r="R685" s="13">
        <f>VLOOKUP(D685,'Izmaksu piedāvājums'!$A$18:$N$213,13)</f>
        <v>0</v>
      </c>
      <c r="S685" s="27">
        <v>1</v>
      </c>
      <c r="T685" s="13">
        <f t="shared" si="10"/>
        <v>0</v>
      </c>
    </row>
    <row r="686" spans="1:20" ht="263.5" x14ac:dyDescent="0.35">
      <c r="A686" s="12">
        <v>2028</v>
      </c>
      <c r="B686" s="12" t="s">
        <v>3</v>
      </c>
      <c r="C686" s="12" t="s">
        <v>475</v>
      </c>
      <c r="D686" s="11" t="s">
        <v>258</v>
      </c>
      <c r="E686" s="11" t="s">
        <v>259</v>
      </c>
      <c r="F686" s="11" t="s">
        <v>1270</v>
      </c>
      <c r="G686" s="11" t="s">
        <v>1271</v>
      </c>
      <c r="H686" s="11" t="s">
        <v>763</v>
      </c>
      <c r="I686" s="12">
        <v>387430</v>
      </c>
      <c r="J686" s="11" t="s">
        <v>479</v>
      </c>
      <c r="K686" s="11" t="s">
        <v>1272</v>
      </c>
      <c r="L686" s="11" t="s">
        <v>259</v>
      </c>
      <c r="M686" s="11" t="s">
        <v>1273</v>
      </c>
      <c r="N686" s="26">
        <v>46997.333333333336</v>
      </c>
      <c r="O686" s="26">
        <v>47025.645833333336</v>
      </c>
      <c r="P686" s="11" t="s">
        <v>498</v>
      </c>
      <c r="Q686" s="11" t="s">
        <v>475</v>
      </c>
      <c r="R686" s="13">
        <f>VLOOKUP(D686,'Izmaksu piedāvājums'!$A$18:$N$213,13)</f>
        <v>0</v>
      </c>
      <c r="S686" s="27">
        <v>1</v>
      </c>
      <c r="T686" s="13">
        <f t="shared" si="10"/>
        <v>0</v>
      </c>
    </row>
    <row r="687" spans="1:20" ht="263.5" x14ac:dyDescent="0.35">
      <c r="A687" s="12">
        <v>2028</v>
      </c>
      <c r="B687" s="12" t="s">
        <v>3</v>
      </c>
      <c r="C687" s="12" t="s">
        <v>475</v>
      </c>
      <c r="D687" s="11" t="s">
        <v>258</v>
      </c>
      <c r="E687" s="11" t="s">
        <v>259</v>
      </c>
      <c r="F687" s="11" t="s">
        <v>1274</v>
      </c>
      <c r="G687" s="11" t="s">
        <v>1275</v>
      </c>
      <c r="H687" s="11" t="s">
        <v>763</v>
      </c>
      <c r="I687" s="12">
        <v>387431</v>
      </c>
      <c r="J687" s="11" t="s">
        <v>479</v>
      </c>
      <c r="K687" s="11" t="s">
        <v>1272</v>
      </c>
      <c r="L687" s="11" t="s">
        <v>259</v>
      </c>
      <c r="M687" s="11" t="s">
        <v>1273</v>
      </c>
      <c r="N687" s="26">
        <v>46997.333333333336</v>
      </c>
      <c r="O687" s="26">
        <v>47025.645833333336</v>
      </c>
      <c r="P687" s="11" t="s">
        <v>498</v>
      </c>
      <c r="Q687" s="11" t="s">
        <v>475</v>
      </c>
      <c r="R687" s="13">
        <f>VLOOKUP(D687,'Izmaksu piedāvājums'!$A$18:$N$213,13)</f>
        <v>0</v>
      </c>
      <c r="S687" s="27">
        <v>1</v>
      </c>
      <c r="T687" s="13">
        <f t="shared" si="10"/>
        <v>0</v>
      </c>
    </row>
    <row r="688" spans="1:20" ht="263.5" x14ac:dyDescent="0.35">
      <c r="A688" s="12">
        <v>2028</v>
      </c>
      <c r="B688" s="12" t="s">
        <v>3</v>
      </c>
      <c r="C688" s="12" t="s">
        <v>475</v>
      </c>
      <c r="D688" s="11" t="s">
        <v>258</v>
      </c>
      <c r="E688" s="11" t="s">
        <v>259</v>
      </c>
      <c r="F688" s="11" t="s">
        <v>1276</v>
      </c>
      <c r="G688" s="11" t="s">
        <v>1277</v>
      </c>
      <c r="H688" s="11" t="s">
        <v>763</v>
      </c>
      <c r="I688" s="12">
        <v>387432</v>
      </c>
      <c r="J688" s="11" t="s">
        <v>479</v>
      </c>
      <c r="K688" s="11" t="s">
        <v>1272</v>
      </c>
      <c r="L688" s="11" t="s">
        <v>259</v>
      </c>
      <c r="M688" s="11" t="s">
        <v>1273</v>
      </c>
      <c r="N688" s="26">
        <v>46997.333333333336</v>
      </c>
      <c r="O688" s="26">
        <v>47025.645833333336</v>
      </c>
      <c r="P688" s="11" t="s">
        <v>498</v>
      </c>
      <c r="Q688" s="11" t="s">
        <v>475</v>
      </c>
      <c r="R688" s="13">
        <f>VLOOKUP(D688,'Izmaksu piedāvājums'!$A$18:$N$213,13)</f>
        <v>0</v>
      </c>
      <c r="S688" s="27">
        <v>1</v>
      </c>
      <c r="T688" s="13">
        <f t="shared" si="10"/>
        <v>0</v>
      </c>
    </row>
    <row r="689" spans="1:20" ht="263.5" x14ac:dyDescent="0.35">
      <c r="A689" s="12">
        <v>2028</v>
      </c>
      <c r="B689" s="12" t="s">
        <v>3</v>
      </c>
      <c r="C689" s="12" t="s">
        <v>475</v>
      </c>
      <c r="D689" s="11" t="s">
        <v>258</v>
      </c>
      <c r="E689" s="11" t="s">
        <v>259</v>
      </c>
      <c r="F689" s="11" t="s">
        <v>1278</v>
      </c>
      <c r="G689" s="11" t="s">
        <v>1279</v>
      </c>
      <c r="H689" s="11" t="s">
        <v>763</v>
      </c>
      <c r="I689" s="12">
        <v>387433</v>
      </c>
      <c r="J689" s="11" t="s">
        <v>479</v>
      </c>
      <c r="K689" s="11" t="s">
        <v>1272</v>
      </c>
      <c r="L689" s="11" t="s">
        <v>259</v>
      </c>
      <c r="M689" s="11" t="s">
        <v>1273</v>
      </c>
      <c r="N689" s="26">
        <v>46997.333333333336</v>
      </c>
      <c r="O689" s="26">
        <v>47025.645833333336</v>
      </c>
      <c r="P689" s="11" t="s">
        <v>498</v>
      </c>
      <c r="Q689" s="11" t="s">
        <v>475</v>
      </c>
      <c r="R689" s="13">
        <f>VLOOKUP(D689,'Izmaksu piedāvājums'!$A$18:$N$213,13)</f>
        <v>0</v>
      </c>
      <c r="S689" s="27">
        <v>1</v>
      </c>
      <c r="T689" s="13">
        <f t="shared" si="10"/>
        <v>0</v>
      </c>
    </row>
    <row r="690" spans="1:20" ht="248" x14ac:dyDescent="0.35">
      <c r="A690" s="12">
        <v>2028</v>
      </c>
      <c r="B690" s="12" t="s">
        <v>3</v>
      </c>
      <c r="C690" s="12" t="s">
        <v>475</v>
      </c>
      <c r="D690" s="11" t="s">
        <v>262</v>
      </c>
      <c r="E690" s="11" t="s">
        <v>263</v>
      </c>
      <c r="F690" s="11" t="s">
        <v>1280</v>
      </c>
      <c r="G690" s="11" t="s">
        <v>1281</v>
      </c>
      <c r="H690" s="11" t="s">
        <v>763</v>
      </c>
      <c r="I690" s="12">
        <v>387434</v>
      </c>
      <c r="J690" s="11" t="s">
        <v>479</v>
      </c>
      <c r="K690" s="11" t="s">
        <v>1282</v>
      </c>
      <c r="L690" s="11" t="s">
        <v>1282</v>
      </c>
      <c r="M690" s="11" t="s">
        <v>1283</v>
      </c>
      <c r="N690" s="26">
        <v>46997.333333333336</v>
      </c>
      <c r="O690" s="26">
        <v>47025.645833333336</v>
      </c>
      <c r="P690" s="11" t="s">
        <v>498</v>
      </c>
      <c r="Q690" s="11" t="s">
        <v>475</v>
      </c>
      <c r="R690" s="13">
        <f>VLOOKUP(D690,'Izmaksu piedāvājums'!$A$18:$N$213,13)</f>
        <v>0</v>
      </c>
      <c r="S690" s="27">
        <v>1</v>
      </c>
      <c r="T690" s="13">
        <f t="shared" si="10"/>
        <v>0</v>
      </c>
    </row>
    <row r="691" spans="1:20" ht="248" x14ac:dyDescent="0.35">
      <c r="A691" s="12">
        <v>2028</v>
      </c>
      <c r="B691" s="12" t="s">
        <v>3</v>
      </c>
      <c r="C691" s="12" t="s">
        <v>475</v>
      </c>
      <c r="D691" s="11" t="s">
        <v>262</v>
      </c>
      <c r="E691" s="11" t="s">
        <v>263</v>
      </c>
      <c r="F691" s="11" t="s">
        <v>1284</v>
      </c>
      <c r="G691" s="11" t="s">
        <v>1285</v>
      </c>
      <c r="H691" s="11" t="s">
        <v>763</v>
      </c>
      <c r="I691" s="12">
        <v>387435</v>
      </c>
      <c r="J691" s="11" t="s">
        <v>479</v>
      </c>
      <c r="K691" s="11" t="s">
        <v>1282</v>
      </c>
      <c r="L691" s="11" t="s">
        <v>1282</v>
      </c>
      <c r="M691" s="11" t="s">
        <v>1283</v>
      </c>
      <c r="N691" s="26">
        <v>46997.333333333336</v>
      </c>
      <c r="O691" s="26">
        <v>47025.645833333336</v>
      </c>
      <c r="P691" s="11" t="s">
        <v>498</v>
      </c>
      <c r="Q691" s="11" t="s">
        <v>475</v>
      </c>
      <c r="R691" s="13">
        <f>VLOOKUP(D691,'Izmaksu piedāvājums'!$A$18:$N$213,13)</f>
        <v>0</v>
      </c>
      <c r="S691" s="27">
        <v>1</v>
      </c>
      <c r="T691" s="13">
        <f t="shared" si="10"/>
        <v>0</v>
      </c>
    </row>
    <row r="692" spans="1:20" ht="248" x14ac:dyDescent="0.35">
      <c r="A692" s="12">
        <v>2028</v>
      </c>
      <c r="B692" s="12" t="s">
        <v>3</v>
      </c>
      <c r="C692" s="12" t="s">
        <v>475</v>
      </c>
      <c r="D692" s="11" t="s">
        <v>262</v>
      </c>
      <c r="E692" s="11" t="s">
        <v>263</v>
      </c>
      <c r="F692" s="11" t="s">
        <v>1286</v>
      </c>
      <c r="G692" s="11" t="s">
        <v>1287</v>
      </c>
      <c r="H692" s="11" t="s">
        <v>763</v>
      </c>
      <c r="I692" s="12">
        <v>387436</v>
      </c>
      <c r="J692" s="11" t="s">
        <v>479</v>
      </c>
      <c r="K692" s="11" t="s">
        <v>1282</v>
      </c>
      <c r="L692" s="11" t="s">
        <v>1282</v>
      </c>
      <c r="M692" s="11" t="s">
        <v>1283</v>
      </c>
      <c r="N692" s="26">
        <v>46997.333333333336</v>
      </c>
      <c r="O692" s="26">
        <v>47025.645833333336</v>
      </c>
      <c r="P692" s="11" t="s">
        <v>498</v>
      </c>
      <c r="Q692" s="11" t="s">
        <v>475</v>
      </c>
      <c r="R692" s="13">
        <f>VLOOKUP(D692,'Izmaksu piedāvājums'!$A$18:$N$213,13)</f>
        <v>0</v>
      </c>
      <c r="S692" s="27">
        <v>1</v>
      </c>
      <c r="T692" s="13">
        <f t="shared" si="10"/>
        <v>0</v>
      </c>
    </row>
    <row r="693" spans="1:20" ht="248" x14ac:dyDescent="0.35">
      <c r="A693" s="12">
        <v>2028</v>
      </c>
      <c r="B693" s="12" t="s">
        <v>3</v>
      </c>
      <c r="C693" s="12" t="s">
        <v>475</v>
      </c>
      <c r="D693" s="11" t="s">
        <v>262</v>
      </c>
      <c r="E693" s="11" t="s">
        <v>263</v>
      </c>
      <c r="F693" s="11" t="s">
        <v>1288</v>
      </c>
      <c r="G693" s="11" t="s">
        <v>1289</v>
      </c>
      <c r="H693" s="11" t="s">
        <v>763</v>
      </c>
      <c r="I693" s="12">
        <v>387437</v>
      </c>
      <c r="J693" s="11" t="s">
        <v>479</v>
      </c>
      <c r="K693" s="11" t="s">
        <v>1282</v>
      </c>
      <c r="L693" s="11" t="s">
        <v>1282</v>
      </c>
      <c r="M693" s="11" t="s">
        <v>1283</v>
      </c>
      <c r="N693" s="26">
        <v>46997.333333333336</v>
      </c>
      <c r="O693" s="26">
        <v>47025.645833333336</v>
      </c>
      <c r="P693" s="11" t="s">
        <v>498</v>
      </c>
      <c r="Q693" s="11" t="s">
        <v>475</v>
      </c>
      <c r="R693" s="13">
        <f>VLOOKUP(D693,'Izmaksu piedāvājums'!$A$18:$N$213,13)</f>
        <v>0</v>
      </c>
      <c r="S693" s="27">
        <v>1</v>
      </c>
      <c r="T693" s="13">
        <f t="shared" si="10"/>
        <v>0</v>
      </c>
    </row>
    <row r="694" spans="1:20" ht="263.5" x14ac:dyDescent="0.35">
      <c r="A694" s="12">
        <v>2028</v>
      </c>
      <c r="B694" s="12" t="s">
        <v>3</v>
      </c>
      <c r="C694" s="12" t="s">
        <v>475</v>
      </c>
      <c r="D694" s="11" t="s">
        <v>258</v>
      </c>
      <c r="E694" s="11" t="s">
        <v>259</v>
      </c>
      <c r="F694" s="11" t="s">
        <v>1290</v>
      </c>
      <c r="G694" s="11" t="s">
        <v>1291</v>
      </c>
      <c r="H694" s="11" t="s">
        <v>763</v>
      </c>
      <c r="I694" s="12">
        <v>387438</v>
      </c>
      <c r="J694" s="11" t="s">
        <v>479</v>
      </c>
      <c r="K694" s="11" t="s">
        <v>1272</v>
      </c>
      <c r="L694" s="11" t="s">
        <v>259</v>
      </c>
      <c r="M694" s="11" t="s">
        <v>1273</v>
      </c>
      <c r="N694" s="26">
        <v>46997.333333333336</v>
      </c>
      <c r="O694" s="26">
        <v>47025.645833333336</v>
      </c>
      <c r="P694" s="11" t="s">
        <v>498</v>
      </c>
      <c r="Q694" s="11" t="s">
        <v>475</v>
      </c>
      <c r="R694" s="13">
        <f>VLOOKUP(D694,'Izmaksu piedāvājums'!$A$18:$N$213,13)</f>
        <v>0</v>
      </c>
      <c r="S694" s="27">
        <v>1</v>
      </c>
      <c r="T694" s="13">
        <f t="shared" si="10"/>
        <v>0</v>
      </c>
    </row>
    <row r="695" spans="1:20" ht="263.5" x14ac:dyDescent="0.35">
      <c r="A695" s="12">
        <v>2028</v>
      </c>
      <c r="B695" s="12" t="s">
        <v>3</v>
      </c>
      <c r="C695" s="12" t="s">
        <v>475</v>
      </c>
      <c r="D695" s="11" t="s">
        <v>258</v>
      </c>
      <c r="E695" s="11" t="s">
        <v>259</v>
      </c>
      <c r="F695" s="11" t="s">
        <v>1292</v>
      </c>
      <c r="G695" s="11" t="s">
        <v>1293</v>
      </c>
      <c r="H695" s="11" t="s">
        <v>763</v>
      </c>
      <c r="I695" s="12">
        <v>387439</v>
      </c>
      <c r="J695" s="11" t="s">
        <v>479</v>
      </c>
      <c r="K695" s="11" t="s">
        <v>1272</v>
      </c>
      <c r="L695" s="11" t="s">
        <v>259</v>
      </c>
      <c r="M695" s="11" t="s">
        <v>1273</v>
      </c>
      <c r="N695" s="26">
        <v>46997.333333333336</v>
      </c>
      <c r="O695" s="26">
        <v>47025.645833333336</v>
      </c>
      <c r="P695" s="11" t="s">
        <v>498</v>
      </c>
      <c r="Q695" s="11" t="s">
        <v>475</v>
      </c>
      <c r="R695" s="13">
        <f>VLOOKUP(D695,'Izmaksu piedāvājums'!$A$18:$N$213,13)</f>
        <v>0</v>
      </c>
      <c r="S695" s="27">
        <v>1</v>
      </c>
      <c r="T695" s="13">
        <f t="shared" si="10"/>
        <v>0</v>
      </c>
    </row>
    <row r="696" spans="1:20" ht="263.5" x14ac:dyDescent="0.35">
      <c r="A696" s="12">
        <v>2028</v>
      </c>
      <c r="B696" s="12" t="s">
        <v>3</v>
      </c>
      <c r="C696" s="12" t="s">
        <v>475</v>
      </c>
      <c r="D696" s="11" t="s">
        <v>258</v>
      </c>
      <c r="E696" s="11" t="s">
        <v>259</v>
      </c>
      <c r="F696" s="11" t="s">
        <v>1294</v>
      </c>
      <c r="G696" s="11" t="s">
        <v>1295</v>
      </c>
      <c r="H696" s="11" t="s">
        <v>763</v>
      </c>
      <c r="I696" s="12">
        <v>387440</v>
      </c>
      <c r="J696" s="11" t="s">
        <v>479</v>
      </c>
      <c r="K696" s="11" t="s">
        <v>1272</v>
      </c>
      <c r="L696" s="11" t="s">
        <v>259</v>
      </c>
      <c r="M696" s="11" t="s">
        <v>1273</v>
      </c>
      <c r="N696" s="26">
        <v>46997.333333333336</v>
      </c>
      <c r="O696" s="26">
        <v>47025.645833333336</v>
      </c>
      <c r="P696" s="11" t="s">
        <v>498</v>
      </c>
      <c r="Q696" s="11" t="s">
        <v>475</v>
      </c>
      <c r="R696" s="13">
        <f>VLOOKUP(D696,'Izmaksu piedāvājums'!$A$18:$N$213,13)</f>
        <v>0</v>
      </c>
      <c r="S696" s="27">
        <v>1</v>
      </c>
      <c r="T696" s="13">
        <f t="shared" si="10"/>
        <v>0</v>
      </c>
    </row>
    <row r="697" spans="1:20" ht="263.5" x14ac:dyDescent="0.35">
      <c r="A697" s="12">
        <v>2028</v>
      </c>
      <c r="B697" s="12" t="s">
        <v>3</v>
      </c>
      <c r="C697" s="12" t="s">
        <v>475</v>
      </c>
      <c r="D697" s="11" t="s">
        <v>258</v>
      </c>
      <c r="E697" s="11" t="s">
        <v>259</v>
      </c>
      <c r="F697" s="11" t="s">
        <v>1296</v>
      </c>
      <c r="G697" s="11" t="s">
        <v>1297</v>
      </c>
      <c r="H697" s="11" t="s">
        <v>763</v>
      </c>
      <c r="I697" s="12">
        <v>387441</v>
      </c>
      <c r="J697" s="11" t="s">
        <v>479</v>
      </c>
      <c r="K697" s="11" t="s">
        <v>1272</v>
      </c>
      <c r="L697" s="11" t="s">
        <v>259</v>
      </c>
      <c r="M697" s="11" t="s">
        <v>1273</v>
      </c>
      <c r="N697" s="26">
        <v>46997.333333333336</v>
      </c>
      <c r="O697" s="26">
        <v>47025.645833333336</v>
      </c>
      <c r="P697" s="11" t="s">
        <v>498</v>
      </c>
      <c r="Q697" s="11" t="s">
        <v>475</v>
      </c>
      <c r="R697" s="13">
        <f>VLOOKUP(D697,'Izmaksu piedāvājums'!$A$18:$N$213,13)</f>
        <v>0</v>
      </c>
      <c r="S697" s="27">
        <v>1</v>
      </c>
      <c r="T697" s="13">
        <f t="shared" si="10"/>
        <v>0</v>
      </c>
    </row>
    <row r="698" spans="1:20" ht="248" x14ac:dyDescent="0.35">
      <c r="A698" s="12">
        <v>2028</v>
      </c>
      <c r="B698" s="12" t="s">
        <v>3</v>
      </c>
      <c r="C698" s="12" t="s">
        <v>475</v>
      </c>
      <c r="D698" s="11" t="s">
        <v>262</v>
      </c>
      <c r="E698" s="11" t="s">
        <v>263</v>
      </c>
      <c r="F698" s="11" t="s">
        <v>1298</v>
      </c>
      <c r="G698" s="11" t="s">
        <v>1299</v>
      </c>
      <c r="H698" s="11" t="s">
        <v>763</v>
      </c>
      <c r="I698" s="12">
        <v>387442</v>
      </c>
      <c r="J698" s="11" t="s">
        <v>479</v>
      </c>
      <c r="K698" s="11" t="s">
        <v>1282</v>
      </c>
      <c r="L698" s="11" t="s">
        <v>1282</v>
      </c>
      <c r="M698" s="11" t="s">
        <v>1283</v>
      </c>
      <c r="N698" s="26">
        <v>46997.333333333336</v>
      </c>
      <c r="O698" s="26">
        <v>47025.645833333336</v>
      </c>
      <c r="P698" s="11" t="s">
        <v>498</v>
      </c>
      <c r="Q698" s="11" t="s">
        <v>475</v>
      </c>
      <c r="R698" s="13">
        <f>VLOOKUP(D698,'Izmaksu piedāvājums'!$A$18:$N$213,13)</f>
        <v>0</v>
      </c>
      <c r="S698" s="27">
        <v>1</v>
      </c>
      <c r="T698" s="13">
        <f t="shared" ref="T698:T760" si="11">R698*S698</f>
        <v>0</v>
      </c>
    </row>
    <row r="699" spans="1:20" ht="248" x14ac:dyDescent="0.35">
      <c r="A699" s="12">
        <v>2028</v>
      </c>
      <c r="B699" s="12" t="s">
        <v>3</v>
      </c>
      <c r="C699" s="12" t="s">
        <v>475</v>
      </c>
      <c r="D699" s="11" t="s">
        <v>262</v>
      </c>
      <c r="E699" s="11" t="s">
        <v>263</v>
      </c>
      <c r="F699" s="11" t="s">
        <v>1300</v>
      </c>
      <c r="G699" s="11" t="s">
        <v>1301</v>
      </c>
      <c r="H699" s="11" t="s">
        <v>763</v>
      </c>
      <c r="I699" s="12">
        <v>387443</v>
      </c>
      <c r="J699" s="11" t="s">
        <v>479</v>
      </c>
      <c r="K699" s="11" t="s">
        <v>1282</v>
      </c>
      <c r="L699" s="11" t="s">
        <v>1282</v>
      </c>
      <c r="M699" s="11" t="s">
        <v>1283</v>
      </c>
      <c r="N699" s="26">
        <v>46997.333333333336</v>
      </c>
      <c r="O699" s="26">
        <v>47025.645833333336</v>
      </c>
      <c r="P699" s="11" t="s">
        <v>498</v>
      </c>
      <c r="Q699" s="11" t="s">
        <v>475</v>
      </c>
      <c r="R699" s="13">
        <f>VLOOKUP(D699,'Izmaksu piedāvājums'!$A$18:$N$213,13)</f>
        <v>0</v>
      </c>
      <c r="S699" s="27">
        <v>1</v>
      </c>
      <c r="T699" s="13">
        <f t="shared" si="11"/>
        <v>0</v>
      </c>
    </row>
    <row r="700" spans="1:20" ht="248" x14ac:dyDescent="0.35">
      <c r="A700" s="12">
        <v>2028</v>
      </c>
      <c r="B700" s="12" t="s">
        <v>3</v>
      </c>
      <c r="C700" s="12" t="s">
        <v>475</v>
      </c>
      <c r="D700" s="11" t="s">
        <v>262</v>
      </c>
      <c r="E700" s="11" t="s">
        <v>263</v>
      </c>
      <c r="F700" s="11" t="s">
        <v>1302</v>
      </c>
      <c r="G700" s="11" t="s">
        <v>1303</v>
      </c>
      <c r="H700" s="11" t="s">
        <v>763</v>
      </c>
      <c r="I700" s="12">
        <v>387444</v>
      </c>
      <c r="J700" s="11" t="s">
        <v>479</v>
      </c>
      <c r="K700" s="11" t="s">
        <v>1282</v>
      </c>
      <c r="L700" s="11" t="s">
        <v>1282</v>
      </c>
      <c r="M700" s="11" t="s">
        <v>1283</v>
      </c>
      <c r="N700" s="26">
        <v>46997.333333333336</v>
      </c>
      <c r="O700" s="26">
        <v>47025.645833333336</v>
      </c>
      <c r="P700" s="11" t="s">
        <v>498</v>
      </c>
      <c r="Q700" s="11" t="s">
        <v>475</v>
      </c>
      <c r="R700" s="13">
        <f>VLOOKUP(D700,'Izmaksu piedāvājums'!$A$18:$N$213,13)</f>
        <v>0</v>
      </c>
      <c r="S700" s="27">
        <v>1</v>
      </c>
      <c r="T700" s="13">
        <f t="shared" si="11"/>
        <v>0</v>
      </c>
    </row>
    <row r="701" spans="1:20" ht="248" x14ac:dyDescent="0.35">
      <c r="A701" s="12">
        <v>2028</v>
      </c>
      <c r="B701" s="12" t="s">
        <v>3</v>
      </c>
      <c r="C701" s="12" t="s">
        <v>475</v>
      </c>
      <c r="D701" s="11" t="s">
        <v>262</v>
      </c>
      <c r="E701" s="11" t="s">
        <v>263</v>
      </c>
      <c r="F701" s="11" t="s">
        <v>1304</v>
      </c>
      <c r="G701" s="11" t="s">
        <v>1305</v>
      </c>
      <c r="H701" s="11" t="s">
        <v>763</v>
      </c>
      <c r="I701" s="12">
        <v>387445</v>
      </c>
      <c r="J701" s="11" t="s">
        <v>479</v>
      </c>
      <c r="K701" s="11" t="s">
        <v>1282</v>
      </c>
      <c r="L701" s="11" t="s">
        <v>1282</v>
      </c>
      <c r="M701" s="11" t="s">
        <v>1283</v>
      </c>
      <c r="N701" s="26">
        <v>46997.333333333336</v>
      </c>
      <c r="O701" s="26">
        <v>47025.645833333336</v>
      </c>
      <c r="P701" s="11" t="s">
        <v>498</v>
      </c>
      <c r="Q701" s="11" t="s">
        <v>475</v>
      </c>
      <c r="R701" s="13">
        <f>VLOOKUP(D701,'Izmaksu piedāvājums'!$A$18:$N$213,13)</f>
        <v>0</v>
      </c>
      <c r="S701" s="27">
        <v>1</v>
      </c>
      <c r="T701" s="13">
        <f t="shared" si="11"/>
        <v>0</v>
      </c>
    </row>
    <row r="702" spans="1:20" ht="263.5" x14ac:dyDescent="0.35">
      <c r="A702" s="12">
        <v>2028</v>
      </c>
      <c r="B702" s="12" t="s">
        <v>3</v>
      </c>
      <c r="C702" s="12" t="s">
        <v>475</v>
      </c>
      <c r="D702" s="11" t="s">
        <v>260</v>
      </c>
      <c r="E702" s="11" t="s">
        <v>261</v>
      </c>
      <c r="F702" s="11" t="s">
        <v>1306</v>
      </c>
      <c r="G702" s="11" t="s">
        <v>1307</v>
      </c>
      <c r="H702" s="11" t="s">
        <v>1308</v>
      </c>
      <c r="I702" s="12">
        <v>387446</v>
      </c>
      <c r="J702" s="11" t="s">
        <v>479</v>
      </c>
      <c r="K702" s="11" t="s">
        <v>1272</v>
      </c>
      <c r="L702" s="11" t="s">
        <v>261</v>
      </c>
      <c r="M702" s="11" t="s">
        <v>1273</v>
      </c>
      <c r="N702" s="26">
        <v>46997.333333333336</v>
      </c>
      <c r="O702" s="26">
        <v>47025.645833333336</v>
      </c>
      <c r="P702" s="11" t="s">
        <v>498</v>
      </c>
      <c r="Q702" s="11" t="s">
        <v>475</v>
      </c>
      <c r="R702" s="13">
        <f>VLOOKUP(D702,'Izmaksu piedāvājums'!$A$18:$N$213,13)</f>
        <v>0</v>
      </c>
      <c r="S702" s="27">
        <v>1</v>
      </c>
      <c r="T702" s="13">
        <f t="shared" si="11"/>
        <v>0</v>
      </c>
    </row>
    <row r="703" spans="1:20" ht="217" x14ac:dyDescent="0.35">
      <c r="A703" s="12">
        <v>2028</v>
      </c>
      <c r="B703" s="12" t="s">
        <v>3</v>
      </c>
      <c r="C703" s="12" t="s">
        <v>475</v>
      </c>
      <c r="D703" s="11" t="s">
        <v>98</v>
      </c>
      <c r="E703" s="11" t="s">
        <v>99</v>
      </c>
      <c r="F703" s="11" t="s">
        <v>476</v>
      </c>
      <c r="G703" s="11" t="s">
        <v>477</v>
      </c>
      <c r="H703" s="11" t="s">
        <v>478</v>
      </c>
      <c r="I703" s="12">
        <v>387447</v>
      </c>
      <c r="J703" s="11" t="s">
        <v>479</v>
      </c>
      <c r="K703" s="11" t="s">
        <v>480</v>
      </c>
      <c r="L703" s="11" t="s">
        <v>99</v>
      </c>
      <c r="M703" s="11" t="s">
        <v>481</v>
      </c>
      <c r="N703" s="26">
        <v>47028.333333333336</v>
      </c>
      <c r="O703" s="26">
        <v>47057.697916666664</v>
      </c>
      <c r="P703" s="11" t="s">
        <v>482</v>
      </c>
      <c r="Q703" s="11" t="s">
        <v>475</v>
      </c>
      <c r="R703" s="13">
        <f>VLOOKUP(D703,'Izmaksu piedāvājums'!$A$18:$N$213,13)</f>
        <v>0</v>
      </c>
      <c r="S703" s="27">
        <v>1</v>
      </c>
      <c r="T703" s="13">
        <f t="shared" si="11"/>
        <v>0</v>
      </c>
    </row>
    <row r="704" spans="1:20" ht="217" x14ac:dyDescent="0.35">
      <c r="A704" s="12">
        <v>2028</v>
      </c>
      <c r="B704" s="12" t="s">
        <v>3</v>
      </c>
      <c r="C704" s="12" t="s">
        <v>475</v>
      </c>
      <c r="D704" s="11" t="s">
        <v>98</v>
      </c>
      <c r="E704" s="11" t="s">
        <v>99</v>
      </c>
      <c r="F704" s="11" t="s">
        <v>483</v>
      </c>
      <c r="G704" s="11" t="s">
        <v>484</v>
      </c>
      <c r="H704" s="11" t="s">
        <v>485</v>
      </c>
      <c r="I704" s="12">
        <v>387448</v>
      </c>
      <c r="J704" s="11" t="s">
        <v>479</v>
      </c>
      <c r="K704" s="11" t="s">
        <v>480</v>
      </c>
      <c r="L704" s="11" t="s">
        <v>99</v>
      </c>
      <c r="M704" s="11" t="s">
        <v>481</v>
      </c>
      <c r="N704" s="26">
        <v>47028.333333333336</v>
      </c>
      <c r="O704" s="26">
        <v>47057.697916666664</v>
      </c>
      <c r="P704" s="11" t="s">
        <v>482</v>
      </c>
      <c r="Q704" s="11" t="s">
        <v>475</v>
      </c>
      <c r="R704" s="13">
        <f>VLOOKUP(D704,'Izmaksu piedāvājums'!$A$18:$N$213,13)</f>
        <v>0</v>
      </c>
      <c r="S704" s="27">
        <v>1</v>
      </c>
      <c r="T704" s="13">
        <f t="shared" si="11"/>
        <v>0</v>
      </c>
    </row>
    <row r="705" spans="1:20" ht="217" x14ac:dyDescent="0.35">
      <c r="A705" s="12">
        <v>2028</v>
      </c>
      <c r="B705" s="12" t="s">
        <v>3</v>
      </c>
      <c r="C705" s="12" t="s">
        <v>475</v>
      </c>
      <c r="D705" s="11" t="s">
        <v>98</v>
      </c>
      <c r="E705" s="11" t="s">
        <v>99</v>
      </c>
      <c r="F705" s="11" t="s">
        <v>486</v>
      </c>
      <c r="G705" s="11" t="s">
        <v>487</v>
      </c>
      <c r="H705" s="11" t="s">
        <v>485</v>
      </c>
      <c r="I705" s="12">
        <v>387449</v>
      </c>
      <c r="J705" s="11" t="s">
        <v>479</v>
      </c>
      <c r="K705" s="11" t="s">
        <v>480</v>
      </c>
      <c r="L705" s="11" t="s">
        <v>99</v>
      </c>
      <c r="M705" s="11" t="s">
        <v>481</v>
      </c>
      <c r="N705" s="26">
        <v>47028.333333333336</v>
      </c>
      <c r="O705" s="26">
        <v>47057.697916666664</v>
      </c>
      <c r="P705" s="11" t="s">
        <v>482</v>
      </c>
      <c r="Q705" s="11" t="s">
        <v>475</v>
      </c>
      <c r="R705" s="13">
        <f>VLOOKUP(D705,'Izmaksu piedāvājums'!$A$18:$N$213,13)</f>
        <v>0</v>
      </c>
      <c r="S705" s="27">
        <v>1</v>
      </c>
      <c r="T705" s="13">
        <f t="shared" si="11"/>
        <v>0</v>
      </c>
    </row>
    <row r="706" spans="1:20" ht="186" x14ac:dyDescent="0.35">
      <c r="A706" s="12">
        <v>2028</v>
      </c>
      <c r="B706" s="12" t="s">
        <v>3</v>
      </c>
      <c r="C706" s="12" t="s">
        <v>475</v>
      </c>
      <c r="D706" s="11" t="s">
        <v>310</v>
      </c>
      <c r="E706" s="11" t="s">
        <v>311</v>
      </c>
      <c r="F706" s="11" t="s">
        <v>623</v>
      </c>
      <c r="G706" s="11" t="s">
        <v>624</v>
      </c>
      <c r="H706" s="11" t="s">
        <v>625</v>
      </c>
      <c r="I706" s="12">
        <v>387450</v>
      </c>
      <c r="J706" s="11" t="s">
        <v>479</v>
      </c>
      <c r="K706" s="11" t="s">
        <v>1313</v>
      </c>
      <c r="L706" s="11" t="s">
        <v>311</v>
      </c>
      <c r="M706" s="11" t="s">
        <v>1314</v>
      </c>
      <c r="N706" s="26">
        <v>47028.333333333336</v>
      </c>
      <c r="O706" s="26">
        <v>47057.697916666664</v>
      </c>
      <c r="P706" s="11" t="s">
        <v>498</v>
      </c>
      <c r="Q706" s="11" t="s">
        <v>475</v>
      </c>
      <c r="R706" s="13">
        <f>VLOOKUP(D706,'Izmaksu piedāvājums'!$A$18:$N$213,13)</f>
        <v>0</v>
      </c>
      <c r="S706" s="27">
        <v>1</v>
      </c>
      <c r="T706" s="13">
        <f t="shared" si="11"/>
        <v>0</v>
      </c>
    </row>
    <row r="707" spans="1:20" ht="186" x14ac:dyDescent="0.35">
      <c r="A707" s="12">
        <v>2028</v>
      </c>
      <c r="B707" s="12" t="s">
        <v>3</v>
      </c>
      <c r="C707" s="12" t="s">
        <v>475</v>
      </c>
      <c r="D707" s="11" t="s">
        <v>310</v>
      </c>
      <c r="E707" s="11" t="s">
        <v>311</v>
      </c>
      <c r="F707" s="11" t="s">
        <v>628</v>
      </c>
      <c r="G707" s="11" t="s">
        <v>629</v>
      </c>
      <c r="H707" s="11" t="s">
        <v>625</v>
      </c>
      <c r="I707" s="12">
        <v>387451</v>
      </c>
      <c r="J707" s="11" t="s">
        <v>479</v>
      </c>
      <c r="K707" s="11" t="s">
        <v>1313</v>
      </c>
      <c r="L707" s="11" t="s">
        <v>311</v>
      </c>
      <c r="M707" s="11" t="s">
        <v>1314</v>
      </c>
      <c r="N707" s="26">
        <v>47028.333333333336</v>
      </c>
      <c r="O707" s="26">
        <v>47057.697916666664</v>
      </c>
      <c r="P707" s="11" t="s">
        <v>498</v>
      </c>
      <c r="Q707" s="11" t="s">
        <v>475</v>
      </c>
      <c r="R707" s="13">
        <f>VLOOKUP(D707,'Izmaksu piedāvājums'!$A$18:$N$213,13)</f>
        <v>0</v>
      </c>
      <c r="S707" s="27">
        <v>1</v>
      </c>
      <c r="T707" s="13">
        <f t="shared" si="11"/>
        <v>0</v>
      </c>
    </row>
    <row r="708" spans="1:20" ht="409.5" x14ac:dyDescent="0.35">
      <c r="A708" s="12">
        <v>2028</v>
      </c>
      <c r="B708" s="12" t="s">
        <v>3</v>
      </c>
      <c r="C708" s="12" t="s">
        <v>475</v>
      </c>
      <c r="D708" s="11" t="s">
        <v>39</v>
      </c>
      <c r="E708" s="11" t="s">
        <v>40</v>
      </c>
      <c r="F708" s="11" t="s">
        <v>1644</v>
      </c>
      <c r="G708" s="11" t="s">
        <v>1645</v>
      </c>
      <c r="H708" s="11" t="s">
        <v>1646</v>
      </c>
      <c r="I708" s="12">
        <v>387452</v>
      </c>
      <c r="J708" s="11" t="s">
        <v>479</v>
      </c>
      <c r="K708" s="11" t="s">
        <v>40</v>
      </c>
      <c r="L708" s="11" t="s">
        <v>40</v>
      </c>
      <c r="M708" s="11" t="s">
        <v>1647</v>
      </c>
      <c r="N708" s="26">
        <v>47028.333333333336</v>
      </c>
      <c r="O708" s="26">
        <v>47057.697916666664</v>
      </c>
      <c r="P708" s="11" t="s">
        <v>1648</v>
      </c>
      <c r="Q708" s="11" t="s">
        <v>475</v>
      </c>
      <c r="R708" s="13">
        <f>VLOOKUP(D708,'Izmaksu piedāvājums'!$A$18:$N$213,13)</f>
        <v>0</v>
      </c>
      <c r="S708" s="27">
        <v>1</v>
      </c>
      <c r="T708" s="13">
        <f t="shared" si="11"/>
        <v>0</v>
      </c>
    </row>
    <row r="709" spans="1:20" ht="409.5" x14ac:dyDescent="0.35">
      <c r="A709" s="12">
        <v>2028</v>
      </c>
      <c r="B709" s="12" t="s">
        <v>3</v>
      </c>
      <c r="C709" s="12" t="s">
        <v>475</v>
      </c>
      <c r="D709" s="11" t="s">
        <v>41</v>
      </c>
      <c r="E709" s="11" t="s">
        <v>42</v>
      </c>
      <c r="F709" s="11" t="s">
        <v>1644</v>
      </c>
      <c r="G709" s="11" t="s">
        <v>1645</v>
      </c>
      <c r="H709" s="11" t="s">
        <v>1646</v>
      </c>
      <c r="I709" s="12">
        <v>387453</v>
      </c>
      <c r="J709" s="11" t="s">
        <v>479</v>
      </c>
      <c r="K709" s="11" t="s">
        <v>42</v>
      </c>
      <c r="L709" s="11" t="s">
        <v>42</v>
      </c>
      <c r="M709" s="11" t="s">
        <v>1649</v>
      </c>
      <c r="N709" s="26">
        <v>47028.333333333336</v>
      </c>
      <c r="O709" s="26">
        <v>47057.697916666664</v>
      </c>
      <c r="P709" s="11" t="s">
        <v>498</v>
      </c>
      <c r="Q709" s="11" t="s">
        <v>475</v>
      </c>
      <c r="R709" s="13">
        <f>VLOOKUP(D709,'Izmaksu piedāvājums'!$A$18:$N$213,13)</f>
        <v>0</v>
      </c>
      <c r="S709" s="27">
        <v>1</v>
      </c>
      <c r="T709" s="13">
        <f t="shared" si="11"/>
        <v>0</v>
      </c>
    </row>
    <row r="710" spans="1:20" ht="201.5" x14ac:dyDescent="0.35">
      <c r="A710" s="12">
        <v>2028</v>
      </c>
      <c r="B710" s="12" t="s">
        <v>3</v>
      </c>
      <c r="C710" s="12" t="s">
        <v>475</v>
      </c>
      <c r="D710" s="11" t="s">
        <v>43</v>
      </c>
      <c r="E710" s="11" t="s">
        <v>44</v>
      </c>
      <c r="F710" s="11" t="s">
        <v>1650</v>
      </c>
      <c r="G710" s="11" t="s">
        <v>1651</v>
      </c>
      <c r="H710" s="11" t="s">
        <v>1652</v>
      </c>
      <c r="I710" s="12">
        <v>387454</v>
      </c>
      <c r="J710" s="11" t="s">
        <v>479</v>
      </c>
      <c r="K710" s="11" t="s">
        <v>1653</v>
      </c>
      <c r="L710" s="11" t="s">
        <v>44</v>
      </c>
      <c r="M710" s="11" t="s">
        <v>1654</v>
      </c>
      <c r="N710" s="26">
        <v>47028.333333333336</v>
      </c>
      <c r="O710" s="26">
        <v>47057.697916666664</v>
      </c>
      <c r="P710" s="11" t="s">
        <v>498</v>
      </c>
      <c r="Q710" s="11" t="s">
        <v>475</v>
      </c>
      <c r="R710" s="13">
        <f>VLOOKUP(D710,'Izmaksu piedāvājums'!$A$18:$N$213,13)</f>
        <v>0</v>
      </c>
      <c r="S710" s="27">
        <v>1</v>
      </c>
      <c r="T710" s="13">
        <f t="shared" si="11"/>
        <v>0</v>
      </c>
    </row>
    <row r="711" spans="1:20" ht="201.5" x14ac:dyDescent="0.35">
      <c r="A711" s="12">
        <v>2028</v>
      </c>
      <c r="B711" s="12" t="s">
        <v>3</v>
      </c>
      <c r="C711" s="12" t="s">
        <v>475</v>
      </c>
      <c r="D711" s="11" t="s">
        <v>43</v>
      </c>
      <c r="E711" s="11" t="s">
        <v>44</v>
      </c>
      <c r="F711" s="11" t="s">
        <v>1655</v>
      </c>
      <c r="G711" s="11" t="s">
        <v>1656</v>
      </c>
      <c r="H711" s="11" t="s">
        <v>1657</v>
      </c>
      <c r="I711" s="12">
        <v>387455</v>
      </c>
      <c r="J711" s="11" t="s">
        <v>479</v>
      </c>
      <c r="K711" s="11" t="s">
        <v>1653</v>
      </c>
      <c r="L711" s="11" t="s">
        <v>44</v>
      </c>
      <c r="M711" s="11" t="s">
        <v>1654</v>
      </c>
      <c r="N711" s="26">
        <v>47028.333333333336</v>
      </c>
      <c r="O711" s="26">
        <v>47057.697916666664</v>
      </c>
      <c r="P711" s="11" t="s">
        <v>498</v>
      </c>
      <c r="Q711" s="11" t="s">
        <v>475</v>
      </c>
      <c r="R711" s="13">
        <f>VLOOKUP(D711,'Izmaksu piedāvājums'!$A$18:$N$213,13)</f>
        <v>0</v>
      </c>
      <c r="S711" s="27">
        <v>1</v>
      </c>
      <c r="T711" s="13">
        <f t="shared" si="11"/>
        <v>0</v>
      </c>
    </row>
    <row r="712" spans="1:20" ht="409.5" x14ac:dyDescent="0.35">
      <c r="A712" s="12">
        <v>2028</v>
      </c>
      <c r="B712" s="12" t="s">
        <v>3</v>
      </c>
      <c r="C712" s="12" t="s">
        <v>475</v>
      </c>
      <c r="D712" s="11" t="s">
        <v>39</v>
      </c>
      <c r="E712" s="11" t="s">
        <v>40</v>
      </c>
      <c r="F712" s="11" t="s">
        <v>1658</v>
      </c>
      <c r="G712" s="11" t="s">
        <v>1659</v>
      </c>
      <c r="H712" s="11" t="s">
        <v>1646</v>
      </c>
      <c r="I712" s="12">
        <v>387456</v>
      </c>
      <c r="J712" s="11" t="s">
        <v>479</v>
      </c>
      <c r="K712" s="11" t="s">
        <v>40</v>
      </c>
      <c r="L712" s="11" t="s">
        <v>40</v>
      </c>
      <c r="M712" s="11" t="s">
        <v>1647</v>
      </c>
      <c r="N712" s="26">
        <v>47028.333333333336</v>
      </c>
      <c r="O712" s="26">
        <v>47057.697916666664</v>
      </c>
      <c r="P712" s="11" t="s">
        <v>1648</v>
      </c>
      <c r="Q712" s="11" t="s">
        <v>475</v>
      </c>
      <c r="R712" s="13">
        <f>VLOOKUP(D712,'Izmaksu piedāvājums'!$A$18:$N$213,13)</f>
        <v>0</v>
      </c>
      <c r="S712" s="27">
        <v>1</v>
      </c>
      <c r="T712" s="13">
        <f t="shared" si="11"/>
        <v>0</v>
      </c>
    </row>
    <row r="713" spans="1:20" ht="409.5" x14ac:dyDescent="0.35">
      <c r="A713" s="12">
        <v>2028</v>
      </c>
      <c r="B713" s="12" t="s">
        <v>3</v>
      </c>
      <c r="C713" s="12" t="s">
        <v>475</v>
      </c>
      <c r="D713" s="11" t="s">
        <v>41</v>
      </c>
      <c r="E713" s="11" t="s">
        <v>42</v>
      </c>
      <c r="F713" s="11" t="s">
        <v>1658</v>
      </c>
      <c r="G713" s="11" t="s">
        <v>1659</v>
      </c>
      <c r="H713" s="11" t="s">
        <v>1646</v>
      </c>
      <c r="I713" s="12">
        <v>387457</v>
      </c>
      <c r="J713" s="11" t="s">
        <v>479</v>
      </c>
      <c r="K713" s="11" t="s">
        <v>42</v>
      </c>
      <c r="L713" s="11" t="s">
        <v>42</v>
      </c>
      <c r="M713" s="11" t="s">
        <v>1649</v>
      </c>
      <c r="N713" s="26">
        <v>47028.333333333336</v>
      </c>
      <c r="O713" s="26">
        <v>47057.697916666664</v>
      </c>
      <c r="P713" s="11" t="s">
        <v>498</v>
      </c>
      <c r="Q713" s="11" t="s">
        <v>475</v>
      </c>
      <c r="R713" s="13">
        <f>VLOOKUP(D713,'Izmaksu piedāvājums'!$A$18:$N$213,13)</f>
        <v>0</v>
      </c>
      <c r="S713" s="27">
        <v>1</v>
      </c>
      <c r="T713" s="13">
        <f t="shared" si="11"/>
        <v>0</v>
      </c>
    </row>
    <row r="714" spans="1:20" ht="201.5" x14ac:dyDescent="0.35">
      <c r="A714" s="12">
        <v>2028</v>
      </c>
      <c r="B714" s="12" t="s">
        <v>3</v>
      </c>
      <c r="C714" s="12" t="s">
        <v>475</v>
      </c>
      <c r="D714" s="11" t="s">
        <v>43</v>
      </c>
      <c r="E714" s="11" t="s">
        <v>44</v>
      </c>
      <c r="F714" s="11" t="s">
        <v>1660</v>
      </c>
      <c r="G714" s="11" t="s">
        <v>1661</v>
      </c>
      <c r="H714" s="11" t="s">
        <v>1662</v>
      </c>
      <c r="I714" s="12">
        <v>387458</v>
      </c>
      <c r="J714" s="11" t="s">
        <v>479</v>
      </c>
      <c r="K714" s="11" t="s">
        <v>1653</v>
      </c>
      <c r="L714" s="11" t="s">
        <v>44</v>
      </c>
      <c r="M714" s="11" t="s">
        <v>1654</v>
      </c>
      <c r="N714" s="26">
        <v>47028.333333333336</v>
      </c>
      <c r="O714" s="26">
        <v>47057.697916666664</v>
      </c>
      <c r="P714" s="11" t="s">
        <v>498</v>
      </c>
      <c r="Q714" s="11" t="s">
        <v>475</v>
      </c>
      <c r="R714" s="13">
        <f>VLOOKUP(D714,'Izmaksu piedāvājums'!$A$18:$N$213,13)</f>
        <v>0</v>
      </c>
      <c r="S714" s="27">
        <v>1</v>
      </c>
      <c r="T714" s="13">
        <f t="shared" si="11"/>
        <v>0</v>
      </c>
    </row>
    <row r="715" spans="1:20" ht="201.5" x14ac:dyDescent="0.35">
      <c r="A715" s="12">
        <v>2028</v>
      </c>
      <c r="B715" s="12" t="s">
        <v>3</v>
      </c>
      <c r="C715" s="12" t="s">
        <v>475</v>
      </c>
      <c r="D715" s="11" t="s">
        <v>43</v>
      </c>
      <c r="E715" s="11" t="s">
        <v>44</v>
      </c>
      <c r="F715" s="11" t="s">
        <v>1663</v>
      </c>
      <c r="G715" s="11" t="s">
        <v>1664</v>
      </c>
      <c r="H715" s="11" t="s">
        <v>1657</v>
      </c>
      <c r="I715" s="12">
        <v>387459</v>
      </c>
      <c r="J715" s="11" t="s">
        <v>479</v>
      </c>
      <c r="K715" s="11" t="s">
        <v>1653</v>
      </c>
      <c r="L715" s="11" t="s">
        <v>44</v>
      </c>
      <c r="M715" s="11" t="s">
        <v>1654</v>
      </c>
      <c r="N715" s="26">
        <v>47028.333333333336</v>
      </c>
      <c r="O715" s="26">
        <v>47057.697916666664</v>
      </c>
      <c r="P715" s="11" t="s">
        <v>498</v>
      </c>
      <c r="Q715" s="11" t="s">
        <v>475</v>
      </c>
      <c r="R715" s="13">
        <f>VLOOKUP(D715,'Izmaksu piedāvājums'!$A$18:$N$213,13)</f>
        <v>0</v>
      </c>
      <c r="S715" s="27">
        <v>1</v>
      </c>
      <c r="T715" s="13">
        <f t="shared" si="11"/>
        <v>0</v>
      </c>
    </row>
    <row r="716" spans="1:20" ht="341" x14ac:dyDescent="0.35">
      <c r="A716" s="12">
        <v>2028</v>
      </c>
      <c r="B716" s="12" t="s">
        <v>3</v>
      </c>
      <c r="C716" s="12" t="s">
        <v>475</v>
      </c>
      <c r="D716" s="11" t="s">
        <v>69</v>
      </c>
      <c r="E716" s="11" t="s">
        <v>70</v>
      </c>
      <c r="F716" s="11" t="s">
        <v>1315</v>
      </c>
      <c r="G716" s="11" t="s">
        <v>1316</v>
      </c>
      <c r="H716" s="11" t="s">
        <v>490</v>
      </c>
      <c r="I716" s="12">
        <v>387460</v>
      </c>
      <c r="J716" s="11" t="s">
        <v>479</v>
      </c>
      <c r="K716" s="11" t="s">
        <v>70</v>
      </c>
      <c r="L716" s="11" t="s">
        <v>70</v>
      </c>
      <c r="M716" s="11" t="s">
        <v>561</v>
      </c>
      <c r="N716" s="26">
        <v>47028.333333333336</v>
      </c>
      <c r="O716" s="26">
        <v>47057.697916666664</v>
      </c>
      <c r="P716" s="11" t="s">
        <v>562</v>
      </c>
      <c r="Q716" s="11" t="s">
        <v>475</v>
      </c>
      <c r="R716" s="13">
        <f>VLOOKUP(D716,'Izmaksu piedāvājums'!$A$18:$N$213,13)</f>
        <v>0</v>
      </c>
      <c r="S716" s="27">
        <v>1</v>
      </c>
      <c r="T716" s="13">
        <f t="shared" si="11"/>
        <v>0</v>
      </c>
    </row>
    <row r="717" spans="1:20" ht="325.5" x14ac:dyDescent="0.35">
      <c r="A717" s="12">
        <v>2028</v>
      </c>
      <c r="B717" s="12" t="s">
        <v>3</v>
      </c>
      <c r="C717" s="12" t="s">
        <v>475</v>
      </c>
      <c r="D717" s="11" t="s">
        <v>234</v>
      </c>
      <c r="E717" s="11" t="s">
        <v>235</v>
      </c>
      <c r="F717" s="11" t="s">
        <v>1309</v>
      </c>
      <c r="G717" s="11" t="s">
        <v>1310</v>
      </c>
      <c r="H717" s="11" t="s">
        <v>525</v>
      </c>
      <c r="I717" s="12">
        <v>387461</v>
      </c>
      <c r="J717" s="11" t="s">
        <v>479</v>
      </c>
      <c r="K717" s="11" t="s">
        <v>502</v>
      </c>
      <c r="L717" s="11" t="s">
        <v>235</v>
      </c>
      <c r="M717" s="11" t="s">
        <v>504</v>
      </c>
      <c r="N717" s="26">
        <v>47028.333333333336</v>
      </c>
      <c r="O717" s="26">
        <v>47057.697916666664</v>
      </c>
      <c r="P717" s="11" t="s">
        <v>498</v>
      </c>
      <c r="Q717" s="11" t="s">
        <v>475</v>
      </c>
      <c r="R717" s="13">
        <f>VLOOKUP(D717,'Izmaksu piedāvājums'!$A$18:$N$213,13)</f>
        <v>0</v>
      </c>
      <c r="S717" s="27">
        <v>1</v>
      </c>
      <c r="T717" s="13">
        <f t="shared" si="11"/>
        <v>0</v>
      </c>
    </row>
    <row r="718" spans="1:20" ht="325.5" x14ac:dyDescent="0.35">
      <c r="A718" s="12">
        <v>2028</v>
      </c>
      <c r="B718" s="12" t="s">
        <v>3</v>
      </c>
      <c r="C718" s="12" t="s">
        <v>475</v>
      </c>
      <c r="D718" s="11" t="s">
        <v>234</v>
      </c>
      <c r="E718" s="11" t="s">
        <v>235</v>
      </c>
      <c r="F718" s="11" t="s">
        <v>1311</v>
      </c>
      <c r="G718" s="11" t="s">
        <v>1312</v>
      </c>
      <c r="H718" s="11" t="s">
        <v>525</v>
      </c>
      <c r="I718" s="12">
        <v>387462</v>
      </c>
      <c r="J718" s="11" t="s">
        <v>479</v>
      </c>
      <c r="K718" s="11" t="s">
        <v>502</v>
      </c>
      <c r="L718" s="11" t="s">
        <v>235</v>
      </c>
      <c r="M718" s="11" t="s">
        <v>504</v>
      </c>
      <c r="N718" s="26">
        <v>47028.333333333336</v>
      </c>
      <c r="O718" s="26">
        <v>47057.697916666664</v>
      </c>
      <c r="P718" s="11" t="s">
        <v>498</v>
      </c>
      <c r="Q718" s="11" t="s">
        <v>475</v>
      </c>
      <c r="R718" s="13">
        <f>VLOOKUP(D718,'Izmaksu piedāvājums'!$A$18:$N$213,13)</f>
        <v>0</v>
      </c>
      <c r="S718" s="27">
        <v>1</v>
      </c>
      <c r="T718" s="13">
        <f t="shared" si="11"/>
        <v>0</v>
      </c>
    </row>
    <row r="719" spans="1:20" ht="409.5" x14ac:dyDescent="0.35">
      <c r="A719" s="12">
        <v>2028</v>
      </c>
      <c r="B719" s="12" t="s">
        <v>3</v>
      </c>
      <c r="C719" s="12" t="s">
        <v>475</v>
      </c>
      <c r="D719" s="11" t="s">
        <v>118</v>
      </c>
      <c r="E719" s="11" t="s">
        <v>119</v>
      </c>
      <c r="F719" s="11" t="s">
        <v>1317</v>
      </c>
      <c r="G719" s="11" t="s">
        <v>1318</v>
      </c>
      <c r="H719" s="11" t="s">
        <v>1319</v>
      </c>
      <c r="I719" s="12">
        <v>387463</v>
      </c>
      <c r="J719" s="11" t="s">
        <v>479</v>
      </c>
      <c r="K719" s="11" t="s">
        <v>1320</v>
      </c>
      <c r="L719" s="11" t="s">
        <v>1321</v>
      </c>
      <c r="M719" s="11" t="s">
        <v>1322</v>
      </c>
      <c r="N719" s="26">
        <v>47058.333333333336</v>
      </c>
      <c r="O719" s="26">
        <v>47087.697916666664</v>
      </c>
      <c r="P719" s="11" t="s">
        <v>498</v>
      </c>
      <c r="Q719" s="11" t="s">
        <v>1323</v>
      </c>
      <c r="R719" s="13">
        <f>VLOOKUP(D719,'Izmaksu piedāvājums'!$A$18:$N$213,13)</f>
        <v>0</v>
      </c>
      <c r="S719" s="27">
        <v>1</v>
      </c>
      <c r="T719" s="13">
        <f t="shared" si="11"/>
        <v>0</v>
      </c>
    </row>
    <row r="720" spans="1:20" ht="409.5" x14ac:dyDescent="0.35">
      <c r="A720" s="12">
        <v>2028</v>
      </c>
      <c r="B720" s="12" t="s">
        <v>3</v>
      </c>
      <c r="C720" s="12" t="s">
        <v>475</v>
      </c>
      <c r="D720" s="11" t="s">
        <v>118</v>
      </c>
      <c r="E720" s="11" t="s">
        <v>119</v>
      </c>
      <c r="F720" s="11" t="s">
        <v>1324</v>
      </c>
      <c r="G720" s="11" t="s">
        <v>1325</v>
      </c>
      <c r="H720" s="11" t="s">
        <v>1319</v>
      </c>
      <c r="I720" s="12">
        <v>387464</v>
      </c>
      <c r="J720" s="11" t="s">
        <v>479</v>
      </c>
      <c r="K720" s="11" t="s">
        <v>1320</v>
      </c>
      <c r="L720" s="11" t="s">
        <v>1321</v>
      </c>
      <c r="M720" s="11" t="s">
        <v>1322</v>
      </c>
      <c r="N720" s="26">
        <v>47058.333333333336</v>
      </c>
      <c r="O720" s="26">
        <v>47087.697916666664</v>
      </c>
      <c r="P720" s="11" t="s">
        <v>498</v>
      </c>
      <c r="Q720" s="11" t="s">
        <v>1323</v>
      </c>
      <c r="R720" s="13">
        <f>VLOOKUP(D720,'Izmaksu piedāvājums'!$A$18:$N$213,13)</f>
        <v>0</v>
      </c>
      <c r="S720" s="27">
        <v>1</v>
      </c>
      <c r="T720" s="13">
        <f t="shared" si="11"/>
        <v>0</v>
      </c>
    </row>
    <row r="721" spans="1:20" ht="310" x14ac:dyDescent="0.35">
      <c r="A721" s="12">
        <v>2028</v>
      </c>
      <c r="B721" s="12" t="s">
        <v>3</v>
      </c>
      <c r="C721" s="12" t="s">
        <v>475</v>
      </c>
      <c r="D721" s="11" t="s">
        <v>184</v>
      </c>
      <c r="E721" s="11" t="s">
        <v>185</v>
      </c>
      <c r="F721" s="11" t="s">
        <v>1330</v>
      </c>
      <c r="G721" s="11" t="s">
        <v>1331</v>
      </c>
      <c r="H721" s="11" t="s">
        <v>1332</v>
      </c>
      <c r="I721" s="12">
        <v>387465</v>
      </c>
      <c r="J721" s="11" t="s">
        <v>479</v>
      </c>
      <c r="K721" s="11" t="s">
        <v>1333</v>
      </c>
      <c r="L721" s="11" t="s">
        <v>185</v>
      </c>
      <c r="M721" s="11" t="s">
        <v>1334</v>
      </c>
      <c r="N721" s="26">
        <v>47088.333333333336</v>
      </c>
      <c r="O721" s="26">
        <v>47116.645833333336</v>
      </c>
      <c r="P721" s="11" t="s">
        <v>1335</v>
      </c>
      <c r="Q721" s="11" t="s">
        <v>475</v>
      </c>
      <c r="R721" s="13">
        <f>VLOOKUP(D721,'Izmaksu piedāvājums'!$A$18:$N$213,13)</f>
        <v>0</v>
      </c>
      <c r="S721" s="27">
        <v>1</v>
      </c>
      <c r="T721" s="13">
        <f t="shared" si="11"/>
        <v>0</v>
      </c>
    </row>
    <row r="722" spans="1:20" ht="217" x14ac:dyDescent="0.35">
      <c r="A722" s="12">
        <v>2028</v>
      </c>
      <c r="B722" s="12" t="s">
        <v>3</v>
      </c>
      <c r="C722" s="12" t="s">
        <v>475</v>
      </c>
      <c r="D722" s="11" t="s">
        <v>328</v>
      </c>
      <c r="E722" s="11" t="s">
        <v>329</v>
      </c>
      <c r="F722" s="11" t="s">
        <v>895</v>
      </c>
      <c r="G722" s="11" t="s">
        <v>896</v>
      </c>
      <c r="H722" s="11" t="s">
        <v>897</v>
      </c>
      <c r="I722" s="12">
        <v>387468</v>
      </c>
      <c r="J722" s="11" t="s">
        <v>479</v>
      </c>
      <c r="K722" s="11" t="s">
        <v>898</v>
      </c>
      <c r="L722" s="11" t="s">
        <v>899</v>
      </c>
      <c r="M722" s="11" t="s">
        <v>900</v>
      </c>
      <c r="N722" s="26">
        <v>47088.333333333336</v>
      </c>
      <c r="O722" s="26">
        <v>47116.645833333336</v>
      </c>
      <c r="P722" s="11" t="s">
        <v>901</v>
      </c>
      <c r="Q722" s="11" t="s">
        <v>475</v>
      </c>
      <c r="R722" s="13">
        <f>VLOOKUP(D722,'Izmaksu piedāvājums'!$A$18:$N$213,13)</f>
        <v>0</v>
      </c>
      <c r="S722" s="27">
        <v>1</v>
      </c>
      <c r="T722" s="13">
        <f t="shared" si="11"/>
        <v>0</v>
      </c>
    </row>
    <row r="723" spans="1:20" ht="356.5" x14ac:dyDescent="0.35">
      <c r="A723" s="12">
        <v>2028</v>
      </c>
      <c r="B723" s="12" t="s">
        <v>3</v>
      </c>
      <c r="C723" s="12" t="s">
        <v>475</v>
      </c>
      <c r="D723" s="11" t="s">
        <v>246</v>
      </c>
      <c r="E723" s="11" t="s">
        <v>247</v>
      </c>
      <c r="F723" s="11" t="s">
        <v>1326</v>
      </c>
      <c r="G723" s="11" t="s">
        <v>1327</v>
      </c>
      <c r="H723" s="11" t="s">
        <v>778</v>
      </c>
      <c r="I723" s="12">
        <v>387469</v>
      </c>
      <c r="J723" s="11" t="s">
        <v>479</v>
      </c>
      <c r="K723" s="11" t="s">
        <v>1328</v>
      </c>
      <c r="L723" s="11" t="s">
        <v>247</v>
      </c>
      <c r="M723" s="11" t="s">
        <v>1329</v>
      </c>
      <c r="N723" s="26">
        <v>47088.333333333336</v>
      </c>
      <c r="O723" s="26">
        <v>47116.645833333336</v>
      </c>
      <c r="P723" s="11" t="s">
        <v>498</v>
      </c>
      <c r="Q723" s="11" t="s">
        <v>475</v>
      </c>
      <c r="R723" s="13">
        <f>VLOOKUP(D723,'Izmaksu piedāvājums'!$A$18:$N$213,13)</f>
        <v>0</v>
      </c>
      <c r="S723" s="27">
        <v>1</v>
      </c>
      <c r="T723" s="13">
        <f t="shared" si="11"/>
        <v>0</v>
      </c>
    </row>
    <row r="724" spans="1:20" ht="155" x14ac:dyDescent="0.35">
      <c r="A724" s="12">
        <v>2028</v>
      </c>
      <c r="B724" s="12" t="s">
        <v>3</v>
      </c>
      <c r="C724" s="12" t="s">
        <v>475</v>
      </c>
      <c r="D724" s="11" t="s">
        <v>298</v>
      </c>
      <c r="E724" s="11" t="s">
        <v>299</v>
      </c>
      <c r="F724" s="11" t="s">
        <v>1342</v>
      </c>
      <c r="G724" s="11" t="s">
        <v>498</v>
      </c>
      <c r="H724" s="11" t="s">
        <v>1343</v>
      </c>
      <c r="I724" s="12">
        <v>387507</v>
      </c>
      <c r="J724" s="11" t="s">
        <v>1344</v>
      </c>
      <c r="K724" s="11" t="s">
        <v>1345</v>
      </c>
      <c r="L724" s="11" t="s">
        <v>299</v>
      </c>
      <c r="M724" s="11" t="s">
        <v>1346</v>
      </c>
      <c r="N724" s="26">
        <v>46813.333333333336</v>
      </c>
      <c r="O724" s="26">
        <v>46843.645833333336</v>
      </c>
      <c r="P724" s="11" t="s">
        <v>498</v>
      </c>
      <c r="Q724" s="11" t="s">
        <v>475</v>
      </c>
      <c r="R724" s="13">
        <f>VLOOKUP(D724,'Izmaksu piedāvājums'!$A$18:$N$213,13)</f>
        <v>0</v>
      </c>
      <c r="S724" s="27">
        <v>1</v>
      </c>
      <c r="T724" s="13">
        <f t="shared" si="11"/>
        <v>0</v>
      </c>
    </row>
    <row r="725" spans="1:20" ht="93" x14ac:dyDescent="0.35">
      <c r="A725" s="12">
        <v>2028</v>
      </c>
      <c r="B725" s="12" t="s">
        <v>3</v>
      </c>
      <c r="C725" s="12" t="s">
        <v>475</v>
      </c>
      <c r="D725" s="11" t="s">
        <v>346</v>
      </c>
      <c r="E725" s="11" t="s">
        <v>347</v>
      </c>
      <c r="F725" s="11" t="s">
        <v>1347</v>
      </c>
      <c r="G725" s="11" t="s">
        <v>1348</v>
      </c>
      <c r="H725" s="11" t="s">
        <v>1349</v>
      </c>
      <c r="I725" s="12">
        <v>387508</v>
      </c>
      <c r="J725" s="11" t="s">
        <v>1344</v>
      </c>
      <c r="K725" s="11" t="s">
        <v>1350</v>
      </c>
      <c r="L725" s="11" t="s">
        <v>1350</v>
      </c>
      <c r="M725" s="11" t="s">
        <v>1351</v>
      </c>
      <c r="N725" s="26">
        <v>46846.333333333336</v>
      </c>
      <c r="O725" s="26">
        <v>46871.645833333336</v>
      </c>
      <c r="P725" s="11" t="s">
        <v>498</v>
      </c>
      <c r="Q725" s="11" t="s">
        <v>475</v>
      </c>
      <c r="R725" s="13">
        <f>VLOOKUP(D725,'Izmaksu piedāvājums'!$A$18:$N$213,13)</f>
        <v>0</v>
      </c>
      <c r="S725" s="27">
        <v>1</v>
      </c>
      <c r="T725" s="13">
        <f t="shared" si="11"/>
        <v>0</v>
      </c>
    </row>
    <row r="726" spans="1:20" ht="93" x14ac:dyDescent="0.35">
      <c r="A726" s="12">
        <v>2028</v>
      </c>
      <c r="B726" s="12" t="s">
        <v>3</v>
      </c>
      <c r="C726" s="12" t="s">
        <v>475</v>
      </c>
      <c r="D726" s="11" t="s">
        <v>346</v>
      </c>
      <c r="E726" s="11" t="s">
        <v>347</v>
      </c>
      <c r="F726" s="11" t="s">
        <v>1352</v>
      </c>
      <c r="G726" s="11" t="s">
        <v>1353</v>
      </c>
      <c r="H726" s="11" t="s">
        <v>1349</v>
      </c>
      <c r="I726" s="12">
        <v>387509</v>
      </c>
      <c r="J726" s="11" t="s">
        <v>1344</v>
      </c>
      <c r="K726" s="11" t="s">
        <v>1350</v>
      </c>
      <c r="L726" s="11" t="s">
        <v>1350</v>
      </c>
      <c r="M726" s="11" t="s">
        <v>1351</v>
      </c>
      <c r="N726" s="26">
        <v>46846.333333333336</v>
      </c>
      <c r="O726" s="26">
        <v>46871.645833333336</v>
      </c>
      <c r="P726" s="11" t="s">
        <v>498</v>
      </c>
      <c r="Q726" s="11" t="s">
        <v>475</v>
      </c>
      <c r="R726" s="13">
        <f>VLOOKUP(D726,'Izmaksu piedāvājums'!$A$18:$N$213,13)</f>
        <v>0</v>
      </c>
      <c r="S726" s="27">
        <v>1</v>
      </c>
      <c r="T726" s="13">
        <f t="shared" si="11"/>
        <v>0</v>
      </c>
    </row>
    <row r="727" spans="1:20" ht="93" x14ac:dyDescent="0.35">
      <c r="A727" s="12">
        <v>2028</v>
      </c>
      <c r="B727" s="12" t="s">
        <v>3</v>
      </c>
      <c r="C727" s="12" t="s">
        <v>475</v>
      </c>
      <c r="D727" s="11" t="s">
        <v>346</v>
      </c>
      <c r="E727" s="11" t="s">
        <v>347</v>
      </c>
      <c r="F727" s="11" t="s">
        <v>1354</v>
      </c>
      <c r="G727" s="11" t="s">
        <v>1355</v>
      </c>
      <c r="H727" s="11" t="s">
        <v>1349</v>
      </c>
      <c r="I727" s="12">
        <v>387510</v>
      </c>
      <c r="J727" s="11" t="s">
        <v>1344</v>
      </c>
      <c r="K727" s="11" t="s">
        <v>1350</v>
      </c>
      <c r="L727" s="11" t="s">
        <v>1350</v>
      </c>
      <c r="M727" s="11" t="s">
        <v>1351</v>
      </c>
      <c r="N727" s="26">
        <v>46846.333333333336</v>
      </c>
      <c r="O727" s="26">
        <v>46871.645833333336</v>
      </c>
      <c r="P727" s="11" t="s">
        <v>498</v>
      </c>
      <c r="Q727" s="11" t="s">
        <v>475</v>
      </c>
      <c r="R727" s="13">
        <f>VLOOKUP(D727,'Izmaksu piedāvājums'!$A$18:$N$213,13)</f>
        <v>0</v>
      </c>
      <c r="S727" s="27">
        <v>1</v>
      </c>
      <c r="T727" s="13">
        <f t="shared" si="11"/>
        <v>0</v>
      </c>
    </row>
    <row r="728" spans="1:20" ht="93" x14ac:dyDescent="0.35">
      <c r="A728" s="12">
        <v>2028</v>
      </c>
      <c r="B728" s="12" t="s">
        <v>3</v>
      </c>
      <c r="C728" s="12" t="s">
        <v>475</v>
      </c>
      <c r="D728" s="11" t="s">
        <v>346</v>
      </c>
      <c r="E728" s="11" t="s">
        <v>347</v>
      </c>
      <c r="F728" s="11" t="s">
        <v>1356</v>
      </c>
      <c r="G728" s="11" t="s">
        <v>1357</v>
      </c>
      <c r="H728" s="11" t="s">
        <v>1349</v>
      </c>
      <c r="I728" s="12">
        <v>387511</v>
      </c>
      <c r="J728" s="11" t="s">
        <v>1344</v>
      </c>
      <c r="K728" s="11" t="s">
        <v>1350</v>
      </c>
      <c r="L728" s="11" t="s">
        <v>1350</v>
      </c>
      <c r="M728" s="11" t="s">
        <v>1351</v>
      </c>
      <c r="N728" s="26">
        <v>46846.333333333336</v>
      </c>
      <c r="O728" s="26">
        <v>46871.645833333336</v>
      </c>
      <c r="P728" s="11" t="s">
        <v>498</v>
      </c>
      <c r="Q728" s="11" t="s">
        <v>475</v>
      </c>
      <c r="R728" s="13">
        <f>VLOOKUP(D728,'Izmaksu piedāvājums'!$A$18:$N$213,13)</f>
        <v>0</v>
      </c>
      <c r="S728" s="27">
        <v>1</v>
      </c>
      <c r="T728" s="13">
        <f t="shared" si="11"/>
        <v>0</v>
      </c>
    </row>
    <row r="729" spans="1:20" ht="93" x14ac:dyDescent="0.35">
      <c r="A729" s="12">
        <v>2028</v>
      </c>
      <c r="B729" s="12" t="s">
        <v>3</v>
      </c>
      <c r="C729" s="12" t="s">
        <v>475</v>
      </c>
      <c r="D729" s="11" t="s">
        <v>346</v>
      </c>
      <c r="E729" s="11" t="s">
        <v>347</v>
      </c>
      <c r="F729" s="11" t="s">
        <v>1358</v>
      </c>
      <c r="G729" s="11" t="s">
        <v>1359</v>
      </c>
      <c r="H729" s="11" t="s">
        <v>1349</v>
      </c>
      <c r="I729" s="12">
        <v>387512</v>
      </c>
      <c r="J729" s="11" t="s">
        <v>1344</v>
      </c>
      <c r="K729" s="11" t="s">
        <v>1350</v>
      </c>
      <c r="L729" s="11" t="s">
        <v>1350</v>
      </c>
      <c r="M729" s="11" t="s">
        <v>1351</v>
      </c>
      <c r="N729" s="26">
        <v>46846.333333333336</v>
      </c>
      <c r="O729" s="26">
        <v>46871.645833333336</v>
      </c>
      <c r="P729" s="11" t="s">
        <v>498</v>
      </c>
      <c r="Q729" s="11" t="s">
        <v>475</v>
      </c>
      <c r="R729" s="13">
        <f>VLOOKUP(D729,'Izmaksu piedāvājums'!$A$18:$N$213,13)</f>
        <v>0</v>
      </c>
      <c r="S729" s="27">
        <v>1</v>
      </c>
      <c r="T729" s="13">
        <f t="shared" si="11"/>
        <v>0</v>
      </c>
    </row>
    <row r="730" spans="1:20" ht="93" x14ac:dyDescent="0.35">
      <c r="A730" s="12">
        <v>2028</v>
      </c>
      <c r="B730" s="12" t="s">
        <v>3</v>
      </c>
      <c r="C730" s="12" t="s">
        <v>475</v>
      </c>
      <c r="D730" s="11" t="s">
        <v>346</v>
      </c>
      <c r="E730" s="11" t="s">
        <v>347</v>
      </c>
      <c r="F730" s="11" t="s">
        <v>1360</v>
      </c>
      <c r="G730" s="11" t="s">
        <v>1361</v>
      </c>
      <c r="H730" s="11" t="s">
        <v>1349</v>
      </c>
      <c r="I730" s="12">
        <v>387513</v>
      </c>
      <c r="J730" s="11" t="s">
        <v>1344</v>
      </c>
      <c r="K730" s="11" t="s">
        <v>1350</v>
      </c>
      <c r="L730" s="11" t="s">
        <v>1350</v>
      </c>
      <c r="M730" s="11" t="s">
        <v>1351</v>
      </c>
      <c r="N730" s="26">
        <v>46846.333333333336</v>
      </c>
      <c r="O730" s="26">
        <v>46871.645833333336</v>
      </c>
      <c r="P730" s="11" t="s">
        <v>498</v>
      </c>
      <c r="Q730" s="11" t="s">
        <v>475</v>
      </c>
      <c r="R730" s="13">
        <f>VLOOKUP(D730,'Izmaksu piedāvājums'!$A$18:$N$213,13)</f>
        <v>0</v>
      </c>
      <c r="S730" s="27">
        <v>1</v>
      </c>
      <c r="T730" s="13">
        <f t="shared" si="11"/>
        <v>0</v>
      </c>
    </row>
    <row r="731" spans="1:20" ht="155" x14ac:dyDescent="0.35">
      <c r="A731" s="12">
        <v>2028</v>
      </c>
      <c r="B731" s="12" t="s">
        <v>3</v>
      </c>
      <c r="C731" s="12" t="s">
        <v>475</v>
      </c>
      <c r="D731" s="11" t="s">
        <v>294</v>
      </c>
      <c r="E731" s="11" t="s">
        <v>295</v>
      </c>
      <c r="F731" s="11" t="s">
        <v>1362</v>
      </c>
      <c r="G731" s="11" t="s">
        <v>1363</v>
      </c>
      <c r="H731" s="11" t="s">
        <v>1364</v>
      </c>
      <c r="I731" s="12">
        <v>387514</v>
      </c>
      <c r="J731" s="11" t="s">
        <v>1344</v>
      </c>
      <c r="K731" s="11" t="s">
        <v>295</v>
      </c>
      <c r="L731" s="11" t="s">
        <v>295</v>
      </c>
      <c r="M731" s="11" t="s">
        <v>1365</v>
      </c>
      <c r="N731" s="26">
        <v>46846.333333333336</v>
      </c>
      <c r="O731" s="26">
        <v>46871.645833333336</v>
      </c>
      <c r="P731" s="11" t="s">
        <v>498</v>
      </c>
      <c r="Q731" s="11" t="s">
        <v>475</v>
      </c>
      <c r="R731" s="13">
        <f>VLOOKUP(D731,'Izmaksu piedāvājums'!$A$18:$N$213,13)</f>
        <v>0</v>
      </c>
      <c r="S731" s="27">
        <v>1</v>
      </c>
      <c r="T731" s="13">
        <f t="shared" si="11"/>
        <v>0</v>
      </c>
    </row>
    <row r="732" spans="1:20" ht="155" x14ac:dyDescent="0.35">
      <c r="A732" s="12">
        <v>2028</v>
      </c>
      <c r="B732" s="12" t="s">
        <v>3</v>
      </c>
      <c r="C732" s="12" t="s">
        <v>475</v>
      </c>
      <c r="D732" s="11" t="s">
        <v>294</v>
      </c>
      <c r="E732" s="11" t="s">
        <v>295</v>
      </c>
      <c r="F732" s="11" t="s">
        <v>1366</v>
      </c>
      <c r="G732" s="11" t="s">
        <v>1367</v>
      </c>
      <c r="H732" s="11" t="s">
        <v>1364</v>
      </c>
      <c r="I732" s="12">
        <v>387515</v>
      </c>
      <c r="J732" s="11" t="s">
        <v>1344</v>
      </c>
      <c r="K732" s="11" t="s">
        <v>295</v>
      </c>
      <c r="L732" s="11" t="s">
        <v>295</v>
      </c>
      <c r="M732" s="11" t="s">
        <v>1365</v>
      </c>
      <c r="N732" s="26">
        <v>46846.333333333336</v>
      </c>
      <c r="O732" s="26">
        <v>46871.645833333336</v>
      </c>
      <c r="P732" s="11" t="s">
        <v>498</v>
      </c>
      <c r="Q732" s="11" t="s">
        <v>475</v>
      </c>
      <c r="R732" s="13">
        <f>VLOOKUP(D732,'Izmaksu piedāvājums'!$A$18:$N$213,13)</f>
        <v>0</v>
      </c>
      <c r="S732" s="27">
        <v>1</v>
      </c>
      <c r="T732" s="13">
        <f t="shared" si="11"/>
        <v>0</v>
      </c>
    </row>
    <row r="733" spans="1:20" ht="155" x14ac:dyDescent="0.35">
      <c r="A733" s="12">
        <v>2028</v>
      </c>
      <c r="B733" s="12" t="s">
        <v>3</v>
      </c>
      <c r="C733" s="12" t="s">
        <v>475</v>
      </c>
      <c r="D733" s="11" t="s">
        <v>294</v>
      </c>
      <c r="E733" s="11" t="s">
        <v>295</v>
      </c>
      <c r="F733" s="11" t="s">
        <v>1368</v>
      </c>
      <c r="G733" s="11" t="s">
        <v>1369</v>
      </c>
      <c r="H733" s="11" t="s">
        <v>1364</v>
      </c>
      <c r="I733" s="12">
        <v>387516</v>
      </c>
      <c r="J733" s="11" t="s">
        <v>1344</v>
      </c>
      <c r="K733" s="11" t="s">
        <v>295</v>
      </c>
      <c r="L733" s="11" t="s">
        <v>295</v>
      </c>
      <c r="M733" s="11" t="s">
        <v>1365</v>
      </c>
      <c r="N733" s="26">
        <v>46846.333333333336</v>
      </c>
      <c r="O733" s="26">
        <v>46871.645833333336</v>
      </c>
      <c r="P733" s="11" t="s">
        <v>498</v>
      </c>
      <c r="Q733" s="11" t="s">
        <v>475</v>
      </c>
      <c r="R733" s="13">
        <f>VLOOKUP(D733,'Izmaksu piedāvājums'!$A$18:$N$213,13)</f>
        <v>0</v>
      </c>
      <c r="S733" s="27">
        <v>1</v>
      </c>
      <c r="T733" s="13">
        <f t="shared" si="11"/>
        <v>0</v>
      </c>
    </row>
    <row r="734" spans="1:20" ht="155" x14ac:dyDescent="0.35">
      <c r="A734" s="12">
        <v>2028</v>
      </c>
      <c r="B734" s="12" t="s">
        <v>3</v>
      </c>
      <c r="C734" s="12" t="s">
        <v>475</v>
      </c>
      <c r="D734" s="11" t="s">
        <v>294</v>
      </c>
      <c r="E734" s="11" t="s">
        <v>295</v>
      </c>
      <c r="F734" s="11" t="s">
        <v>1370</v>
      </c>
      <c r="G734" s="11" t="s">
        <v>1371</v>
      </c>
      <c r="H734" s="11" t="s">
        <v>1364</v>
      </c>
      <c r="I734" s="12">
        <v>387517</v>
      </c>
      <c r="J734" s="11" t="s">
        <v>1344</v>
      </c>
      <c r="K734" s="11" t="s">
        <v>295</v>
      </c>
      <c r="L734" s="11" t="s">
        <v>295</v>
      </c>
      <c r="M734" s="11" t="s">
        <v>1365</v>
      </c>
      <c r="N734" s="26">
        <v>46875.333333333336</v>
      </c>
      <c r="O734" s="26">
        <v>46904.697916666664</v>
      </c>
      <c r="P734" s="11" t="s">
        <v>498</v>
      </c>
      <c r="Q734" s="11" t="s">
        <v>475</v>
      </c>
      <c r="R734" s="13">
        <f>VLOOKUP(D734,'Izmaksu piedāvājums'!$A$18:$N$213,13)</f>
        <v>0</v>
      </c>
      <c r="S734" s="27">
        <v>1</v>
      </c>
      <c r="T734" s="13">
        <f t="shared" si="11"/>
        <v>0</v>
      </c>
    </row>
    <row r="735" spans="1:20" ht="155" x14ac:dyDescent="0.35">
      <c r="A735" s="12">
        <v>2028</v>
      </c>
      <c r="B735" s="12" t="s">
        <v>3</v>
      </c>
      <c r="C735" s="12" t="s">
        <v>475</v>
      </c>
      <c r="D735" s="11" t="s">
        <v>294</v>
      </c>
      <c r="E735" s="11" t="s">
        <v>295</v>
      </c>
      <c r="F735" s="11" t="s">
        <v>1372</v>
      </c>
      <c r="G735" s="11" t="s">
        <v>1373</v>
      </c>
      <c r="H735" s="11" t="s">
        <v>1364</v>
      </c>
      <c r="I735" s="12">
        <v>387518</v>
      </c>
      <c r="J735" s="11" t="s">
        <v>1344</v>
      </c>
      <c r="K735" s="11" t="s">
        <v>295</v>
      </c>
      <c r="L735" s="11" t="s">
        <v>295</v>
      </c>
      <c r="M735" s="11" t="s">
        <v>1365</v>
      </c>
      <c r="N735" s="26">
        <v>46875.333333333336</v>
      </c>
      <c r="O735" s="26">
        <v>46904.697916666664</v>
      </c>
      <c r="P735" s="11" t="s">
        <v>498</v>
      </c>
      <c r="Q735" s="11" t="s">
        <v>475</v>
      </c>
      <c r="R735" s="13">
        <f>VLOOKUP(D735,'Izmaksu piedāvājums'!$A$18:$N$213,13)</f>
        <v>0</v>
      </c>
      <c r="S735" s="27">
        <v>1</v>
      </c>
      <c r="T735" s="13">
        <f t="shared" si="11"/>
        <v>0</v>
      </c>
    </row>
    <row r="736" spans="1:20" ht="93" x14ac:dyDescent="0.35">
      <c r="A736" s="12">
        <v>2028</v>
      </c>
      <c r="B736" s="12" t="s">
        <v>3</v>
      </c>
      <c r="C736" s="12" t="s">
        <v>475</v>
      </c>
      <c r="D736" s="11" t="s">
        <v>346</v>
      </c>
      <c r="E736" s="11" t="s">
        <v>347</v>
      </c>
      <c r="F736" s="11" t="s">
        <v>1374</v>
      </c>
      <c r="G736" s="11" t="s">
        <v>1375</v>
      </c>
      <c r="H736" s="11" t="s">
        <v>1349</v>
      </c>
      <c r="I736" s="12">
        <v>387519</v>
      </c>
      <c r="J736" s="11" t="s">
        <v>1344</v>
      </c>
      <c r="K736" s="11" t="s">
        <v>1350</v>
      </c>
      <c r="L736" s="11" t="s">
        <v>1350</v>
      </c>
      <c r="M736" s="11" t="s">
        <v>1351</v>
      </c>
      <c r="N736" s="26">
        <v>46875.333333333336</v>
      </c>
      <c r="O736" s="26">
        <v>46904.697916666664</v>
      </c>
      <c r="P736" s="11" t="s">
        <v>498</v>
      </c>
      <c r="Q736" s="11" t="s">
        <v>475</v>
      </c>
      <c r="R736" s="13">
        <f>VLOOKUP(D736,'Izmaksu piedāvājums'!$A$18:$N$213,13)</f>
        <v>0</v>
      </c>
      <c r="S736" s="27">
        <v>1</v>
      </c>
      <c r="T736" s="13">
        <f t="shared" si="11"/>
        <v>0</v>
      </c>
    </row>
    <row r="737" spans="1:20" ht="93" x14ac:dyDescent="0.35">
      <c r="A737" s="12">
        <v>2028</v>
      </c>
      <c r="B737" s="12" t="s">
        <v>3</v>
      </c>
      <c r="C737" s="12" t="s">
        <v>475</v>
      </c>
      <c r="D737" s="11" t="s">
        <v>346</v>
      </c>
      <c r="E737" s="11" t="s">
        <v>347</v>
      </c>
      <c r="F737" s="11" t="s">
        <v>1376</v>
      </c>
      <c r="G737" s="11" t="s">
        <v>1377</v>
      </c>
      <c r="H737" s="11" t="s">
        <v>1349</v>
      </c>
      <c r="I737" s="12">
        <v>387520</v>
      </c>
      <c r="J737" s="11" t="s">
        <v>1344</v>
      </c>
      <c r="K737" s="11" t="s">
        <v>1350</v>
      </c>
      <c r="L737" s="11" t="s">
        <v>1350</v>
      </c>
      <c r="M737" s="11" t="s">
        <v>1351</v>
      </c>
      <c r="N737" s="26">
        <v>46875.333333333336</v>
      </c>
      <c r="O737" s="26">
        <v>46904.697916666664</v>
      </c>
      <c r="P737" s="11" t="s">
        <v>498</v>
      </c>
      <c r="Q737" s="11" t="s">
        <v>475</v>
      </c>
      <c r="R737" s="13">
        <f>VLOOKUP(D737,'Izmaksu piedāvājums'!$A$18:$N$213,13)</f>
        <v>0</v>
      </c>
      <c r="S737" s="27">
        <v>1</v>
      </c>
      <c r="T737" s="13">
        <f t="shared" si="11"/>
        <v>0</v>
      </c>
    </row>
    <row r="738" spans="1:20" ht="93" x14ac:dyDescent="0.35">
      <c r="A738" s="12">
        <v>2028</v>
      </c>
      <c r="B738" s="12" t="s">
        <v>3</v>
      </c>
      <c r="C738" s="12" t="s">
        <v>475</v>
      </c>
      <c r="D738" s="11" t="s">
        <v>346</v>
      </c>
      <c r="E738" s="11" t="s">
        <v>347</v>
      </c>
      <c r="F738" s="11" t="s">
        <v>1378</v>
      </c>
      <c r="G738" s="11" t="s">
        <v>1379</v>
      </c>
      <c r="H738" s="11" t="s">
        <v>1349</v>
      </c>
      <c r="I738" s="12">
        <v>387521</v>
      </c>
      <c r="J738" s="11" t="s">
        <v>1344</v>
      </c>
      <c r="K738" s="11" t="s">
        <v>1350</v>
      </c>
      <c r="L738" s="11" t="s">
        <v>1350</v>
      </c>
      <c r="M738" s="11" t="s">
        <v>1351</v>
      </c>
      <c r="N738" s="26">
        <v>46875.333333333336</v>
      </c>
      <c r="O738" s="26">
        <v>46904.697916666664</v>
      </c>
      <c r="P738" s="11" t="s">
        <v>498</v>
      </c>
      <c r="Q738" s="11" t="s">
        <v>475</v>
      </c>
      <c r="R738" s="13">
        <f>VLOOKUP(D738,'Izmaksu piedāvājums'!$A$18:$N$213,13)</f>
        <v>0</v>
      </c>
      <c r="S738" s="27">
        <v>1</v>
      </c>
      <c r="T738" s="13">
        <f t="shared" si="11"/>
        <v>0</v>
      </c>
    </row>
    <row r="739" spans="1:20" ht="93" x14ac:dyDescent="0.35">
      <c r="A739" s="12">
        <v>2028</v>
      </c>
      <c r="B739" s="12" t="s">
        <v>3</v>
      </c>
      <c r="C739" s="12" t="s">
        <v>475</v>
      </c>
      <c r="D739" s="11" t="s">
        <v>346</v>
      </c>
      <c r="E739" s="11" t="s">
        <v>347</v>
      </c>
      <c r="F739" s="11" t="s">
        <v>1380</v>
      </c>
      <c r="G739" s="11" t="s">
        <v>1381</v>
      </c>
      <c r="H739" s="11" t="s">
        <v>1349</v>
      </c>
      <c r="I739" s="12">
        <v>387522</v>
      </c>
      <c r="J739" s="11" t="s">
        <v>1344</v>
      </c>
      <c r="K739" s="11" t="s">
        <v>1350</v>
      </c>
      <c r="L739" s="11" t="s">
        <v>1350</v>
      </c>
      <c r="M739" s="11" t="s">
        <v>1351</v>
      </c>
      <c r="N739" s="26">
        <v>46875.333333333336</v>
      </c>
      <c r="O739" s="26">
        <v>46904.697916666664</v>
      </c>
      <c r="P739" s="11" t="s">
        <v>498</v>
      </c>
      <c r="Q739" s="11" t="s">
        <v>475</v>
      </c>
      <c r="R739" s="13">
        <f>VLOOKUP(D739,'Izmaksu piedāvājums'!$A$18:$N$213,13)</f>
        <v>0</v>
      </c>
      <c r="S739" s="27">
        <v>1</v>
      </c>
      <c r="T739" s="13">
        <f t="shared" si="11"/>
        <v>0</v>
      </c>
    </row>
    <row r="740" spans="1:20" ht="93" x14ac:dyDescent="0.35">
      <c r="A740" s="12">
        <v>2028</v>
      </c>
      <c r="B740" s="12" t="s">
        <v>3</v>
      </c>
      <c r="C740" s="12" t="s">
        <v>475</v>
      </c>
      <c r="D740" s="11" t="s">
        <v>346</v>
      </c>
      <c r="E740" s="11" t="s">
        <v>347</v>
      </c>
      <c r="F740" s="11" t="s">
        <v>1382</v>
      </c>
      <c r="G740" s="11" t="s">
        <v>1383</v>
      </c>
      <c r="H740" s="11" t="s">
        <v>1349</v>
      </c>
      <c r="I740" s="12">
        <v>387523</v>
      </c>
      <c r="J740" s="11" t="s">
        <v>1344</v>
      </c>
      <c r="K740" s="11" t="s">
        <v>1350</v>
      </c>
      <c r="L740" s="11" t="s">
        <v>1350</v>
      </c>
      <c r="M740" s="11" t="s">
        <v>1351</v>
      </c>
      <c r="N740" s="26">
        <v>46875.333333333336</v>
      </c>
      <c r="O740" s="26">
        <v>46904.697916666664</v>
      </c>
      <c r="P740" s="11" t="s">
        <v>498</v>
      </c>
      <c r="Q740" s="11" t="s">
        <v>475</v>
      </c>
      <c r="R740" s="13">
        <f>VLOOKUP(D740,'Izmaksu piedāvājums'!$A$18:$N$213,13)</f>
        <v>0</v>
      </c>
      <c r="S740" s="27">
        <v>1</v>
      </c>
      <c r="T740" s="13">
        <f t="shared" si="11"/>
        <v>0</v>
      </c>
    </row>
    <row r="741" spans="1:20" ht="93" x14ac:dyDescent="0.35">
      <c r="A741" s="12">
        <v>2028</v>
      </c>
      <c r="B741" s="12" t="s">
        <v>3</v>
      </c>
      <c r="C741" s="12" t="s">
        <v>475</v>
      </c>
      <c r="D741" s="11" t="s">
        <v>346</v>
      </c>
      <c r="E741" s="11" t="s">
        <v>347</v>
      </c>
      <c r="F741" s="11" t="s">
        <v>1384</v>
      </c>
      <c r="G741" s="11" t="s">
        <v>1385</v>
      </c>
      <c r="H741" s="11" t="s">
        <v>1349</v>
      </c>
      <c r="I741" s="12">
        <v>387524</v>
      </c>
      <c r="J741" s="11" t="s">
        <v>1344</v>
      </c>
      <c r="K741" s="11" t="s">
        <v>1350</v>
      </c>
      <c r="L741" s="11" t="s">
        <v>1350</v>
      </c>
      <c r="M741" s="11" t="s">
        <v>1351</v>
      </c>
      <c r="N741" s="26">
        <v>46875.333333333336</v>
      </c>
      <c r="O741" s="26">
        <v>46904.697916666664</v>
      </c>
      <c r="P741" s="11" t="s">
        <v>498</v>
      </c>
      <c r="Q741" s="11" t="s">
        <v>475</v>
      </c>
      <c r="R741" s="13">
        <f>VLOOKUP(D741,'Izmaksu piedāvājums'!$A$18:$N$213,13)</f>
        <v>0</v>
      </c>
      <c r="S741" s="27">
        <v>1</v>
      </c>
      <c r="T741" s="13">
        <f t="shared" si="11"/>
        <v>0</v>
      </c>
    </row>
    <row r="742" spans="1:20" ht="124" x14ac:dyDescent="0.35">
      <c r="A742" s="12">
        <v>2028</v>
      </c>
      <c r="B742" s="12" t="s">
        <v>3</v>
      </c>
      <c r="C742" s="12" t="s">
        <v>475</v>
      </c>
      <c r="D742" s="11" t="s">
        <v>292</v>
      </c>
      <c r="E742" s="11" t="s">
        <v>293</v>
      </c>
      <c r="F742" s="11" t="s">
        <v>1386</v>
      </c>
      <c r="G742" s="11" t="s">
        <v>1387</v>
      </c>
      <c r="H742" s="11" t="s">
        <v>1388</v>
      </c>
      <c r="I742" s="12">
        <v>387525</v>
      </c>
      <c r="J742" s="11" t="s">
        <v>1344</v>
      </c>
      <c r="K742" s="11" t="s">
        <v>293</v>
      </c>
      <c r="L742" s="11" t="s">
        <v>293</v>
      </c>
      <c r="M742" s="11" t="s">
        <v>1389</v>
      </c>
      <c r="N742" s="26">
        <v>46905.333333333336</v>
      </c>
      <c r="O742" s="26">
        <v>46934.645833333336</v>
      </c>
      <c r="P742" s="11" t="s">
        <v>498</v>
      </c>
      <c r="Q742" s="11" t="s">
        <v>475</v>
      </c>
      <c r="R742" s="13">
        <f>VLOOKUP(D742,'Izmaksu piedāvājums'!$A$18:$N$213,13)</f>
        <v>0</v>
      </c>
      <c r="S742" s="27">
        <v>1</v>
      </c>
      <c r="T742" s="13">
        <f t="shared" si="11"/>
        <v>0</v>
      </c>
    </row>
    <row r="743" spans="1:20" ht="124" x14ac:dyDescent="0.35">
      <c r="A743" s="12">
        <v>2028</v>
      </c>
      <c r="B743" s="12" t="s">
        <v>3</v>
      </c>
      <c r="C743" s="12" t="s">
        <v>475</v>
      </c>
      <c r="D743" s="11" t="s">
        <v>292</v>
      </c>
      <c r="E743" s="11" t="s">
        <v>293</v>
      </c>
      <c r="F743" s="11" t="s">
        <v>1390</v>
      </c>
      <c r="G743" s="11" t="s">
        <v>1391</v>
      </c>
      <c r="H743" s="11" t="s">
        <v>1388</v>
      </c>
      <c r="I743" s="12">
        <v>387526</v>
      </c>
      <c r="J743" s="11" t="s">
        <v>1344</v>
      </c>
      <c r="K743" s="11" t="s">
        <v>293</v>
      </c>
      <c r="L743" s="11" t="s">
        <v>293</v>
      </c>
      <c r="M743" s="11" t="s">
        <v>1389</v>
      </c>
      <c r="N743" s="26">
        <v>46905.333333333336</v>
      </c>
      <c r="O743" s="26">
        <v>46934.645833333336</v>
      </c>
      <c r="P743" s="11" t="s">
        <v>498</v>
      </c>
      <c r="Q743" s="11" t="s">
        <v>475</v>
      </c>
      <c r="R743" s="13">
        <f>VLOOKUP(D743,'Izmaksu piedāvājums'!$A$18:$N$213,13)</f>
        <v>0</v>
      </c>
      <c r="S743" s="27">
        <v>1</v>
      </c>
      <c r="T743" s="13">
        <f t="shared" si="11"/>
        <v>0</v>
      </c>
    </row>
    <row r="744" spans="1:20" ht="139.5" x14ac:dyDescent="0.35">
      <c r="A744" s="12">
        <v>2028</v>
      </c>
      <c r="B744" s="12" t="s">
        <v>3</v>
      </c>
      <c r="C744" s="12" t="s">
        <v>475</v>
      </c>
      <c r="D744" s="11" t="s">
        <v>296</v>
      </c>
      <c r="E744" s="11" t="s">
        <v>297</v>
      </c>
      <c r="F744" s="11" t="s">
        <v>1392</v>
      </c>
      <c r="G744" s="11" t="s">
        <v>1393</v>
      </c>
      <c r="H744" s="11" t="s">
        <v>1394</v>
      </c>
      <c r="I744" s="12">
        <v>387527</v>
      </c>
      <c r="J744" s="11" t="s">
        <v>1344</v>
      </c>
      <c r="K744" s="11" t="s">
        <v>297</v>
      </c>
      <c r="L744" s="11" t="s">
        <v>297</v>
      </c>
      <c r="M744" s="11" t="s">
        <v>1395</v>
      </c>
      <c r="N744" s="26">
        <v>46937.333333333336</v>
      </c>
      <c r="O744" s="26">
        <v>46965.697916666664</v>
      </c>
      <c r="P744" s="11" t="s">
        <v>498</v>
      </c>
      <c r="Q744" s="11" t="s">
        <v>475</v>
      </c>
      <c r="R744" s="13">
        <f>VLOOKUP(D744,'Izmaksu piedāvājums'!$A$18:$N$213,13)</f>
        <v>0</v>
      </c>
      <c r="S744" s="27">
        <v>1</v>
      </c>
      <c r="T744" s="13">
        <f t="shared" si="11"/>
        <v>0</v>
      </c>
    </row>
    <row r="745" spans="1:20" ht="155" x14ac:dyDescent="0.35">
      <c r="A745" s="12">
        <v>2028</v>
      </c>
      <c r="B745" s="12" t="s">
        <v>3</v>
      </c>
      <c r="C745" s="12" t="s">
        <v>475</v>
      </c>
      <c r="D745" s="11" t="s">
        <v>298</v>
      </c>
      <c r="E745" s="11" t="s">
        <v>299</v>
      </c>
      <c r="F745" s="11" t="s">
        <v>1342</v>
      </c>
      <c r="G745" s="11" t="s">
        <v>498</v>
      </c>
      <c r="H745" s="11" t="s">
        <v>1343</v>
      </c>
      <c r="I745" s="12">
        <v>387528</v>
      </c>
      <c r="J745" s="11" t="s">
        <v>1344</v>
      </c>
      <c r="K745" s="11" t="s">
        <v>1345</v>
      </c>
      <c r="L745" s="11" t="s">
        <v>299</v>
      </c>
      <c r="M745" s="11" t="s">
        <v>1346</v>
      </c>
      <c r="N745" s="26">
        <v>46997.333333333336</v>
      </c>
      <c r="O745" s="26">
        <v>47025.645833333336</v>
      </c>
      <c r="P745" s="11" t="s">
        <v>498</v>
      </c>
      <c r="Q745" s="11" t="s">
        <v>475</v>
      </c>
      <c r="R745" s="13">
        <f>VLOOKUP(D745,'Izmaksu piedāvājums'!$A$18:$N$213,13)</f>
        <v>0</v>
      </c>
      <c r="S745" s="27">
        <v>1</v>
      </c>
      <c r="T745" s="13">
        <f t="shared" si="11"/>
        <v>0</v>
      </c>
    </row>
    <row r="746" spans="1:20" ht="93" x14ac:dyDescent="0.35">
      <c r="A746" s="12">
        <v>2028</v>
      </c>
      <c r="B746" s="12" t="s">
        <v>3</v>
      </c>
      <c r="C746" s="12" t="s">
        <v>475</v>
      </c>
      <c r="D746" s="11" t="s">
        <v>346</v>
      </c>
      <c r="E746" s="11" t="s">
        <v>347</v>
      </c>
      <c r="F746" s="11" t="s">
        <v>1396</v>
      </c>
      <c r="G746" s="11" t="s">
        <v>1397</v>
      </c>
      <c r="H746" s="11" t="s">
        <v>1349</v>
      </c>
      <c r="I746" s="12">
        <v>387529</v>
      </c>
      <c r="J746" s="11" t="s">
        <v>1344</v>
      </c>
      <c r="K746" s="11" t="s">
        <v>1350</v>
      </c>
      <c r="L746" s="11" t="s">
        <v>1350</v>
      </c>
      <c r="M746" s="11" t="s">
        <v>1351</v>
      </c>
      <c r="N746" s="26">
        <v>46997.333333333336</v>
      </c>
      <c r="O746" s="26">
        <v>47025.645833333336</v>
      </c>
      <c r="P746" s="11" t="s">
        <v>498</v>
      </c>
      <c r="Q746" s="11" t="s">
        <v>475</v>
      </c>
      <c r="R746" s="13">
        <f>VLOOKUP(D746,'Izmaksu piedāvājums'!$A$18:$N$213,13)</f>
        <v>0</v>
      </c>
      <c r="S746" s="27">
        <v>1</v>
      </c>
      <c r="T746" s="13">
        <f t="shared" si="11"/>
        <v>0</v>
      </c>
    </row>
    <row r="747" spans="1:20" ht="93" x14ac:dyDescent="0.35">
      <c r="A747" s="12">
        <v>2028</v>
      </c>
      <c r="B747" s="12" t="s">
        <v>3</v>
      </c>
      <c r="C747" s="12" t="s">
        <v>475</v>
      </c>
      <c r="D747" s="11" t="s">
        <v>346</v>
      </c>
      <c r="E747" s="11" t="s">
        <v>347</v>
      </c>
      <c r="F747" s="11" t="s">
        <v>1398</v>
      </c>
      <c r="G747" s="11" t="s">
        <v>1399</v>
      </c>
      <c r="H747" s="11" t="s">
        <v>1349</v>
      </c>
      <c r="I747" s="12">
        <v>387530</v>
      </c>
      <c r="J747" s="11" t="s">
        <v>1344</v>
      </c>
      <c r="K747" s="11" t="s">
        <v>1350</v>
      </c>
      <c r="L747" s="11" t="s">
        <v>1350</v>
      </c>
      <c r="M747" s="11" t="s">
        <v>1351</v>
      </c>
      <c r="N747" s="26">
        <v>46997.333333333336</v>
      </c>
      <c r="O747" s="26">
        <v>47025.645833333336</v>
      </c>
      <c r="P747" s="11" t="s">
        <v>498</v>
      </c>
      <c r="Q747" s="11" t="s">
        <v>475</v>
      </c>
      <c r="R747" s="13">
        <f>VLOOKUP(D747,'Izmaksu piedāvājums'!$A$18:$N$213,13)</f>
        <v>0</v>
      </c>
      <c r="S747" s="27">
        <v>1</v>
      </c>
      <c r="T747" s="13">
        <f t="shared" si="11"/>
        <v>0</v>
      </c>
    </row>
    <row r="748" spans="1:20" ht="93" x14ac:dyDescent="0.35">
      <c r="A748" s="12">
        <v>2028</v>
      </c>
      <c r="B748" s="12" t="s">
        <v>3</v>
      </c>
      <c r="C748" s="12" t="s">
        <v>475</v>
      </c>
      <c r="D748" s="11" t="s">
        <v>346</v>
      </c>
      <c r="E748" s="11" t="s">
        <v>347</v>
      </c>
      <c r="F748" s="11" t="s">
        <v>1400</v>
      </c>
      <c r="G748" s="11" t="s">
        <v>1401</v>
      </c>
      <c r="H748" s="11" t="s">
        <v>1349</v>
      </c>
      <c r="I748" s="12">
        <v>387531</v>
      </c>
      <c r="J748" s="11" t="s">
        <v>1344</v>
      </c>
      <c r="K748" s="11" t="s">
        <v>1350</v>
      </c>
      <c r="L748" s="11" t="s">
        <v>1350</v>
      </c>
      <c r="M748" s="11" t="s">
        <v>1351</v>
      </c>
      <c r="N748" s="26">
        <v>47028.333333333336</v>
      </c>
      <c r="O748" s="26">
        <v>47057.697916666664</v>
      </c>
      <c r="P748" s="11" t="s">
        <v>498</v>
      </c>
      <c r="Q748" s="11" t="s">
        <v>475</v>
      </c>
      <c r="R748" s="13">
        <f>VLOOKUP(D748,'Izmaksu piedāvājums'!$A$18:$N$213,13)</f>
        <v>0</v>
      </c>
      <c r="S748" s="27">
        <v>1</v>
      </c>
      <c r="T748" s="13">
        <f t="shared" si="11"/>
        <v>0</v>
      </c>
    </row>
    <row r="749" spans="1:20" ht="93" x14ac:dyDescent="0.35">
      <c r="A749" s="12">
        <v>2028</v>
      </c>
      <c r="B749" s="12" t="s">
        <v>3</v>
      </c>
      <c r="C749" s="12" t="s">
        <v>475</v>
      </c>
      <c r="D749" s="11" t="s">
        <v>346</v>
      </c>
      <c r="E749" s="11" t="s">
        <v>347</v>
      </c>
      <c r="F749" s="11" t="s">
        <v>1402</v>
      </c>
      <c r="G749" s="11" t="s">
        <v>1403</v>
      </c>
      <c r="H749" s="11" t="s">
        <v>1349</v>
      </c>
      <c r="I749" s="12">
        <v>387532</v>
      </c>
      <c r="J749" s="11" t="s">
        <v>1344</v>
      </c>
      <c r="K749" s="11" t="s">
        <v>1350</v>
      </c>
      <c r="L749" s="11" t="s">
        <v>1350</v>
      </c>
      <c r="M749" s="11" t="s">
        <v>1351</v>
      </c>
      <c r="N749" s="26">
        <v>47028.333333333336</v>
      </c>
      <c r="O749" s="26">
        <v>47057.697916666664</v>
      </c>
      <c r="P749" s="11" t="s">
        <v>498</v>
      </c>
      <c r="Q749" s="11" t="s">
        <v>475</v>
      </c>
      <c r="R749" s="13">
        <f>VLOOKUP(D749,'Izmaksu piedāvājums'!$A$18:$N$213,13)</f>
        <v>0</v>
      </c>
      <c r="S749" s="27">
        <v>1</v>
      </c>
      <c r="T749" s="13">
        <f t="shared" si="11"/>
        <v>0</v>
      </c>
    </row>
    <row r="750" spans="1:20" ht="217" x14ac:dyDescent="0.35">
      <c r="A750" s="12">
        <v>2028</v>
      </c>
      <c r="B750" s="12" t="s">
        <v>3</v>
      </c>
      <c r="C750" s="12" t="s">
        <v>475</v>
      </c>
      <c r="D750" s="11" t="s">
        <v>300</v>
      </c>
      <c r="E750" s="11" t="s">
        <v>301</v>
      </c>
      <c r="F750" s="11" t="s">
        <v>1404</v>
      </c>
      <c r="G750" s="11" t="s">
        <v>1405</v>
      </c>
      <c r="H750" s="11" t="s">
        <v>1406</v>
      </c>
      <c r="I750" s="12">
        <v>387533</v>
      </c>
      <c r="J750" s="11" t="s">
        <v>1344</v>
      </c>
      <c r="K750" s="11" t="s">
        <v>301</v>
      </c>
      <c r="L750" s="11" t="s">
        <v>301</v>
      </c>
      <c r="M750" s="11" t="s">
        <v>1407</v>
      </c>
      <c r="N750" s="26">
        <v>47028.333333333336</v>
      </c>
      <c r="O750" s="26">
        <v>47057.697916666664</v>
      </c>
      <c r="P750" s="11" t="s">
        <v>498</v>
      </c>
      <c r="Q750" s="11" t="s">
        <v>475</v>
      </c>
      <c r="R750" s="13">
        <f>VLOOKUP(D750,'Izmaksu piedāvājums'!$A$18:$N$213,13)</f>
        <v>0</v>
      </c>
      <c r="S750" s="27">
        <v>1</v>
      </c>
      <c r="T750" s="13">
        <f t="shared" si="11"/>
        <v>0</v>
      </c>
    </row>
    <row r="751" spans="1:20" ht="93" x14ac:dyDescent="0.35">
      <c r="A751" s="12">
        <v>2028</v>
      </c>
      <c r="B751" s="12" t="s">
        <v>3</v>
      </c>
      <c r="C751" s="12" t="s">
        <v>475</v>
      </c>
      <c r="D751" s="11" t="s">
        <v>346</v>
      </c>
      <c r="E751" s="11" t="s">
        <v>347</v>
      </c>
      <c r="F751" s="11" t="s">
        <v>1408</v>
      </c>
      <c r="G751" s="11" t="s">
        <v>1409</v>
      </c>
      <c r="H751" s="11" t="s">
        <v>1349</v>
      </c>
      <c r="I751" s="12">
        <v>387534</v>
      </c>
      <c r="J751" s="11" t="s">
        <v>1344</v>
      </c>
      <c r="K751" s="11" t="s">
        <v>1350</v>
      </c>
      <c r="L751" s="11" t="s">
        <v>1350</v>
      </c>
      <c r="M751" s="11" t="s">
        <v>1351</v>
      </c>
      <c r="N751" s="26">
        <v>47058.333333333336</v>
      </c>
      <c r="O751" s="26">
        <v>47087.697916666664</v>
      </c>
      <c r="P751" s="11" t="s">
        <v>498</v>
      </c>
      <c r="Q751" s="11" t="s">
        <v>475</v>
      </c>
      <c r="R751" s="13">
        <f>VLOOKUP(D751,'Izmaksu piedāvājums'!$A$18:$N$213,13)</f>
        <v>0</v>
      </c>
      <c r="S751" s="27">
        <v>1</v>
      </c>
      <c r="T751" s="13">
        <f t="shared" si="11"/>
        <v>0</v>
      </c>
    </row>
    <row r="752" spans="1:20" ht="93" x14ac:dyDescent="0.35">
      <c r="A752" s="12">
        <v>2028</v>
      </c>
      <c r="B752" s="12" t="s">
        <v>3</v>
      </c>
      <c r="C752" s="12" t="s">
        <v>475</v>
      </c>
      <c r="D752" s="11" t="s">
        <v>346</v>
      </c>
      <c r="E752" s="11" t="s">
        <v>347</v>
      </c>
      <c r="F752" s="11" t="s">
        <v>1410</v>
      </c>
      <c r="G752" s="11" t="s">
        <v>1411</v>
      </c>
      <c r="H752" s="11" t="s">
        <v>1349</v>
      </c>
      <c r="I752" s="12">
        <v>387535</v>
      </c>
      <c r="J752" s="11" t="s">
        <v>1344</v>
      </c>
      <c r="K752" s="11" t="s">
        <v>1350</v>
      </c>
      <c r="L752" s="11" t="s">
        <v>1350</v>
      </c>
      <c r="M752" s="11" t="s">
        <v>1351</v>
      </c>
      <c r="N752" s="26">
        <v>47058.333333333336</v>
      </c>
      <c r="O752" s="26">
        <v>47087.697916666664</v>
      </c>
      <c r="P752" s="11" t="s">
        <v>498</v>
      </c>
      <c r="Q752" s="11" t="s">
        <v>475</v>
      </c>
      <c r="R752" s="13">
        <f>VLOOKUP(D752,'Izmaksu piedāvājums'!$A$18:$N$213,13)</f>
        <v>0</v>
      </c>
      <c r="S752" s="27">
        <v>1</v>
      </c>
      <c r="T752" s="13">
        <f t="shared" si="11"/>
        <v>0</v>
      </c>
    </row>
    <row r="753" spans="1:20" ht="93" x14ac:dyDescent="0.35">
      <c r="A753" s="12">
        <v>2028</v>
      </c>
      <c r="B753" s="12" t="s">
        <v>3</v>
      </c>
      <c r="C753" s="12" t="s">
        <v>475</v>
      </c>
      <c r="D753" s="11" t="s">
        <v>346</v>
      </c>
      <c r="E753" s="11" t="s">
        <v>347</v>
      </c>
      <c r="F753" s="11" t="s">
        <v>1419</v>
      </c>
      <c r="G753" s="11" t="s">
        <v>1420</v>
      </c>
      <c r="H753" s="11" t="s">
        <v>1349</v>
      </c>
      <c r="I753" s="12">
        <v>387536</v>
      </c>
      <c r="J753" s="11" t="s">
        <v>1344</v>
      </c>
      <c r="K753" s="11" t="s">
        <v>1350</v>
      </c>
      <c r="L753" s="11" t="s">
        <v>1350</v>
      </c>
      <c r="M753" s="11" t="s">
        <v>1351</v>
      </c>
      <c r="N753" s="26">
        <v>47088.333333333336</v>
      </c>
      <c r="O753" s="26">
        <v>47116.645833333336</v>
      </c>
      <c r="P753" s="11" t="s">
        <v>498</v>
      </c>
      <c r="Q753" s="11" t="s">
        <v>475</v>
      </c>
      <c r="R753" s="13">
        <f>VLOOKUP(D753,'Izmaksu piedāvājums'!$A$18:$N$213,13)</f>
        <v>0</v>
      </c>
      <c r="S753" s="27">
        <v>1</v>
      </c>
      <c r="T753" s="13">
        <f t="shared" si="11"/>
        <v>0</v>
      </c>
    </row>
    <row r="754" spans="1:20" ht="93" x14ac:dyDescent="0.35">
      <c r="A754" s="12">
        <v>2028</v>
      </c>
      <c r="B754" s="12" t="s">
        <v>3</v>
      </c>
      <c r="C754" s="12" t="s">
        <v>475</v>
      </c>
      <c r="D754" s="11" t="s">
        <v>346</v>
      </c>
      <c r="E754" s="11" t="s">
        <v>347</v>
      </c>
      <c r="F754" s="11" t="s">
        <v>1421</v>
      </c>
      <c r="G754" s="11" t="s">
        <v>1422</v>
      </c>
      <c r="H754" s="11" t="s">
        <v>1349</v>
      </c>
      <c r="I754" s="12">
        <v>387537</v>
      </c>
      <c r="J754" s="11" t="s">
        <v>1344</v>
      </c>
      <c r="K754" s="11" t="s">
        <v>1350</v>
      </c>
      <c r="L754" s="11" t="s">
        <v>1350</v>
      </c>
      <c r="M754" s="11" t="s">
        <v>1351</v>
      </c>
      <c r="N754" s="26">
        <v>47088.333333333336</v>
      </c>
      <c r="O754" s="26">
        <v>47116.645833333336</v>
      </c>
      <c r="P754" s="11" t="s">
        <v>498</v>
      </c>
      <c r="Q754" s="11" t="s">
        <v>475</v>
      </c>
      <c r="R754" s="13">
        <f>VLOOKUP(D754,'Izmaksu piedāvājums'!$A$18:$N$213,13)</f>
        <v>0</v>
      </c>
      <c r="S754" s="27">
        <v>1</v>
      </c>
      <c r="T754" s="13">
        <f t="shared" si="11"/>
        <v>0</v>
      </c>
    </row>
    <row r="755" spans="1:20" ht="403" x14ac:dyDescent="0.35">
      <c r="A755" s="12">
        <v>2028</v>
      </c>
      <c r="B755" s="12" t="s">
        <v>3</v>
      </c>
      <c r="C755" s="12" t="s">
        <v>475</v>
      </c>
      <c r="D755" s="11" t="s">
        <v>286</v>
      </c>
      <c r="E755" s="11" t="s">
        <v>287</v>
      </c>
      <c r="F755" s="11" t="s">
        <v>1423</v>
      </c>
      <c r="G755" s="11" t="s">
        <v>1424</v>
      </c>
      <c r="H755" s="11" t="s">
        <v>1425</v>
      </c>
      <c r="I755" s="12">
        <v>388365</v>
      </c>
      <c r="J755" s="11" t="s">
        <v>1426</v>
      </c>
      <c r="K755" s="11" t="s">
        <v>287</v>
      </c>
      <c r="L755" s="11" t="s">
        <v>287</v>
      </c>
      <c r="M755" s="11" t="s">
        <v>1427</v>
      </c>
      <c r="N755" s="26">
        <v>46846.333333333336</v>
      </c>
      <c r="O755" s="26">
        <v>46871.645833333336</v>
      </c>
      <c r="P755" s="11" t="s">
        <v>498</v>
      </c>
      <c r="Q755" s="11" t="s">
        <v>475</v>
      </c>
      <c r="R755" s="13">
        <f>VLOOKUP(D755,'Izmaksu piedāvājums'!$A$18:$N$213,13)</f>
        <v>0</v>
      </c>
      <c r="S755" s="27">
        <v>1</v>
      </c>
      <c r="T755" s="13">
        <f t="shared" si="11"/>
        <v>0</v>
      </c>
    </row>
    <row r="756" spans="1:20" ht="403" x14ac:dyDescent="0.35">
      <c r="A756" s="12">
        <v>2028</v>
      </c>
      <c r="B756" s="12" t="s">
        <v>3</v>
      </c>
      <c r="C756" s="12" t="s">
        <v>475</v>
      </c>
      <c r="D756" s="11" t="s">
        <v>286</v>
      </c>
      <c r="E756" s="11" t="s">
        <v>287</v>
      </c>
      <c r="F756" s="11" t="s">
        <v>1428</v>
      </c>
      <c r="G756" s="11" t="s">
        <v>1429</v>
      </c>
      <c r="H756" s="11" t="s">
        <v>1425</v>
      </c>
      <c r="I756" s="12">
        <v>388366</v>
      </c>
      <c r="J756" s="11" t="s">
        <v>1426</v>
      </c>
      <c r="K756" s="11" t="s">
        <v>287</v>
      </c>
      <c r="L756" s="11" t="s">
        <v>287</v>
      </c>
      <c r="M756" s="11" t="s">
        <v>1427</v>
      </c>
      <c r="N756" s="26">
        <v>46846.333333333336</v>
      </c>
      <c r="O756" s="26">
        <v>46871.645833333336</v>
      </c>
      <c r="P756" s="11" t="s">
        <v>498</v>
      </c>
      <c r="Q756" s="11" t="s">
        <v>475</v>
      </c>
      <c r="R756" s="13">
        <f>VLOOKUP(D756,'Izmaksu piedāvājums'!$A$18:$N$213,13)</f>
        <v>0</v>
      </c>
      <c r="S756" s="27">
        <v>1</v>
      </c>
      <c r="T756" s="13">
        <f t="shared" si="11"/>
        <v>0</v>
      </c>
    </row>
    <row r="757" spans="1:20" ht="403" x14ac:dyDescent="0.35">
      <c r="A757" s="12">
        <v>2028</v>
      </c>
      <c r="B757" s="12" t="s">
        <v>3</v>
      </c>
      <c r="C757" s="12" t="s">
        <v>475</v>
      </c>
      <c r="D757" s="11" t="s">
        <v>288</v>
      </c>
      <c r="E757" s="11" t="s">
        <v>289</v>
      </c>
      <c r="F757" s="11" t="s">
        <v>1430</v>
      </c>
      <c r="G757" s="11" t="s">
        <v>1431</v>
      </c>
      <c r="H757" s="11" t="s">
        <v>1432</v>
      </c>
      <c r="I757" s="12">
        <v>388367</v>
      </c>
      <c r="J757" s="11" t="s">
        <v>1426</v>
      </c>
      <c r="K757" s="11" t="s">
        <v>1433</v>
      </c>
      <c r="L757" s="11" t="s">
        <v>1433</v>
      </c>
      <c r="M757" s="11" t="s">
        <v>1434</v>
      </c>
      <c r="N757" s="26">
        <v>46846.333333333336</v>
      </c>
      <c r="O757" s="26">
        <v>46871.645833333336</v>
      </c>
      <c r="P757" s="11" t="s">
        <v>498</v>
      </c>
      <c r="Q757" s="11" t="s">
        <v>475</v>
      </c>
      <c r="R757" s="13">
        <f>VLOOKUP(D757,'Izmaksu piedāvājums'!$A$18:$N$213,13)</f>
        <v>0</v>
      </c>
      <c r="S757" s="27">
        <v>1</v>
      </c>
      <c r="T757" s="13">
        <f t="shared" si="11"/>
        <v>0</v>
      </c>
    </row>
    <row r="758" spans="1:20" ht="403" x14ac:dyDescent="0.35">
      <c r="A758" s="12">
        <v>2028</v>
      </c>
      <c r="B758" s="12" t="s">
        <v>3</v>
      </c>
      <c r="C758" s="12" t="s">
        <v>475</v>
      </c>
      <c r="D758" s="11" t="s">
        <v>288</v>
      </c>
      <c r="E758" s="11" t="s">
        <v>289</v>
      </c>
      <c r="F758" s="11" t="s">
        <v>1435</v>
      </c>
      <c r="G758" s="11" t="s">
        <v>1436</v>
      </c>
      <c r="H758" s="11" t="s">
        <v>1432</v>
      </c>
      <c r="I758" s="12">
        <v>388368</v>
      </c>
      <c r="J758" s="11" t="s">
        <v>1426</v>
      </c>
      <c r="K758" s="11" t="s">
        <v>1433</v>
      </c>
      <c r="L758" s="11" t="s">
        <v>1433</v>
      </c>
      <c r="M758" s="11" t="s">
        <v>1434</v>
      </c>
      <c r="N758" s="26">
        <v>46846.333333333336</v>
      </c>
      <c r="O758" s="26">
        <v>46871.645833333336</v>
      </c>
      <c r="P758" s="11" t="s">
        <v>498</v>
      </c>
      <c r="Q758" s="11" t="s">
        <v>475</v>
      </c>
      <c r="R758" s="13">
        <f>VLOOKUP(D758,'Izmaksu piedāvājums'!$A$18:$N$213,13)</f>
        <v>0</v>
      </c>
      <c r="S758" s="27">
        <v>1</v>
      </c>
      <c r="T758" s="13">
        <f t="shared" si="11"/>
        <v>0</v>
      </c>
    </row>
    <row r="759" spans="1:20" ht="341" x14ac:dyDescent="0.35">
      <c r="A759" s="12">
        <v>2028</v>
      </c>
      <c r="B759" s="12" t="s">
        <v>3</v>
      </c>
      <c r="C759" s="12" t="s">
        <v>475</v>
      </c>
      <c r="D759" s="11" t="s">
        <v>290</v>
      </c>
      <c r="E759" s="11" t="s">
        <v>291</v>
      </c>
      <c r="F759" s="11" t="s">
        <v>1437</v>
      </c>
      <c r="G759" s="11" t="s">
        <v>1438</v>
      </c>
      <c r="H759" s="11" t="s">
        <v>1439</v>
      </c>
      <c r="I759" s="12">
        <v>388369</v>
      </c>
      <c r="J759" s="11" t="s">
        <v>1426</v>
      </c>
      <c r="K759" s="11" t="s">
        <v>291</v>
      </c>
      <c r="L759" s="11" t="s">
        <v>291</v>
      </c>
      <c r="M759" s="11" t="s">
        <v>1440</v>
      </c>
      <c r="N759" s="26">
        <v>47028.333333333336</v>
      </c>
      <c r="O759" s="26">
        <v>47057.697916666664</v>
      </c>
      <c r="P759" s="11" t="s">
        <v>498</v>
      </c>
      <c r="Q759" s="11" t="s">
        <v>475</v>
      </c>
      <c r="R759" s="13">
        <f>VLOOKUP(D759,'Izmaksu piedāvājums'!$A$18:$N$213,13)</f>
        <v>0</v>
      </c>
      <c r="S759" s="27">
        <v>1</v>
      </c>
      <c r="T759" s="13">
        <f t="shared" si="11"/>
        <v>0</v>
      </c>
    </row>
    <row r="760" spans="1:20" ht="341" x14ac:dyDescent="0.35">
      <c r="A760" s="12">
        <v>2028</v>
      </c>
      <c r="B760" s="12" t="s">
        <v>3</v>
      </c>
      <c r="C760" s="12" t="s">
        <v>475</v>
      </c>
      <c r="D760" s="11" t="s">
        <v>290</v>
      </c>
      <c r="E760" s="11" t="s">
        <v>291</v>
      </c>
      <c r="F760" s="11" t="s">
        <v>1441</v>
      </c>
      <c r="G760" s="11" t="s">
        <v>1442</v>
      </c>
      <c r="H760" s="11" t="s">
        <v>1439</v>
      </c>
      <c r="I760" s="12">
        <v>388370</v>
      </c>
      <c r="J760" s="11" t="s">
        <v>1426</v>
      </c>
      <c r="K760" s="11" t="s">
        <v>291</v>
      </c>
      <c r="L760" s="11" t="s">
        <v>291</v>
      </c>
      <c r="M760" s="11" t="s">
        <v>1440</v>
      </c>
      <c r="N760" s="26">
        <v>47028.333333333336</v>
      </c>
      <c r="O760" s="26">
        <v>47057.697916666664</v>
      </c>
      <c r="P760" s="11" t="s">
        <v>498</v>
      </c>
      <c r="Q760" s="11" t="s">
        <v>475</v>
      </c>
      <c r="R760" s="13">
        <f>VLOOKUP(D760,'Izmaksu piedāvājums'!$A$18:$N$213,13)</f>
        <v>0</v>
      </c>
      <c r="S760" s="27">
        <v>1</v>
      </c>
      <c r="T760" s="13">
        <f t="shared" si="11"/>
        <v>0</v>
      </c>
    </row>
    <row r="761" spans="1:20" ht="18" customHeight="1" x14ac:dyDescent="0.35">
      <c r="A761" s="28"/>
      <c r="B761" s="28"/>
      <c r="C761" s="28"/>
      <c r="D761" s="28"/>
      <c r="E761" s="28"/>
      <c r="F761" s="28"/>
      <c r="G761" s="28"/>
      <c r="H761" s="28"/>
      <c r="I761" s="28"/>
      <c r="J761" s="28"/>
      <c r="K761" s="28"/>
      <c r="L761" s="28"/>
      <c r="M761" s="28"/>
      <c r="N761" s="28"/>
      <c r="O761" s="28"/>
      <c r="P761" s="28"/>
      <c r="Q761" s="28"/>
      <c r="R761" s="28"/>
      <c r="S761" s="28" t="s">
        <v>1665</v>
      </c>
      <c r="T761" s="29">
        <f>ROUND(SUM(T378:T760),2)</f>
        <v>0</v>
      </c>
    </row>
    <row r="762" spans="1:20" ht="18" customHeight="1" x14ac:dyDescent="0.35">
      <c r="A762" s="28"/>
      <c r="B762" s="28"/>
      <c r="C762" s="28"/>
      <c r="D762" s="28"/>
      <c r="E762" s="28"/>
      <c r="F762" s="28"/>
      <c r="G762" s="28"/>
      <c r="H762" s="28"/>
      <c r="I762" s="28"/>
      <c r="J762" s="28"/>
      <c r="K762" s="28"/>
      <c r="L762" s="28"/>
      <c r="M762" s="28"/>
      <c r="N762" s="28"/>
      <c r="O762" s="28"/>
      <c r="P762" s="28"/>
      <c r="Q762" s="28"/>
      <c r="R762" s="28"/>
      <c r="S762" s="28" t="s">
        <v>429</v>
      </c>
      <c r="T762" s="29">
        <f>ROUND(T761*0.21,2)</f>
        <v>0</v>
      </c>
    </row>
    <row r="763" spans="1:20" ht="18" customHeight="1" x14ac:dyDescent="0.35">
      <c r="A763" s="28"/>
      <c r="B763" s="28"/>
      <c r="C763" s="28"/>
      <c r="D763" s="28"/>
      <c r="E763" s="28"/>
      <c r="F763" s="28"/>
      <c r="G763" s="28"/>
      <c r="H763" s="28"/>
      <c r="I763" s="28"/>
      <c r="J763" s="28"/>
      <c r="K763" s="28"/>
      <c r="L763" s="28"/>
      <c r="M763" s="28"/>
      <c r="N763" s="28"/>
      <c r="O763" s="28"/>
      <c r="P763" s="28"/>
      <c r="Q763" s="28"/>
      <c r="R763" s="28"/>
      <c r="S763" s="28" t="s">
        <v>1444</v>
      </c>
      <c r="T763" s="29">
        <f>SUM(T761:T762)</f>
        <v>0</v>
      </c>
    </row>
  </sheetData>
  <mergeCells count="2">
    <mergeCell ref="A2:R2"/>
    <mergeCell ref="A3:R3"/>
  </mergeCells>
  <pageMargins left="0.27559055118110237" right="0.19685039370078741" top="0.47244094488188981" bottom="0.35433070866141736" header="0.51181102362204722" footer="0.31496062992125984"/>
  <pageSetup paperSize="9" scale="19" fitToHeight="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2B2CC-F3C5-4546-AEF7-2211BE9894A3}">
  <dimension ref="A2:AA204"/>
  <sheetViews>
    <sheetView view="pageBreakPreview" zoomScale="60" zoomScaleNormal="100" workbookViewId="0">
      <pane ySplit="7" topLeftCell="A8" activePane="bottomLeft" state="frozen"/>
      <selection pane="bottomLeft" activeCell="B17" sqref="B17"/>
    </sheetView>
  </sheetViews>
  <sheetFormatPr defaultColWidth="8.1640625" defaultRowHeight="13.65" customHeight="1" x14ac:dyDescent="0.35"/>
  <cols>
    <col min="1" max="1" width="15.1640625" style="33" bestFit="1" customWidth="1"/>
    <col min="2" max="2" width="41" customWidth="1"/>
    <col min="3" max="3" width="14.6640625" style="33" bestFit="1" customWidth="1"/>
    <col min="4" max="27" width="6.6640625" bestFit="1" customWidth="1"/>
  </cols>
  <sheetData>
    <row r="2" spans="1:27" ht="30" customHeight="1" x14ac:dyDescent="0.35">
      <c r="A2" s="38" t="s">
        <v>1666</v>
      </c>
      <c r="B2" s="38"/>
      <c r="C2" s="38"/>
      <c r="D2" s="38"/>
      <c r="E2" s="38"/>
      <c r="F2" s="38"/>
      <c r="G2" s="38"/>
      <c r="H2" s="38"/>
      <c r="I2" s="38"/>
      <c r="J2" s="38"/>
      <c r="K2" s="38"/>
      <c r="L2" s="38"/>
      <c r="M2" s="38"/>
      <c r="N2" s="38"/>
      <c r="O2" s="38"/>
      <c r="P2" s="38"/>
      <c r="Q2" s="38"/>
      <c r="R2" s="38"/>
      <c r="S2" s="38"/>
      <c r="T2" s="38"/>
      <c r="U2" s="38"/>
      <c r="V2" s="38"/>
      <c r="W2" s="38"/>
      <c r="X2" s="38"/>
      <c r="Y2" s="38"/>
      <c r="Z2" s="38"/>
      <c r="AA2" s="38"/>
    </row>
    <row r="3" spans="1:27" ht="30" customHeight="1" x14ac:dyDescent="0.35">
      <c r="A3" s="38" t="s">
        <v>11</v>
      </c>
      <c r="B3" s="38"/>
      <c r="C3" s="38"/>
      <c r="D3" s="38"/>
      <c r="E3" s="38"/>
      <c r="F3" s="38"/>
      <c r="G3" s="38"/>
      <c r="H3" s="38"/>
      <c r="I3" s="38"/>
      <c r="J3" s="38"/>
      <c r="K3" s="38"/>
      <c r="L3" s="38"/>
      <c r="M3" s="38"/>
      <c r="N3" s="38"/>
      <c r="O3" s="38"/>
      <c r="P3" s="38"/>
      <c r="Q3" s="38"/>
      <c r="R3" s="38"/>
      <c r="S3" s="38"/>
      <c r="T3" s="38"/>
      <c r="U3" s="38"/>
      <c r="V3" s="38"/>
      <c r="W3" s="38"/>
      <c r="X3" s="38"/>
      <c r="Y3" s="38"/>
      <c r="Z3" s="38"/>
      <c r="AA3" s="38"/>
    </row>
    <row r="5" spans="1:27" ht="13.65" customHeight="1" thickBot="1" x14ac:dyDescent="0.4"/>
    <row r="6" spans="1:27" ht="16.399999999999999" customHeight="1" thickBot="1" x14ac:dyDescent="0.4">
      <c r="A6" s="30"/>
      <c r="B6" s="30"/>
      <c r="C6" s="31"/>
      <c r="D6" s="44">
        <v>2027</v>
      </c>
      <c r="E6" s="45"/>
      <c r="F6" s="45"/>
      <c r="G6" s="45"/>
      <c r="H6" s="45"/>
      <c r="I6" s="45"/>
      <c r="J6" s="45"/>
      <c r="K6" s="45"/>
      <c r="L6" s="45"/>
      <c r="M6" s="45"/>
      <c r="N6" s="45"/>
      <c r="O6" s="46"/>
      <c r="P6" s="44">
        <v>2028</v>
      </c>
      <c r="Q6" s="45"/>
      <c r="R6" s="45"/>
      <c r="S6" s="45"/>
      <c r="T6" s="45"/>
      <c r="U6" s="45"/>
      <c r="V6" s="45"/>
      <c r="W6" s="45"/>
      <c r="X6" s="45"/>
      <c r="Y6" s="45"/>
      <c r="Z6" s="45"/>
      <c r="AA6" s="46"/>
    </row>
    <row r="7" spans="1:27" s="33" customFormat="1" ht="31.65" customHeight="1" thickBot="1" x14ac:dyDescent="0.4">
      <c r="A7" s="35" t="s">
        <v>12</v>
      </c>
      <c r="B7" s="35" t="s">
        <v>13</v>
      </c>
      <c r="C7" s="34" t="s">
        <v>1667</v>
      </c>
      <c r="D7" s="5" t="s">
        <v>1668</v>
      </c>
      <c r="E7" s="5" t="s">
        <v>1669</v>
      </c>
      <c r="F7" s="5" t="s">
        <v>1670</v>
      </c>
      <c r="G7" s="5" t="s">
        <v>1671</v>
      </c>
      <c r="H7" s="5" t="s">
        <v>1672</v>
      </c>
      <c r="I7" s="5" t="s">
        <v>1673</v>
      </c>
      <c r="J7" s="5" t="s">
        <v>1674</v>
      </c>
      <c r="K7" s="5" t="s">
        <v>1675</v>
      </c>
      <c r="L7" s="5" t="s">
        <v>1676</v>
      </c>
      <c r="M7" s="5" t="s">
        <v>1677</v>
      </c>
      <c r="N7" s="5" t="s">
        <v>1678</v>
      </c>
      <c r="O7" s="6" t="s">
        <v>1679</v>
      </c>
      <c r="P7" s="5" t="s">
        <v>1668</v>
      </c>
      <c r="Q7" s="5" t="s">
        <v>1669</v>
      </c>
      <c r="R7" s="5" t="s">
        <v>1670</v>
      </c>
      <c r="S7" s="5" t="s">
        <v>1671</v>
      </c>
      <c r="T7" s="5" t="s">
        <v>1672</v>
      </c>
      <c r="U7" s="5" t="s">
        <v>1673</v>
      </c>
      <c r="V7" s="5" t="s">
        <v>1674</v>
      </c>
      <c r="W7" s="5" t="s">
        <v>1675</v>
      </c>
      <c r="X7" s="5" t="s">
        <v>1676</v>
      </c>
      <c r="Y7" s="5" t="s">
        <v>1677</v>
      </c>
      <c r="Z7" s="5" t="s">
        <v>1678</v>
      </c>
      <c r="AA7" s="6" t="s">
        <v>1679</v>
      </c>
    </row>
    <row r="8" spans="1:27" ht="15.5" x14ac:dyDescent="0.35">
      <c r="A8" s="12" t="s">
        <v>33</v>
      </c>
      <c r="B8" s="11" t="s">
        <v>34</v>
      </c>
      <c r="C8" s="32" t="s">
        <v>1680</v>
      </c>
      <c r="D8" s="12" t="s">
        <v>498</v>
      </c>
      <c r="E8" s="12" t="s">
        <v>498</v>
      </c>
      <c r="F8" s="12" t="s">
        <v>498</v>
      </c>
      <c r="G8" s="12" t="s">
        <v>498</v>
      </c>
      <c r="H8" s="12" t="s">
        <v>498</v>
      </c>
      <c r="I8" s="12" t="s">
        <v>498</v>
      </c>
      <c r="J8" s="12" t="s">
        <v>498</v>
      </c>
      <c r="K8" s="12" t="s">
        <v>498</v>
      </c>
      <c r="L8" s="12" t="s">
        <v>1681</v>
      </c>
      <c r="M8" s="12" t="s">
        <v>498</v>
      </c>
      <c r="N8" s="12" t="s">
        <v>498</v>
      </c>
      <c r="O8" s="32" t="s">
        <v>498</v>
      </c>
      <c r="P8" s="12" t="s">
        <v>498</v>
      </c>
      <c r="Q8" s="12" t="s">
        <v>498</v>
      </c>
      <c r="R8" s="12" t="s">
        <v>498</v>
      </c>
      <c r="S8" s="12" t="s">
        <v>498</v>
      </c>
      <c r="T8" s="12" t="s">
        <v>498</v>
      </c>
      <c r="U8" s="12" t="s">
        <v>498</v>
      </c>
      <c r="V8" s="12" t="s">
        <v>498</v>
      </c>
      <c r="W8" s="12" t="s">
        <v>498</v>
      </c>
      <c r="X8" s="12" t="s">
        <v>1681</v>
      </c>
      <c r="Y8" s="12" t="s">
        <v>498</v>
      </c>
      <c r="Z8" s="12" t="s">
        <v>498</v>
      </c>
      <c r="AA8" s="32" t="s">
        <v>498</v>
      </c>
    </row>
    <row r="9" spans="1:27" ht="15.5" x14ac:dyDescent="0.35">
      <c r="A9" s="12" t="s">
        <v>37</v>
      </c>
      <c r="B9" s="11" t="s">
        <v>38</v>
      </c>
      <c r="C9" s="32" t="s">
        <v>1680</v>
      </c>
      <c r="D9" s="12" t="s">
        <v>498</v>
      </c>
      <c r="E9" s="12" t="s">
        <v>498</v>
      </c>
      <c r="F9" s="12" t="s">
        <v>1681</v>
      </c>
      <c r="G9" s="12" t="s">
        <v>498</v>
      </c>
      <c r="H9" s="12" t="s">
        <v>498</v>
      </c>
      <c r="I9" s="12" t="s">
        <v>498</v>
      </c>
      <c r="J9" s="12" t="s">
        <v>498</v>
      </c>
      <c r="K9" s="12" t="s">
        <v>498</v>
      </c>
      <c r="L9" s="12" t="s">
        <v>498</v>
      </c>
      <c r="M9" s="12" t="s">
        <v>498</v>
      </c>
      <c r="N9" s="12" t="s">
        <v>498</v>
      </c>
      <c r="O9" s="32" t="s">
        <v>498</v>
      </c>
      <c r="P9" s="12" t="s">
        <v>498</v>
      </c>
      <c r="Q9" s="12" t="s">
        <v>498</v>
      </c>
      <c r="R9" s="12" t="s">
        <v>1681</v>
      </c>
      <c r="S9" s="12" t="s">
        <v>498</v>
      </c>
      <c r="T9" s="12" t="s">
        <v>498</v>
      </c>
      <c r="U9" s="12" t="s">
        <v>498</v>
      </c>
      <c r="V9" s="12" t="s">
        <v>498</v>
      </c>
      <c r="W9" s="12" t="s">
        <v>498</v>
      </c>
      <c r="X9" s="12" t="s">
        <v>498</v>
      </c>
      <c r="Y9" s="12" t="s">
        <v>498</v>
      </c>
      <c r="Z9" s="12" t="s">
        <v>498</v>
      </c>
      <c r="AA9" s="32" t="s">
        <v>498</v>
      </c>
    </row>
    <row r="10" spans="1:27" ht="15.5" x14ac:dyDescent="0.35">
      <c r="A10" s="12" t="s">
        <v>39</v>
      </c>
      <c r="B10" s="11" t="s">
        <v>40</v>
      </c>
      <c r="C10" s="32" t="s">
        <v>1680</v>
      </c>
      <c r="D10" s="12" t="s">
        <v>498</v>
      </c>
      <c r="E10" s="12" t="s">
        <v>498</v>
      </c>
      <c r="F10" s="12" t="s">
        <v>498</v>
      </c>
      <c r="G10" s="12" t="s">
        <v>498</v>
      </c>
      <c r="H10" s="12" t="s">
        <v>498</v>
      </c>
      <c r="I10" s="12" t="s">
        <v>498</v>
      </c>
      <c r="J10" s="12" t="s">
        <v>498</v>
      </c>
      <c r="K10" s="12" t="s">
        <v>498</v>
      </c>
      <c r="L10" s="12" t="s">
        <v>498</v>
      </c>
      <c r="M10" s="12" t="s">
        <v>498</v>
      </c>
      <c r="N10" s="12" t="s">
        <v>498</v>
      </c>
      <c r="O10" s="32" t="s">
        <v>498</v>
      </c>
      <c r="P10" s="12" t="s">
        <v>498</v>
      </c>
      <c r="Q10" s="12" t="s">
        <v>498</v>
      </c>
      <c r="R10" s="12" t="s">
        <v>498</v>
      </c>
      <c r="S10" s="12" t="s">
        <v>498</v>
      </c>
      <c r="T10" s="12" t="s">
        <v>498</v>
      </c>
      <c r="U10" s="12" t="s">
        <v>498</v>
      </c>
      <c r="V10" s="12" t="s">
        <v>498</v>
      </c>
      <c r="W10" s="12" t="s">
        <v>498</v>
      </c>
      <c r="X10" s="12" t="s">
        <v>498</v>
      </c>
      <c r="Y10" s="12" t="s">
        <v>1681</v>
      </c>
      <c r="Z10" s="12" t="s">
        <v>498</v>
      </c>
      <c r="AA10" s="32" t="s">
        <v>498</v>
      </c>
    </row>
    <row r="11" spans="1:27" ht="15.5" x14ac:dyDescent="0.35">
      <c r="A11" s="12" t="s">
        <v>41</v>
      </c>
      <c r="B11" s="11" t="s">
        <v>42</v>
      </c>
      <c r="C11" s="32" t="s">
        <v>1680</v>
      </c>
      <c r="D11" s="12" t="s">
        <v>498</v>
      </c>
      <c r="E11" s="12" t="s">
        <v>498</v>
      </c>
      <c r="F11" s="12" t="s">
        <v>498</v>
      </c>
      <c r="G11" s="12" t="s">
        <v>498</v>
      </c>
      <c r="H11" s="12" t="s">
        <v>498</v>
      </c>
      <c r="I11" s="12" t="s">
        <v>498</v>
      </c>
      <c r="J11" s="12" t="s">
        <v>498</v>
      </c>
      <c r="K11" s="12" t="s">
        <v>498</v>
      </c>
      <c r="L11" s="12" t="s">
        <v>498</v>
      </c>
      <c r="M11" s="12" t="s">
        <v>498</v>
      </c>
      <c r="N11" s="12" t="s">
        <v>498</v>
      </c>
      <c r="O11" s="32" t="s">
        <v>498</v>
      </c>
      <c r="P11" s="12" t="s">
        <v>498</v>
      </c>
      <c r="Q11" s="12" t="s">
        <v>498</v>
      </c>
      <c r="R11" s="12" t="s">
        <v>498</v>
      </c>
      <c r="S11" s="12" t="s">
        <v>498</v>
      </c>
      <c r="T11" s="12" t="s">
        <v>498</v>
      </c>
      <c r="U11" s="12" t="s">
        <v>498</v>
      </c>
      <c r="V11" s="12" t="s">
        <v>498</v>
      </c>
      <c r="W11" s="12" t="s">
        <v>498</v>
      </c>
      <c r="X11" s="12" t="s">
        <v>498</v>
      </c>
      <c r="Y11" s="12" t="s">
        <v>1681</v>
      </c>
      <c r="Z11" s="12" t="s">
        <v>498</v>
      </c>
      <c r="AA11" s="32" t="s">
        <v>498</v>
      </c>
    </row>
    <row r="12" spans="1:27" ht="15.5" x14ac:dyDescent="0.35">
      <c r="A12" s="12" t="s">
        <v>43</v>
      </c>
      <c r="B12" s="11" t="s">
        <v>44</v>
      </c>
      <c r="C12" s="32" t="s">
        <v>1680</v>
      </c>
      <c r="D12" s="12" t="s">
        <v>498</v>
      </c>
      <c r="E12" s="12" t="s">
        <v>498</v>
      </c>
      <c r="F12" s="12" t="s">
        <v>498</v>
      </c>
      <c r="G12" s="12" t="s">
        <v>498</v>
      </c>
      <c r="H12" s="12" t="s">
        <v>498</v>
      </c>
      <c r="I12" s="12" t="s">
        <v>498</v>
      </c>
      <c r="J12" s="12" t="s">
        <v>498</v>
      </c>
      <c r="K12" s="12" t="s">
        <v>498</v>
      </c>
      <c r="L12" s="12" t="s">
        <v>498</v>
      </c>
      <c r="M12" s="12" t="s">
        <v>498</v>
      </c>
      <c r="N12" s="12" t="s">
        <v>498</v>
      </c>
      <c r="O12" s="32" t="s">
        <v>498</v>
      </c>
      <c r="P12" s="12" t="s">
        <v>498</v>
      </c>
      <c r="Q12" s="12" t="s">
        <v>498</v>
      </c>
      <c r="R12" s="12" t="s">
        <v>498</v>
      </c>
      <c r="S12" s="12" t="s">
        <v>498</v>
      </c>
      <c r="T12" s="12" t="s">
        <v>498</v>
      </c>
      <c r="U12" s="12" t="s">
        <v>498</v>
      </c>
      <c r="V12" s="12" t="s">
        <v>498</v>
      </c>
      <c r="W12" s="12" t="s">
        <v>498</v>
      </c>
      <c r="X12" s="12" t="s">
        <v>498</v>
      </c>
      <c r="Y12" s="12" t="s">
        <v>1682</v>
      </c>
      <c r="Z12" s="12" t="s">
        <v>498</v>
      </c>
      <c r="AA12" s="32" t="s">
        <v>498</v>
      </c>
    </row>
    <row r="13" spans="1:27" ht="31" x14ac:dyDescent="0.35">
      <c r="A13" s="12" t="s">
        <v>45</v>
      </c>
      <c r="B13" s="11" t="s">
        <v>46</v>
      </c>
      <c r="C13" s="32" t="s">
        <v>1680</v>
      </c>
      <c r="D13" s="12" t="s">
        <v>498</v>
      </c>
      <c r="E13" s="12" t="s">
        <v>498</v>
      </c>
      <c r="F13" s="12" t="s">
        <v>498</v>
      </c>
      <c r="G13" s="12" t="s">
        <v>498</v>
      </c>
      <c r="H13" s="12" t="s">
        <v>498</v>
      </c>
      <c r="I13" s="12" t="s">
        <v>498</v>
      </c>
      <c r="J13" s="12" t="s">
        <v>1681</v>
      </c>
      <c r="K13" s="12" t="s">
        <v>498</v>
      </c>
      <c r="L13" s="12" t="s">
        <v>498</v>
      </c>
      <c r="M13" s="12" t="s">
        <v>498</v>
      </c>
      <c r="N13" s="12" t="s">
        <v>498</v>
      </c>
      <c r="O13" s="32" t="s">
        <v>498</v>
      </c>
      <c r="P13" s="12" t="s">
        <v>498</v>
      </c>
      <c r="Q13" s="12" t="s">
        <v>498</v>
      </c>
      <c r="R13" s="12" t="s">
        <v>498</v>
      </c>
      <c r="S13" s="12" t="s">
        <v>498</v>
      </c>
      <c r="T13" s="12" t="s">
        <v>498</v>
      </c>
      <c r="U13" s="12" t="s">
        <v>498</v>
      </c>
      <c r="V13" s="12" t="s">
        <v>1681</v>
      </c>
      <c r="W13" s="12" t="s">
        <v>498</v>
      </c>
      <c r="X13" s="12" t="s">
        <v>498</v>
      </c>
      <c r="Y13" s="12" t="s">
        <v>498</v>
      </c>
      <c r="Z13" s="12" t="s">
        <v>498</v>
      </c>
      <c r="AA13" s="32" t="s">
        <v>498</v>
      </c>
    </row>
    <row r="14" spans="1:27" ht="15.5" x14ac:dyDescent="0.35">
      <c r="A14" s="12" t="s">
        <v>47</v>
      </c>
      <c r="B14" s="11" t="s">
        <v>48</v>
      </c>
      <c r="C14" s="32" t="s">
        <v>1680</v>
      </c>
      <c r="D14" s="12" t="s">
        <v>498</v>
      </c>
      <c r="E14" s="12" t="s">
        <v>498</v>
      </c>
      <c r="F14" s="12" t="s">
        <v>498</v>
      </c>
      <c r="G14" s="12" t="s">
        <v>1682</v>
      </c>
      <c r="H14" s="12" t="s">
        <v>498</v>
      </c>
      <c r="I14" s="12" t="s">
        <v>498</v>
      </c>
      <c r="J14" s="12" t="s">
        <v>498</v>
      </c>
      <c r="K14" s="12" t="s">
        <v>1682</v>
      </c>
      <c r="L14" s="12" t="s">
        <v>498</v>
      </c>
      <c r="M14" s="12" t="s">
        <v>498</v>
      </c>
      <c r="N14" s="12" t="s">
        <v>498</v>
      </c>
      <c r="O14" s="32" t="s">
        <v>498</v>
      </c>
      <c r="P14" s="12" t="s">
        <v>498</v>
      </c>
      <c r="Q14" s="12" t="s">
        <v>498</v>
      </c>
      <c r="R14" s="12" t="s">
        <v>498</v>
      </c>
      <c r="S14" s="12" t="s">
        <v>1682</v>
      </c>
      <c r="T14" s="12" t="s">
        <v>498</v>
      </c>
      <c r="U14" s="12" t="s">
        <v>498</v>
      </c>
      <c r="V14" s="12" t="s">
        <v>498</v>
      </c>
      <c r="W14" s="12" t="s">
        <v>1682</v>
      </c>
      <c r="X14" s="12" t="s">
        <v>498</v>
      </c>
      <c r="Y14" s="12" t="s">
        <v>498</v>
      </c>
      <c r="Z14" s="12" t="s">
        <v>498</v>
      </c>
      <c r="AA14" s="32" t="s">
        <v>498</v>
      </c>
    </row>
    <row r="15" spans="1:27" ht="31" x14ac:dyDescent="0.35">
      <c r="A15" s="12" t="s">
        <v>49</v>
      </c>
      <c r="B15" s="11" t="s">
        <v>50</v>
      </c>
      <c r="C15" s="32" t="s">
        <v>1680</v>
      </c>
      <c r="D15" s="12" t="s">
        <v>498</v>
      </c>
      <c r="E15" s="12" t="s">
        <v>498</v>
      </c>
      <c r="F15" s="12" t="s">
        <v>498</v>
      </c>
      <c r="G15" s="12" t="s">
        <v>498</v>
      </c>
      <c r="H15" s="12" t="s">
        <v>498</v>
      </c>
      <c r="I15" s="12" t="s">
        <v>498</v>
      </c>
      <c r="J15" s="12" t="s">
        <v>498</v>
      </c>
      <c r="K15" s="12" t="s">
        <v>498</v>
      </c>
      <c r="L15" s="12" t="s">
        <v>1681</v>
      </c>
      <c r="M15" s="12" t="s">
        <v>498</v>
      </c>
      <c r="N15" s="12" t="s">
        <v>498</v>
      </c>
      <c r="O15" s="32" t="s">
        <v>498</v>
      </c>
      <c r="P15" s="12" t="s">
        <v>498</v>
      </c>
      <c r="Q15" s="12" t="s">
        <v>498</v>
      </c>
      <c r="R15" s="12" t="s">
        <v>498</v>
      </c>
      <c r="S15" s="12" t="s">
        <v>498</v>
      </c>
      <c r="T15" s="12" t="s">
        <v>498</v>
      </c>
      <c r="U15" s="12" t="s">
        <v>498</v>
      </c>
      <c r="V15" s="12" t="s">
        <v>498</v>
      </c>
      <c r="W15" s="12" t="s">
        <v>498</v>
      </c>
      <c r="X15" s="12" t="s">
        <v>1681</v>
      </c>
      <c r="Y15" s="12" t="s">
        <v>498</v>
      </c>
      <c r="Z15" s="12" t="s">
        <v>498</v>
      </c>
      <c r="AA15" s="32" t="s">
        <v>498</v>
      </c>
    </row>
    <row r="16" spans="1:27" ht="31" x14ac:dyDescent="0.35">
      <c r="A16" s="12" t="s">
        <v>51</v>
      </c>
      <c r="B16" s="11" t="s">
        <v>52</v>
      </c>
      <c r="C16" s="32" t="s">
        <v>1680</v>
      </c>
      <c r="D16" s="12" t="s">
        <v>498</v>
      </c>
      <c r="E16" s="12" t="s">
        <v>498</v>
      </c>
      <c r="F16" s="12" t="s">
        <v>498</v>
      </c>
      <c r="G16" s="12" t="s">
        <v>498</v>
      </c>
      <c r="H16" s="12" t="s">
        <v>498</v>
      </c>
      <c r="I16" s="12" t="s">
        <v>1683</v>
      </c>
      <c r="J16" s="12" t="s">
        <v>498</v>
      </c>
      <c r="K16" s="12" t="s">
        <v>498</v>
      </c>
      <c r="L16" s="12" t="s">
        <v>498</v>
      </c>
      <c r="M16" s="12" t="s">
        <v>498</v>
      </c>
      <c r="N16" s="12" t="s">
        <v>498</v>
      </c>
      <c r="O16" s="32" t="s">
        <v>498</v>
      </c>
      <c r="P16" s="12" t="s">
        <v>498</v>
      </c>
      <c r="Q16" s="12" t="s">
        <v>498</v>
      </c>
      <c r="R16" s="12" t="s">
        <v>498</v>
      </c>
      <c r="S16" s="12" t="s">
        <v>498</v>
      </c>
      <c r="T16" s="12" t="s">
        <v>498</v>
      </c>
      <c r="U16" s="12" t="s">
        <v>1683</v>
      </c>
      <c r="V16" s="12" t="s">
        <v>498</v>
      </c>
      <c r="W16" s="12" t="s">
        <v>498</v>
      </c>
      <c r="X16" s="12" t="s">
        <v>498</v>
      </c>
      <c r="Y16" s="12" t="s">
        <v>498</v>
      </c>
      <c r="Z16" s="12" t="s">
        <v>498</v>
      </c>
      <c r="AA16" s="32" t="s">
        <v>498</v>
      </c>
    </row>
    <row r="17" spans="1:27" ht="15.5" x14ac:dyDescent="0.35">
      <c r="A17" s="12" t="s">
        <v>53</v>
      </c>
      <c r="B17" s="11" t="s">
        <v>54</v>
      </c>
      <c r="C17" s="32" t="s">
        <v>1680</v>
      </c>
      <c r="D17" s="12" t="s">
        <v>498</v>
      </c>
      <c r="E17" s="12" t="s">
        <v>498</v>
      </c>
      <c r="F17" s="12" t="s">
        <v>498</v>
      </c>
      <c r="G17" s="12" t="s">
        <v>498</v>
      </c>
      <c r="H17" s="12" t="s">
        <v>498</v>
      </c>
      <c r="I17" s="12" t="s">
        <v>1682</v>
      </c>
      <c r="J17" s="12" t="s">
        <v>498</v>
      </c>
      <c r="K17" s="12" t="s">
        <v>498</v>
      </c>
      <c r="L17" s="12" t="s">
        <v>498</v>
      </c>
      <c r="M17" s="12" t="s">
        <v>498</v>
      </c>
      <c r="N17" s="12" t="s">
        <v>498</v>
      </c>
      <c r="O17" s="32" t="s">
        <v>498</v>
      </c>
      <c r="P17" s="12" t="s">
        <v>498</v>
      </c>
      <c r="Q17" s="12" t="s">
        <v>498</v>
      </c>
      <c r="R17" s="12" t="s">
        <v>498</v>
      </c>
      <c r="S17" s="12" t="s">
        <v>498</v>
      </c>
      <c r="T17" s="12" t="s">
        <v>498</v>
      </c>
      <c r="U17" s="12" t="s">
        <v>1682</v>
      </c>
      <c r="V17" s="12" t="s">
        <v>498</v>
      </c>
      <c r="W17" s="12" t="s">
        <v>498</v>
      </c>
      <c r="X17" s="12" t="s">
        <v>498</v>
      </c>
      <c r="Y17" s="12" t="s">
        <v>498</v>
      </c>
      <c r="Z17" s="12" t="s">
        <v>498</v>
      </c>
      <c r="AA17" s="32" t="s">
        <v>498</v>
      </c>
    </row>
    <row r="18" spans="1:27" ht="15.5" x14ac:dyDescent="0.35">
      <c r="A18" s="12" t="s">
        <v>55</v>
      </c>
      <c r="B18" s="11" t="s">
        <v>56</v>
      </c>
      <c r="C18" s="32" t="s">
        <v>1680</v>
      </c>
      <c r="D18" s="12" t="s">
        <v>498</v>
      </c>
      <c r="E18" s="12" t="s">
        <v>498</v>
      </c>
      <c r="F18" s="12" t="s">
        <v>498</v>
      </c>
      <c r="G18" s="12" t="s">
        <v>498</v>
      </c>
      <c r="H18" s="12" t="s">
        <v>498</v>
      </c>
      <c r="I18" s="12" t="s">
        <v>1681</v>
      </c>
      <c r="J18" s="12" t="s">
        <v>498</v>
      </c>
      <c r="K18" s="12" t="s">
        <v>498</v>
      </c>
      <c r="L18" s="12" t="s">
        <v>498</v>
      </c>
      <c r="M18" s="12" t="s">
        <v>498</v>
      </c>
      <c r="N18" s="12" t="s">
        <v>498</v>
      </c>
      <c r="O18" s="32" t="s">
        <v>498</v>
      </c>
      <c r="P18" s="12" t="s">
        <v>498</v>
      </c>
      <c r="Q18" s="12" t="s">
        <v>498</v>
      </c>
      <c r="R18" s="12" t="s">
        <v>498</v>
      </c>
      <c r="S18" s="12" t="s">
        <v>498</v>
      </c>
      <c r="T18" s="12" t="s">
        <v>498</v>
      </c>
      <c r="U18" s="12" t="s">
        <v>1681</v>
      </c>
      <c r="V18" s="12" t="s">
        <v>498</v>
      </c>
      <c r="W18" s="12" t="s">
        <v>498</v>
      </c>
      <c r="X18" s="12" t="s">
        <v>498</v>
      </c>
      <c r="Y18" s="12" t="s">
        <v>498</v>
      </c>
      <c r="Z18" s="12" t="s">
        <v>498</v>
      </c>
      <c r="AA18" s="32" t="s">
        <v>498</v>
      </c>
    </row>
    <row r="19" spans="1:27" ht="31" x14ac:dyDescent="0.35">
      <c r="A19" s="12" t="s">
        <v>57</v>
      </c>
      <c r="B19" s="11" t="s">
        <v>58</v>
      </c>
      <c r="C19" s="32" t="s">
        <v>1680</v>
      </c>
      <c r="D19" s="12" t="s">
        <v>498</v>
      </c>
      <c r="E19" s="12" t="s">
        <v>498</v>
      </c>
      <c r="F19" s="12" t="s">
        <v>498</v>
      </c>
      <c r="G19" s="12" t="s">
        <v>498</v>
      </c>
      <c r="H19" s="12" t="s">
        <v>498</v>
      </c>
      <c r="I19" s="12" t="s">
        <v>1684</v>
      </c>
      <c r="J19" s="12" t="s">
        <v>498</v>
      </c>
      <c r="K19" s="12" t="s">
        <v>498</v>
      </c>
      <c r="L19" s="12" t="s">
        <v>498</v>
      </c>
      <c r="M19" s="12" t="s">
        <v>498</v>
      </c>
      <c r="N19" s="12" t="s">
        <v>498</v>
      </c>
      <c r="O19" s="32" t="s">
        <v>498</v>
      </c>
      <c r="P19" s="12" t="s">
        <v>498</v>
      </c>
      <c r="Q19" s="12" t="s">
        <v>498</v>
      </c>
      <c r="R19" s="12" t="s">
        <v>498</v>
      </c>
      <c r="S19" s="12" t="s">
        <v>498</v>
      </c>
      <c r="T19" s="12" t="s">
        <v>498</v>
      </c>
      <c r="U19" s="12" t="s">
        <v>1684</v>
      </c>
      <c r="V19" s="12" t="s">
        <v>498</v>
      </c>
      <c r="W19" s="12" t="s">
        <v>498</v>
      </c>
      <c r="X19" s="12" t="s">
        <v>498</v>
      </c>
      <c r="Y19" s="12" t="s">
        <v>498</v>
      </c>
      <c r="Z19" s="12" t="s">
        <v>498</v>
      </c>
      <c r="AA19" s="32" t="s">
        <v>498</v>
      </c>
    </row>
    <row r="20" spans="1:27" ht="15.5" x14ac:dyDescent="0.35">
      <c r="A20" s="12" t="s">
        <v>59</v>
      </c>
      <c r="B20" s="11" t="s">
        <v>60</v>
      </c>
      <c r="C20" s="32" t="s">
        <v>1680</v>
      </c>
      <c r="D20" s="12" t="s">
        <v>498</v>
      </c>
      <c r="E20" s="12" t="s">
        <v>498</v>
      </c>
      <c r="F20" s="12" t="s">
        <v>498</v>
      </c>
      <c r="G20" s="12" t="s">
        <v>498</v>
      </c>
      <c r="H20" s="12" t="s">
        <v>498</v>
      </c>
      <c r="I20" s="12" t="s">
        <v>1681</v>
      </c>
      <c r="J20" s="12" t="s">
        <v>498</v>
      </c>
      <c r="K20" s="12" t="s">
        <v>498</v>
      </c>
      <c r="L20" s="12" t="s">
        <v>498</v>
      </c>
      <c r="M20" s="12" t="s">
        <v>498</v>
      </c>
      <c r="N20" s="12" t="s">
        <v>498</v>
      </c>
      <c r="O20" s="32" t="s">
        <v>498</v>
      </c>
      <c r="P20" s="12" t="s">
        <v>498</v>
      </c>
      <c r="Q20" s="12" t="s">
        <v>498</v>
      </c>
      <c r="R20" s="12" t="s">
        <v>498</v>
      </c>
      <c r="S20" s="12" t="s">
        <v>498</v>
      </c>
      <c r="T20" s="12" t="s">
        <v>498</v>
      </c>
      <c r="U20" s="12" t="s">
        <v>1681</v>
      </c>
      <c r="V20" s="12" t="s">
        <v>498</v>
      </c>
      <c r="W20" s="12" t="s">
        <v>498</v>
      </c>
      <c r="X20" s="12" t="s">
        <v>498</v>
      </c>
      <c r="Y20" s="12" t="s">
        <v>498</v>
      </c>
      <c r="Z20" s="12" t="s">
        <v>498</v>
      </c>
      <c r="AA20" s="32" t="s">
        <v>498</v>
      </c>
    </row>
    <row r="21" spans="1:27" ht="31" x14ac:dyDescent="0.35">
      <c r="A21" s="12" t="s">
        <v>61</v>
      </c>
      <c r="B21" s="11" t="s">
        <v>62</v>
      </c>
      <c r="C21" s="32" t="s">
        <v>1680</v>
      </c>
      <c r="D21" s="12" t="s">
        <v>498</v>
      </c>
      <c r="E21" s="12" t="s">
        <v>498</v>
      </c>
      <c r="F21" s="12" t="s">
        <v>498</v>
      </c>
      <c r="G21" s="12" t="s">
        <v>498</v>
      </c>
      <c r="H21" s="12" t="s">
        <v>498</v>
      </c>
      <c r="I21" s="12" t="s">
        <v>1683</v>
      </c>
      <c r="J21" s="12" t="s">
        <v>498</v>
      </c>
      <c r="K21" s="12" t="s">
        <v>498</v>
      </c>
      <c r="L21" s="12" t="s">
        <v>498</v>
      </c>
      <c r="M21" s="12" t="s">
        <v>498</v>
      </c>
      <c r="N21" s="12" t="s">
        <v>498</v>
      </c>
      <c r="O21" s="32" t="s">
        <v>498</v>
      </c>
      <c r="P21" s="12" t="s">
        <v>498</v>
      </c>
      <c r="Q21" s="12" t="s">
        <v>498</v>
      </c>
      <c r="R21" s="12" t="s">
        <v>498</v>
      </c>
      <c r="S21" s="12" t="s">
        <v>498</v>
      </c>
      <c r="T21" s="12" t="s">
        <v>498</v>
      </c>
      <c r="U21" s="12" t="s">
        <v>1683</v>
      </c>
      <c r="V21" s="12" t="s">
        <v>498</v>
      </c>
      <c r="W21" s="12" t="s">
        <v>498</v>
      </c>
      <c r="X21" s="12" t="s">
        <v>498</v>
      </c>
      <c r="Y21" s="12" t="s">
        <v>498</v>
      </c>
      <c r="Z21" s="12" t="s">
        <v>498</v>
      </c>
      <c r="AA21" s="32" t="s">
        <v>498</v>
      </c>
    </row>
    <row r="22" spans="1:27" ht="15.5" x14ac:dyDescent="0.35">
      <c r="A22" s="12" t="s">
        <v>63</v>
      </c>
      <c r="B22" s="11" t="s">
        <v>64</v>
      </c>
      <c r="C22" s="32" t="s">
        <v>1680</v>
      </c>
      <c r="D22" s="12" t="s">
        <v>498</v>
      </c>
      <c r="E22" s="12" t="s">
        <v>498</v>
      </c>
      <c r="F22" s="12" t="s">
        <v>498</v>
      </c>
      <c r="G22" s="12" t="s">
        <v>498</v>
      </c>
      <c r="H22" s="12" t="s">
        <v>498</v>
      </c>
      <c r="I22" s="12" t="s">
        <v>1683</v>
      </c>
      <c r="J22" s="12" t="s">
        <v>498</v>
      </c>
      <c r="K22" s="12" t="s">
        <v>498</v>
      </c>
      <c r="L22" s="12" t="s">
        <v>498</v>
      </c>
      <c r="M22" s="12" t="s">
        <v>498</v>
      </c>
      <c r="N22" s="12" t="s">
        <v>498</v>
      </c>
      <c r="O22" s="32" t="s">
        <v>498</v>
      </c>
      <c r="P22" s="12" t="s">
        <v>498</v>
      </c>
      <c r="Q22" s="12" t="s">
        <v>498</v>
      </c>
      <c r="R22" s="12" t="s">
        <v>498</v>
      </c>
      <c r="S22" s="12" t="s">
        <v>498</v>
      </c>
      <c r="T22" s="12" t="s">
        <v>498</v>
      </c>
      <c r="U22" s="12" t="s">
        <v>1683</v>
      </c>
      <c r="V22" s="12" t="s">
        <v>498</v>
      </c>
      <c r="W22" s="12" t="s">
        <v>498</v>
      </c>
      <c r="X22" s="12" t="s">
        <v>498</v>
      </c>
      <c r="Y22" s="12" t="s">
        <v>498</v>
      </c>
      <c r="Z22" s="12" t="s">
        <v>498</v>
      </c>
      <c r="AA22" s="32" t="s">
        <v>498</v>
      </c>
    </row>
    <row r="23" spans="1:27" ht="46.5" x14ac:dyDescent="0.35">
      <c r="A23" s="12" t="s">
        <v>65</v>
      </c>
      <c r="B23" s="11" t="s">
        <v>66</v>
      </c>
      <c r="C23" s="32" t="s">
        <v>1680</v>
      </c>
      <c r="D23" s="12" t="s">
        <v>498</v>
      </c>
      <c r="E23" s="12" t="s">
        <v>498</v>
      </c>
      <c r="F23" s="12" t="s">
        <v>498</v>
      </c>
      <c r="G23" s="12" t="s">
        <v>498</v>
      </c>
      <c r="H23" s="12" t="s">
        <v>498</v>
      </c>
      <c r="I23" s="12" t="s">
        <v>1683</v>
      </c>
      <c r="J23" s="12" t="s">
        <v>498</v>
      </c>
      <c r="K23" s="12" t="s">
        <v>498</v>
      </c>
      <c r="L23" s="12" t="s">
        <v>498</v>
      </c>
      <c r="M23" s="12" t="s">
        <v>498</v>
      </c>
      <c r="N23" s="12" t="s">
        <v>498</v>
      </c>
      <c r="O23" s="32" t="s">
        <v>498</v>
      </c>
      <c r="P23" s="12" t="s">
        <v>498</v>
      </c>
      <c r="Q23" s="12" t="s">
        <v>498</v>
      </c>
      <c r="R23" s="12" t="s">
        <v>498</v>
      </c>
      <c r="S23" s="12" t="s">
        <v>498</v>
      </c>
      <c r="T23" s="12" t="s">
        <v>498</v>
      </c>
      <c r="U23" s="12" t="s">
        <v>1683</v>
      </c>
      <c r="V23" s="12" t="s">
        <v>498</v>
      </c>
      <c r="W23" s="12" t="s">
        <v>498</v>
      </c>
      <c r="X23" s="12" t="s">
        <v>498</v>
      </c>
      <c r="Y23" s="12" t="s">
        <v>498</v>
      </c>
      <c r="Z23" s="12" t="s">
        <v>498</v>
      </c>
      <c r="AA23" s="32" t="s">
        <v>498</v>
      </c>
    </row>
    <row r="24" spans="1:27" ht="15.5" x14ac:dyDescent="0.35">
      <c r="A24" s="12" t="s">
        <v>67</v>
      </c>
      <c r="B24" s="11" t="s">
        <v>68</v>
      </c>
      <c r="C24" s="32" t="s">
        <v>1680</v>
      </c>
      <c r="D24" s="12" t="s">
        <v>498</v>
      </c>
      <c r="E24" s="12" t="s">
        <v>498</v>
      </c>
      <c r="F24" s="12" t="s">
        <v>498</v>
      </c>
      <c r="G24" s="12" t="s">
        <v>498</v>
      </c>
      <c r="H24" s="12" t="s">
        <v>498</v>
      </c>
      <c r="I24" s="12" t="s">
        <v>1683</v>
      </c>
      <c r="J24" s="12" t="s">
        <v>498</v>
      </c>
      <c r="K24" s="12" t="s">
        <v>498</v>
      </c>
      <c r="L24" s="12" t="s">
        <v>498</v>
      </c>
      <c r="M24" s="12" t="s">
        <v>498</v>
      </c>
      <c r="N24" s="12" t="s">
        <v>498</v>
      </c>
      <c r="O24" s="32" t="s">
        <v>498</v>
      </c>
      <c r="P24" s="12" t="s">
        <v>498</v>
      </c>
      <c r="Q24" s="12" t="s">
        <v>498</v>
      </c>
      <c r="R24" s="12" t="s">
        <v>498</v>
      </c>
      <c r="S24" s="12" t="s">
        <v>498</v>
      </c>
      <c r="T24" s="12" t="s">
        <v>498</v>
      </c>
      <c r="U24" s="12" t="s">
        <v>1683</v>
      </c>
      <c r="V24" s="12" t="s">
        <v>498</v>
      </c>
      <c r="W24" s="12" t="s">
        <v>498</v>
      </c>
      <c r="X24" s="12" t="s">
        <v>498</v>
      </c>
      <c r="Y24" s="12" t="s">
        <v>498</v>
      </c>
      <c r="Z24" s="12" t="s">
        <v>498</v>
      </c>
      <c r="AA24" s="32" t="s">
        <v>498</v>
      </c>
    </row>
    <row r="25" spans="1:27" ht="15.5" x14ac:dyDescent="0.35">
      <c r="A25" s="12" t="s">
        <v>69</v>
      </c>
      <c r="B25" s="11" t="s">
        <v>70</v>
      </c>
      <c r="C25" s="32" t="s">
        <v>1680</v>
      </c>
      <c r="D25" s="12" t="s">
        <v>498</v>
      </c>
      <c r="E25" s="12" t="s">
        <v>498</v>
      </c>
      <c r="F25" s="12" t="s">
        <v>1683</v>
      </c>
      <c r="G25" s="12" t="s">
        <v>498</v>
      </c>
      <c r="H25" s="12" t="s">
        <v>498</v>
      </c>
      <c r="I25" s="12" t="s">
        <v>498</v>
      </c>
      <c r="J25" s="12" t="s">
        <v>498</v>
      </c>
      <c r="K25" s="12" t="s">
        <v>498</v>
      </c>
      <c r="L25" s="12" t="s">
        <v>498</v>
      </c>
      <c r="M25" s="12" t="s">
        <v>1683</v>
      </c>
      <c r="N25" s="12" t="s">
        <v>498</v>
      </c>
      <c r="O25" s="32" t="s">
        <v>498</v>
      </c>
      <c r="P25" s="12" t="s">
        <v>498</v>
      </c>
      <c r="Q25" s="12" t="s">
        <v>498</v>
      </c>
      <c r="R25" s="12" t="s">
        <v>1683</v>
      </c>
      <c r="S25" s="12" t="s">
        <v>498</v>
      </c>
      <c r="T25" s="12" t="s">
        <v>498</v>
      </c>
      <c r="U25" s="12" t="s">
        <v>498</v>
      </c>
      <c r="V25" s="12" t="s">
        <v>498</v>
      </c>
      <c r="W25" s="12" t="s">
        <v>498</v>
      </c>
      <c r="X25" s="12" t="s">
        <v>498</v>
      </c>
      <c r="Y25" s="12" t="s">
        <v>1683</v>
      </c>
      <c r="Z25" s="12" t="s">
        <v>498</v>
      </c>
      <c r="AA25" s="32" t="s">
        <v>498</v>
      </c>
    </row>
    <row r="26" spans="1:27" ht="15.5" x14ac:dyDescent="0.35">
      <c r="A26" s="12" t="s">
        <v>71</v>
      </c>
      <c r="B26" s="11" t="s">
        <v>72</v>
      </c>
      <c r="C26" s="32" t="s">
        <v>1680</v>
      </c>
      <c r="D26" s="12" t="s">
        <v>498</v>
      </c>
      <c r="E26" s="12" t="s">
        <v>498</v>
      </c>
      <c r="F26" s="12" t="s">
        <v>498</v>
      </c>
      <c r="G26" s="12" t="s">
        <v>498</v>
      </c>
      <c r="H26" s="12" t="s">
        <v>498</v>
      </c>
      <c r="I26" s="12" t="s">
        <v>1683</v>
      </c>
      <c r="J26" s="12" t="s">
        <v>498</v>
      </c>
      <c r="K26" s="12" t="s">
        <v>498</v>
      </c>
      <c r="L26" s="12" t="s">
        <v>498</v>
      </c>
      <c r="M26" s="12" t="s">
        <v>498</v>
      </c>
      <c r="N26" s="12" t="s">
        <v>498</v>
      </c>
      <c r="O26" s="32" t="s">
        <v>498</v>
      </c>
      <c r="P26" s="12" t="s">
        <v>498</v>
      </c>
      <c r="Q26" s="12" t="s">
        <v>498</v>
      </c>
      <c r="R26" s="12" t="s">
        <v>498</v>
      </c>
      <c r="S26" s="12" t="s">
        <v>498</v>
      </c>
      <c r="T26" s="12" t="s">
        <v>498</v>
      </c>
      <c r="U26" s="12" t="s">
        <v>1683</v>
      </c>
      <c r="V26" s="12" t="s">
        <v>498</v>
      </c>
      <c r="W26" s="12" t="s">
        <v>498</v>
      </c>
      <c r="X26" s="12" t="s">
        <v>498</v>
      </c>
      <c r="Y26" s="12" t="s">
        <v>498</v>
      </c>
      <c r="Z26" s="12" t="s">
        <v>498</v>
      </c>
      <c r="AA26" s="32" t="s">
        <v>498</v>
      </c>
    </row>
    <row r="27" spans="1:27" ht="15.5" x14ac:dyDescent="0.35">
      <c r="A27" s="12" t="s">
        <v>73</v>
      </c>
      <c r="B27" s="11" t="s">
        <v>74</v>
      </c>
      <c r="C27" s="32" t="s">
        <v>1680</v>
      </c>
      <c r="D27" s="12" t="s">
        <v>498</v>
      </c>
      <c r="E27" s="12" t="s">
        <v>498</v>
      </c>
      <c r="F27" s="12" t="s">
        <v>498</v>
      </c>
      <c r="G27" s="12" t="s">
        <v>498</v>
      </c>
      <c r="H27" s="12" t="s">
        <v>498</v>
      </c>
      <c r="I27" s="12" t="s">
        <v>1683</v>
      </c>
      <c r="J27" s="12" t="s">
        <v>498</v>
      </c>
      <c r="K27" s="12" t="s">
        <v>498</v>
      </c>
      <c r="L27" s="12" t="s">
        <v>498</v>
      </c>
      <c r="M27" s="12" t="s">
        <v>498</v>
      </c>
      <c r="N27" s="12" t="s">
        <v>498</v>
      </c>
      <c r="O27" s="32" t="s">
        <v>498</v>
      </c>
      <c r="P27" s="12" t="s">
        <v>498</v>
      </c>
      <c r="Q27" s="12" t="s">
        <v>498</v>
      </c>
      <c r="R27" s="12" t="s">
        <v>498</v>
      </c>
      <c r="S27" s="12" t="s">
        <v>498</v>
      </c>
      <c r="T27" s="12" t="s">
        <v>498</v>
      </c>
      <c r="U27" s="12" t="s">
        <v>1683</v>
      </c>
      <c r="V27" s="12" t="s">
        <v>498</v>
      </c>
      <c r="W27" s="12" t="s">
        <v>498</v>
      </c>
      <c r="X27" s="12" t="s">
        <v>498</v>
      </c>
      <c r="Y27" s="12" t="s">
        <v>498</v>
      </c>
      <c r="Z27" s="12" t="s">
        <v>498</v>
      </c>
      <c r="AA27" s="32" t="s">
        <v>498</v>
      </c>
    </row>
    <row r="28" spans="1:27" ht="15.5" x14ac:dyDescent="0.35">
      <c r="A28" s="12" t="s">
        <v>75</v>
      </c>
      <c r="B28" s="11" t="s">
        <v>76</v>
      </c>
      <c r="C28" s="32" t="s">
        <v>1680</v>
      </c>
      <c r="D28" s="12" t="s">
        <v>498</v>
      </c>
      <c r="E28" s="12" t="s">
        <v>498</v>
      </c>
      <c r="F28" s="12" t="s">
        <v>1681</v>
      </c>
      <c r="G28" s="12" t="s">
        <v>498</v>
      </c>
      <c r="H28" s="12" t="s">
        <v>498</v>
      </c>
      <c r="I28" s="12" t="s">
        <v>498</v>
      </c>
      <c r="J28" s="12" t="s">
        <v>498</v>
      </c>
      <c r="K28" s="12" t="s">
        <v>498</v>
      </c>
      <c r="L28" s="12" t="s">
        <v>498</v>
      </c>
      <c r="M28" s="12" t="s">
        <v>498</v>
      </c>
      <c r="N28" s="12" t="s">
        <v>498</v>
      </c>
      <c r="O28" s="32" t="s">
        <v>498</v>
      </c>
      <c r="P28" s="12" t="s">
        <v>498</v>
      </c>
      <c r="Q28" s="12" t="s">
        <v>498</v>
      </c>
      <c r="R28" s="12" t="s">
        <v>1681</v>
      </c>
      <c r="S28" s="12" t="s">
        <v>498</v>
      </c>
      <c r="T28" s="12" t="s">
        <v>498</v>
      </c>
      <c r="U28" s="12" t="s">
        <v>498</v>
      </c>
      <c r="V28" s="12" t="s">
        <v>498</v>
      </c>
      <c r="W28" s="12" t="s">
        <v>498</v>
      </c>
      <c r="X28" s="12" t="s">
        <v>498</v>
      </c>
      <c r="Y28" s="12" t="s">
        <v>498</v>
      </c>
      <c r="Z28" s="12" t="s">
        <v>498</v>
      </c>
      <c r="AA28" s="32" t="s">
        <v>498</v>
      </c>
    </row>
    <row r="29" spans="1:27" ht="15.5" x14ac:dyDescent="0.35">
      <c r="A29" s="12" t="s">
        <v>77</v>
      </c>
      <c r="B29" s="11" t="s">
        <v>78</v>
      </c>
      <c r="C29" s="32" t="s">
        <v>1680</v>
      </c>
      <c r="D29" s="12" t="s">
        <v>498</v>
      </c>
      <c r="E29" s="12" t="s">
        <v>498</v>
      </c>
      <c r="F29" s="12" t="s">
        <v>498</v>
      </c>
      <c r="G29" s="12" t="s">
        <v>498</v>
      </c>
      <c r="H29" s="12" t="s">
        <v>498</v>
      </c>
      <c r="I29" s="12" t="s">
        <v>1683</v>
      </c>
      <c r="J29" s="12" t="s">
        <v>498</v>
      </c>
      <c r="K29" s="12" t="s">
        <v>498</v>
      </c>
      <c r="L29" s="12" t="s">
        <v>498</v>
      </c>
      <c r="M29" s="12" t="s">
        <v>498</v>
      </c>
      <c r="N29" s="12" t="s">
        <v>498</v>
      </c>
      <c r="O29" s="32" t="s">
        <v>498</v>
      </c>
      <c r="P29" s="12" t="s">
        <v>498</v>
      </c>
      <c r="Q29" s="12" t="s">
        <v>498</v>
      </c>
      <c r="R29" s="12" t="s">
        <v>498</v>
      </c>
      <c r="S29" s="12" t="s">
        <v>498</v>
      </c>
      <c r="T29" s="12" t="s">
        <v>498</v>
      </c>
      <c r="U29" s="12" t="s">
        <v>1683</v>
      </c>
      <c r="V29" s="12" t="s">
        <v>498</v>
      </c>
      <c r="W29" s="12" t="s">
        <v>498</v>
      </c>
      <c r="X29" s="12" t="s">
        <v>498</v>
      </c>
      <c r="Y29" s="12" t="s">
        <v>498</v>
      </c>
      <c r="Z29" s="12" t="s">
        <v>498</v>
      </c>
      <c r="AA29" s="32" t="s">
        <v>498</v>
      </c>
    </row>
    <row r="30" spans="1:27" ht="31" x14ac:dyDescent="0.35">
      <c r="A30" s="12" t="s">
        <v>79</v>
      </c>
      <c r="B30" s="11" t="s">
        <v>80</v>
      </c>
      <c r="C30" s="32" t="s">
        <v>1680</v>
      </c>
      <c r="D30" s="12" t="s">
        <v>498</v>
      </c>
      <c r="E30" s="12" t="s">
        <v>498</v>
      </c>
      <c r="F30" s="12" t="s">
        <v>498</v>
      </c>
      <c r="G30" s="12" t="s">
        <v>498</v>
      </c>
      <c r="H30" s="12" t="s">
        <v>498</v>
      </c>
      <c r="I30" s="12" t="s">
        <v>1683</v>
      </c>
      <c r="J30" s="12" t="s">
        <v>498</v>
      </c>
      <c r="K30" s="12" t="s">
        <v>498</v>
      </c>
      <c r="L30" s="12" t="s">
        <v>498</v>
      </c>
      <c r="M30" s="12" t="s">
        <v>498</v>
      </c>
      <c r="N30" s="12" t="s">
        <v>498</v>
      </c>
      <c r="O30" s="32" t="s">
        <v>498</v>
      </c>
      <c r="P30" s="12" t="s">
        <v>498</v>
      </c>
      <c r="Q30" s="12" t="s">
        <v>498</v>
      </c>
      <c r="R30" s="12" t="s">
        <v>498</v>
      </c>
      <c r="S30" s="12" t="s">
        <v>498</v>
      </c>
      <c r="T30" s="12" t="s">
        <v>498</v>
      </c>
      <c r="U30" s="12" t="s">
        <v>1683</v>
      </c>
      <c r="V30" s="12" t="s">
        <v>498</v>
      </c>
      <c r="W30" s="12" t="s">
        <v>498</v>
      </c>
      <c r="X30" s="12" t="s">
        <v>498</v>
      </c>
      <c r="Y30" s="12" t="s">
        <v>498</v>
      </c>
      <c r="Z30" s="12" t="s">
        <v>498</v>
      </c>
      <c r="AA30" s="32" t="s">
        <v>498</v>
      </c>
    </row>
    <row r="31" spans="1:27" ht="15.5" x14ac:dyDescent="0.35">
      <c r="A31" s="12" t="s">
        <v>81</v>
      </c>
      <c r="B31" s="11" t="s">
        <v>82</v>
      </c>
      <c r="C31" s="32" t="s">
        <v>1680</v>
      </c>
      <c r="D31" s="12" t="s">
        <v>498</v>
      </c>
      <c r="E31" s="12" t="s">
        <v>498</v>
      </c>
      <c r="F31" s="12" t="s">
        <v>498</v>
      </c>
      <c r="G31" s="12" t="s">
        <v>498</v>
      </c>
      <c r="H31" s="12" t="s">
        <v>498</v>
      </c>
      <c r="I31" s="12" t="s">
        <v>1683</v>
      </c>
      <c r="J31" s="12" t="s">
        <v>498</v>
      </c>
      <c r="K31" s="12" t="s">
        <v>498</v>
      </c>
      <c r="L31" s="12" t="s">
        <v>498</v>
      </c>
      <c r="M31" s="12" t="s">
        <v>498</v>
      </c>
      <c r="N31" s="12" t="s">
        <v>498</v>
      </c>
      <c r="O31" s="32" t="s">
        <v>498</v>
      </c>
      <c r="P31" s="12" t="s">
        <v>498</v>
      </c>
      <c r="Q31" s="12" t="s">
        <v>498</v>
      </c>
      <c r="R31" s="12" t="s">
        <v>498</v>
      </c>
      <c r="S31" s="12" t="s">
        <v>498</v>
      </c>
      <c r="T31" s="12" t="s">
        <v>498</v>
      </c>
      <c r="U31" s="12" t="s">
        <v>1683</v>
      </c>
      <c r="V31" s="12" t="s">
        <v>498</v>
      </c>
      <c r="W31" s="12" t="s">
        <v>498</v>
      </c>
      <c r="X31" s="12" t="s">
        <v>498</v>
      </c>
      <c r="Y31" s="12" t="s">
        <v>498</v>
      </c>
      <c r="Z31" s="12" t="s">
        <v>498</v>
      </c>
      <c r="AA31" s="32" t="s">
        <v>498</v>
      </c>
    </row>
    <row r="32" spans="1:27" ht="15.5" x14ac:dyDescent="0.35">
      <c r="A32" s="12" t="s">
        <v>83</v>
      </c>
      <c r="B32" s="11" t="s">
        <v>84</v>
      </c>
      <c r="C32" s="32" t="s">
        <v>1680</v>
      </c>
      <c r="D32" s="12" t="s">
        <v>498</v>
      </c>
      <c r="E32" s="12" t="s">
        <v>498</v>
      </c>
      <c r="F32" s="12" t="s">
        <v>498</v>
      </c>
      <c r="G32" s="12" t="s">
        <v>498</v>
      </c>
      <c r="H32" s="12" t="s">
        <v>498</v>
      </c>
      <c r="I32" s="12" t="s">
        <v>1684</v>
      </c>
      <c r="J32" s="12" t="s">
        <v>498</v>
      </c>
      <c r="K32" s="12" t="s">
        <v>498</v>
      </c>
      <c r="L32" s="12" t="s">
        <v>498</v>
      </c>
      <c r="M32" s="12" t="s">
        <v>498</v>
      </c>
      <c r="N32" s="12" t="s">
        <v>498</v>
      </c>
      <c r="O32" s="32" t="s">
        <v>498</v>
      </c>
      <c r="P32" s="12" t="s">
        <v>498</v>
      </c>
      <c r="Q32" s="12" t="s">
        <v>498</v>
      </c>
      <c r="R32" s="12" t="s">
        <v>498</v>
      </c>
      <c r="S32" s="12" t="s">
        <v>498</v>
      </c>
      <c r="T32" s="12" t="s">
        <v>498</v>
      </c>
      <c r="U32" s="12" t="s">
        <v>1684</v>
      </c>
      <c r="V32" s="12" t="s">
        <v>498</v>
      </c>
      <c r="W32" s="12" t="s">
        <v>498</v>
      </c>
      <c r="X32" s="12" t="s">
        <v>498</v>
      </c>
      <c r="Y32" s="12" t="s">
        <v>498</v>
      </c>
      <c r="Z32" s="12" t="s">
        <v>498</v>
      </c>
      <c r="AA32" s="32" t="s">
        <v>498</v>
      </c>
    </row>
    <row r="33" spans="1:27" ht="31" x14ac:dyDescent="0.35">
      <c r="A33" s="12" t="s">
        <v>85</v>
      </c>
      <c r="B33" s="11" t="s">
        <v>86</v>
      </c>
      <c r="C33" s="32" t="s">
        <v>1680</v>
      </c>
      <c r="D33" s="12" t="s">
        <v>498</v>
      </c>
      <c r="E33" s="12" t="s">
        <v>498</v>
      </c>
      <c r="F33" s="12" t="s">
        <v>498</v>
      </c>
      <c r="G33" s="12" t="s">
        <v>498</v>
      </c>
      <c r="H33" s="12" t="s">
        <v>498</v>
      </c>
      <c r="I33" s="12" t="s">
        <v>1684</v>
      </c>
      <c r="J33" s="12" t="s">
        <v>498</v>
      </c>
      <c r="K33" s="12" t="s">
        <v>498</v>
      </c>
      <c r="L33" s="12" t="s">
        <v>498</v>
      </c>
      <c r="M33" s="12" t="s">
        <v>498</v>
      </c>
      <c r="N33" s="12" t="s">
        <v>498</v>
      </c>
      <c r="O33" s="32" t="s">
        <v>498</v>
      </c>
      <c r="P33" s="12" t="s">
        <v>498</v>
      </c>
      <c r="Q33" s="12" t="s">
        <v>498</v>
      </c>
      <c r="R33" s="12" t="s">
        <v>498</v>
      </c>
      <c r="S33" s="12" t="s">
        <v>498</v>
      </c>
      <c r="T33" s="12" t="s">
        <v>498</v>
      </c>
      <c r="U33" s="12" t="s">
        <v>1684</v>
      </c>
      <c r="V33" s="12" t="s">
        <v>498</v>
      </c>
      <c r="W33" s="12" t="s">
        <v>498</v>
      </c>
      <c r="X33" s="12" t="s">
        <v>498</v>
      </c>
      <c r="Y33" s="12" t="s">
        <v>498</v>
      </c>
      <c r="Z33" s="12" t="s">
        <v>498</v>
      </c>
      <c r="AA33" s="32" t="s">
        <v>498</v>
      </c>
    </row>
    <row r="34" spans="1:27" ht="15.5" x14ac:dyDescent="0.35">
      <c r="A34" s="12" t="s">
        <v>88</v>
      </c>
      <c r="B34" s="11" t="s">
        <v>89</v>
      </c>
      <c r="C34" s="32" t="s">
        <v>1680</v>
      </c>
      <c r="D34" s="12" t="s">
        <v>498</v>
      </c>
      <c r="E34" s="12" t="s">
        <v>498</v>
      </c>
      <c r="F34" s="12" t="s">
        <v>498</v>
      </c>
      <c r="G34" s="12" t="s">
        <v>498</v>
      </c>
      <c r="H34" s="12" t="s">
        <v>498</v>
      </c>
      <c r="I34" s="12" t="s">
        <v>1684</v>
      </c>
      <c r="J34" s="12" t="s">
        <v>498</v>
      </c>
      <c r="K34" s="12" t="s">
        <v>498</v>
      </c>
      <c r="L34" s="12" t="s">
        <v>498</v>
      </c>
      <c r="M34" s="12" t="s">
        <v>498</v>
      </c>
      <c r="N34" s="12" t="s">
        <v>498</v>
      </c>
      <c r="O34" s="32" t="s">
        <v>498</v>
      </c>
      <c r="P34" s="12" t="s">
        <v>498</v>
      </c>
      <c r="Q34" s="12" t="s">
        <v>498</v>
      </c>
      <c r="R34" s="12" t="s">
        <v>498</v>
      </c>
      <c r="S34" s="12" t="s">
        <v>498</v>
      </c>
      <c r="T34" s="12" t="s">
        <v>498</v>
      </c>
      <c r="U34" s="12" t="s">
        <v>1684</v>
      </c>
      <c r="V34" s="12" t="s">
        <v>498</v>
      </c>
      <c r="W34" s="12" t="s">
        <v>498</v>
      </c>
      <c r="X34" s="12" t="s">
        <v>498</v>
      </c>
      <c r="Y34" s="12" t="s">
        <v>498</v>
      </c>
      <c r="Z34" s="12" t="s">
        <v>498</v>
      </c>
      <c r="AA34" s="32" t="s">
        <v>498</v>
      </c>
    </row>
    <row r="35" spans="1:27" ht="31" x14ac:dyDescent="0.35">
      <c r="A35" s="12" t="s">
        <v>90</v>
      </c>
      <c r="B35" s="11" t="s">
        <v>91</v>
      </c>
      <c r="C35" s="32" t="s">
        <v>1680</v>
      </c>
      <c r="D35" s="12" t="s">
        <v>498</v>
      </c>
      <c r="E35" s="12" t="s">
        <v>498</v>
      </c>
      <c r="F35" s="12" t="s">
        <v>498</v>
      </c>
      <c r="G35" s="12" t="s">
        <v>498</v>
      </c>
      <c r="H35" s="12" t="s">
        <v>498</v>
      </c>
      <c r="I35" s="12" t="s">
        <v>1684</v>
      </c>
      <c r="J35" s="12" t="s">
        <v>498</v>
      </c>
      <c r="K35" s="12" t="s">
        <v>498</v>
      </c>
      <c r="L35" s="12" t="s">
        <v>498</v>
      </c>
      <c r="M35" s="12" t="s">
        <v>498</v>
      </c>
      <c r="N35" s="12" t="s">
        <v>498</v>
      </c>
      <c r="O35" s="32" t="s">
        <v>498</v>
      </c>
      <c r="P35" s="12" t="s">
        <v>498</v>
      </c>
      <c r="Q35" s="12" t="s">
        <v>498</v>
      </c>
      <c r="R35" s="12" t="s">
        <v>498</v>
      </c>
      <c r="S35" s="12" t="s">
        <v>498</v>
      </c>
      <c r="T35" s="12" t="s">
        <v>498</v>
      </c>
      <c r="U35" s="12" t="s">
        <v>1684</v>
      </c>
      <c r="V35" s="12" t="s">
        <v>498</v>
      </c>
      <c r="W35" s="12" t="s">
        <v>498</v>
      </c>
      <c r="X35" s="12" t="s">
        <v>498</v>
      </c>
      <c r="Y35" s="12" t="s">
        <v>498</v>
      </c>
      <c r="Z35" s="12" t="s">
        <v>498</v>
      </c>
      <c r="AA35" s="32" t="s">
        <v>498</v>
      </c>
    </row>
    <row r="36" spans="1:27" ht="31" x14ac:dyDescent="0.35">
      <c r="A36" s="12" t="s">
        <v>92</v>
      </c>
      <c r="B36" s="11" t="s">
        <v>93</v>
      </c>
      <c r="C36" s="32" t="s">
        <v>1680</v>
      </c>
      <c r="D36" s="12" t="s">
        <v>498</v>
      </c>
      <c r="E36" s="12" t="s">
        <v>498</v>
      </c>
      <c r="F36" s="12" t="s">
        <v>498</v>
      </c>
      <c r="G36" s="12" t="s">
        <v>498</v>
      </c>
      <c r="H36" s="12" t="s">
        <v>498</v>
      </c>
      <c r="I36" s="12" t="s">
        <v>498</v>
      </c>
      <c r="J36" s="12" t="s">
        <v>1685</v>
      </c>
      <c r="K36" s="12" t="s">
        <v>498</v>
      </c>
      <c r="L36" s="12" t="s">
        <v>498</v>
      </c>
      <c r="M36" s="12" t="s">
        <v>498</v>
      </c>
      <c r="N36" s="12" t="s">
        <v>498</v>
      </c>
      <c r="O36" s="32" t="s">
        <v>498</v>
      </c>
      <c r="P36" s="12" t="s">
        <v>498</v>
      </c>
      <c r="Q36" s="12" t="s">
        <v>498</v>
      </c>
      <c r="R36" s="12" t="s">
        <v>498</v>
      </c>
      <c r="S36" s="12" t="s">
        <v>498</v>
      </c>
      <c r="T36" s="12" t="s">
        <v>498</v>
      </c>
      <c r="U36" s="12" t="s">
        <v>498</v>
      </c>
      <c r="V36" s="12" t="s">
        <v>1685</v>
      </c>
      <c r="W36" s="12" t="s">
        <v>498</v>
      </c>
      <c r="X36" s="12" t="s">
        <v>498</v>
      </c>
      <c r="Y36" s="12" t="s">
        <v>498</v>
      </c>
      <c r="Z36" s="12" t="s">
        <v>498</v>
      </c>
      <c r="AA36" s="32" t="s">
        <v>498</v>
      </c>
    </row>
    <row r="37" spans="1:27" ht="15.5" x14ac:dyDescent="0.35">
      <c r="A37" s="12" t="s">
        <v>94</v>
      </c>
      <c r="B37" s="11" t="s">
        <v>95</v>
      </c>
      <c r="C37" s="32" t="s">
        <v>1680</v>
      </c>
      <c r="D37" s="12" t="s">
        <v>498</v>
      </c>
      <c r="E37" s="12" t="s">
        <v>498</v>
      </c>
      <c r="F37" s="12" t="s">
        <v>498</v>
      </c>
      <c r="G37" s="12" t="s">
        <v>498</v>
      </c>
      <c r="H37" s="12" t="s">
        <v>498</v>
      </c>
      <c r="I37" s="12" t="s">
        <v>498</v>
      </c>
      <c r="J37" s="12" t="s">
        <v>1685</v>
      </c>
      <c r="K37" s="12" t="s">
        <v>498</v>
      </c>
      <c r="L37" s="12" t="s">
        <v>498</v>
      </c>
      <c r="M37" s="12" t="s">
        <v>498</v>
      </c>
      <c r="N37" s="12" t="s">
        <v>498</v>
      </c>
      <c r="O37" s="32" t="s">
        <v>498</v>
      </c>
      <c r="P37" s="12" t="s">
        <v>498</v>
      </c>
      <c r="Q37" s="12" t="s">
        <v>498</v>
      </c>
      <c r="R37" s="12" t="s">
        <v>498</v>
      </c>
      <c r="S37" s="12" t="s">
        <v>498</v>
      </c>
      <c r="T37" s="12" t="s">
        <v>498</v>
      </c>
      <c r="U37" s="12" t="s">
        <v>498</v>
      </c>
      <c r="V37" s="12" t="s">
        <v>1685</v>
      </c>
      <c r="W37" s="12" t="s">
        <v>498</v>
      </c>
      <c r="X37" s="12" t="s">
        <v>498</v>
      </c>
      <c r="Y37" s="12" t="s">
        <v>498</v>
      </c>
      <c r="Z37" s="12" t="s">
        <v>498</v>
      </c>
      <c r="AA37" s="32" t="s">
        <v>498</v>
      </c>
    </row>
    <row r="38" spans="1:27" ht="15.5" x14ac:dyDescent="0.35">
      <c r="A38" s="12" t="s">
        <v>96</v>
      </c>
      <c r="B38" s="11" t="s">
        <v>97</v>
      </c>
      <c r="C38" s="32" t="s">
        <v>1680</v>
      </c>
      <c r="D38" s="12" t="s">
        <v>498</v>
      </c>
      <c r="E38" s="12" t="s">
        <v>498</v>
      </c>
      <c r="F38" s="12" t="s">
        <v>498</v>
      </c>
      <c r="G38" s="12" t="s">
        <v>498</v>
      </c>
      <c r="H38" s="12" t="s">
        <v>498</v>
      </c>
      <c r="I38" s="12" t="s">
        <v>498</v>
      </c>
      <c r="J38" s="12" t="s">
        <v>1685</v>
      </c>
      <c r="K38" s="12" t="s">
        <v>498</v>
      </c>
      <c r="L38" s="12" t="s">
        <v>498</v>
      </c>
      <c r="M38" s="12" t="s">
        <v>498</v>
      </c>
      <c r="N38" s="12" t="s">
        <v>498</v>
      </c>
      <c r="O38" s="32" t="s">
        <v>498</v>
      </c>
      <c r="P38" s="12" t="s">
        <v>498</v>
      </c>
      <c r="Q38" s="12" t="s">
        <v>498</v>
      </c>
      <c r="R38" s="12" t="s">
        <v>498</v>
      </c>
      <c r="S38" s="12" t="s">
        <v>498</v>
      </c>
      <c r="T38" s="12" t="s">
        <v>498</v>
      </c>
      <c r="U38" s="12" t="s">
        <v>498</v>
      </c>
      <c r="V38" s="12" t="s">
        <v>1685</v>
      </c>
      <c r="W38" s="12" t="s">
        <v>498</v>
      </c>
      <c r="X38" s="12" t="s">
        <v>498</v>
      </c>
      <c r="Y38" s="12" t="s">
        <v>498</v>
      </c>
      <c r="Z38" s="12" t="s">
        <v>498</v>
      </c>
      <c r="AA38" s="32" t="s">
        <v>498</v>
      </c>
    </row>
    <row r="39" spans="1:27" ht="31" x14ac:dyDescent="0.35">
      <c r="A39" s="12" t="s">
        <v>98</v>
      </c>
      <c r="B39" s="11" t="s">
        <v>99</v>
      </c>
      <c r="C39" s="32" t="s">
        <v>1680</v>
      </c>
      <c r="D39" s="12" t="s">
        <v>1684</v>
      </c>
      <c r="E39" s="12" t="s">
        <v>498</v>
      </c>
      <c r="F39" s="12" t="s">
        <v>498</v>
      </c>
      <c r="G39" s="12" t="s">
        <v>1684</v>
      </c>
      <c r="H39" s="12" t="s">
        <v>498</v>
      </c>
      <c r="I39" s="12" t="s">
        <v>498</v>
      </c>
      <c r="J39" s="12" t="s">
        <v>1684</v>
      </c>
      <c r="K39" s="12" t="s">
        <v>498</v>
      </c>
      <c r="L39" s="12" t="s">
        <v>498</v>
      </c>
      <c r="M39" s="12" t="s">
        <v>1684</v>
      </c>
      <c r="N39" s="12" t="s">
        <v>498</v>
      </c>
      <c r="O39" s="32" t="s">
        <v>498</v>
      </c>
      <c r="P39" s="12" t="s">
        <v>1684</v>
      </c>
      <c r="Q39" s="12" t="s">
        <v>498</v>
      </c>
      <c r="R39" s="12" t="s">
        <v>498</v>
      </c>
      <c r="S39" s="12" t="s">
        <v>1684</v>
      </c>
      <c r="T39" s="12" t="s">
        <v>498</v>
      </c>
      <c r="U39" s="12" t="s">
        <v>498</v>
      </c>
      <c r="V39" s="12" t="s">
        <v>1684</v>
      </c>
      <c r="W39" s="12" t="s">
        <v>498</v>
      </c>
      <c r="X39" s="12" t="s">
        <v>498</v>
      </c>
      <c r="Y39" s="12" t="s">
        <v>1684</v>
      </c>
      <c r="Z39" s="12" t="s">
        <v>498</v>
      </c>
      <c r="AA39" s="32" t="s">
        <v>498</v>
      </c>
    </row>
    <row r="40" spans="1:27" ht="15.5" x14ac:dyDescent="0.35">
      <c r="A40" s="12" t="s">
        <v>100</v>
      </c>
      <c r="B40" s="11" t="s">
        <v>101</v>
      </c>
      <c r="C40" s="32" t="s">
        <v>1680</v>
      </c>
      <c r="D40" s="12" t="s">
        <v>498</v>
      </c>
      <c r="E40" s="12" t="s">
        <v>498</v>
      </c>
      <c r="F40" s="12" t="s">
        <v>498</v>
      </c>
      <c r="G40" s="12" t="s">
        <v>498</v>
      </c>
      <c r="H40" s="12" t="s">
        <v>498</v>
      </c>
      <c r="I40" s="12" t="s">
        <v>498</v>
      </c>
      <c r="J40" s="12" t="s">
        <v>1684</v>
      </c>
      <c r="K40" s="12" t="s">
        <v>498</v>
      </c>
      <c r="L40" s="12" t="s">
        <v>498</v>
      </c>
      <c r="M40" s="12" t="s">
        <v>498</v>
      </c>
      <c r="N40" s="12" t="s">
        <v>498</v>
      </c>
      <c r="O40" s="32" t="s">
        <v>498</v>
      </c>
      <c r="P40" s="12" t="s">
        <v>498</v>
      </c>
      <c r="Q40" s="12" t="s">
        <v>498</v>
      </c>
      <c r="R40" s="12" t="s">
        <v>498</v>
      </c>
      <c r="S40" s="12" t="s">
        <v>498</v>
      </c>
      <c r="T40" s="12" t="s">
        <v>498</v>
      </c>
      <c r="U40" s="12" t="s">
        <v>498</v>
      </c>
      <c r="V40" s="12" t="s">
        <v>1684</v>
      </c>
      <c r="W40" s="12" t="s">
        <v>498</v>
      </c>
      <c r="X40" s="12" t="s">
        <v>498</v>
      </c>
      <c r="Y40" s="12" t="s">
        <v>498</v>
      </c>
      <c r="Z40" s="12" t="s">
        <v>498</v>
      </c>
      <c r="AA40" s="32" t="s">
        <v>498</v>
      </c>
    </row>
    <row r="41" spans="1:27" ht="15.5" x14ac:dyDescent="0.35">
      <c r="A41" s="12" t="s">
        <v>102</v>
      </c>
      <c r="B41" s="11" t="s">
        <v>103</v>
      </c>
      <c r="C41" s="32" t="s">
        <v>1680</v>
      </c>
      <c r="D41" s="12" t="s">
        <v>498</v>
      </c>
      <c r="E41" s="12" t="s">
        <v>498</v>
      </c>
      <c r="F41" s="12" t="s">
        <v>498</v>
      </c>
      <c r="G41" s="12" t="s">
        <v>498</v>
      </c>
      <c r="H41" s="12" t="s">
        <v>498</v>
      </c>
      <c r="I41" s="12" t="s">
        <v>498</v>
      </c>
      <c r="J41" s="12" t="s">
        <v>498</v>
      </c>
      <c r="K41" s="12" t="s">
        <v>498</v>
      </c>
      <c r="L41" s="12" t="s">
        <v>498</v>
      </c>
      <c r="M41" s="12" t="s">
        <v>498</v>
      </c>
      <c r="N41" s="12" t="s">
        <v>498</v>
      </c>
      <c r="O41" s="32" t="s">
        <v>498</v>
      </c>
      <c r="P41" s="12" t="s">
        <v>498</v>
      </c>
      <c r="Q41" s="12" t="s">
        <v>498</v>
      </c>
      <c r="R41" s="12" t="s">
        <v>498</v>
      </c>
      <c r="S41" s="12" t="s">
        <v>498</v>
      </c>
      <c r="T41" s="12" t="s">
        <v>498</v>
      </c>
      <c r="U41" s="12" t="s">
        <v>498</v>
      </c>
      <c r="V41" s="12" t="s">
        <v>1681</v>
      </c>
      <c r="W41" s="12" t="s">
        <v>498</v>
      </c>
      <c r="X41" s="12" t="s">
        <v>498</v>
      </c>
      <c r="Y41" s="12" t="s">
        <v>498</v>
      </c>
      <c r="Z41" s="12" t="s">
        <v>498</v>
      </c>
      <c r="AA41" s="32" t="s">
        <v>498</v>
      </c>
    </row>
    <row r="42" spans="1:27" ht="15.5" x14ac:dyDescent="0.35">
      <c r="A42" s="12" t="s">
        <v>104</v>
      </c>
      <c r="B42" s="11" t="s">
        <v>105</v>
      </c>
      <c r="C42" s="32" t="s">
        <v>1680</v>
      </c>
      <c r="D42" s="12" t="s">
        <v>498</v>
      </c>
      <c r="E42" s="12" t="s">
        <v>498</v>
      </c>
      <c r="F42" s="12" t="s">
        <v>498</v>
      </c>
      <c r="G42" s="12" t="s">
        <v>498</v>
      </c>
      <c r="H42" s="12" t="s">
        <v>498</v>
      </c>
      <c r="I42" s="12" t="s">
        <v>498</v>
      </c>
      <c r="J42" s="12" t="s">
        <v>498</v>
      </c>
      <c r="K42" s="12" t="s">
        <v>498</v>
      </c>
      <c r="L42" s="12" t="s">
        <v>498</v>
      </c>
      <c r="M42" s="12" t="s">
        <v>498</v>
      </c>
      <c r="N42" s="12" t="s">
        <v>498</v>
      </c>
      <c r="O42" s="32" t="s">
        <v>498</v>
      </c>
      <c r="P42" s="12" t="s">
        <v>498</v>
      </c>
      <c r="Q42" s="12" t="s">
        <v>498</v>
      </c>
      <c r="R42" s="12" t="s">
        <v>498</v>
      </c>
      <c r="S42" s="12" t="s">
        <v>498</v>
      </c>
      <c r="T42" s="12" t="s">
        <v>498</v>
      </c>
      <c r="U42" s="12" t="s">
        <v>498</v>
      </c>
      <c r="V42" s="12" t="s">
        <v>1681</v>
      </c>
      <c r="W42" s="12" t="s">
        <v>498</v>
      </c>
      <c r="X42" s="12" t="s">
        <v>498</v>
      </c>
      <c r="Y42" s="12" t="s">
        <v>498</v>
      </c>
      <c r="Z42" s="12" t="s">
        <v>498</v>
      </c>
      <c r="AA42" s="32" t="s">
        <v>498</v>
      </c>
    </row>
    <row r="43" spans="1:27" ht="15.5" x14ac:dyDescent="0.35">
      <c r="A43" s="12" t="s">
        <v>106</v>
      </c>
      <c r="B43" s="11" t="s">
        <v>107</v>
      </c>
      <c r="C43" s="32" t="s">
        <v>1680</v>
      </c>
      <c r="D43" s="12" t="s">
        <v>498</v>
      </c>
      <c r="E43" s="12" t="s">
        <v>498</v>
      </c>
      <c r="F43" s="12" t="s">
        <v>498</v>
      </c>
      <c r="G43" s="12" t="s">
        <v>498</v>
      </c>
      <c r="H43" s="12" t="s">
        <v>498</v>
      </c>
      <c r="I43" s="12" t="s">
        <v>498</v>
      </c>
      <c r="J43" s="12" t="s">
        <v>498</v>
      </c>
      <c r="K43" s="12" t="s">
        <v>498</v>
      </c>
      <c r="L43" s="12" t="s">
        <v>498</v>
      </c>
      <c r="M43" s="12" t="s">
        <v>498</v>
      </c>
      <c r="N43" s="12" t="s">
        <v>498</v>
      </c>
      <c r="O43" s="32" t="s">
        <v>498</v>
      </c>
      <c r="P43" s="12" t="s">
        <v>498</v>
      </c>
      <c r="Q43" s="12" t="s">
        <v>498</v>
      </c>
      <c r="R43" s="12" t="s">
        <v>498</v>
      </c>
      <c r="S43" s="12" t="s">
        <v>498</v>
      </c>
      <c r="T43" s="12" t="s">
        <v>498</v>
      </c>
      <c r="U43" s="12" t="s">
        <v>498</v>
      </c>
      <c r="V43" s="12" t="s">
        <v>1681</v>
      </c>
      <c r="W43" s="12" t="s">
        <v>498</v>
      </c>
      <c r="X43" s="12" t="s">
        <v>498</v>
      </c>
      <c r="Y43" s="12" t="s">
        <v>498</v>
      </c>
      <c r="Z43" s="12" t="s">
        <v>498</v>
      </c>
      <c r="AA43" s="32" t="s">
        <v>498</v>
      </c>
    </row>
    <row r="44" spans="1:27" ht="15.5" x14ac:dyDescent="0.35">
      <c r="A44" s="12" t="s">
        <v>108</v>
      </c>
      <c r="B44" s="11" t="s">
        <v>109</v>
      </c>
      <c r="C44" s="32" t="s">
        <v>1680</v>
      </c>
      <c r="D44" s="12" t="s">
        <v>498</v>
      </c>
      <c r="E44" s="12" t="s">
        <v>498</v>
      </c>
      <c r="F44" s="12" t="s">
        <v>498</v>
      </c>
      <c r="G44" s="12" t="s">
        <v>498</v>
      </c>
      <c r="H44" s="12" t="s">
        <v>498</v>
      </c>
      <c r="I44" s="12" t="s">
        <v>498</v>
      </c>
      <c r="J44" s="12" t="s">
        <v>1681</v>
      </c>
      <c r="K44" s="12" t="s">
        <v>498</v>
      </c>
      <c r="L44" s="12" t="s">
        <v>498</v>
      </c>
      <c r="M44" s="12" t="s">
        <v>498</v>
      </c>
      <c r="N44" s="12" t="s">
        <v>498</v>
      </c>
      <c r="O44" s="32" t="s">
        <v>498</v>
      </c>
      <c r="P44" s="12" t="s">
        <v>498</v>
      </c>
      <c r="Q44" s="12" t="s">
        <v>498</v>
      </c>
      <c r="R44" s="12" t="s">
        <v>498</v>
      </c>
      <c r="S44" s="12" t="s">
        <v>498</v>
      </c>
      <c r="T44" s="12" t="s">
        <v>498</v>
      </c>
      <c r="U44" s="12" t="s">
        <v>498</v>
      </c>
      <c r="V44" s="12" t="s">
        <v>1681</v>
      </c>
      <c r="W44" s="12" t="s">
        <v>498</v>
      </c>
      <c r="X44" s="12" t="s">
        <v>498</v>
      </c>
      <c r="Y44" s="12" t="s">
        <v>498</v>
      </c>
      <c r="Z44" s="12" t="s">
        <v>498</v>
      </c>
      <c r="AA44" s="32" t="s">
        <v>498</v>
      </c>
    </row>
    <row r="45" spans="1:27" ht="31" x14ac:dyDescent="0.35">
      <c r="A45" s="12" t="s">
        <v>110</v>
      </c>
      <c r="B45" s="11" t="s">
        <v>111</v>
      </c>
      <c r="C45" s="32" t="s">
        <v>1680</v>
      </c>
      <c r="D45" s="12" t="s">
        <v>498</v>
      </c>
      <c r="E45" s="12" t="s">
        <v>498</v>
      </c>
      <c r="F45" s="12" t="s">
        <v>498</v>
      </c>
      <c r="G45" s="12" t="s">
        <v>498</v>
      </c>
      <c r="H45" s="12" t="s">
        <v>498</v>
      </c>
      <c r="I45" s="12" t="s">
        <v>498</v>
      </c>
      <c r="J45" s="12" t="s">
        <v>498</v>
      </c>
      <c r="K45" s="12" t="s">
        <v>498</v>
      </c>
      <c r="L45" s="12" t="s">
        <v>1681</v>
      </c>
      <c r="M45" s="12" t="s">
        <v>498</v>
      </c>
      <c r="N45" s="12" t="s">
        <v>498</v>
      </c>
      <c r="O45" s="32" t="s">
        <v>498</v>
      </c>
      <c r="P45" s="12" t="s">
        <v>498</v>
      </c>
      <c r="Q45" s="12" t="s">
        <v>498</v>
      </c>
      <c r="R45" s="12" t="s">
        <v>498</v>
      </c>
      <c r="S45" s="12" t="s">
        <v>498</v>
      </c>
      <c r="T45" s="12" t="s">
        <v>498</v>
      </c>
      <c r="U45" s="12" t="s">
        <v>498</v>
      </c>
      <c r="V45" s="12" t="s">
        <v>498</v>
      </c>
      <c r="W45" s="12" t="s">
        <v>498</v>
      </c>
      <c r="X45" s="12" t="s">
        <v>1681</v>
      </c>
      <c r="Y45" s="12" t="s">
        <v>498</v>
      </c>
      <c r="Z45" s="12" t="s">
        <v>498</v>
      </c>
      <c r="AA45" s="32" t="s">
        <v>498</v>
      </c>
    </row>
    <row r="46" spans="1:27" ht="31" x14ac:dyDescent="0.35">
      <c r="A46" s="12" t="s">
        <v>112</v>
      </c>
      <c r="B46" s="11" t="s">
        <v>113</v>
      </c>
      <c r="C46" s="32" t="s">
        <v>1680</v>
      </c>
      <c r="D46" s="12" t="s">
        <v>498</v>
      </c>
      <c r="E46" s="12" t="s">
        <v>498</v>
      </c>
      <c r="F46" s="12" t="s">
        <v>498</v>
      </c>
      <c r="G46" s="12" t="s">
        <v>1681</v>
      </c>
      <c r="H46" s="12" t="s">
        <v>498</v>
      </c>
      <c r="I46" s="12" t="s">
        <v>498</v>
      </c>
      <c r="J46" s="12" t="s">
        <v>498</v>
      </c>
      <c r="K46" s="12" t="s">
        <v>498</v>
      </c>
      <c r="L46" s="12" t="s">
        <v>498</v>
      </c>
      <c r="M46" s="12" t="s">
        <v>498</v>
      </c>
      <c r="N46" s="12" t="s">
        <v>498</v>
      </c>
      <c r="O46" s="32" t="s">
        <v>498</v>
      </c>
      <c r="P46" s="12" t="s">
        <v>498</v>
      </c>
      <c r="Q46" s="12" t="s">
        <v>498</v>
      </c>
      <c r="R46" s="12" t="s">
        <v>498</v>
      </c>
      <c r="S46" s="12" t="s">
        <v>1681</v>
      </c>
      <c r="T46" s="12" t="s">
        <v>498</v>
      </c>
      <c r="U46" s="12" t="s">
        <v>498</v>
      </c>
      <c r="V46" s="12" t="s">
        <v>498</v>
      </c>
      <c r="W46" s="12" t="s">
        <v>498</v>
      </c>
      <c r="X46" s="12" t="s">
        <v>498</v>
      </c>
      <c r="Y46" s="12" t="s">
        <v>498</v>
      </c>
      <c r="Z46" s="12" t="s">
        <v>498</v>
      </c>
      <c r="AA46" s="32" t="s">
        <v>498</v>
      </c>
    </row>
    <row r="47" spans="1:27" ht="31" x14ac:dyDescent="0.35">
      <c r="A47" s="12" t="s">
        <v>114</v>
      </c>
      <c r="B47" s="11" t="s">
        <v>115</v>
      </c>
      <c r="C47" s="32" t="s">
        <v>1680</v>
      </c>
      <c r="D47" s="12" t="s">
        <v>498</v>
      </c>
      <c r="E47" s="12" t="s">
        <v>498</v>
      </c>
      <c r="F47" s="12" t="s">
        <v>498</v>
      </c>
      <c r="G47" s="12" t="s">
        <v>1681</v>
      </c>
      <c r="H47" s="12" t="s">
        <v>498</v>
      </c>
      <c r="I47" s="12" t="s">
        <v>498</v>
      </c>
      <c r="J47" s="12" t="s">
        <v>498</v>
      </c>
      <c r="K47" s="12" t="s">
        <v>498</v>
      </c>
      <c r="L47" s="12" t="s">
        <v>498</v>
      </c>
      <c r="M47" s="12" t="s">
        <v>498</v>
      </c>
      <c r="N47" s="12" t="s">
        <v>498</v>
      </c>
      <c r="O47" s="32" t="s">
        <v>498</v>
      </c>
      <c r="P47" s="12" t="s">
        <v>498</v>
      </c>
      <c r="Q47" s="12" t="s">
        <v>498</v>
      </c>
      <c r="R47" s="12" t="s">
        <v>498</v>
      </c>
      <c r="S47" s="12" t="s">
        <v>1681</v>
      </c>
      <c r="T47" s="12" t="s">
        <v>498</v>
      </c>
      <c r="U47" s="12" t="s">
        <v>498</v>
      </c>
      <c r="V47" s="12" t="s">
        <v>498</v>
      </c>
      <c r="W47" s="12" t="s">
        <v>498</v>
      </c>
      <c r="X47" s="12" t="s">
        <v>498</v>
      </c>
      <c r="Y47" s="12" t="s">
        <v>498</v>
      </c>
      <c r="Z47" s="12" t="s">
        <v>498</v>
      </c>
      <c r="AA47" s="32" t="s">
        <v>498</v>
      </c>
    </row>
    <row r="48" spans="1:27" ht="31" x14ac:dyDescent="0.35">
      <c r="A48" s="12" t="s">
        <v>116</v>
      </c>
      <c r="B48" s="11" t="s">
        <v>117</v>
      </c>
      <c r="C48" s="32" t="s">
        <v>1680</v>
      </c>
      <c r="D48" s="12" t="s">
        <v>498</v>
      </c>
      <c r="E48" s="12" t="s">
        <v>498</v>
      </c>
      <c r="F48" s="12" t="s">
        <v>498</v>
      </c>
      <c r="G48" s="12" t="s">
        <v>1681</v>
      </c>
      <c r="H48" s="12" t="s">
        <v>498</v>
      </c>
      <c r="I48" s="12" t="s">
        <v>498</v>
      </c>
      <c r="J48" s="12" t="s">
        <v>498</v>
      </c>
      <c r="K48" s="12" t="s">
        <v>498</v>
      </c>
      <c r="L48" s="12" t="s">
        <v>498</v>
      </c>
      <c r="M48" s="12" t="s">
        <v>498</v>
      </c>
      <c r="N48" s="12" t="s">
        <v>498</v>
      </c>
      <c r="O48" s="32" t="s">
        <v>498</v>
      </c>
      <c r="P48" s="12" t="s">
        <v>498</v>
      </c>
      <c r="Q48" s="12" t="s">
        <v>498</v>
      </c>
      <c r="R48" s="12" t="s">
        <v>498</v>
      </c>
      <c r="S48" s="12" t="s">
        <v>1681</v>
      </c>
      <c r="T48" s="12" t="s">
        <v>498</v>
      </c>
      <c r="U48" s="12" t="s">
        <v>498</v>
      </c>
      <c r="V48" s="12" t="s">
        <v>498</v>
      </c>
      <c r="W48" s="12" t="s">
        <v>498</v>
      </c>
      <c r="X48" s="12" t="s">
        <v>498</v>
      </c>
      <c r="Y48" s="12" t="s">
        <v>498</v>
      </c>
      <c r="Z48" s="12" t="s">
        <v>498</v>
      </c>
      <c r="AA48" s="32" t="s">
        <v>498</v>
      </c>
    </row>
    <row r="49" spans="1:27" ht="62" x14ac:dyDescent="0.35">
      <c r="A49" s="12" t="s">
        <v>118</v>
      </c>
      <c r="B49" s="11" t="s">
        <v>119</v>
      </c>
      <c r="C49" s="32" t="s">
        <v>1680</v>
      </c>
      <c r="D49" s="12" t="s">
        <v>498</v>
      </c>
      <c r="E49" s="12" t="s">
        <v>498</v>
      </c>
      <c r="F49" s="12" t="s">
        <v>498</v>
      </c>
      <c r="G49" s="12" t="s">
        <v>498</v>
      </c>
      <c r="H49" s="12" t="s">
        <v>498</v>
      </c>
      <c r="I49" s="12" t="s">
        <v>498</v>
      </c>
      <c r="J49" s="12" t="s">
        <v>498</v>
      </c>
      <c r="K49" s="12" t="s">
        <v>498</v>
      </c>
      <c r="L49" s="12" t="s">
        <v>498</v>
      </c>
      <c r="M49" s="12" t="s">
        <v>498</v>
      </c>
      <c r="N49" s="12" t="s">
        <v>1681</v>
      </c>
      <c r="O49" s="32" t="s">
        <v>498</v>
      </c>
      <c r="P49" s="12" t="s">
        <v>498</v>
      </c>
      <c r="Q49" s="12" t="s">
        <v>498</v>
      </c>
      <c r="R49" s="12" t="s">
        <v>498</v>
      </c>
      <c r="S49" s="12" t="s">
        <v>498</v>
      </c>
      <c r="T49" s="12" t="s">
        <v>498</v>
      </c>
      <c r="U49" s="12" t="s">
        <v>498</v>
      </c>
      <c r="V49" s="12" t="s">
        <v>498</v>
      </c>
      <c r="W49" s="12" t="s">
        <v>498</v>
      </c>
      <c r="X49" s="12" t="s">
        <v>498</v>
      </c>
      <c r="Y49" s="12" t="s">
        <v>498</v>
      </c>
      <c r="Z49" s="12" t="s">
        <v>1681</v>
      </c>
      <c r="AA49" s="32" t="s">
        <v>498</v>
      </c>
    </row>
    <row r="50" spans="1:27" ht="31" x14ac:dyDescent="0.35">
      <c r="A50" s="12" t="s">
        <v>120</v>
      </c>
      <c r="B50" s="11" t="s">
        <v>121</v>
      </c>
      <c r="C50" s="32" t="s">
        <v>1680</v>
      </c>
      <c r="D50" s="12" t="s">
        <v>498</v>
      </c>
      <c r="E50" s="12" t="s">
        <v>498</v>
      </c>
      <c r="F50" s="12" t="s">
        <v>498</v>
      </c>
      <c r="G50" s="12" t="s">
        <v>1681</v>
      </c>
      <c r="H50" s="12" t="s">
        <v>498</v>
      </c>
      <c r="I50" s="12" t="s">
        <v>498</v>
      </c>
      <c r="J50" s="12" t="s">
        <v>498</v>
      </c>
      <c r="K50" s="12" t="s">
        <v>498</v>
      </c>
      <c r="L50" s="12" t="s">
        <v>498</v>
      </c>
      <c r="M50" s="12" t="s">
        <v>498</v>
      </c>
      <c r="N50" s="12" t="s">
        <v>498</v>
      </c>
      <c r="O50" s="32" t="s">
        <v>498</v>
      </c>
      <c r="P50" s="12" t="s">
        <v>498</v>
      </c>
      <c r="Q50" s="12" t="s">
        <v>498</v>
      </c>
      <c r="R50" s="12" t="s">
        <v>498</v>
      </c>
      <c r="S50" s="12" t="s">
        <v>1681</v>
      </c>
      <c r="T50" s="12" t="s">
        <v>498</v>
      </c>
      <c r="U50" s="12" t="s">
        <v>498</v>
      </c>
      <c r="V50" s="12" t="s">
        <v>498</v>
      </c>
      <c r="W50" s="12" t="s">
        <v>498</v>
      </c>
      <c r="X50" s="12" t="s">
        <v>498</v>
      </c>
      <c r="Y50" s="12" t="s">
        <v>498</v>
      </c>
      <c r="Z50" s="12" t="s">
        <v>498</v>
      </c>
      <c r="AA50" s="32" t="s">
        <v>498</v>
      </c>
    </row>
    <row r="51" spans="1:27" ht="31" x14ac:dyDescent="0.35">
      <c r="A51" s="12" t="s">
        <v>122</v>
      </c>
      <c r="B51" s="11" t="s">
        <v>123</v>
      </c>
      <c r="C51" s="32" t="s">
        <v>1680</v>
      </c>
      <c r="D51" s="12" t="s">
        <v>498</v>
      </c>
      <c r="E51" s="12" t="s">
        <v>498</v>
      </c>
      <c r="F51" s="12" t="s">
        <v>498</v>
      </c>
      <c r="G51" s="12" t="s">
        <v>498</v>
      </c>
      <c r="H51" s="12" t="s">
        <v>498</v>
      </c>
      <c r="I51" s="12" t="s">
        <v>498</v>
      </c>
      <c r="J51" s="12" t="s">
        <v>1681</v>
      </c>
      <c r="K51" s="12" t="s">
        <v>498</v>
      </c>
      <c r="L51" s="12" t="s">
        <v>498</v>
      </c>
      <c r="M51" s="12" t="s">
        <v>498</v>
      </c>
      <c r="N51" s="12" t="s">
        <v>498</v>
      </c>
      <c r="O51" s="32" t="s">
        <v>498</v>
      </c>
      <c r="P51" s="12" t="s">
        <v>498</v>
      </c>
      <c r="Q51" s="12" t="s">
        <v>498</v>
      </c>
      <c r="R51" s="12" t="s">
        <v>498</v>
      </c>
      <c r="S51" s="12" t="s">
        <v>498</v>
      </c>
      <c r="T51" s="12" t="s">
        <v>498</v>
      </c>
      <c r="U51" s="12" t="s">
        <v>498</v>
      </c>
      <c r="V51" s="12" t="s">
        <v>1681</v>
      </c>
      <c r="W51" s="12" t="s">
        <v>498</v>
      </c>
      <c r="X51" s="12" t="s">
        <v>498</v>
      </c>
      <c r="Y51" s="12" t="s">
        <v>498</v>
      </c>
      <c r="Z51" s="12" t="s">
        <v>498</v>
      </c>
      <c r="AA51" s="32" t="s">
        <v>498</v>
      </c>
    </row>
    <row r="52" spans="1:27" ht="31" x14ac:dyDescent="0.35">
      <c r="A52" s="12" t="s">
        <v>124</v>
      </c>
      <c r="B52" s="11" t="s">
        <v>125</v>
      </c>
      <c r="C52" s="32" t="s">
        <v>1680</v>
      </c>
      <c r="D52" s="12" t="s">
        <v>498</v>
      </c>
      <c r="E52" s="12" t="s">
        <v>498</v>
      </c>
      <c r="F52" s="12" t="s">
        <v>498</v>
      </c>
      <c r="G52" s="12" t="s">
        <v>498</v>
      </c>
      <c r="H52" s="12" t="s">
        <v>498</v>
      </c>
      <c r="I52" s="12" t="s">
        <v>498</v>
      </c>
      <c r="J52" s="12" t="s">
        <v>1681</v>
      </c>
      <c r="K52" s="12" t="s">
        <v>498</v>
      </c>
      <c r="L52" s="12" t="s">
        <v>498</v>
      </c>
      <c r="M52" s="12" t="s">
        <v>498</v>
      </c>
      <c r="N52" s="12" t="s">
        <v>498</v>
      </c>
      <c r="O52" s="32" t="s">
        <v>498</v>
      </c>
      <c r="P52" s="12" t="s">
        <v>498</v>
      </c>
      <c r="Q52" s="12" t="s">
        <v>498</v>
      </c>
      <c r="R52" s="12" t="s">
        <v>498</v>
      </c>
      <c r="S52" s="12" t="s">
        <v>498</v>
      </c>
      <c r="T52" s="12" t="s">
        <v>498</v>
      </c>
      <c r="U52" s="12" t="s">
        <v>498</v>
      </c>
      <c r="V52" s="12" t="s">
        <v>1681</v>
      </c>
      <c r="W52" s="12" t="s">
        <v>498</v>
      </c>
      <c r="X52" s="12" t="s">
        <v>498</v>
      </c>
      <c r="Y52" s="12" t="s">
        <v>498</v>
      </c>
      <c r="Z52" s="12" t="s">
        <v>498</v>
      </c>
      <c r="AA52" s="32" t="s">
        <v>498</v>
      </c>
    </row>
    <row r="53" spans="1:27" ht="31" x14ac:dyDescent="0.35">
      <c r="A53" s="12" t="s">
        <v>126</v>
      </c>
      <c r="B53" s="11" t="s">
        <v>127</v>
      </c>
      <c r="C53" s="32" t="s">
        <v>1680</v>
      </c>
      <c r="D53" s="12" t="s">
        <v>498</v>
      </c>
      <c r="E53" s="12" t="s">
        <v>498</v>
      </c>
      <c r="F53" s="12" t="s">
        <v>498</v>
      </c>
      <c r="G53" s="12" t="s">
        <v>498</v>
      </c>
      <c r="H53" s="12" t="s">
        <v>498</v>
      </c>
      <c r="I53" s="12" t="s">
        <v>498</v>
      </c>
      <c r="J53" s="12" t="s">
        <v>1682</v>
      </c>
      <c r="K53" s="12" t="s">
        <v>498</v>
      </c>
      <c r="L53" s="12" t="s">
        <v>498</v>
      </c>
      <c r="M53" s="12" t="s">
        <v>498</v>
      </c>
      <c r="N53" s="12" t="s">
        <v>498</v>
      </c>
      <c r="O53" s="32" t="s">
        <v>498</v>
      </c>
      <c r="P53" s="12" t="s">
        <v>498</v>
      </c>
      <c r="Q53" s="12" t="s">
        <v>498</v>
      </c>
      <c r="R53" s="12" t="s">
        <v>498</v>
      </c>
      <c r="S53" s="12" t="s">
        <v>498</v>
      </c>
      <c r="T53" s="12" t="s">
        <v>498</v>
      </c>
      <c r="U53" s="12" t="s">
        <v>498</v>
      </c>
      <c r="V53" s="12" t="s">
        <v>1682</v>
      </c>
      <c r="W53" s="12" t="s">
        <v>498</v>
      </c>
      <c r="X53" s="12" t="s">
        <v>498</v>
      </c>
      <c r="Y53" s="12" t="s">
        <v>498</v>
      </c>
      <c r="Z53" s="12" t="s">
        <v>498</v>
      </c>
      <c r="AA53" s="32" t="s">
        <v>498</v>
      </c>
    </row>
    <row r="54" spans="1:27" ht="31" x14ac:dyDescent="0.35">
      <c r="A54" s="12" t="s">
        <v>128</v>
      </c>
      <c r="B54" s="11" t="s">
        <v>129</v>
      </c>
      <c r="C54" s="32" t="s">
        <v>1680</v>
      </c>
      <c r="D54" s="12" t="s">
        <v>498</v>
      </c>
      <c r="E54" s="12" t="s">
        <v>498</v>
      </c>
      <c r="F54" s="12" t="s">
        <v>498</v>
      </c>
      <c r="G54" s="12" t="s">
        <v>498</v>
      </c>
      <c r="H54" s="12" t="s">
        <v>498</v>
      </c>
      <c r="I54" s="12" t="s">
        <v>1684</v>
      </c>
      <c r="J54" s="12" t="s">
        <v>498</v>
      </c>
      <c r="K54" s="12" t="s">
        <v>498</v>
      </c>
      <c r="L54" s="12" t="s">
        <v>498</v>
      </c>
      <c r="M54" s="12" t="s">
        <v>498</v>
      </c>
      <c r="N54" s="12" t="s">
        <v>498</v>
      </c>
      <c r="O54" s="32" t="s">
        <v>498</v>
      </c>
      <c r="P54" s="12" t="s">
        <v>498</v>
      </c>
      <c r="Q54" s="12" t="s">
        <v>498</v>
      </c>
      <c r="R54" s="12" t="s">
        <v>498</v>
      </c>
      <c r="S54" s="12" t="s">
        <v>498</v>
      </c>
      <c r="T54" s="12" t="s">
        <v>498</v>
      </c>
      <c r="U54" s="12" t="s">
        <v>1684</v>
      </c>
      <c r="V54" s="12" t="s">
        <v>498</v>
      </c>
      <c r="W54" s="12" t="s">
        <v>498</v>
      </c>
      <c r="X54" s="12" t="s">
        <v>498</v>
      </c>
      <c r="Y54" s="12" t="s">
        <v>498</v>
      </c>
      <c r="Z54" s="12" t="s">
        <v>498</v>
      </c>
      <c r="AA54" s="32" t="s">
        <v>498</v>
      </c>
    </row>
    <row r="55" spans="1:27" ht="15.5" x14ac:dyDescent="0.35">
      <c r="A55" s="12" t="s">
        <v>130</v>
      </c>
      <c r="B55" s="11" t="s">
        <v>131</v>
      </c>
      <c r="C55" s="32" t="s">
        <v>1680</v>
      </c>
      <c r="D55" s="12" t="s">
        <v>498</v>
      </c>
      <c r="E55" s="12" t="s">
        <v>498</v>
      </c>
      <c r="F55" s="12" t="s">
        <v>498</v>
      </c>
      <c r="G55" s="12" t="s">
        <v>498</v>
      </c>
      <c r="H55" s="12" t="s">
        <v>498</v>
      </c>
      <c r="I55" s="12" t="s">
        <v>1683</v>
      </c>
      <c r="J55" s="12" t="s">
        <v>498</v>
      </c>
      <c r="K55" s="12" t="s">
        <v>498</v>
      </c>
      <c r="L55" s="12" t="s">
        <v>498</v>
      </c>
      <c r="M55" s="12" t="s">
        <v>498</v>
      </c>
      <c r="N55" s="12" t="s">
        <v>498</v>
      </c>
      <c r="O55" s="32" t="s">
        <v>498</v>
      </c>
      <c r="P55" s="12" t="s">
        <v>498</v>
      </c>
      <c r="Q55" s="12" t="s">
        <v>498</v>
      </c>
      <c r="R55" s="12" t="s">
        <v>498</v>
      </c>
      <c r="S55" s="12" t="s">
        <v>498</v>
      </c>
      <c r="T55" s="12" t="s">
        <v>498</v>
      </c>
      <c r="U55" s="12" t="s">
        <v>1683</v>
      </c>
      <c r="V55" s="12" t="s">
        <v>498</v>
      </c>
      <c r="W55" s="12" t="s">
        <v>498</v>
      </c>
      <c r="X55" s="12" t="s">
        <v>498</v>
      </c>
      <c r="Y55" s="12" t="s">
        <v>498</v>
      </c>
      <c r="Z55" s="12" t="s">
        <v>498</v>
      </c>
      <c r="AA55" s="32" t="s">
        <v>498</v>
      </c>
    </row>
    <row r="56" spans="1:27" ht="46.5" x14ac:dyDescent="0.35">
      <c r="A56" s="12" t="s">
        <v>132</v>
      </c>
      <c r="B56" s="11" t="s">
        <v>133</v>
      </c>
      <c r="C56" s="32" t="s">
        <v>1680</v>
      </c>
      <c r="D56" s="12" t="s">
        <v>498</v>
      </c>
      <c r="E56" s="12" t="s">
        <v>498</v>
      </c>
      <c r="F56" s="12" t="s">
        <v>498</v>
      </c>
      <c r="G56" s="12" t="s">
        <v>1683</v>
      </c>
      <c r="H56" s="12" t="s">
        <v>498</v>
      </c>
      <c r="I56" s="12" t="s">
        <v>498</v>
      </c>
      <c r="J56" s="12" t="s">
        <v>498</v>
      </c>
      <c r="K56" s="12" t="s">
        <v>498</v>
      </c>
      <c r="L56" s="12" t="s">
        <v>498</v>
      </c>
      <c r="M56" s="12" t="s">
        <v>498</v>
      </c>
      <c r="N56" s="12" t="s">
        <v>498</v>
      </c>
      <c r="O56" s="32" t="s">
        <v>498</v>
      </c>
      <c r="P56" s="12" t="s">
        <v>498</v>
      </c>
      <c r="Q56" s="12" t="s">
        <v>498</v>
      </c>
      <c r="R56" s="12" t="s">
        <v>498</v>
      </c>
      <c r="S56" s="12" t="s">
        <v>1683</v>
      </c>
      <c r="T56" s="12" t="s">
        <v>498</v>
      </c>
      <c r="U56" s="12" t="s">
        <v>498</v>
      </c>
      <c r="V56" s="12" t="s">
        <v>498</v>
      </c>
      <c r="W56" s="12" t="s">
        <v>498</v>
      </c>
      <c r="X56" s="12" t="s">
        <v>498</v>
      </c>
      <c r="Y56" s="12" t="s">
        <v>498</v>
      </c>
      <c r="Z56" s="12" t="s">
        <v>498</v>
      </c>
      <c r="AA56" s="32" t="s">
        <v>498</v>
      </c>
    </row>
    <row r="57" spans="1:27" ht="31" x14ac:dyDescent="0.35">
      <c r="A57" s="12" t="s">
        <v>134</v>
      </c>
      <c r="B57" s="11" t="s">
        <v>135</v>
      </c>
      <c r="C57" s="32" t="s">
        <v>1680</v>
      </c>
      <c r="D57" s="12" t="s">
        <v>498</v>
      </c>
      <c r="E57" s="12" t="s">
        <v>498</v>
      </c>
      <c r="F57" s="12" t="s">
        <v>498</v>
      </c>
      <c r="G57" s="12" t="s">
        <v>498</v>
      </c>
      <c r="H57" s="12" t="s">
        <v>1681</v>
      </c>
      <c r="I57" s="12" t="s">
        <v>498</v>
      </c>
      <c r="J57" s="12" t="s">
        <v>498</v>
      </c>
      <c r="K57" s="12" t="s">
        <v>498</v>
      </c>
      <c r="L57" s="12" t="s">
        <v>498</v>
      </c>
      <c r="M57" s="12" t="s">
        <v>498</v>
      </c>
      <c r="N57" s="12" t="s">
        <v>498</v>
      </c>
      <c r="O57" s="32" t="s">
        <v>498</v>
      </c>
      <c r="P57" s="12" t="s">
        <v>498</v>
      </c>
      <c r="Q57" s="12" t="s">
        <v>498</v>
      </c>
      <c r="R57" s="12" t="s">
        <v>498</v>
      </c>
      <c r="S57" s="12" t="s">
        <v>498</v>
      </c>
      <c r="T57" s="12" t="s">
        <v>1681</v>
      </c>
      <c r="U57" s="12" t="s">
        <v>498</v>
      </c>
      <c r="V57" s="12" t="s">
        <v>498</v>
      </c>
      <c r="W57" s="12" t="s">
        <v>498</v>
      </c>
      <c r="X57" s="12" t="s">
        <v>498</v>
      </c>
      <c r="Y57" s="12" t="s">
        <v>498</v>
      </c>
      <c r="Z57" s="12" t="s">
        <v>498</v>
      </c>
      <c r="AA57" s="32" t="s">
        <v>498</v>
      </c>
    </row>
    <row r="58" spans="1:27" ht="15.5" x14ac:dyDescent="0.35">
      <c r="A58" s="12" t="s">
        <v>136</v>
      </c>
      <c r="B58" s="11" t="s">
        <v>137</v>
      </c>
      <c r="C58" s="32" t="s">
        <v>1680</v>
      </c>
      <c r="D58" s="12" t="s">
        <v>498</v>
      </c>
      <c r="E58" s="12" t="s">
        <v>498</v>
      </c>
      <c r="F58" s="12" t="s">
        <v>498</v>
      </c>
      <c r="G58" s="12" t="s">
        <v>498</v>
      </c>
      <c r="H58" s="12" t="s">
        <v>498</v>
      </c>
      <c r="I58" s="12" t="s">
        <v>498</v>
      </c>
      <c r="J58" s="12" t="s">
        <v>498</v>
      </c>
      <c r="K58" s="12" t="s">
        <v>498</v>
      </c>
      <c r="L58" s="12" t="s">
        <v>1684</v>
      </c>
      <c r="M58" s="12" t="s">
        <v>498</v>
      </c>
      <c r="N58" s="12" t="s">
        <v>498</v>
      </c>
      <c r="O58" s="32" t="s">
        <v>498</v>
      </c>
      <c r="P58" s="12" t="s">
        <v>498</v>
      </c>
      <c r="Q58" s="12" t="s">
        <v>498</v>
      </c>
      <c r="R58" s="12" t="s">
        <v>498</v>
      </c>
      <c r="S58" s="12" t="s">
        <v>498</v>
      </c>
      <c r="T58" s="12" t="s">
        <v>498</v>
      </c>
      <c r="U58" s="12" t="s">
        <v>498</v>
      </c>
      <c r="V58" s="12" t="s">
        <v>498</v>
      </c>
      <c r="W58" s="12" t="s">
        <v>498</v>
      </c>
      <c r="X58" s="12" t="s">
        <v>1684</v>
      </c>
      <c r="Y58" s="12" t="s">
        <v>498</v>
      </c>
      <c r="Z58" s="12" t="s">
        <v>498</v>
      </c>
      <c r="AA58" s="32" t="s">
        <v>498</v>
      </c>
    </row>
    <row r="59" spans="1:27" ht="15.5" x14ac:dyDescent="0.35">
      <c r="A59" s="12" t="s">
        <v>138</v>
      </c>
      <c r="B59" s="11" t="s">
        <v>139</v>
      </c>
      <c r="C59" s="32" t="s">
        <v>1680</v>
      </c>
      <c r="D59" s="12" t="s">
        <v>498</v>
      </c>
      <c r="E59" s="12" t="s">
        <v>498</v>
      </c>
      <c r="F59" s="12" t="s">
        <v>498</v>
      </c>
      <c r="G59" s="12" t="s">
        <v>498</v>
      </c>
      <c r="H59" s="12" t="s">
        <v>498</v>
      </c>
      <c r="I59" s="12" t="s">
        <v>498</v>
      </c>
      <c r="J59" s="12" t="s">
        <v>498</v>
      </c>
      <c r="K59" s="12" t="s">
        <v>498</v>
      </c>
      <c r="L59" s="12" t="s">
        <v>1684</v>
      </c>
      <c r="M59" s="12" t="s">
        <v>498</v>
      </c>
      <c r="N59" s="12" t="s">
        <v>498</v>
      </c>
      <c r="O59" s="32" t="s">
        <v>498</v>
      </c>
      <c r="P59" s="12" t="s">
        <v>498</v>
      </c>
      <c r="Q59" s="12" t="s">
        <v>498</v>
      </c>
      <c r="R59" s="12" t="s">
        <v>498</v>
      </c>
      <c r="S59" s="12" t="s">
        <v>498</v>
      </c>
      <c r="T59" s="12" t="s">
        <v>498</v>
      </c>
      <c r="U59" s="12" t="s">
        <v>498</v>
      </c>
      <c r="V59" s="12" t="s">
        <v>498</v>
      </c>
      <c r="W59" s="12" t="s">
        <v>498</v>
      </c>
      <c r="X59" s="12" t="s">
        <v>1684</v>
      </c>
      <c r="Y59" s="12" t="s">
        <v>498</v>
      </c>
      <c r="Z59" s="12" t="s">
        <v>498</v>
      </c>
      <c r="AA59" s="32" t="s">
        <v>498</v>
      </c>
    </row>
    <row r="60" spans="1:27" ht="15.5" x14ac:dyDescent="0.35">
      <c r="A60" s="12" t="s">
        <v>140</v>
      </c>
      <c r="B60" s="11" t="s">
        <v>141</v>
      </c>
      <c r="C60" s="32" t="s">
        <v>1680</v>
      </c>
      <c r="D60" s="12" t="s">
        <v>498</v>
      </c>
      <c r="E60" s="12" t="s">
        <v>498</v>
      </c>
      <c r="F60" s="12" t="s">
        <v>498</v>
      </c>
      <c r="G60" s="12" t="s">
        <v>498</v>
      </c>
      <c r="H60" s="12" t="s">
        <v>498</v>
      </c>
      <c r="I60" s="12" t="s">
        <v>498</v>
      </c>
      <c r="J60" s="12" t="s">
        <v>498</v>
      </c>
      <c r="K60" s="12" t="s">
        <v>498</v>
      </c>
      <c r="L60" s="12" t="s">
        <v>1684</v>
      </c>
      <c r="M60" s="12" t="s">
        <v>498</v>
      </c>
      <c r="N60" s="12" t="s">
        <v>498</v>
      </c>
      <c r="O60" s="32" t="s">
        <v>498</v>
      </c>
      <c r="P60" s="12" t="s">
        <v>498</v>
      </c>
      <c r="Q60" s="12" t="s">
        <v>498</v>
      </c>
      <c r="R60" s="12" t="s">
        <v>498</v>
      </c>
      <c r="S60" s="12" t="s">
        <v>498</v>
      </c>
      <c r="T60" s="12" t="s">
        <v>498</v>
      </c>
      <c r="U60" s="12" t="s">
        <v>498</v>
      </c>
      <c r="V60" s="12" t="s">
        <v>498</v>
      </c>
      <c r="W60" s="12" t="s">
        <v>498</v>
      </c>
      <c r="X60" s="12" t="s">
        <v>1684</v>
      </c>
      <c r="Y60" s="12" t="s">
        <v>498</v>
      </c>
      <c r="Z60" s="12" t="s">
        <v>498</v>
      </c>
      <c r="AA60" s="32" t="s">
        <v>498</v>
      </c>
    </row>
    <row r="61" spans="1:27" ht="31" x14ac:dyDescent="0.35">
      <c r="A61" s="12" t="s">
        <v>142</v>
      </c>
      <c r="B61" s="11" t="s">
        <v>143</v>
      </c>
      <c r="C61" s="32" t="s">
        <v>1680</v>
      </c>
      <c r="D61" s="12" t="s">
        <v>498</v>
      </c>
      <c r="E61" s="12" t="s">
        <v>498</v>
      </c>
      <c r="F61" s="12" t="s">
        <v>498</v>
      </c>
      <c r="G61" s="12" t="s">
        <v>498</v>
      </c>
      <c r="H61" s="12" t="s">
        <v>498</v>
      </c>
      <c r="I61" s="12" t="s">
        <v>498</v>
      </c>
      <c r="J61" s="12" t="s">
        <v>498</v>
      </c>
      <c r="K61" s="12" t="s">
        <v>498</v>
      </c>
      <c r="L61" s="12" t="s">
        <v>1684</v>
      </c>
      <c r="M61" s="12" t="s">
        <v>498</v>
      </c>
      <c r="N61" s="12" t="s">
        <v>498</v>
      </c>
      <c r="O61" s="32" t="s">
        <v>498</v>
      </c>
      <c r="P61" s="12" t="s">
        <v>498</v>
      </c>
      <c r="Q61" s="12" t="s">
        <v>498</v>
      </c>
      <c r="R61" s="12" t="s">
        <v>498</v>
      </c>
      <c r="S61" s="12" t="s">
        <v>498</v>
      </c>
      <c r="T61" s="12" t="s">
        <v>498</v>
      </c>
      <c r="U61" s="12" t="s">
        <v>498</v>
      </c>
      <c r="V61" s="12" t="s">
        <v>498</v>
      </c>
      <c r="W61" s="12" t="s">
        <v>498</v>
      </c>
      <c r="X61" s="12" t="s">
        <v>1684</v>
      </c>
      <c r="Y61" s="12" t="s">
        <v>498</v>
      </c>
      <c r="Z61" s="12" t="s">
        <v>498</v>
      </c>
      <c r="AA61" s="32" t="s">
        <v>498</v>
      </c>
    </row>
    <row r="62" spans="1:27" ht="31" x14ac:dyDescent="0.35">
      <c r="A62" s="12" t="s">
        <v>144</v>
      </c>
      <c r="B62" s="11" t="s">
        <v>145</v>
      </c>
      <c r="C62" s="32" t="s">
        <v>1680</v>
      </c>
      <c r="D62" s="12" t="s">
        <v>498</v>
      </c>
      <c r="E62" s="12" t="s">
        <v>498</v>
      </c>
      <c r="F62" s="12" t="s">
        <v>498</v>
      </c>
      <c r="G62" s="12" t="s">
        <v>498</v>
      </c>
      <c r="H62" s="12" t="s">
        <v>498</v>
      </c>
      <c r="I62" s="12" t="s">
        <v>498</v>
      </c>
      <c r="J62" s="12" t="s">
        <v>498</v>
      </c>
      <c r="K62" s="12" t="s">
        <v>1683</v>
      </c>
      <c r="L62" s="12" t="s">
        <v>498</v>
      </c>
      <c r="M62" s="12" t="s">
        <v>498</v>
      </c>
      <c r="N62" s="12" t="s">
        <v>498</v>
      </c>
      <c r="O62" s="32" t="s">
        <v>498</v>
      </c>
      <c r="P62" s="12" t="s">
        <v>498</v>
      </c>
      <c r="Q62" s="12" t="s">
        <v>498</v>
      </c>
      <c r="R62" s="12" t="s">
        <v>498</v>
      </c>
      <c r="S62" s="12" t="s">
        <v>498</v>
      </c>
      <c r="T62" s="12" t="s">
        <v>498</v>
      </c>
      <c r="U62" s="12" t="s">
        <v>498</v>
      </c>
      <c r="V62" s="12" t="s">
        <v>498</v>
      </c>
      <c r="W62" s="12" t="s">
        <v>1683</v>
      </c>
      <c r="X62" s="12" t="s">
        <v>498</v>
      </c>
      <c r="Y62" s="12" t="s">
        <v>498</v>
      </c>
      <c r="Z62" s="12" t="s">
        <v>498</v>
      </c>
      <c r="AA62" s="32" t="s">
        <v>498</v>
      </c>
    </row>
    <row r="63" spans="1:27" ht="31" x14ac:dyDescent="0.35">
      <c r="A63" s="12" t="s">
        <v>146</v>
      </c>
      <c r="B63" s="11" t="s">
        <v>147</v>
      </c>
      <c r="C63" s="32" t="s">
        <v>1680</v>
      </c>
      <c r="D63" s="12" t="s">
        <v>498</v>
      </c>
      <c r="E63" s="12" t="s">
        <v>498</v>
      </c>
      <c r="F63" s="12" t="s">
        <v>498</v>
      </c>
      <c r="G63" s="12" t="s">
        <v>498</v>
      </c>
      <c r="H63" s="12" t="s">
        <v>498</v>
      </c>
      <c r="I63" s="12" t="s">
        <v>1683</v>
      </c>
      <c r="J63" s="12" t="s">
        <v>498</v>
      </c>
      <c r="K63" s="12" t="s">
        <v>498</v>
      </c>
      <c r="L63" s="12" t="s">
        <v>498</v>
      </c>
      <c r="M63" s="12" t="s">
        <v>498</v>
      </c>
      <c r="N63" s="12" t="s">
        <v>498</v>
      </c>
      <c r="O63" s="32" t="s">
        <v>498</v>
      </c>
      <c r="P63" s="12" t="s">
        <v>498</v>
      </c>
      <c r="Q63" s="12" t="s">
        <v>498</v>
      </c>
      <c r="R63" s="12" t="s">
        <v>498</v>
      </c>
      <c r="S63" s="12" t="s">
        <v>498</v>
      </c>
      <c r="T63" s="12" t="s">
        <v>498</v>
      </c>
      <c r="U63" s="12" t="s">
        <v>1683</v>
      </c>
      <c r="V63" s="12" t="s">
        <v>498</v>
      </c>
      <c r="W63" s="12" t="s">
        <v>498</v>
      </c>
      <c r="X63" s="12" t="s">
        <v>498</v>
      </c>
      <c r="Y63" s="12" t="s">
        <v>498</v>
      </c>
      <c r="Z63" s="12" t="s">
        <v>498</v>
      </c>
      <c r="AA63" s="32" t="s">
        <v>498</v>
      </c>
    </row>
    <row r="64" spans="1:27" ht="31" x14ac:dyDescent="0.35">
      <c r="A64" s="12" t="s">
        <v>148</v>
      </c>
      <c r="B64" s="11" t="s">
        <v>149</v>
      </c>
      <c r="C64" s="32" t="s">
        <v>1680</v>
      </c>
      <c r="D64" s="12" t="s">
        <v>498</v>
      </c>
      <c r="E64" s="12" t="s">
        <v>498</v>
      </c>
      <c r="F64" s="12" t="s">
        <v>498</v>
      </c>
      <c r="G64" s="12" t="s">
        <v>498</v>
      </c>
      <c r="H64" s="12" t="s">
        <v>498</v>
      </c>
      <c r="I64" s="12" t="s">
        <v>1683</v>
      </c>
      <c r="J64" s="12" t="s">
        <v>498</v>
      </c>
      <c r="K64" s="12" t="s">
        <v>498</v>
      </c>
      <c r="L64" s="12" t="s">
        <v>498</v>
      </c>
      <c r="M64" s="12" t="s">
        <v>498</v>
      </c>
      <c r="N64" s="12" t="s">
        <v>498</v>
      </c>
      <c r="O64" s="32" t="s">
        <v>498</v>
      </c>
      <c r="P64" s="12" t="s">
        <v>498</v>
      </c>
      <c r="Q64" s="12" t="s">
        <v>498</v>
      </c>
      <c r="R64" s="12" t="s">
        <v>498</v>
      </c>
      <c r="S64" s="12" t="s">
        <v>498</v>
      </c>
      <c r="T64" s="12" t="s">
        <v>498</v>
      </c>
      <c r="U64" s="12" t="s">
        <v>1683</v>
      </c>
      <c r="V64" s="12" t="s">
        <v>498</v>
      </c>
      <c r="W64" s="12" t="s">
        <v>498</v>
      </c>
      <c r="X64" s="12" t="s">
        <v>498</v>
      </c>
      <c r="Y64" s="12" t="s">
        <v>498</v>
      </c>
      <c r="Z64" s="12" t="s">
        <v>498</v>
      </c>
      <c r="AA64" s="32" t="s">
        <v>498</v>
      </c>
    </row>
    <row r="65" spans="1:27" ht="31" x14ac:dyDescent="0.35">
      <c r="A65" s="12" t="s">
        <v>150</v>
      </c>
      <c r="B65" s="11" t="s">
        <v>151</v>
      </c>
      <c r="C65" s="32" t="s">
        <v>1680</v>
      </c>
      <c r="D65" s="12" t="s">
        <v>498</v>
      </c>
      <c r="E65" s="12" t="s">
        <v>498</v>
      </c>
      <c r="F65" s="12" t="s">
        <v>498</v>
      </c>
      <c r="G65" s="12" t="s">
        <v>1681</v>
      </c>
      <c r="H65" s="12" t="s">
        <v>498</v>
      </c>
      <c r="I65" s="12" t="s">
        <v>498</v>
      </c>
      <c r="J65" s="12" t="s">
        <v>498</v>
      </c>
      <c r="K65" s="12" t="s">
        <v>498</v>
      </c>
      <c r="L65" s="12" t="s">
        <v>498</v>
      </c>
      <c r="M65" s="12" t="s">
        <v>498</v>
      </c>
      <c r="N65" s="12" t="s">
        <v>498</v>
      </c>
      <c r="O65" s="32" t="s">
        <v>498</v>
      </c>
      <c r="P65" s="12" t="s">
        <v>498</v>
      </c>
      <c r="Q65" s="12" t="s">
        <v>498</v>
      </c>
      <c r="R65" s="12" t="s">
        <v>498</v>
      </c>
      <c r="S65" s="12" t="s">
        <v>1681</v>
      </c>
      <c r="T65" s="12" t="s">
        <v>498</v>
      </c>
      <c r="U65" s="12" t="s">
        <v>498</v>
      </c>
      <c r="V65" s="12" t="s">
        <v>498</v>
      </c>
      <c r="W65" s="12" t="s">
        <v>498</v>
      </c>
      <c r="X65" s="12" t="s">
        <v>498</v>
      </c>
      <c r="Y65" s="12" t="s">
        <v>498</v>
      </c>
      <c r="Z65" s="12" t="s">
        <v>498</v>
      </c>
      <c r="AA65" s="32" t="s">
        <v>498</v>
      </c>
    </row>
    <row r="66" spans="1:27" ht="15.5" x14ac:dyDescent="0.35">
      <c r="A66" s="12" t="s">
        <v>152</v>
      </c>
      <c r="B66" s="11" t="s">
        <v>153</v>
      </c>
      <c r="C66" s="32" t="s">
        <v>1680</v>
      </c>
      <c r="D66" s="12" t="s">
        <v>498</v>
      </c>
      <c r="E66" s="12" t="s">
        <v>498</v>
      </c>
      <c r="F66" s="12" t="s">
        <v>1683</v>
      </c>
      <c r="G66" s="12" t="s">
        <v>1683</v>
      </c>
      <c r="H66" s="12" t="s">
        <v>498</v>
      </c>
      <c r="I66" s="12" t="s">
        <v>498</v>
      </c>
      <c r="J66" s="12" t="s">
        <v>498</v>
      </c>
      <c r="K66" s="12" t="s">
        <v>498</v>
      </c>
      <c r="L66" s="12" t="s">
        <v>498</v>
      </c>
      <c r="M66" s="12" t="s">
        <v>498</v>
      </c>
      <c r="N66" s="12" t="s">
        <v>498</v>
      </c>
      <c r="O66" s="32" t="s">
        <v>498</v>
      </c>
      <c r="P66" s="12" t="s">
        <v>498</v>
      </c>
      <c r="Q66" s="12" t="s">
        <v>498</v>
      </c>
      <c r="R66" s="12" t="s">
        <v>1683</v>
      </c>
      <c r="S66" s="12" t="s">
        <v>1683</v>
      </c>
      <c r="T66" s="12" t="s">
        <v>498</v>
      </c>
      <c r="U66" s="12" t="s">
        <v>498</v>
      </c>
      <c r="V66" s="12" t="s">
        <v>498</v>
      </c>
      <c r="W66" s="12" t="s">
        <v>498</v>
      </c>
      <c r="X66" s="12" t="s">
        <v>498</v>
      </c>
      <c r="Y66" s="12" t="s">
        <v>498</v>
      </c>
      <c r="Z66" s="12" t="s">
        <v>498</v>
      </c>
      <c r="AA66" s="32" t="s">
        <v>498</v>
      </c>
    </row>
    <row r="67" spans="1:27" ht="15.5" x14ac:dyDescent="0.35">
      <c r="A67" s="12" t="s">
        <v>154</v>
      </c>
      <c r="B67" s="11" t="s">
        <v>155</v>
      </c>
      <c r="C67" s="32" t="s">
        <v>1680</v>
      </c>
      <c r="D67" s="12" t="s">
        <v>498</v>
      </c>
      <c r="E67" s="12" t="s">
        <v>498</v>
      </c>
      <c r="F67" s="12" t="s">
        <v>1682</v>
      </c>
      <c r="G67" s="12" t="s">
        <v>498</v>
      </c>
      <c r="H67" s="12" t="s">
        <v>498</v>
      </c>
      <c r="I67" s="12" t="s">
        <v>498</v>
      </c>
      <c r="J67" s="12" t="s">
        <v>498</v>
      </c>
      <c r="K67" s="12" t="s">
        <v>498</v>
      </c>
      <c r="L67" s="12" t="s">
        <v>498</v>
      </c>
      <c r="M67" s="12" t="s">
        <v>498</v>
      </c>
      <c r="N67" s="12" t="s">
        <v>498</v>
      </c>
      <c r="O67" s="32" t="s">
        <v>498</v>
      </c>
      <c r="P67" s="12" t="s">
        <v>498</v>
      </c>
      <c r="Q67" s="12" t="s">
        <v>498</v>
      </c>
      <c r="R67" s="12" t="s">
        <v>1682</v>
      </c>
      <c r="S67" s="12" t="s">
        <v>498</v>
      </c>
      <c r="T67" s="12" t="s">
        <v>498</v>
      </c>
      <c r="U67" s="12" t="s">
        <v>498</v>
      </c>
      <c r="V67" s="12" t="s">
        <v>498</v>
      </c>
      <c r="W67" s="12" t="s">
        <v>498</v>
      </c>
      <c r="X67" s="12" t="s">
        <v>498</v>
      </c>
      <c r="Y67" s="12" t="s">
        <v>498</v>
      </c>
      <c r="Z67" s="12" t="s">
        <v>498</v>
      </c>
      <c r="AA67" s="32" t="s">
        <v>498</v>
      </c>
    </row>
    <row r="68" spans="1:27" ht="31" x14ac:dyDescent="0.35">
      <c r="A68" s="12" t="s">
        <v>156</v>
      </c>
      <c r="B68" s="11" t="s">
        <v>157</v>
      </c>
      <c r="C68" s="32" t="s">
        <v>1680</v>
      </c>
      <c r="D68" s="12" t="s">
        <v>498</v>
      </c>
      <c r="E68" s="12" t="s">
        <v>1683</v>
      </c>
      <c r="F68" s="12" t="s">
        <v>498</v>
      </c>
      <c r="G68" s="12" t="s">
        <v>498</v>
      </c>
      <c r="H68" s="12" t="s">
        <v>498</v>
      </c>
      <c r="I68" s="12" t="s">
        <v>498</v>
      </c>
      <c r="J68" s="12" t="s">
        <v>498</v>
      </c>
      <c r="K68" s="12" t="s">
        <v>498</v>
      </c>
      <c r="L68" s="12" t="s">
        <v>498</v>
      </c>
      <c r="M68" s="12" t="s">
        <v>498</v>
      </c>
      <c r="N68" s="12" t="s">
        <v>498</v>
      </c>
      <c r="O68" s="32" t="s">
        <v>498</v>
      </c>
      <c r="P68" s="12" t="s">
        <v>498</v>
      </c>
      <c r="Q68" s="12" t="s">
        <v>1683</v>
      </c>
      <c r="R68" s="12" t="s">
        <v>498</v>
      </c>
      <c r="S68" s="12" t="s">
        <v>498</v>
      </c>
      <c r="T68" s="12" t="s">
        <v>498</v>
      </c>
      <c r="U68" s="12" t="s">
        <v>498</v>
      </c>
      <c r="V68" s="12" t="s">
        <v>498</v>
      </c>
      <c r="W68" s="12" t="s">
        <v>498</v>
      </c>
      <c r="X68" s="12" t="s">
        <v>498</v>
      </c>
      <c r="Y68" s="12" t="s">
        <v>498</v>
      </c>
      <c r="Z68" s="12" t="s">
        <v>498</v>
      </c>
      <c r="AA68" s="32" t="s">
        <v>498</v>
      </c>
    </row>
    <row r="69" spans="1:27" ht="46.5" x14ac:dyDescent="0.35">
      <c r="A69" s="12" t="s">
        <v>158</v>
      </c>
      <c r="B69" s="11" t="s">
        <v>159</v>
      </c>
      <c r="C69" s="32" t="s">
        <v>1680</v>
      </c>
      <c r="D69" s="12" t="s">
        <v>498</v>
      </c>
      <c r="E69" s="12" t="s">
        <v>498</v>
      </c>
      <c r="F69" s="12" t="s">
        <v>498</v>
      </c>
      <c r="G69" s="12" t="s">
        <v>498</v>
      </c>
      <c r="H69" s="12" t="s">
        <v>498</v>
      </c>
      <c r="I69" s="12" t="s">
        <v>1683</v>
      </c>
      <c r="J69" s="12" t="s">
        <v>498</v>
      </c>
      <c r="K69" s="12" t="s">
        <v>498</v>
      </c>
      <c r="L69" s="12" t="s">
        <v>498</v>
      </c>
      <c r="M69" s="12" t="s">
        <v>498</v>
      </c>
      <c r="N69" s="12" t="s">
        <v>498</v>
      </c>
      <c r="O69" s="32" t="s">
        <v>498</v>
      </c>
      <c r="P69" s="12" t="s">
        <v>498</v>
      </c>
      <c r="Q69" s="12" t="s">
        <v>498</v>
      </c>
      <c r="R69" s="12" t="s">
        <v>498</v>
      </c>
      <c r="S69" s="12" t="s">
        <v>498</v>
      </c>
      <c r="T69" s="12" t="s">
        <v>498</v>
      </c>
      <c r="U69" s="12" t="s">
        <v>1683</v>
      </c>
      <c r="V69" s="12" t="s">
        <v>498</v>
      </c>
      <c r="W69" s="12" t="s">
        <v>498</v>
      </c>
      <c r="X69" s="12" t="s">
        <v>498</v>
      </c>
      <c r="Y69" s="12" t="s">
        <v>498</v>
      </c>
      <c r="Z69" s="12" t="s">
        <v>498</v>
      </c>
      <c r="AA69" s="32" t="s">
        <v>498</v>
      </c>
    </row>
    <row r="70" spans="1:27" ht="15.5" x14ac:dyDescent="0.35">
      <c r="A70" s="12" t="s">
        <v>160</v>
      </c>
      <c r="B70" s="11" t="s">
        <v>161</v>
      </c>
      <c r="C70" s="32" t="s">
        <v>1680</v>
      </c>
      <c r="D70" s="12" t="s">
        <v>498</v>
      </c>
      <c r="E70" s="12" t="s">
        <v>498</v>
      </c>
      <c r="F70" s="12" t="s">
        <v>498</v>
      </c>
      <c r="G70" s="12" t="s">
        <v>498</v>
      </c>
      <c r="H70" s="12" t="s">
        <v>498</v>
      </c>
      <c r="I70" s="12" t="s">
        <v>498</v>
      </c>
      <c r="J70" s="12" t="s">
        <v>1681</v>
      </c>
      <c r="K70" s="12" t="s">
        <v>498</v>
      </c>
      <c r="L70" s="12" t="s">
        <v>498</v>
      </c>
      <c r="M70" s="12" t="s">
        <v>498</v>
      </c>
      <c r="N70" s="12" t="s">
        <v>498</v>
      </c>
      <c r="O70" s="32" t="s">
        <v>498</v>
      </c>
      <c r="P70" s="12" t="s">
        <v>498</v>
      </c>
      <c r="Q70" s="12" t="s">
        <v>498</v>
      </c>
      <c r="R70" s="12" t="s">
        <v>498</v>
      </c>
      <c r="S70" s="12" t="s">
        <v>498</v>
      </c>
      <c r="T70" s="12" t="s">
        <v>498</v>
      </c>
      <c r="U70" s="12" t="s">
        <v>498</v>
      </c>
      <c r="V70" s="12" t="s">
        <v>1681</v>
      </c>
      <c r="W70" s="12" t="s">
        <v>498</v>
      </c>
      <c r="X70" s="12" t="s">
        <v>498</v>
      </c>
      <c r="Y70" s="12" t="s">
        <v>498</v>
      </c>
      <c r="Z70" s="12" t="s">
        <v>498</v>
      </c>
      <c r="AA70" s="32" t="s">
        <v>498</v>
      </c>
    </row>
    <row r="71" spans="1:27" ht="31" x14ac:dyDescent="0.35">
      <c r="A71" s="12" t="s">
        <v>162</v>
      </c>
      <c r="B71" s="11" t="s">
        <v>163</v>
      </c>
      <c r="C71" s="32" t="s">
        <v>1680</v>
      </c>
      <c r="D71" s="12" t="s">
        <v>498</v>
      </c>
      <c r="E71" s="12" t="s">
        <v>498</v>
      </c>
      <c r="F71" s="12" t="s">
        <v>498</v>
      </c>
      <c r="G71" s="12" t="s">
        <v>498</v>
      </c>
      <c r="H71" s="12" t="s">
        <v>1684</v>
      </c>
      <c r="I71" s="12" t="s">
        <v>498</v>
      </c>
      <c r="J71" s="12" t="s">
        <v>498</v>
      </c>
      <c r="K71" s="12" t="s">
        <v>498</v>
      </c>
      <c r="L71" s="12" t="s">
        <v>498</v>
      </c>
      <c r="M71" s="12" t="s">
        <v>498</v>
      </c>
      <c r="N71" s="12" t="s">
        <v>498</v>
      </c>
      <c r="O71" s="32" t="s">
        <v>498</v>
      </c>
      <c r="P71" s="12" t="s">
        <v>498</v>
      </c>
      <c r="Q71" s="12" t="s">
        <v>498</v>
      </c>
      <c r="R71" s="12" t="s">
        <v>498</v>
      </c>
      <c r="S71" s="12" t="s">
        <v>498</v>
      </c>
      <c r="T71" s="12" t="s">
        <v>1684</v>
      </c>
      <c r="U71" s="12" t="s">
        <v>498</v>
      </c>
      <c r="V71" s="12" t="s">
        <v>498</v>
      </c>
      <c r="W71" s="12" t="s">
        <v>498</v>
      </c>
      <c r="X71" s="12" t="s">
        <v>498</v>
      </c>
      <c r="Y71" s="12" t="s">
        <v>498</v>
      </c>
      <c r="Z71" s="12" t="s">
        <v>498</v>
      </c>
      <c r="AA71" s="32" t="s">
        <v>498</v>
      </c>
    </row>
    <row r="72" spans="1:27" ht="15.5" x14ac:dyDescent="0.35">
      <c r="A72" s="12" t="s">
        <v>164</v>
      </c>
      <c r="B72" s="11" t="s">
        <v>165</v>
      </c>
      <c r="C72" s="32" t="s">
        <v>1680</v>
      </c>
      <c r="D72" s="12" t="s">
        <v>498</v>
      </c>
      <c r="E72" s="12" t="s">
        <v>498</v>
      </c>
      <c r="F72" s="12" t="s">
        <v>498</v>
      </c>
      <c r="G72" s="12" t="s">
        <v>498</v>
      </c>
      <c r="H72" s="12" t="s">
        <v>498</v>
      </c>
      <c r="I72" s="12" t="s">
        <v>498</v>
      </c>
      <c r="J72" s="12" t="s">
        <v>498</v>
      </c>
      <c r="K72" s="12" t="s">
        <v>498</v>
      </c>
      <c r="L72" s="12" t="s">
        <v>498</v>
      </c>
      <c r="M72" s="12" t="s">
        <v>498</v>
      </c>
      <c r="N72" s="12" t="s">
        <v>498</v>
      </c>
      <c r="O72" s="32" t="s">
        <v>498</v>
      </c>
      <c r="P72" s="12" t="s">
        <v>498</v>
      </c>
      <c r="Q72" s="12" t="s">
        <v>498</v>
      </c>
      <c r="R72" s="12" t="s">
        <v>498</v>
      </c>
      <c r="S72" s="12" t="s">
        <v>498</v>
      </c>
      <c r="T72" s="12" t="s">
        <v>498</v>
      </c>
      <c r="U72" s="12" t="s">
        <v>1681</v>
      </c>
      <c r="V72" s="12" t="s">
        <v>498</v>
      </c>
      <c r="W72" s="12" t="s">
        <v>498</v>
      </c>
      <c r="X72" s="12" t="s">
        <v>498</v>
      </c>
      <c r="Y72" s="12" t="s">
        <v>498</v>
      </c>
      <c r="Z72" s="12" t="s">
        <v>498</v>
      </c>
      <c r="AA72" s="32" t="s">
        <v>498</v>
      </c>
    </row>
    <row r="73" spans="1:27" ht="15.5" x14ac:dyDescent="0.35">
      <c r="A73" s="12" t="s">
        <v>166</v>
      </c>
      <c r="B73" s="11" t="s">
        <v>167</v>
      </c>
      <c r="C73" s="32" t="s">
        <v>1680</v>
      </c>
      <c r="D73" s="12" t="s">
        <v>498</v>
      </c>
      <c r="E73" s="12" t="s">
        <v>498</v>
      </c>
      <c r="F73" s="12" t="s">
        <v>498</v>
      </c>
      <c r="G73" s="12" t="s">
        <v>1681</v>
      </c>
      <c r="H73" s="12" t="s">
        <v>498</v>
      </c>
      <c r="I73" s="12" t="s">
        <v>498</v>
      </c>
      <c r="J73" s="12" t="s">
        <v>498</v>
      </c>
      <c r="K73" s="12" t="s">
        <v>1683</v>
      </c>
      <c r="L73" s="12" t="s">
        <v>498</v>
      </c>
      <c r="M73" s="12" t="s">
        <v>498</v>
      </c>
      <c r="N73" s="12" t="s">
        <v>498</v>
      </c>
      <c r="O73" s="32" t="s">
        <v>498</v>
      </c>
      <c r="P73" s="12" t="s">
        <v>498</v>
      </c>
      <c r="Q73" s="12" t="s">
        <v>498</v>
      </c>
      <c r="R73" s="12" t="s">
        <v>498</v>
      </c>
      <c r="S73" s="12" t="s">
        <v>1681</v>
      </c>
      <c r="T73" s="12" t="s">
        <v>498</v>
      </c>
      <c r="U73" s="12" t="s">
        <v>498</v>
      </c>
      <c r="V73" s="12" t="s">
        <v>498</v>
      </c>
      <c r="W73" s="12" t="s">
        <v>1683</v>
      </c>
      <c r="X73" s="12" t="s">
        <v>498</v>
      </c>
      <c r="Y73" s="12" t="s">
        <v>498</v>
      </c>
      <c r="Z73" s="12" t="s">
        <v>498</v>
      </c>
      <c r="AA73" s="32" t="s">
        <v>498</v>
      </c>
    </row>
    <row r="74" spans="1:27" ht="15.5" x14ac:dyDescent="0.35">
      <c r="A74" s="12" t="s">
        <v>168</v>
      </c>
      <c r="B74" s="11" t="s">
        <v>169</v>
      </c>
      <c r="C74" s="32" t="s">
        <v>1680</v>
      </c>
      <c r="D74" s="12" t="s">
        <v>498</v>
      </c>
      <c r="E74" s="12" t="s">
        <v>498</v>
      </c>
      <c r="F74" s="12" t="s">
        <v>498</v>
      </c>
      <c r="G74" s="12" t="s">
        <v>1681</v>
      </c>
      <c r="H74" s="12" t="s">
        <v>498</v>
      </c>
      <c r="I74" s="12" t="s">
        <v>498</v>
      </c>
      <c r="J74" s="12" t="s">
        <v>498</v>
      </c>
      <c r="K74" s="12" t="s">
        <v>1683</v>
      </c>
      <c r="L74" s="12" t="s">
        <v>498</v>
      </c>
      <c r="M74" s="12" t="s">
        <v>498</v>
      </c>
      <c r="N74" s="12" t="s">
        <v>498</v>
      </c>
      <c r="O74" s="32" t="s">
        <v>498</v>
      </c>
      <c r="P74" s="12" t="s">
        <v>498</v>
      </c>
      <c r="Q74" s="12" t="s">
        <v>498</v>
      </c>
      <c r="R74" s="12" t="s">
        <v>498</v>
      </c>
      <c r="S74" s="12" t="s">
        <v>1681</v>
      </c>
      <c r="T74" s="12" t="s">
        <v>498</v>
      </c>
      <c r="U74" s="12" t="s">
        <v>498</v>
      </c>
      <c r="V74" s="12" t="s">
        <v>498</v>
      </c>
      <c r="W74" s="12" t="s">
        <v>1683</v>
      </c>
      <c r="X74" s="12" t="s">
        <v>498</v>
      </c>
      <c r="Y74" s="12" t="s">
        <v>498</v>
      </c>
      <c r="Z74" s="12" t="s">
        <v>498</v>
      </c>
      <c r="AA74" s="32" t="s">
        <v>498</v>
      </c>
    </row>
    <row r="75" spans="1:27" ht="15.5" x14ac:dyDescent="0.35">
      <c r="A75" s="12" t="s">
        <v>170</v>
      </c>
      <c r="B75" s="11" t="s">
        <v>171</v>
      </c>
      <c r="C75" s="32" t="s">
        <v>1680</v>
      </c>
      <c r="D75" s="12" t="s">
        <v>498</v>
      </c>
      <c r="E75" s="12" t="s">
        <v>498</v>
      </c>
      <c r="F75" s="12" t="s">
        <v>498</v>
      </c>
      <c r="G75" s="12" t="s">
        <v>1681</v>
      </c>
      <c r="H75" s="12" t="s">
        <v>498</v>
      </c>
      <c r="I75" s="12" t="s">
        <v>498</v>
      </c>
      <c r="J75" s="12" t="s">
        <v>498</v>
      </c>
      <c r="K75" s="12" t="s">
        <v>1683</v>
      </c>
      <c r="L75" s="12" t="s">
        <v>498</v>
      </c>
      <c r="M75" s="12" t="s">
        <v>498</v>
      </c>
      <c r="N75" s="12" t="s">
        <v>498</v>
      </c>
      <c r="O75" s="32" t="s">
        <v>498</v>
      </c>
      <c r="P75" s="12" t="s">
        <v>498</v>
      </c>
      <c r="Q75" s="12" t="s">
        <v>498</v>
      </c>
      <c r="R75" s="12" t="s">
        <v>498</v>
      </c>
      <c r="S75" s="12" t="s">
        <v>1681</v>
      </c>
      <c r="T75" s="12" t="s">
        <v>498</v>
      </c>
      <c r="U75" s="12" t="s">
        <v>498</v>
      </c>
      <c r="V75" s="12" t="s">
        <v>498</v>
      </c>
      <c r="W75" s="12" t="s">
        <v>1683</v>
      </c>
      <c r="X75" s="12" t="s">
        <v>498</v>
      </c>
      <c r="Y75" s="12" t="s">
        <v>498</v>
      </c>
      <c r="Z75" s="12" t="s">
        <v>498</v>
      </c>
      <c r="AA75" s="32" t="s">
        <v>498</v>
      </c>
    </row>
    <row r="76" spans="1:27" ht="15.5" x14ac:dyDescent="0.35">
      <c r="A76" s="12" t="s">
        <v>172</v>
      </c>
      <c r="B76" s="11" t="s">
        <v>173</v>
      </c>
      <c r="C76" s="32" t="s">
        <v>1680</v>
      </c>
      <c r="D76" s="12" t="s">
        <v>498</v>
      </c>
      <c r="E76" s="12" t="s">
        <v>498</v>
      </c>
      <c r="F76" s="12" t="s">
        <v>498</v>
      </c>
      <c r="G76" s="12" t="s">
        <v>1681</v>
      </c>
      <c r="H76" s="12" t="s">
        <v>498</v>
      </c>
      <c r="I76" s="12" t="s">
        <v>498</v>
      </c>
      <c r="J76" s="12" t="s">
        <v>498</v>
      </c>
      <c r="K76" s="12" t="s">
        <v>1683</v>
      </c>
      <c r="L76" s="12" t="s">
        <v>498</v>
      </c>
      <c r="M76" s="12" t="s">
        <v>498</v>
      </c>
      <c r="N76" s="12" t="s">
        <v>498</v>
      </c>
      <c r="O76" s="32" t="s">
        <v>498</v>
      </c>
      <c r="P76" s="12" t="s">
        <v>498</v>
      </c>
      <c r="Q76" s="12" t="s">
        <v>498</v>
      </c>
      <c r="R76" s="12" t="s">
        <v>498</v>
      </c>
      <c r="S76" s="12" t="s">
        <v>1681</v>
      </c>
      <c r="T76" s="12" t="s">
        <v>498</v>
      </c>
      <c r="U76" s="12" t="s">
        <v>498</v>
      </c>
      <c r="V76" s="12" t="s">
        <v>498</v>
      </c>
      <c r="W76" s="12" t="s">
        <v>1683</v>
      </c>
      <c r="X76" s="12" t="s">
        <v>498</v>
      </c>
      <c r="Y76" s="12" t="s">
        <v>498</v>
      </c>
      <c r="Z76" s="12" t="s">
        <v>498</v>
      </c>
      <c r="AA76" s="32" t="s">
        <v>498</v>
      </c>
    </row>
    <row r="77" spans="1:27" ht="15.5" x14ac:dyDescent="0.35">
      <c r="A77" s="12" t="s">
        <v>174</v>
      </c>
      <c r="B77" s="11" t="s">
        <v>175</v>
      </c>
      <c r="C77" s="32" t="s">
        <v>1680</v>
      </c>
      <c r="D77" s="12" t="s">
        <v>498</v>
      </c>
      <c r="E77" s="12" t="s">
        <v>498</v>
      </c>
      <c r="F77" s="12" t="s">
        <v>498</v>
      </c>
      <c r="G77" s="12" t="s">
        <v>1681</v>
      </c>
      <c r="H77" s="12" t="s">
        <v>498</v>
      </c>
      <c r="I77" s="12" t="s">
        <v>498</v>
      </c>
      <c r="J77" s="12" t="s">
        <v>498</v>
      </c>
      <c r="K77" s="12" t="s">
        <v>1683</v>
      </c>
      <c r="L77" s="12" t="s">
        <v>498</v>
      </c>
      <c r="M77" s="12" t="s">
        <v>498</v>
      </c>
      <c r="N77" s="12" t="s">
        <v>498</v>
      </c>
      <c r="O77" s="32" t="s">
        <v>498</v>
      </c>
      <c r="P77" s="12" t="s">
        <v>498</v>
      </c>
      <c r="Q77" s="12" t="s">
        <v>498</v>
      </c>
      <c r="R77" s="12" t="s">
        <v>498</v>
      </c>
      <c r="S77" s="12" t="s">
        <v>1681</v>
      </c>
      <c r="T77" s="12" t="s">
        <v>498</v>
      </c>
      <c r="U77" s="12" t="s">
        <v>498</v>
      </c>
      <c r="V77" s="12" t="s">
        <v>498</v>
      </c>
      <c r="W77" s="12" t="s">
        <v>1683</v>
      </c>
      <c r="X77" s="12" t="s">
        <v>498</v>
      </c>
      <c r="Y77" s="12" t="s">
        <v>498</v>
      </c>
      <c r="Z77" s="12" t="s">
        <v>498</v>
      </c>
      <c r="AA77" s="32" t="s">
        <v>498</v>
      </c>
    </row>
    <row r="78" spans="1:27" ht="15.5" x14ac:dyDescent="0.35">
      <c r="A78" s="12" t="s">
        <v>176</v>
      </c>
      <c r="B78" s="11" t="s">
        <v>177</v>
      </c>
      <c r="C78" s="32" t="s">
        <v>1680</v>
      </c>
      <c r="D78" s="12" t="s">
        <v>498</v>
      </c>
      <c r="E78" s="12" t="s">
        <v>498</v>
      </c>
      <c r="F78" s="12" t="s">
        <v>498</v>
      </c>
      <c r="G78" s="12" t="s">
        <v>1681</v>
      </c>
      <c r="H78" s="12" t="s">
        <v>498</v>
      </c>
      <c r="I78" s="12" t="s">
        <v>498</v>
      </c>
      <c r="J78" s="12" t="s">
        <v>498</v>
      </c>
      <c r="K78" s="12" t="s">
        <v>1683</v>
      </c>
      <c r="L78" s="12" t="s">
        <v>498</v>
      </c>
      <c r="M78" s="12" t="s">
        <v>498</v>
      </c>
      <c r="N78" s="12" t="s">
        <v>498</v>
      </c>
      <c r="O78" s="32" t="s">
        <v>498</v>
      </c>
      <c r="P78" s="12" t="s">
        <v>498</v>
      </c>
      <c r="Q78" s="12" t="s">
        <v>498</v>
      </c>
      <c r="R78" s="12" t="s">
        <v>498</v>
      </c>
      <c r="S78" s="12" t="s">
        <v>1681</v>
      </c>
      <c r="T78" s="12" t="s">
        <v>498</v>
      </c>
      <c r="U78" s="12" t="s">
        <v>498</v>
      </c>
      <c r="V78" s="12" t="s">
        <v>498</v>
      </c>
      <c r="W78" s="12" t="s">
        <v>1683</v>
      </c>
      <c r="X78" s="12" t="s">
        <v>498</v>
      </c>
      <c r="Y78" s="12" t="s">
        <v>498</v>
      </c>
      <c r="Z78" s="12" t="s">
        <v>498</v>
      </c>
      <c r="AA78" s="32" t="s">
        <v>498</v>
      </c>
    </row>
    <row r="79" spans="1:27" ht="15.5" x14ac:dyDescent="0.35">
      <c r="A79" s="12" t="s">
        <v>178</v>
      </c>
      <c r="B79" s="11" t="s">
        <v>179</v>
      </c>
      <c r="C79" s="32" t="s">
        <v>1680</v>
      </c>
      <c r="D79" s="12" t="s">
        <v>498</v>
      </c>
      <c r="E79" s="12" t="s">
        <v>498</v>
      </c>
      <c r="F79" s="12" t="s">
        <v>498</v>
      </c>
      <c r="G79" s="12" t="s">
        <v>1681</v>
      </c>
      <c r="H79" s="12" t="s">
        <v>498</v>
      </c>
      <c r="I79" s="12" t="s">
        <v>498</v>
      </c>
      <c r="J79" s="12" t="s">
        <v>498</v>
      </c>
      <c r="K79" s="12" t="s">
        <v>1683</v>
      </c>
      <c r="L79" s="12" t="s">
        <v>498</v>
      </c>
      <c r="M79" s="12" t="s">
        <v>498</v>
      </c>
      <c r="N79" s="12" t="s">
        <v>498</v>
      </c>
      <c r="O79" s="32" t="s">
        <v>498</v>
      </c>
      <c r="P79" s="12" t="s">
        <v>498</v>
      </c>
      <c r="Q79" s="12" t="s">
        <v>498</v>
      </c>
      <c r="R79" s="12" t="s">
        <v>498</v>
      </c>
      <c r="S79" s="12" t="s">
        <v>1681</v>
      </c>
      <c r="T79" s="12" t="s">
        <v>498</v>
      </c>
      <c r="U79" s="12" t="s">
        <v>498</v>
      </c>
      <c r="V79" s="12" t="s">
        <v>498</v>
      </c>
      <c r="W79" s="12" t="s">
        <v>1683</v>
      </c>
      <c r="X79" s="12" t="s">
        <v>498</v>
      </c>
      <c r="Y79" s="12" t="s">
        <v>498</v>
      </c>
      <c r="Z79" s="12" t="s">
        <v>498</v>
      </c>
      <c r="AA79" s="32" t="s">
        <v>498</v>
      </c>
    </row>
    <row r="80" spans="1:27" ht="15.5" x14ac:dyDescent="0.35">
      <c r="A80" s="12" t="s">
        <v>180</v>
      </c>
      <c r="B80" s="11" t="s">
        <v>181</v>
      </c>
      <c r="C80" s="32" t="s">
        <v>1680</v>
      </c>
      <c r="D80" s="12" t="s">
        <v>498</v>
      </c>
      <c r="E80" s="12" t="s">
        <v>498</v>
      </c>
      <c r="F80" s="12" t="s">
        <v>498</v>
      </c>
      <c r="G80" s="12" t="s">
        <v>1681</v>
      </c>
      <c r="H80" s="12" t="s">
        <v>498</v>
      </c>
      <c r="I80" s="12" t="s">
        <v>498</v>
      </c>
      <c r="J80" s="12" t="s">
        <v>498</v>
      </c>
      <c r="K80" s="12" t="s">
        <v>1683</v>
      </c>
      <c r="L80" s="12" t="s">
        <v>498</v>
      </c>
      <c r="M80" s="12" t="s">
        <v>498</v>
      </c>
      <c r="N80" s="12" t="s">
        <v>498</v>
      </c>
      <c r="O80" s="32" t="s">
        <v>498</v>
      </c>
      <c r="P80" s="12" t="s">
        <v>498</v>
      </c>
      <c r="Q80" s="12" t="s">
        <v>498</v>
      </c>
      <c r="R80" s="12" t="s">
        <v>498</v>
      </c>
      <c r="S80" s="12" t="s">
        <v>1681</v>
      </c>
      <c r="T80" s="12" t="s">
        <v>498</v>
      </c>
      <c r="U80" s="12" t="s">
        <v>498</v>
      </c>
      <c r="V80" s="12" t="s">
        <v>498</v>
      </c>
      <c r="W80" s="12" t="s">
        <v>1683</v>
      </c>
      <c r="X80" s="12" t="s">
        <v>498</v>
      </c>
      <c r="Y80" s="12" t="s">
        <v>498</v>
      </c>
      <c r="Z80" s="12" t="s">
        <v>498</v>
      </c>
      <c r="AA80" s="32" t="s">
        <v>498</v>
      </c>
    </row>
    <row r="81" spans="1:27" ht="31" x14ac:dyDescent="0.35">
      <c r="A81" s="12" t="s">
        <v>182</v>
      </c>
      <c r="B81" s="11" t="s">
        <v>183</v>
      </c>
      <c r="C81" s="32" t="s">
        <v>1680</v>
      </c>
      <c r="D81" s="12" t="s">
        <v>498</v>
      </c>
      <c r="E81" s="12" t="s">
        <v>498</v>
      </c>
      <c r="F81" s="12" t="s">
        <v>498</v>
      </c>
      <c r="G81" s="12" t="s">
        <v>1681</v>
      </c>
      <c r="H81" s="12" t="s">
        <v>498</v>
      </c>
      <c r="I81" s="12" t="s">
        <v>498</v>
      </c>
      <c r="J81" s="12" t="s">
        <v>498</v>
      </c>
      <c r="K81" s="12" t="s">
        <v>1683</v>
      </c>
      <c r="L81" s="12" t="s">
        <v>498</v>
      </c>
      <c r="M81" s="12" t="s">
        <v>498</v>
      </c>
      <c r="N81" s="12" t="s">
        <v>498</v>
      </c>
      <c r="O81" s="32" t="s">
        <v>498</v>
      </c>
      <c r="P81" s="12" t="s">
        <v>498</v>
      </c>
      <c r="Q81" s="12" t="s">
        <v>498</v>
      </c>
      <c r="R81" s="12" t="s">
        <v>498</v>
      </c>
      <c r="S81" s="12" t="s">
        <v>1681</v>
      </c>
      <c r="T81" s="12" t="s">
        <v>498</v>
      </c>
      <c r="U81" s="12" t="s">
        <v>498</v>
      </c>
      <c r="V81" s="12" t="s">
        <v>498</v>
      </c>
      <c r="W81" s="12" t="s">
        <v>1683</v>
      </c>
      <c r="X81" s="12" t="s">
        <v>498</v>
      </c>
      <c r="Y81" s="12" t="s">
        <v>498</v>
      </c>
      <c r="Z81" s="12" t="s">
        <v>498</v>
      </c>
      <c r="AA81" s="32" t="s">
        <v>498</v>
      </c>
    </row>
    <row r="82" spans="1:27" ht="15.5" x14ac:dyDescent="0.35">
      <c r="A82" s="12" t="s">
        <v>184</v>
      </c>
      <c r="B82" s="11" t="s">
        <v>185</v>
      </c>
      <c r="C82" s="32" t="s">
        <v>1680</v>
      </c>
      <c r="D82" s="12" t="s">
        <v>498</v>
      </c>
      <c r="E82" s="12" t="s">
        <v>498</v>
      </c>
      <c r="F82" s="12" t="s">
        <v>498</v>
      </c>
      <c r="G82" s="12" t="s">
        <v>498</v>
      </c>
      <c r="H82" s="12" t="s">
        <v>498</v>
      </c>
      <c r="I82" s="12" t="s">
        <v>498</v>
      </c>
      <c r="J82" s="12" t="s">
        <v>498</v>
      </c>
      <c r="K82" s="12" t="s">
        <v>498</v>
      </c>
      <c r="L82" s="12" t="s">
        <v>498</v>
      </c>
      <c r="M82" s="12" t="s">
        <v>498</v>
      </c>
      <c r="N82" s="12" t="s">
        <v>498</v>
      </c>
      <c r="O82" s="32" t="s">
        <v>1683</v>
      </c>
      <c r="P82" s="12" t="s">
        <v>498</v>
      </c>
      <c r="Q82" s="12" t="s">
        <v>498</v>
      </c>
      <c r="R82" s="12" t="s">
        <v>498</v>
      </c>
      <c r="S82" s="12" t="s">
        <v>498</v>
      </c>
      <c r="T82" s="12" t="s">
        <v>498</v>
      </c>
      <c r="U82" s="12" t="s">
        <v>498</v>
      </c>
      <c r="V82" s="12" t="s">
        <v>498</v>
      </c>
      <c r="W82" s="12" t="s">
        <v>498</v>
      </c>
      <c r="X82" s="12" t="s">
        <v>498</v>
      </c>
      <c r="Y82" s="12" t="s">
        <v>498</v>
      </c>
      <c r="Z82" s="12" t="s">
        <v>498</v>
      </c>
      <c r="AA82" s="32" t="s">
        <v>1683</v>
      </c>
    </row>
    <row r="83" spans="1:27" ht="15.5" x14ac:dyDescent="0.35">
      <c r="A83" s="12" t="s">
        <v>186</v>
      </c>
      <c r="B83" s="11" t="s">
        <v>187</v>
      </c>
      <c r="C83" s="32" t="s">
        <v>1680</v>
      </c>
      <c r="D83" s="12" t="s">
        <v>498</v>
      </c>
      <c r="E83" s="12" t="s">
        <v>498</v>
      </c>
      <c r="F83" s="12" t="s">
        <v>498</v>
      </c>
      <c r="G83" s="12" t="s">
        <v>498</v>
      </c>
      <c r="H83" s="12" t="s">
        <v>498</v>
      </c>
      <c r="I83" s="12" t="s">
        <v>498</v>
      </c>
      <c r="J83" s="12" t="s">
        <v>1685</v>
      </c>
      <c r="K83" s="12" t="s">
        <v>498</v>
      </c>
      <c r="L83" s="12" t="s">
        <v>498</v>
      </c>
      <c r="M83" s="12" t="s">
        <v>498</v>
      </c>
      <c r="N83" s="12" t="s">
        <v>498</v>
      </c>
      <c r="O83" s="32" t="s">
        <v>498</v>
      </c>
      <c r="P83" s="12" t="s">
        <v>498</v>
      </c>
      <c r="Q83" s="12" t="s">
        <v>498</v>
      </c>
      <c r="R83" s="12" t="s">
        <v>498</v>
      </c>
      <c r="S83" s="12" t="s">
        <v>498</v>
      </c>
      <c r="T83" s="12" t="s">
        <v>498</v>
      </c>
      <c r="U83" s="12" t="s">
        <v>498</v>
      </c>
      <c r="V83" s="12" t="s">
        <v>1685</v>
      </c>
      <c r="W83" s="12" t="s">
        <v>498</v>
      </c>
      <c r="X83" s="12" t="s">
        <v>498</v>
      </c>
      <c r="Y83" s="12" t="s">
        <v>498</v>
      </c>
      <c r="Z83" s="12" t="s">
        <v>498</v>
      </c>
      <c r="AA83" s="32" t="s">
        <v>498</v>
      </c>
    </row>
    <row r="84" spans="1:27" ht="15.5" x14ac:dyDescent="0.35">
      <c r="A84" s="12" t="s">
        <v>188</v>
      </c>
      <c r="B84" s="11" t="s">
        <v>189</v>
      </c>
      <c r="C84" s="32" t="s">
        <v>1680</v>
      </c>
      <c r="D84" s="12" t="s">
        <v>498</v>
      </c>
      <c r="E84" s="12" t="s">
        <v>498</v>
      </c>
      <c r="F84" s="12" t="s">
        <v>498</v>
      </c>
      <c r="G84" s="12" t="s">
        <v>498</v>
      </c>
      <c r="H84" s="12" t="s">
        <v>498</v>
      </c>
      <c r="I84" s="12" t="s">
        <v>498</v>
      </c>
      <c r="J84" s="12" t="s">
        <v>1681</v>
      </c>
      <c r="K84" s="12" t="s">
        <v>498</v>
      </c>
      <c r="L84" s="12" t="s">
        <v>498</v>
      </c>
      <c r="M84" s="12" t="s">
        <v>498</v>
      </c>
      <c r="N84" s="12" t="s">
        <v>498</v>
      </c>
      <c r="O84" s="32" t="s">
        <v>498</v>
      </c>
      <c r="P84" s="12" t="s">
        <v>498</v>
      </c>
      <c r="Q84" s="12" t="s">
        <v>498</v>
      </c>
      <c r="R84" s="12" t="s">
        <v>498</v>
      </c>
      <c r="S84" s="12" t="s">
        <v>498</v>
      </c>
      <c r="T84" s="12" t="s">
        <v>498</v>
      </c>
      <c r="U84" s="12" t="s">
        <v>498</v>
      </c>
      <c r="V84" s="12" t="s">
        <v>1681</v>
      </c>
      <c r="W84" s="12" t="s">
        <v>498</v>
      </c>
      <c r="X84" s="12" t="s">
        <v>498</v>
      </c>
      <c r="Y84" s="12" t="s">
        <v>498</v>
      </c>
      <c r="Z84" s="12" t="s">
        <v>498</v>
      </c>
      <c r="AA84" s="32" t="s">
        <v>498</v>
      </c>
    </row>
    <row r="85" spans="1:27" ht="31" x14ac:dyDescent="0.35">
      <c r="A85" s="12" t="s">
        <v>190</v>
      </c>
      <c r="B85" s="11" t="s">
        <v>191</v>
      </c>
      <c r="C85" s="32" t="s">
        <v>1680</v>
      </c>
      <c r="D85" s="12" t="s">
        <v>498</v>
      </c>
      <c r="E85" s="12" t="s">
        <v>498</v>
      </c>
      <c r="F85" s="12" t="s">
        <v>498</v>
      </c>
      <c r="G85" s="12" t="s">
        <v>498</v>
      </c>
      <c r="H85" s="12" t="s">
        <v>498</v>
      </c>
      <c r="I85" s="12" t="s">
        <v>1683</v>
      </c>
      <c r="J85" s="12" t="s">
        <v>498</v>
      </c>
      <c r="K85" s="12" t="s">
        <v>498</v>
      </c>
      <c r="L85" s="12" t="s">
        <v>498</v>
      </c>
      <c r="M85" s="12" t="s">
        <v>498</v>
      </c>
      <c r="N85" s="12" t="s">
        <v>498</v>
      </c>
      <c r="O85" s="32" t="s">
        <v>498</v>
      </c>
      <c r="P85" s="12" t="s">
        <v>498</v>
      </c>
      <c r="Q85" s="12" t="s">
        <v>498</v>
      </c>
      <c r="R85" s="12" t="s">
        <v>498</v>
      </c>
      <c r="S85" s="12" t="s">
        <v>498</v>
      </c>
      <c r="T85" s="12" t="s">
        <v>498</v>
      </c>
      <c r="U85" s="12" t="s">
        <v>1683</v>
      </c>
      <c r="V85" s="12" t="s">
        <v>498</v>
      </c>
      <c r="W85" s="12" t="s">
        <v>498</v>
      </c>
      <c r="X85" s="12" t="s">
        <v>498</v>
      </c>
      <c r="Y85" s="12" t="s">
        <v>498</v>
      </c>
      <c r="Z85" s="12" t="s">
        <v>498</v>
      </c>
      <c r="AA85" s="32" t="s">
        <v>498</v>
      </c>
    </row>
    <row r="86" spans="1:27" ht="15.5" x14ac:dyDescent="0.35">
      <c r="A86" s="12" t="s">
        <v>192</v>
      </c>
      <c r="B86" s="11" t="s">
        <v>193</v>
      </c>
      <c r="C86" s="32" t="s">
        <v>1680</v>
      </c>
      <c r="D86" s="12" t="s">
        <v>498</v>
      </c>
      <c r="E86" s="12" t="s">
        <v>498</v>
      </c>
      <c r="F86" s="12" t="s">
        <v>498</v>
      </c>
      <c r="G86" s="12" t="s">
        <v>498</v>
      </c>
      <c r="H86" s="12" t="s">
        <v>498</v>
      </c>
      <c r="I86" s="12" t="s">
        <v>498</v>
      </c>
      <c r="J86" s="12" t="s">
        <v>498</v>
      </c>
      <c r="K86" s="12" t="s">
        <v>498</v>
      </c>
      <c r="L86" s="12" t="s">
        <v>498</v>
      </c>
      <c r="M86" s="12" t="s">
        <v>498</v>
      </c>
      <c r="N86" s="12" t="s">
        <v>498</v>
      </c>
      <c r="O86" s="32" t="s">
        <v>498</v>
      </c>
      <c r="P86" s="12" t="s">
        <v>498</v>
      </c>
      <c r="Q86" s="12" t="s">
        <v>498</v>
      </c>
      <c r="R86" s="12" t="s">
        <v>498</v>
      </c>
      <c r="S86" s="12" t="s">
        <v>498</v>
      </c>
      <c r="T86" s="12" t="s">
        <v>498</v>
      </c>
      <c r="U86" s="12" t="s">
        <v>498</v>
      </c>
      <c r="V86" s="12" t="s">
        <v>1681</v>
      </c>
      <c r="W86" s="12" t="s">
        <v>498</v>
      </c>
      <c r="X86" s="12" t="s">
        <v>498</v>
      </c>
      <c r="Y86" s="12" t="s">
        <v>498</v>
      </c>
      <c r="Z86" s="12" t="s">
        <v>498</v>
      </c>
      <c r="AA86" s="32" t="s">
        <v>498</v>
      </c>
    </row>
    <row r="87" spans="1:27" ht="46.5" x14ac:dyDescent="0.35">
      <c r="A87" s="12" t="s">
        <v>194</v>
      </c>
      <c r="B87" s="11" t="s">
        <v>195</v>
      </c>
      <c r="C87" s="32" t="s">
        <v>1680</v>
      </c>
      <c r="D87" s="12" t="s">
        <v>498</v>
      </c>
      <c r="E87" s="12" t="s">
        <v>498</v>
      </c>
      <c r="F87" s="12" t="s">
        <v>498</v>
      </c>
      <c r="G87" s="12" t="s">
        <v>498</v>
      </c>
      <c r="H87" s="12" t="s">
        <v>498</v>
      </c>
      <c r="I87" s="12" t="s">
        <v>498</v>
      </c>
      <c r="J87" s="12" t="s">
        <v>498</v>
      </c>
      <c r="K87" s="12" t="s">
        <v>498</v>
      </c>
      <c r="L87" s="12" t="s">
        <v>498</v>
      </c>
      <c r="M87" s="12" t="s">
        <v>498</v>
      </c>
      <c r="N87" s="12" t="s">
        <v>498</v>
      </c>
      <c r="O87" s="32" t="s">
        <v>498</v>
      </c>
      <c r="P87" s="12" t="s">
        <v>498</v>
      </c>
      <c r="Q87" s="12" t="s">
        <v>498</v>
      </c>
      <c r="R87" s="12" t="s">
        <v>498</v>
      </c>
      <c r="S87" s="12" t="s">
        <v>498</v>
      </c>
      <c r="T87" s="12" t="s">
        <v>498</v>
      </c>
      <c r="U87" s="12" t="s">
        <v>498</v>
      </c>
      <c r="V87" s="12" t="s">
        <v>1681</v>
      </c>
      <c r="W87" s="12" t="s">
        <v>498</v>
      </c>
      <c r="X87" s="12" t="s">
        <v>498</v>
      </c>
      <c r="Y87" s="12" t="s">
        <v>498</v>
      </c>
      <c r="Z87" s="12" t="s">
        <v>498</v>
      </c>
      <c r="AA87" s="32" t="s">
        <v>498</v>
      </c>
    </row>
    <row r="88" spans="1:27" ht="15.5" x14ac:dyDescent="0.35">
      <c r="A88" s="12" t="s">
        <v>196</v>
      </c>
      <c r="B88" s="11" t="s">
        <v>197</v>
      </c>
      <c r="C88" s="32" t="s">
        <v>1680</v>
      </c>
      <c r="D88" s="12" t="s">
        <v>498</v>
      </c>
      <c r="E88" s="12" t="s">
        <v>498</v>
      </c>
      <c r="F88" s="12" t="s">
        <v>498</v>
      </c>
      <c r="G88" s="12" t="s">
        <v>1681</v>
      </c>
      <c r="H88" s="12" t="s">
        <v>498</v>
      </c>
      <c r="I88" s="12" t="s">
        <v>498</v>
      </c>
      <c r="J88" s="12" t="s">
        <v>498</v>
      </c>
      <c r="K88" s="12" t="s">
        <v>1683</v>
      </c>
      <c r="L88" s="12" t="s">
        <v>498</v>
      </c>
      <c r="M88" s="12" t="s">
        <v>498</v>
      </c>
      <c r="N88" s="12" t="s">
        <v>498</v>
      </c>
      <c r="O88" s="32" t="s">
        <v>498</v>
      </c>
      <c r="P88" s="12" t="s">
        <v>498</v>
      </c>
      <c r="Q88" s="12" t="s">
        <v>498</v>
      </c>
      <c r="R88" s="12" t="s">
        <v>498</v>
      </c>
      <c r="S88" s="12" t="s">
        <v>1681</v>
      </c>
      <c r="T88" s="12" t="s">
        <v>498</v>
      </c>
      <c r="U88" s="12" t="s">
        <v>498</v>
      </c>
      <c r="V88" s="12" t="s">
        <v>498</v>
      </c>
      <c r="W88" s="12" t="s">
        <v>1683</v>
      </c>
      <c r="X88" s="12" t="s">
        <v>498</v>
      </c>
      <c r="Y88" s="12" t="s">
        <v>498</v>
      </c>
      <c r="Z88" s="12" t="s">
        <v>498</v>
      </c>
      <c r="AA88" s="32" t="s">
        <v>498</v>
      </c>
    </row>
    <row r="89" spans="1:27" ht="15.5" x14ac:dyDescent="0.35">
      <c r="A89" s="12" t="s">
        <v>198</v>
      </c>
      <c r="B89" s="11" t="s">
        <v>199</v>
      </c>
      <c r="C89" s="32" t="s">
        <v>1680</v>
      </c>
      <c r="D89" s="12" t="s">
        <v>498</v>
      </c>
      <c r="E89" s="12" t="s">
        <v>498</v>
      </c>
      <c r="F89" s="12" t="s">
        <v>498</v>
      </c>
      <c r="G89" s="12" t="s">
        <v>1681</v>
      </c>
      <c r="H89" s="12" t="s">
        <v>498</v>
      </c>
      <c r="I89" s="12" t="s">
        <v>498</v>
      </c>
      <c r="J89" s="12" t="s">
        <v>498</v>
      </c>
      <c r="K89" s="12" t="s">
        <v>1683</v>
      </c>
      <c r="L89" s="12" t="s">
        <v>498</v>
      </c>
      <c r="M89" s="12" t="s">
        <v>498</v>
      </c>
      <c r="N89" s="12" t="s">
        <v>498</v>
      </c>
      <c r="O89" s="32" t="s">
        <v>498</v>
      </c>
      <c r="P89" s="12" t="s">
        <v>498</v>
      </c>
      <c r="Q89" s="12" t="s">
        <v>498</v>
      </c>
      <c r="R89" s="12" t="s">
        <v>498</v>
      </c>
      <c r="S89" s="12" t="s">
        <v>1681</v>
      </c>
      <c r="T89" s="12" t="s">
        <v>498</v>
      </c>
      <c r="U89" s="12" t="s">
        <v>498</v>
      </c>
      <c r="V89" s="12" t="s">
        <v>498</v>
      </c>
      <c r="W89" s="12" t="s">
        <v>1683</v>
      </c>
      <c r="X89" s="12" t="s">
        <v>498</v>
      </c>
      <c r="Y89" s="12" t="s">
        <v>498</v>
      </c>
      <c r="Z89" s="12" t="s">
        <v>498</v>
      </c>
      <c r="AA89" s="32" t="s">
        <v>498</v>
      </c>
    </row>
    <row r="90" spans="1:27" ht="15.5" x14ac:dyDescent="0.35">
      <c r="A90" s="12" t="s">
        <v>200</v>
      </c>
      <c r="B90" s="11" t="s">
        <v>201</v>
      </c>
      <c r="C90" s="32" t="s">
        <v>1680</v>
      </c>
      <c r="D90" s="12" t="s">
        <v>498</v>
      </c>
      <c r="E90" s="12" t="s">
        <v>498</v>
      </c>
      <c r="F90" s="12" t="s">
        <v>498</v>
      </c>
      <c r="G90" s="12" t="s">
        <v>498</v>
      </c>
      <c r="H90" s="12" t="s">
        <v>498</v>
      </c>
      <c r="I90" s="12" t="s">
        <v>1683</v>
      </c>
      <c r="J90" s="12" t="s">
        <v>498</v>
      </c>
      <c r="K90" s="12" t="s">
        <v>498</v>
      </c>
      <c r="L90" s="12" t="s">
        <v>498</v>
      </c>
      <c r="M90" s="12" t="s">
        <v>498</v>
      </c>
      <c r="N90" s="12" t="s">
        <v>498</v>
      </c>
      <c r="O90" s="32" t="s">
        <v>498</v>
      </c>
      <c r="P90" s="12" t="s">
        <v>498</v>
      </c>
      <c r="Q90" s="12" t="s">
        <v>498</v>
      </c>
      <c r="R90" s="12" t="s">
        <v>498</v>
      </c>
      <c r="S90" s="12" t="s">
        <v>498</v>
      </c>
      <c r="T90" s="12" t="s">
        <v>498</v>
      </c>
      <c r="U90" s="12" t="s">
        <v>1683</v>
      </c>
      <c r="V90" s="12" t="s">
        <v>498</v>
      </c>
      <c r="W90" s="12" t="s">
        <v>498</v>
      </c>
      <c r="X90" s="12" t="s">
        <v>498</v>
      </c>
      <c r="Y90" s="12" t="s">
        <v>498</v>
      </c>
      <c r="Z90" s="12" t="s">
        <v>498</v>
      </c>
      <c r="AA90" s="32" t="s">
        <v>498</v>
      </c>
    </row>
    <row r="91" spans="1:27" ht="15.5" x14ac:dyDescent="0.35">
      <c r="A91" s="12" t="s">
        <v>202</v>
      </c>
      <c r="B91" s="11" t="s">
        <v>203</v>
      </c>
      <c r="C91" s="32" t="s">
        <v>1680</v>
      </c>
      <c r="D91" s="12" t="s">
        <v>498</v>
      </c>
      <c r="E91" s="12" t="s">
        <v>498</v>
      </c>
      <c r="F91" s="12" t="s">
        <v>498</v>
      </c>
      <c r="G91" s="12" t="s">
        <v>498</v>
      </c>
      <c r="H91" s="12" t="s">
        <v>498</v>
      </c>
      <c r="I91" s="12" t="s">
        <v>1683</v>
      </c>
      <c r="J91" s="12" t="s">
        <v>498</v>
      </c>
      <c r="K91" s="12" t="s">
        <v>498</v>
      </c>
      <c r="L91" s="12" t="s">
        <v>498</v>
      </c>
      <c r="M91" s="12" t="s">
        <v>498</v>
      </c>
      <c r="N91" s="12" t="s">
        <v>498</v>
      </c>
      <c r="O91" s="32" t="s">
        <v>498</v>
      </c>
      <c r="P91" s="12" t="s">
        <v>498</v>
      </c>
      <c r="Q91" s="12" t="s">
        <v>498</v>
      </c>
      <c r="R91" s="12" t="s">
        <v>498</v>
      </c>
      <c r="S91" s="12" t="s">
        <v>498</v>
      </c>
      <c r="T91" s="12" t="s">
        <v>498</v>
      </c>
      <c r="U91" s="12" t="s">
        <v>1683</v>
      </c>
      <c r="V91" s="12" t="s">
        <v>498</v>
      </c>
      <c r="W91" s="12" t="s">
        <v>498</v>
      </c>
      <c r="X91" s="12" t="s">
        <v>498</v>
      </c>
      <c r="Y91" s="12" t="s">
        <v>498</v>
      </c>
      <c r="Z91" s="12" t="s">
        <v>498</v>
      </c>
      <c r="AA91" s="32" t="s">
        <v>498</v>
      </c>
    </row>
    <row r="92" spans="1:27" ht="31" x14ac:dyDescent="0.35">
      <c r="A92" s="12" t="s">
        <v>204</v>
      </c>
      <c r="B92" s="11" t="s">
        <v>205</v>
      </c>
      <c r="C92" s="32" t="s">
        <v>1680</v>
      </c>
      <c r="D92" s="12" t="s">
        <v>498</v>
      </c>
      <c r="E92" s="12" t="s">
        <v>498</v>
      </c>
      <c r="F92" s="12" t="s">
        <v>498</v>
      </c>
      <c r="G92" s="12" t="s">
        <v>498</v>
      </c>
      <c r="H92" s="12" t="s">
        <v>498</v>
      </c>
      <c r="I92" s="12" t="s">
        <v>498</v>
      </c>
      <c r="J92" s="12" t="s">
        <v>498</v>
      </c>
      <c r="K92" s="12" t="s">
        <v>498</v>
      </c>
      <c r="L92" s="12" t="s">
        <v>498</v>
      </c>
      <c r="M92" s="12" t="s">
        <v>498</v>
      </c>
      <c r="N92" s="12" t="s">
        <v>498</v>
      </c>
      <c r="O92" s="32" t="s">
        <v>498</v>
      </c>
      <c r="P92" s="12" t="s">
        <v>498</v>
      </c>
      <c r="Q92" s="12" t="s">
        <v>498</v>
      </c>
      <c r="R92" s="12" t="s">
        <v>498</v>
      </c>
      <c r="S92" s="12" t="s">
        <v>498</v>
      </c>
      <c r="T92" s="12" t="s">
        <v>498</v>
      </c>
      <c r="U92" s="12" t="s">
        <v>498</v>
      </c>
      <c r="V92" s="12" t="s">
        <v>498</v>
      </c>
      <c r="W92" s="12" t="s">
        <v>1683</v>
      </c>
      <c r="X92" s="12" t="s">
        <v>498</v>
      </c>
      <c r="Y92" s="12" t="s">
        <v>498</v>
      </c>
      <c r="Z92" s="12" t="s">
        <v>498</v>
      </c>
      <c r="AA92" s="32" t="s">
        <v>498</v>
      </c>
    </row>
    <row r="93" spans="1:27" ht="31" x14ac:dyDescent="0.35">
      <c r="A93" s="12" t="s">
        <v>206</v>
      </c>
      <c r="B93" s="11" t="s">
        <v>207</v>
      </c>
      <c r="C93" s="32" t="s">
        <v>1680</v>
      </c>
      <c r="D93" s="12" t="s">
        <v>498</v>
      </c>
      <c r="E93" s="12" t="s">
        <v>498</v>
      </c>
      <c r="F93" s="12" t="s">
        <v>1683</v>
      </c>
      <c r="G93" s="12" t="s">
        <v>498</v>
      </c>
      <c r="H93" s="12" t="s">
        <v>498</v>
      </c>
      <c r="I93" s="12" t="s">
        <v>498</v>
      </c>
      <c r="J93" s="12" t="s">
        <v>498</v>
      </c>
      <c r="K93" s="12" t="s">
        <v>498</v>
      </c>
      <c r="L93" s="12" t="s">
        <v>498</v>
      </c>
      <c r="M93" s="12" t="s">
        <v>498</v>
      </c>
      <c r="N93" s="12" t="s">
        <v>498</v>
      </c>
      <c r="O93" s="32" t="s">
        <v>498</v>
      </c>
      <c r="P93" s="12" t="s">
        <v>498</v>
      </c>
      <c r="Q93" s="12" t="s">
        <v>498</v>
      </c>
      <c r="R93" s="12" t="s">
        <v>1683</v>
      </c>
      <c r="S93" s="12" t="s">
        <v>498</v>
      </c>
      <c r="T93" s="12" t="s">
        <v>498</v>
      </c>
      <c r="U93" s="12" t="s">
        <v>498</v>
      </c>
      <c r="V93" s="12" t="s">
        <v>498</v>
      </c>
      <c r="W93" s="12" t="s">
        <v>498</v>
      </c>
      <c r="X93" s="12" t="s">
        <v>498</v>
      </c>
      <c r="Y93" s="12" t="s">
        <v>498</v>
      </c>
      <c r="Z93" s="12" t="s">
        <v>498</v>
      </c>
      <c r="AA93" s="32" t="s">
        <v>498</v>
      </c>
    </row>
    <row r="94" spans="1:27" ht="31" x14ac:dyDescent="0.35">
      <c r="A94" s="12" t="s">
        <v>208</v>
      </c>
      <c r="B94" s="11" t="s">
        <v>209</v>
      </c>
      <c r="C94" s="32" t="s">
        <v>1680</v>
      </c>
      <c r="D94" s="12" t="s">
        <v>498</v>
      </c>
      <c r="E94" s="12" t="s">
        <v>498</v>
      </c>
      <c r="F94" s="12" t="s">
        <v>1681</v>
      </c>
      <c r="G94" s="12" t="s">
        <v>498</v>
      </c>
      <c r="H94" s="12" t="s">
        <v>498</v>
      </c>
      <c r="I94" s="12" t="s">
        <v>498</v>
      </c>
      <c r="J94" s="12" t="s">
        <v>498</v>
      </c>
      <c r="K94" s="12" t="s">
        <v>498</v>
      </c>
      <c r="L94" s="12" t="s">
        <v>498</v>
      </c>
      <c r="M94" s="12" t="s">
        <v>498</v>
      </c>
      <c r="N94" s="12" t="s">
        <v>498</v>
      </c>
      <c r="O94" s="32" t="s">
        <v>498</v>
      </c>
      <c r="P94" s="12" t="s">
        <v>498</v>
      </c>
      <c r="Q94" s="12" t="s">
        <v>498</v>
      </c>
      <c r="R94" s="12" t="s">
        <v>1681</v>
      </c>
      <c r="S94" s="12" t="s">
        <v>498</v>
      </c>
      <c r="T94" s="12" t="s">
        <v>498</v>
      </c>
      <c r="U94" s="12" t="s">
        <v>498</v>
      </c>
      <c r="V94" s="12" t="s">
        <v>498</v>
      </c>
      <c r="W94" s="12" t="s">
        <v>498</v>
      </c>
      <c r="X94" s="12" t="s">
        <v>498</v>
      </c>
      <c r="Y94" s="12" t="s">
        <v>498</v>
      </c>
      <c r="Z94" s="12" t="s">
        <v>498</v>
      </c>
      <c r="AA94" s="32" t="s">
        <v>498</v>
      </c>
    </row>
    <row r="95" spans="1:27" ht="31" x14ac:dyDescent="0.35">
      <c r="A95" s="12" t="s">
        <v>210</v>
      </c>
      <c r="B95" s="11" t="s">
        <v>211</v>
      </c>
      <c r="C95" s="32" t="s">
        <v>1680</v>
      </c>
      <c r="D95" s="12" t="s">
        <v>498</v>
      </c>
      <c r="E95" s="12" t="s">
        <v>498</v>
      </c>
      <c r="F95" s="12" t="s">
        <v>1683</v>
      </c>
      <c r="G95" s="12" t="s">
        <v>498</v>
      </c>
      <c r="H95" s="12" t="s">
        <v>498</v>
      </c>
      <c r="I95" s="12" t="s">
        <v>498</v>
      </c>
      <c r="J95" s="12" t="s">
        <v>498</v>
      </c>
      <c r="K95" s="12" t="s">
        <v>498</v>
      </c>
      <c r="L95" s="12" t="s">
        <v>498</v>
      </c>
      <c r="M95" s="12" t="s">
        <v>498</v>
      </c>
      <c r="N95" s="12" t="s">
        <v>498</v>
      </c>
      <c r="O95" s="32" t="s">
        <v>498</v>
      </c>
      <c r="P95" s="12" t="s">
        <v>498</v>
      </c>
      <c r="Q95" s="12" t="s">
        <v>498</v>
      </c>
      <c r="R95" s="12" t="s">
        <v>1683</v>
      </c>
      <c r="S95" s="12" t="s">
        <v>498</v>
      </c>
      <c r="T95" s="12" t="s">
        <v>498</v>
      </c>
      <c r="U95" s="12" t="s">
        <v>498</v>
      </c>
      <c r="V95" s="12" t="s">
        <v>498</v>
      </c>
      <c r="W95" s="12" t="s">
        <v>498</v>
      </c>
      <c r="X95" s="12" t="s">
        <v>498</v>
      </c>
      <c r="Y95" s="12" t="s">
        <v>498</v>
      </c>
      <c r="Z95" s="12" t="s">
        <v>498</v>
      </c>
      <c r="AA95" s="32" t="s">
        <v>498</v>
      </c>
    </row>
    <row r="96" spans="1:27" ht="31" x14ac:dyDescent="0.35">
      <c r="A96" s="12" t="s">
        <v>212</v>
      </c>
      <c r="B96" s="11" t="s">
        <v>213</v>
      </c>
      <c r="C96" s="32" t="s">
        <v>1680</v>
      </c>
      <c r="D96" s="12" t="s">
        <v>498</v>
      </c>
      <c r="E96" s="12" t="s">
        <v>498</v>
      </c>
      <c r="F96" s="12" t="s">
        <v>1683</v>
      </c>
      <c r="G96" s="12" t="s">
        <v>498</v>
      </c>
      <c r="H96" s="12" t="s">
        <v>498</v>
      </c>
      <c r="I96" s="12" t="s">
        <v>498</v>
      </c>
      <c r="J96" s="12" t="s">
        <v>498</v>
      </c>
      <c r="K96" s="12" t="s">
        <v>498</v>
      </c>
      <c r="L96" s="12" t="s">
        <v>498</v>
      </c>
      <c r="M96" s="12" t="s">
        <v>498</v>
      </c>
      <c r="N96" s="12" t="s">
        <v>498</v>
      </c>
      <c r="O96" s="32" t="s">
        <v>498</v>
      </c>
      <c r="P96" s="12" t="s">
        <v>498</v>
      </c>
      <c r="Q96" s="12" t="s">
        <v>498</v>
      </c>
      <c r="R96" s="12" t="s">
        <v>1683</v>
      </c>
      <c r="S96" s="12" t="s">
        <v>498</v>
      </c>
      <c r="T96" s="12" t="s">
        <v>498</v>
      </c>
      <c r="U96" s="12" t="s">
        <v>498</v>
      </c>
      <c r="V96" s="12" t="s">
        <v>498</v>
      </c>
      <c r="W96" s="12" t="s">
        <v>498</v>
      </c>
      <c r="X96" s="12" t="s">
        <v>498</v>
      </c>
      <c r="Y96" s="12" t="s">
        <v>498</v>
      </c>
      <c r="Z96" s="12" t="s">
        <v>498</v>
      </c>
      <c r="AA96" s="32" t="s">
        <v>498</v>
      </c>
    </row>
    <row r="97" spans="1:27" ht="31" x14ac:dyDescent="0.35">
      <c r="A97" s="12" t="s">
        <v>214</v>
      </c>
      <c r="B97" s="11" t="s">
        <v>215</v>
      </c>
      <c r="C97" s="32" t="s">
        <v>1680</v>
      </c>
      <c r="D97" s="12" t="s">
        <v>498</v>
      </c>
      <c r="E97" s="12" t="s">
        <v>498</v>
      </c>
      <c r="F97" s="12" t="s">
        <v>498</v>
      </c>
      <c r="G97" s="12" t="s">
        <v>498</v>
      </c>
      <c r="H97" s="12" t="s">
        <v>1683</v>
      </c>
      <c r="I97" s="12" t="s">
        <v>498</v>
      </c>
      <c r="J97" s="12" t="s">
        <v>498</v>
      </c>
      <c r="K97" s="12" t="s">
        <v>498</v>
      </c>
      <c r="L97" s="12" t="s">
        <v>498</v>
      </c>
      <c r="M97" s="12" t="s">
        <v>498</v>
      </c>
      <c r="N97" s="12" t="s">
        <v>498</v>
      </c>
      <c r="O97" s="32" t="s">
        <v>498</v>
      </c>
      <c r="P97" s="12" t="s">
        <v>498</v>
      </c>
      <c r="Q97" s="12" t="s">
        <v>498</v>
      </c>
      <c r="R97" s="12" t="s">
        <v>498</v>
      </c>
      <c r="S97" s="12" t="s">
        <v>498</v>
      </c>
      <c r="T97" s="12" t="s">
        <v>1683</v>
      </c>
      <c r="U97" s="12" t="s">
        <v>498</v>
      </c>
      <c r="V97" s="12" t="s">
        <v>498</v>
      </c>
      <c r="W97" s="12" t="s">
        <v>498</v>
      </c>
      <c r="X97" s="12" t="s">
        <v>498</v>
      </c>
      <c r="Y97" s="12" t="s">
        <v>498</v>
      </c>
      <c r="Z97" s="12" t="s">
        <v>498</v>
      </c>
      <c r="AA97" s="32" t="s">
        <v>498</v>
      </c>
    </row>
    <row r="98" spans="1:27" ht="31" x14ac:dyDescent="0.35">
      <c r="A98" s="12" t="s">
        <v>216</v>
      </c>
      <c r="B98" s="11" t="s">
        <v>217</v>
      </c>
      <c r="C98" s="32" t="s">
        <v>1680</v>
      </c>
      <c r="D98" s="12" t="s">
        <v>498</v>
      </c>
      <c r="E98" s="12" t="s">
        <v>498</v>
      </c>
      <c r="F98" s="12" t="s">
        <v>498</v>
      </c>
      <c r="G98" s="12" t="s">
        <v>498</v>
      </c>
      <c r="H98" s="12" t="s">
        <v>1683</v>
      </c>
      <c r="I98" s="12" t="s">
        <v>498</v>
      </c>
      <c r="J98" s="12" t="s">
        <v>498</v>
      </c>
      <c r="K98" s="12" t="s">
        <v>498</v>
      </c>
      <c r="L98" s="12" t="s">
        <v>498</v>
      </c>
      <c r="M98" s="12" t="s">
        <v>498</v>
      </c>
      <c r="N98" s="12" t="s">
        <v>498</v>
      </c>
      <c r="O98" s="32" t="s">
        <v>498</v>
      </c>
      <c r="P98" s="12" t="s">
        <v>498</v>
      </c>
      <c r="Q98" s="12" t="s">
        <v>498</v>
      </c>
      <c r="R98" s="12" t="s">
        <v>498</v>
      </c>
      <c r="S98" s="12" t="s">
        <v>498</v>
      </c>
      <c r="T98" s="12" t="s">
        <v>1683</v>
      </c>
      <c r="U98" s="12" t="s">
        <v>498</v>
      </c>
      <c r="V98" s="12" t="s">
        <v>498</v>
      </c>
      <c r="W98" s="12" t="s">
        <v>498</v>
      </c>
      <c r="X98" s="12" t="s">
        <v>498</v>
      </c>
      <c r="Y98" s="12" t="s">
        <v>498</v>
      </c>
      <c r="Z98" s="12" t="s">
        <v>498</v>
      </c>
      <c r="AA98" s="32" t="s">
        <v>498</v>
      </c>
    </row>
    <row r="99" spans="1:27" ht="31" x14ac:dyDescent="0.35">
      <c r="A99" s="12" t="s">
        <v>218</v>
      </c>
      <c r="B99" s="11" t="s">
        <v>219</v>
      </c>
      <c r="C99" s="32" t="s">
        <v>1680</v>
      </c>
      <c r="D99" s="12" t="s">
        <v>498</v>
      </c>
      <c r="E99" s="12" t="s">
        <v>498</v>
      </c>
      <c r="F99" s="12" t="s">
        <v>498</v>
      </c>
      <c r="G99" s="12" t="s">
        <v>498</v>
      </c>
      <c r="H99" s="12" t="s">
        <v>1683</v>
      </c>
      <c r="I99" s="12" t="s">
        <v>498</v>
      </c>
      <c r="J99" s="12" t="s">
        <v>498</v>
      </c>
      <c r="K99" s="12" t="s">
        <v>498</v>
      </c>
      <c r="L99" s="12" t="s">
        <v>498</v>
      </c>
      <c r="M99" s="12" t="s">
        <v>498</v>
      </c>
      <c r="N99" s="12" t="s">
        <v>498</v>
      </c>
      <c r="O99" s="32" t="s">
        <v>498</v>
      </c>
      <c r="P99" s="12" t="s">
        <v>498</v>
      </c>
      <c r="Q99" s="12" t="s">
        <v>498</v>
      </c>
      <c r="R99" s="12" t="s">
        <v>498</v>
      </c>
      <c r="S99" s="12" t="s">
        <v>498</v>
      </c>
      <c r="T99" s="12" t="s">
        <v>1683</v>
      </c>
      <c r="U99" s="12" t="s">
        <v>498</v>
      </c>
      <c r="V99" s="12" t="s">
        <v>498</v>
      </c>
      <c r="W99" s="12" t="s">
        <v>498</v>
      </c>
      <c r="X99" s="12" t="s">
        <v>498</v>
      </c>
      <c r="Y99" s="12" t="s">
        <v>498</v>
      </c>
      <c r="Z99" s="12" t="s">
        <v>498</v>
      </c>
      <c r="AA99" s="32" t="s">
        <v>498</v>
      </c>
    </row>
    <row r="100" spans="1:27" ht="31" x14ac:dyDescent="0.35">
      <c r="A100" s="12" t="s">
        <v>220</v>
      </c>
      <c r="B100" s="11" t="s">
        <v>221</v>
      </c>
      <c r="C100" s="32" t="s">
        <v>1680</v>
      </c>
      <c r="D100" s="12" t="s">
        <v>498</v>
      </c>
      <c r="E100" s="12" t="s">
        <v>498</v>
      </c>
      <c r="F100" s="12" t="s">
        <v>498</v>
      </c>
      <c r="G100" s="12" t="s">
        <v>498</v>
      </c>
      <c r="H100" s="12" t="s">
        <v>1683</v>
      </c>
      <c r="I100" s="12" t="s">
        <v>498</v>
      </c>
      <c r="J100" s="12" t="s">
        <v>498</v>
      </c>
      <c r="K100" s="12" t="s">
        <v>498</v>
      </c>
      <c r="L100" s="12" t="s">
        <v>498</v>
      </c>
      <c r="M100" s="12" t="s">
        <v>498</v>
      </c>
      <c r="N100" s="12" t="s">
        <v>498</v>
      </c>
      <c r="O100" s="32" t="s">
        <v>498</v>
      </c>
      <c r="P100" s="12" t="s">
        <v>498</v>
      </c>
      <c r="Q100" s="12" t="s">
        <v>498</v>
      </c>
      <c r="R100" s="12" t="s">
        <v>498</v>
      </c>
      <c r="S100" s="12" t="s">
        <v>498</v>
      </c>
      <c r="T100" s="12" t="s">
        <v>1683</v>
      </c>
      <c r="U100" s="12" t="s">
        <v>498</v>
      </c>
      <c r="V100" s="12" t="s">
        <v>498</v>
      </c>
      <c r="W100" s="12" t="s">
        <v>498</v>
      </c>
      <c r="X100" s="12" t="s">
        <v>498</v>
      </c>
      <c r="Y100" s="12" t="s">
        <v>498</v>
      </c>
      <c r="Z100" s="12" t="s">
        <v>498</v>
      </c>
      <c r="AA100" s="32" t="s">
        <v>498</v>
      </c>
    </row>
    <row r="101" spans="1:27" ht="31" x14ac:dyDescent="0.35">
      <c r="A101" s="12" t="s">
        <v>222</v>
      </c>
      <c r="B101" s="11" t="s">
        <v>223</v>
      </c>
      <c r="C101" s="32" t="s">
        <v>1680</v>
      </c>
      <c r="D101" s="12" t="s">
        <v>498</v>
      </c>
      <c r="E101" s="12" t="s">
        <v>498</v>
      </c>
      <c r="F101" s="12" t="s">
        <v>498</v>
      </c>
      <c r="G101" s="12" t="s">
        <v>498</v>
      </c>
      <c r="H101" s="12" t="s">
        <v>1683</v>
      </c>
      <c r="I101" s="12" t="s">
        <v>498</v>
      </c>
      <c r="J101" s="12" t="s">
        <v>498</v>
      </c>
      <c r="K101" s="12" t="s">
        <v>498</v>
      </c>
      <c r="L101" s="12" t="s">
        <v>498</v>
      </c>
      <c r="M101" s="12" t="s">
        <v>498</v>
      </c>
      <c r="N101" s="12" t="s">
        <v>498</v>
      </c>
      <c r="O101" s="32" t="s">
        <v>498</v>
      </c>
      <c r="P101" s="12" t="s">
        <v>498</v>
      </c>
      <c r="Q101" s="12" t="s">
        <v>498</v>
      </c>
      <c r="R101" s="12" t="s">
        <v>498</v>
      </c>
      <c r="S101" s="12" t="s">
        <v>498</v>
      </c>
      <c r="T101" s="12" t="s">
        <v>1683</v>
      </c>
      <c r="U101" s="12" t="s">
        <v>498</v>
      </c>
      <c r="V101" s="12" t="s">
        <v>498</v>
      </c>
      <c r="W101" s="12" t="s">
        <v>498</v>
      </c>
      <c r="X101" s="12" t="s">
        <v>498</v>
      </c>
      <c r="Y101" s="12" t="s">
        <v>498</v>
      </c>
      <c r="Z101" s="12" t="s">
        <v>498</v>
      </c>
      <c r="AA101" s="32" t="s">
        <v>498</v>
      </c>
    </row>
    <row r="102" spans="1:27" ht="31" x14ac:dyDescent="0.35">
      <c r="A102" s="12" t="s">
        <v>224</v>
      </c>
      <c r="B102" s="11" t="s">
        <v>225</v>
      </c>
      <c r="C102" s="32" t="s">
        <v>1680</v>
      </c>
      <c r="D102" s="12" t="s">
        <v>498</v>
      </c>
      <c r="E102" s="12" t="s">
        <v>498</v>
      </c>
      <c r="F102" s="12" t="s">
        <v>498</v>
      </c>
      <c r="G102" s="12" t="s">
        <v>498</v>
      </c>
      <c r="H102" s="12" t="s">
        <v>1683</v>
      </c>
      <c r="I102" s="12" t="s">
        <v>498</v>
      </c>
      <c r="J102" s="12" t="s">
        <v>498</v>
      </c>
      <c r="K102" s="12" t="s">
        <v>498</v>
      </c>
      <c r="L102" s="12" t="s">
        <v>498</v>
      </c>
      <c r="M102" s="12" t="s">
        <v>498</v>
      </c>
      <c r="N102" s="12" t="s">
        <v>498</v>
      </c>
      <c r="O102" s="32" t="s">
        <v>498</v>
      </c>
      <c r="P102" s="12" t="s">
        <v>498</v>
      </c>
      <c r="Q102" s="12" t="s">
        <v>498</v>
      </c>
      <c r="R102" s="12" t="s">
        <v>498</v>
      </c>
      <c r="S102" s="12" t="s">
        <v>498</v>
      </c>
      <c r="T102" s="12" t="s">
        <v>1683</v>
      </c>
      <c r="U102" s="12" t="s">
        <v>498</v>
      </c>
      <c r="V102" s="12" t="s">
        <v>498</v>
      </c>
      <c r="W102" s="12" t="s">
        <v>498</v>
      </c>
      <c r="X102" s="12" t="s">
        <v>498</v>
      </c>
      <c r="Y102" s="12" t="s">
        <v>498</v>
      </c>
      <c r="Z102" s="12" t="s">
        <v>498</v>
      </c>
      <c r="AA102" s="32" t="s">
        <v>498</v>
      </c>
    </row>
    <row r="103" spans="1:27" ht="31" x14ac:dyDescent="0.35">
      <c r="A103" s="12" t="s">
        <v>226</v>
      </c>
      <c r="B103" s="11" t="s">
        <v>227</v>
      </c>
      <c r="C103" s="32" t="s">
        <v>1680</v>
      </c>
      <c r="D103" s="12" t="s">
        <v>498</v>
      </c>
      <c r="E103" s="12" t="s">
        <v>498</v>
      </c>
      <c r="F103" s="12" t="s">
        <v>498</v>
      </c>
      <c r="G103" s="12" t="s">
        <v>498</v>
      </c>
      <c r="H103" s="12" t="s">
        <v>1683</v>
      </c>
      <c r="I103" s="12" t="s">
        <v>498</v>
      </c>
      <c r="J103" s="12" t="s">
        <v>498</v>
      </c>
      <c r="K103" s="12" t="s">
        <v>498</v>
      </c>
      <c r="L103" s="12" t="s">
        <v>498</v>
      </c>
      <c r="M103" s="12" t="s">
        <v>498</v>
      </c>
      <c r="N103" s="12" t="s">
        <v>498</v>
      </c>
      <c r="O103" s="32" t="s">
        <v>498</v>
      </c>
      <c r="P103" s="12" t="s">
        <v>498</v>
      </c>
      <c r="Q103" s="12" t="s">
        <v>498</v>
      </c>
      <c r="R103" s="12" t="s">
        <v>498</v>
      </c>
      <c r="S103" s="12" t="s">
        <v>498</v>
      </c>
      <c r="T103" s="12" t="s">
        <v>1683</v>
      </c>
      <c r="U103" s="12" t="s">
        <v>498</v>
      </c>
      <c r="V103" s="12" t="s">
        <v>498</v>
      </c>
      <c r="W103" s="12" t="s">
        <v>498</v>
      </c>
      <c r="X103" s="12" t="s">
        <v>498</v>
      </c>
      <c r="Y103" s="12" t="s">
        <v>498</v>
      </c>
      <c r="Z103" s="12" t="s">
        <v>498</v>
      </c>
      <c r="AA103" s="32" t="s">
        <v>498</v>
      </c>
    </row>
    <row r="104" spans="1:27" ht="31" x14ac:dyDescent="0.35">
      <c r="A104" s="12" t="s">
        <v>228</v>
      </c>
      <c r="B104" s="11" t="s">
        <v>229</v>
      </c>
      <c r="C104" s="32" t="s">
        <v>1680</v>
      </c>
      <c r="D104" s="12" t="s">
        <v>498</v>
      </c>
      <c r="E104" s="12" t="s">
        <v>498</v>
      </c>
      <c r="F104" s="12" t="s">
        <v>498</v>
      </c>
      <c r="G104" s="12" t="s">
        <v>1683</v>
      </c>
      <c r="H104" s="12" t="s">
        <v>1683</v>
      </c>
      <c r="I104" s="12" t="s">
        <v>498</v>
      </c>
      <c r="J104" s="12" t="s">
        <v>498</v>
      </c>
      <c r="K104" s="12" t="s">
        <v>498</v>
      </c>
      <c r="L104" s="12" t="s">
        <v>498</v>
      </c>
      <c r="M104" s="12" t="s">
        <v>498</v>
      </c>
      <c r="N104" s="12" t="s">
        <v>498</v>
      </c>
      <c r="O104" s="32" t="s">
        <v>498</v>
      </c>
      <c r="P104" s="12" t="s">
        <v>498</v>
      </c>
      <c r="Q104" s="12" t="s">
        <v>498</v>
      </c>
      <c r="R104" s="12" t="s">
        <v>498</v>
      </c>
      <c r="S104" s="12" t="s">
        <v>1683</v>
      </c>
      <c r="T104" s="12" t="s">
        <v>1683</v>
      </c>
      <c r="U104" s="12" t="s">
        <v>498</v>
      </c>
      <c r="V104" s="12" t="s">
        <v>498</v>
      </c>
      <c r="W104" s="12" t="s">
        <v>498</v>
      </c>
      <c r="X104" s="12" t="s">
        <v>498</v>
      </c>
      <c r="Y104" s="12" t="s">
        <v>498</v>
      </c>
      <c r="Z104" s="12" t="s">
        <v>498</v>
      </c>
      <c r="AA104" s="32" t="s">
        <v>498</v>
      </c>
    </row>
    <row r="105" spans="1:27" ht="31" x14ac:dyDescent="0.35">
      <c r="A105" s="12" t="s">
        <v>230</v>
      </c>
      <c r="B105" s="11" t="s">
        <v>231</v>
      </c>
      <c r="C105" s="32" t="s">
        <v>1680</v>
      </c>
      <c r="D105" s="12" t="s">
        <v>498</v>
      </c>
      <c r="E105" s="12" t="s">
        <v>498</v>
      </c>
      <c r="F105" s="12" t="s">
        <v>498</v>
      </c>
      <c r="G105" s="12" t="s">
        <v>1683</v>
      </c>
      <c r="H105" s="12" t="s">
        <v>1683</v>
      </c>
      <c r="I105" s="12" t="s">
        <v>498</v>
      </c>
      <c r="J105" s="12" t="s">
        <v>498</v>
      </c>
      <c r="K105" s="12" t="s">
        <v>498</v>
      </c>
      <c r="L105" s="12" t="s">
        <v>498</v>
      </c>
      <c r="M105" s="12" t="s">
        <v>498</v>
      </c>
      <c r="N105" s="12" t="s">
        <v>498</v>
      </c>
      <c r="O105" s="32" t="s">
        <v>498</v>
      </c>
      <c r="P105" s="12" t="s">
        <v>498</v>
      </c>
      <c r="Q105" s="12" t="s">
        <v>498</v>
      </c>
      <c r="R105" s="12" t="s">
        <v>498</v>
      </c>
      <c r="S105" s="12" t="s">
        <v>1683</v>
      </c>
      <c r="T105" s="12" t="s">
        <v>1683</v>
      </c>
      <c r="U105" s="12" t="s">
        <v>498</v>
      </c>
      <c r="V105" s="12" t="s">
        <v>498</v>
      </c>
      <c r="W105" s="12" t="s">
        <v>498</v>
      </c>
      <c r="X105" s="12" t="s">
        <v>498</v>
      </c>
      <c r="Y105" s="12" t="s">
        <v>498</v>
      </c>
      <c r="Z105" s="12" t="s">
        <v>498</v>
      </c>
      <c r="AA105" s="32" t="s">
        <v>498</v>
      </c>
    </row>
    <row r="106" spans="1:27" ht="31" x14ac:dyDescent="0.35">
      <c r="A106" s="12" t="s">
        <v>232</v>
      </c>
      <c r="B106" s="11" t="s">
        <v>233</v>
      </c>
      <c r="C106" s="32" t="s">
        <v>1680</v>
      </c>
      <c r="D106" s="12" t="s">
        <v>498</v>
      </c>
      <c r="E106" s="12" t="s">
        <v>498</v>
      </c>
      <c r="F106" s="12" t="s">
        <v>498</v>
      </c>
      <c r="G106" s="12" t="s">
        <v>1683</v>
      </c>
      <c r="H106" s="12" t="s">
        <v>1683</v>
      </c>
      <c r="I106" s="12" t="s">
        <v>498</v>
      </c>
      <c r="J106" s="12" t="s">
        <v>498</v>
      </c>
      <c r="K106" s="12" t="s">
        <v>498</v>
      </c>
      <c r="L106" s="12" t="s">
        <v>498</v>
      </c>
      <c r="M106" s="12" t="s">
        <v>498</v>
      </c>
      <c r="N106" s="12" t="s">
        <v>498</v>
      </c>
      <c r="O106" s="32" t="s">
        <v>498</v>
      </c>
      <c r="P106" s="12" t="s">
        <v>498</v>
      </c>
      <c r="Q106" s="12" t="s">
        <v>498</v>
      </c>
      <c r="R106" s="12" t="s">
        <v>498</v>
      </c>
      <c r="S106" s="12" t="s">
        <v>1683</v>
      </c>
      <c r="T106" s="12" t="s">
        <v>1683</v>
      </c>
      <c r="U106" s="12" t="s">
        <v>498</v>
      </c>
      <c r="V106" s="12" t="s">
        <v>498</v>
      </c>
      <c r="W106" s="12" t="s">
        <v>498</v>
      </c>
      <c r="X106" s="12" t="s">
        <v>498</v>
      </c>
      <c r="Y106" s="12" t="s">
        <v>498</v>
      </c>
      <c r="Z106" s="12" t="s">
        <v>498</v>
      </c>
      <c r="AA106" s="32" t="s">
        <v>498</v>
      </c>
    </row>
    <row r="107" spans="1:27" ht="31" x14ac:dyDescent="0.35">
      <c r="A107" s="12" t="s">
        <v>234</v>
      </c>
      <c r="B107" s="11" t="s">
        <v>235</v>
      </c>
      <c r="C107" s="32" t="s">
        <v>1680</v>
      </c>
      <c r="D107" s="12" t="s">
        <v>498</v>
      </c>
      <c r="E107" s="12" t="s">
        <v>498</v>
      </c>
      <c r="F107" s="12" t="s">
        <v>1681</v>
      </c>
      <c r="G107" s="12" t="s">
        <v>1681</v>
      </c>
      <c r="H107" s="12" t="s">
        <v>1681</v>
      </c>
      <c r="I107" s="12" t="s">
        <v>498</v>
      </c>
      <c r="J107" s="12" t="s">
        <v>1686</v>
      </c>
      <c r="K107" s="12" t="s">
        <v>498</v>
      </c>
      <c r="L107" s="12" t="s">
        <v>498</v>
      </c>
      <c r="M107" s="12" t="s">
        <v>1681</v>
      </c>
      <c r="N107" s="12" t="s">
        <v>498</v>
      </c>
      <c r="O107" s="32" t="s">
        <v>498</v>
      </c>
      <c r="P107" s="12" t="s">
        <v>498</v>
      </c>
      <c r="Q107" s="12" t="s">
        <v>498</v>
      </c>
      <c r="R107" s="12" t="s">
        <v>1683</v>
      </c>
      <c r="S107" s="12" t="s">
        <v>1681</v>
      </c>
      <c r="T107" s="12" t="s">
        <v>1681</v>
      </c>
      <c r="U107" s="12" t="s">
        <v>498</v>
      </c>
      <c r="V107" s="12" t="s">
        <v>1686</v>
      </c>
      <c r="W107" s="12" t="s">
        <v>498</v>
      </c>
      <c r="X107" s="12" t="s">
        <v>498</v>
      </c>
      <c r="Y107" s="12" t="s">
        <v>1681</v>
      </c>
      <c r="Z107" s="12" t="s">
        <v>498</v>
      </c>
      <c r="AA107" s="32" t="s">
        <v>498</v>
      </c>
    </row>
    <row r="108" spans="1:27" ht="15.5" x14ac:dyDescent="0.35">
      <c r="A108" s="12" t="s">
        <v>236</v>
      </c>
      <c r="B108" s="11" t="s">
        <v>237</v>
      </c>
      <c r="C108" s="32" t="s">
        <v>1680</v>
      </c>
      <c r="D108" s="12" t="s">
        <v>498</v>
      </c>
      <c r="E108" s="12" t="s">
        <v>498</v>
      </c>
      <c r="F108" s="12" t="s">
        <v>498</v>
      </c>
      <c r="G108" s="12" t="s">
        <v>498</v>
      </c>
      <c r="H108" s="12" t="s">
        <v>498</v>
      </c>
      <c r="I108" s="12" t="s">
        <v>498</v>
      </c>
      <c r="J108" s="12" t="s">
        <v>1684</v>
      </c>
      <c r="K108" s="12" t="s">
        <v>498</v>
      </c>
      <c r="L108" s="12" t="s">
        <v>498</v>
      </c>
      <c r="M108" s="12" t="s">
        <v>498</v>
      </c>
      <c r="N108" s="12" t="s">
        <v>498</v>
      </c>
      <c r="O108" s="32" t="s">
        <v>498</v>
      </c>
      <c r="P108" s="12" t="s">
        <v>498</v>
      </c>
      <c r="Q108" s="12" t="s">
        <v>498</v>
      </c>
      <c r="R108" s="12" t="s">
        <v>498</v>
      </c>
      <c r="S108" s="12" t="s">
        <v>498</v>
      </c>
      <c r="T108" s="12" t="s">
        <v>498</v>
      </c>
      <c r="U108" s="12" t="s">
        <v>498</v>
      </c>
      <c r="V108" s="12" t="s">
        <v>1684</v>
      </c>
      <c r="W108" s="12" t="s">
        <v>498</v>
      </c>
      <c r="X108" s="12" t="s">
        <v>498</v>
      </c>
      <c r="Y108" s="12" t="s">
        <v>498</v>
      </c>
      <c r="Z108" s="12" t="s">
        <v>498</v>
      </c>
      <c r="AA108" s="32" t="s">
        <v>498</v>
      </c>
    </row>
    <row r="109" spans="1:27" ht="31" x14ac:dyDescent="0.35">
      <c r="A109" s="12" t="s">
        <v>238</v>
      </c>
      <c r="B109" s="11" t="s">
        <v>239</v>
      </c>
      <c r="C109" s="32" t="s">
        <v>1680</v>
      </c>
      <c r="D109" s="12" t="s">
        <v>498</v>
      </c>
      <c r="E109" s="12" t="s">
        <v>498</v>
      </c>
      <c r="F109" s="12" t="s">
        <v>498</v>
      </c>
      <c r="G109" s="12" t="s">
        <v>498</v>
      </c>
      <c r="H109" s="12" t="s">
        <v>498</v>
      </c>
      <c r="I109" s="12" t="s">
        <v>498</v>
      </c>
      <c r="J109" s="12" t="s">
        <v>1683</v>
      </c>
      <c r="K109" s="12" t="s">
        <v>498</v>
      </c>
      <c r="L109" s="12" t="s">
        <v>498</v>
      </c>
      <c r="M109" s="12" t="s">
        <v>498</v>
      </c>
      <c r="N109" s="12" t="s">
        <v>498</v>
      </c>
      <c r="O109" s="32" t="s">
        <v>498</v>
      </c>
      <c r="P109" s="12" t="s">
        <v>498</v>
      </c>
      <c r="Q109" s="12" t="s">
        <v>498</v>
      </c>
      <c r="R109" s="12" t="s">
        <v>498</v>
      </c>
      <c r="S109" s="12" t="s">
        <v>498</v>
      </c>
      <c r="T109" s="12" t="s">
        <v>498</v>
      </c>
      <c r="U109" s="12" t="s">
        <v>498</v>
      </c>
      <c r="V109" s="12" t="s">
        <v>1683</v>
      </c>
      <c r="W109" s="12" t="s">
        <v>498</v>
      </c>
      <c r="X109" s="12" t="s">
        <v>498</v>
      </c>
      <c r="Y109" s="12" t="s">
        <v>498</v>
      </c>
      <c r="Z109" s="12" t="s">
        <v>498</v>
      </c>
      <c r="AA109" s="32" t="s">
        <v>498</v>
      </c>
    </row>
    <row r="110" spans="1:27" ht="31" x14ac:dyDescent="0.35">
      <c r="A110" s="12" t="s">
        <v>240</v>
      </c>
      <c r="B110" s="11" t="s">
        <v>241</v>
      </c>
      <c r="C110" s="32" t="s">
        <v>1680</v>
      </c>
      <c r="D110" s="12" t="s">
        <v>498</v>
      </c>
      <c r="E110" s="12" t="s">
        <v>498</v>
      </c>
      <c r="F110" s="12" t="s">
        <v>498</v>
      </c>
      <c r="G110" s="12" t="s">
        <v>498</v>
      </c>
      <c r="H110" s="12" t="s">
        <v>498</v>
      </c>
      <c r="I110" s="12" t="s">
        <v>498</v>
      </c>
      <c r="J110" s="12" t="s">
        <v>1683</v>
      </c>
      <c r="K110" s="12" t="s">
        <v>498</v>
      </c>
      <c r="L110" s="12" t="s">
        <v>498</v>
      </c>
      <c r="M110" s="12" t="s">
        <v>498</v>
      </c>
      <c r="N110" s="12" t="s">
        <v>498</v>
      </c>
      <c r="O110" s="32" t="s">
        <v>498</v>
      </c>
      <c r="P110" s="12" t="s">
        <v>498</v>
      </c>
      <c r="Q110" s="12" t="s">
        <v>498</v>
      </c>
      <c r="R110" s="12" t="s">
        <v>498</v>
      </c>
      <c r="S110" s="12" t="s">
        <v>498</v>
      </c>
      <c r="T110" s="12" t="s">
        <v>498</v>
      </c>
      <c r="U110" s="12" t="s">
        <v>498</v>
      </c>
      <c r="V110" s="12" t="s">
        <v>1683</v>
      </c>
      <c r="W110" s="12" t="s">
        <v>498</v>
      </c>
      <c r="X110" s="12" t="s">
        <v>498</v>
      </c>
      <c r="Y110" s="12" t="s">
        <v>498</v>
      </c>
      <c r="Z110" s="12" t="s">
        <v>498</v>
      </c>
      <c r="AA110" s="32" t="s">
        <v>498</v>
      </c>
    </row>
    <row r="111" spans="1:27" ht="31" x14ac:dyDescent="0.35">
      <c r="A111" s="12" t="s">
        <v>242</v>
      </c>
      <c r="B111" s="11" t="s">
        <v>243</v>
      </c>
      <c r="C111" s="32" t="s">
        <v>1680</v>
      </c>
      <c r="D111" s="12" t="s">
        <v>498</v>
      </c>
      <c r="E111" s="12" t="s">
        <v>498</v>
      </c>
      <c r="F111" s="12" t="s">
        <v>498</v>
      </c>
      <c r="G111" s="12" t="s">
        <v>498</v>
      </c>
      <c r="H111" s="12" t="s">
        <v>498</v>
      </c>
      <c r="I111" s="12" t="s">
        <v>1681</v>
      </c>
      <c r="J111" s="12" t="s">
        <v>498</v>
      </c>
      <c r="K111" s="12" t="s">
        <v>498</v>
      </c>
      <c r="L111" s="12" t="s">
        <v>498</v>
      </c>
      <c r="M111" s="12" t="s">
        <v>498</v>
      </c>
      <c r="N111" s="12" t="s">
        <v>498</v>
      </c>
      <c r="O111" s="32" t="s">
        <v>498</v>
      </c>
      <c r="P111" s="12" t="s">
        <v>498</v>
      </c>
      <c r="Q111" s="12" t="s">
        <v>498</v>
      </c>
      <c r="R111" s="12" t="s">
        <v>498</v>
      </c>
      <c r="S111" s="12" t="s">
        <v>498</v>
      </c>
      <c r="T111" s="12" t="s">
        <v>498</v>
      </c>
      <c r="U111" s="12" t="s">
        <v>1683</v>
      </c>
      <c r="V111" s="12" t="s">
        <v>498</v>
      </c>
      <c r="W111" s="12" t="s">
        <v>498</v>
      </c>
      <c r="X111" s="12" t="s">
        <v>498</v>
      </c>
      <c r="Y111" s="12" t="s">
        <v>498</v>
      </c>
      <c r="Z111" s="12" t="s">
        <v>498</v>
      </c>
      <c r="AA111" s="32" t="s">
        <v>498</v>
      </c>
    </row>
    <row r="112" spans="1:27" ht="15.5" x14ac:dyDescent="0.35">
      <c r="A112" s="12" t="s">
        <v>244</v>
      </c>
      <c r="B112" s="11" t="s">
        <v>245</v>
      </c>
      <c r="C112" s="32" t="s">
        <v>1680</v>
      </c>
      <c r="D112" s="12" t="s">
        <v>498</v>
      </c>
      <c r="E112" s="12" t="s">
        <v>498</v>
      </c>
      <c r="F112" s="12" t="s">
        <v>498</v>
      </c>
      <c r="G112" s="12" t="s">
        <v>498</v>
      </c>
      <c r="H112" s="12" t="s">
        <v>498</v>
      </c>
      <c r="I112" s="12" t="s">
        <v>498</v>
      </c>
      <c r="J112" s="12" t="s">
        <v>1683</v>
      </c>
      <c r="K112" s="12" t="s">
        <v>498</v>
      </c>
      <c r="L112" s="12" t="s">
        <v>498</v>
      </c>
      <c r="M112" s="12" t="s">
        <v>498</v>
      </c>
      <c r="N112" s="12" t="s">
        <v>498</v>
      </c>
      <c r="O112" s="32" t="s">
        <v>498</v>
      </c>
      <c r="P112" s="12" t="s">
        <v>498</v>
      </c>
      <c r="Q112" s="12" t="s">
        <v>498</v>
      </c>
      <c r="R112" s="12" t="s">
        <v>498</v>
      </c>
      <c r="S112" s="12" t="s">
        <v>498</v>
      </c>
      <c r="T112" s="12" t="s">
        <v>498</v>
      </c>
      <c r="U112" s="12" t="s">
        <v>498</v>
      </c>
      <c r="V112" s="12" t="s">
        <v>1683</v>
      </c>
      <c r="W112" s="12" t="s">
        <v>498</v>
      </c>
      <c r="X112" s="12" t="s">
        <v>498</v>
      </c>
      <c r="Y112" s="12" t="s">
        <v>498</v>
      </c>
      <c r="Z112" s="12" t="s">
        <v>498</v>
      </c>
      <c r="AA112" s="32" t="s">
        <v>498</v>
      </c>
    </row>
    <row r="113" spans="1:27" ht="31" x14ac:dyDescent="0.35">
      <c r="A113" s="12" t="s">
        <v>246</v>
      </c>
      <c r="B113" s="11" t="s">
        <v>247</v>
      </c>
      <c r="C113" s="32" t="s">
        <v>1680</v>
      </c>
      <c r="D113" s="12" t="s">
        <v>498</v>
      </c>
      <c r="E113" s="12" t="s">
        <v>498</v>
      </c>
      <c r="F113" s="12" t="s">
        <v>498</v>
      </c>
      <c r="G113" s="12" t="s">
        <v>498</v>
      </c>
      <c r="H113" s="12" t="s">
        <v>498</v>
      </c>
      <c r="I113" s="12" t="s">
        <v>498</v>
      </c>
      <c r="J113" s="12" t="s">
        <v>498</v>
      </c>
      <c r="K113" s="12" t="s">
        <v>498</v>
      </c>
      <c r="L113" s="12" t="s">
        <v>498</v>
      </c>
      <c r="M113" s="12" t="s">
        <v>498</v>
      </c>
      <c r="N113" s="12" t="s">
        <v>498</v>
      </c>
      <c r="O113" s="32" t="s">
        <v>1683</v>
      </c>
      <c r="P113" s="12" t="s">
        <v>498</v>
      </c>
      <c r="Q113" s="12" t="s">
        <v>498</v>
      </c>
      <c r="R113" s="12" t="s">
        <v>498</v>
      </c>
      <c r="S113" s="12" t="s">
        <v>498</v>
      </c>
      <c r="T113" s="12" t="s">
        <v>498</v>
      </c>
      <c r="U113" s="12" t="s">
        <v>498</v>
      </c>
      <c r="V113" s="12" t="s">
        <v>498</v>
      </c>
      <c r="W113" s="12" t="s">
        <v>498</v>
      </c>
      <c r="X113" s="12" t="s">
        <v>498</v>
      </c>
      <c r="Y113" s="12" t="s">
        <v>498</v>
      </c>
      <c r="Z113" s="12" t="s">
        <v>498</v>
      </c>
      <c r="AA113" s="32" t="s">
        <v>1683</v>
      </c>
    </row>
    <row r="114" spans="1:27" ht="31" x14ac:dyDescent="0.35">
      <c r="A114" s="12" t="s">
        <v>248</v>
      </c>
      <c r="B114" s="11" t="s">
        <v>249</v>
      </c>
      <c r="C114" s="32" t="s">
        <v>1680</v>
      </c>
      <c r="D114" s="12" t="s">
        <v>498</v>
      </c>
      <c r="E114" s="12" t="s">
        <v>498</v>
      </c>
      <c r="F114" s="12" t="s">
        <v>498</v>
      </c>
      <c r="G114" s="12" t="s">
        <v>498</v>
      </c>
      <c r="H114" s="12" t="s">
        <v>498</v>
      </c>
      <c r="I114" s="12" t="s">
        <v>498</v>
      </c>
      <c r="J114" s="12" t="s">
        <v>498</v>
      </c>
      <c r="K114" s="12" t="s">
        <v>498</v>
      </c>
      <c r="L114" s="12" t="s">
        <v>498</v>
      </c>
      <c r="M114" s="12" t="s">
        <v>498</v>
      </c>
      <c r="N114" s="12" t="s">
        <v>498</v>
      </c>
      <c r="O114" s="32" t="s">
        <v>498</v>
      </c>
      <c r="P114" s="12" t="s">
        <v>498</v>
      </c>
      <c r="Q114" s="12" t="s">
        <v>1683</v>
      </c>
      <c r="R114" s="12" t="s">
        <v>498</v>
      </c>
      <c r="S114" s="12" t="s">
        <v>498</v>
      </c>
      <c r="T114" s="12" t="s">
        <v>498</v>
      </c>
      <c r="U114" s="12" t="s">
        <v>498</v>
      </c>
      <c r="V114" s="12" t="s">
        <v>498</v>
      </c>
      <c r="W114" s="12" t="s">
        <v>498</v>
      </c>
      <c r="X114" s="12" t="s">
        <v>498</v>
      </c>
      <c r="Y114" s="12" t="s">
        <v>498</v>
      </c>
      <c r="Z114" s="12" t="s">
        <v>498</v>
      </c>
      <c r="AA114" s="32" t="s">
        <v>498</v>
      </c>
    </row>
    <row r="115" spans="1:27" ht="31" x14ac:dyDescent="0.35">
      <c r="A115" s="12" t="s">
        <v>250</v>
      </c>
      <c r="B115" s="11" t="s">
        <v>251</v>
      </c>
      <c r="C115" s="32" t="s">
        <v>1680</v>
      </c>
      <c r="D115" s="12" t="s">
        <v>498</v>
      </c>
      <c r="E115" s="12" t="s">
        <v>498</v>
      </c>
      <c r="F115" s="12" t="s">
        <v>498</v>
      </c>
      <c r="G115" s="12" t="s">
        <v>498</v>
      </c>
      <c r="H115" s="12" t="s">
        <v>498</v>
      </c>
      <c r="I115" s="12" t="s">
        <v>498</v>
      </c>
      <c r="J115" s="12" t="s">
        <v>498</v>
      </c>
      <c r="K115" s="12" t="s">
        <v>498</v>
      </c>
      <c r="L115" s="12" t="s">
        <v>498</v>
      </c>
      <c r="M115" s="12" t="s">
        <v>498</v>
      </c>
      <c r="N115" s="12" t="s">
        <v>498</v>
      </c>
      <c r="O115" s="32" t="s">
        <v>498</v>
      </c>
      <c r="P115" s="12" t="s">
        <v>498</v>
      </c>
      <c r="Q115" s="12" t="s">
        <v>1683</v>
      </c>
      <c r="R115" s="12" t="s">
        <v>498</v>
      </c>
      <c r="S115" s="12" t="s">
        <v>498</v>
      </c>
      <c r="T115" s="12" t="s">
        <v>498</v>
      </c>
      <c r="U115" s="12" t="s">
        <v>498</v>
      </c>
      <c r="V115" s="12" t="s">
        <v>498</v>
      </c>
      <c r="W115" s="12" t="s">
        <v>498</v>
      </c>
      <c r="X115" s="12" t="s">
        <v>498</v>
      </c>
      <c r="Y115" s="12" t="s">
        <v>498</v>
      </c>
      <c r="Z115" s="12" t="s">
        <v>498</v>
      </c>
      <c r="AA115" s="32" t="s">
        <v>498</v>
      </c>
    </row>
    <row r="116" spans="1:27" ht="31" x14ac:dyDescent="0.35">
      <c r="A116" s="12" t="s">
        <v>252</v>
      </c>
      <c r="B116" s="11" t="s">
        <v>253</v>
      </c>
      <c r="C116" s="32" t="s">
        <v>1680</v>
      </c>
      <c r="D116" s="12" t="s">
        <v>498</v>
      </c>
      <c r="E116" s="12" t="s">
        <v>498</v>
      </c>
      <c r="F116" s="12" t="s">
        <v>498</v>
      </c>
      <c r="G116" s="12" t="s">
        <v>498</v>
      </c>
      <c r="H116" s="12" t="s">
        <v>498</v>
      </c>
      <c r="I116" s="12" t="s">
        <v>498</v>
      </c>
      <c r="J116" s="12" t="s">
        <v>498</v>
      </c>
      <c r="K116" s="12" t="s">
        <v>498</v>
      </c>
      <c r="L116" s="12" t="s">
        <v>498</v>
      </c>
      <c r="M116" s="12" t="s">
        <v>498</v>
      </c>
      <c r="N116" s="12" t="s">
        <v>498</v>
      </c>
      <c r="O116" s="32" t="s">
        <v>498</v>
      </c>
      <c r="P116" s="12" t="s">
        <v>498</v>
      </c>
      <c r="Q116" s="12" t="s">
        <v>498</v>
      </c>
      <c r="R116" s="12" t="s">
        <v>498</v>
      </c>
      <c r="S116" s="12" t="s">
        <v>498</v>
      </c>
      <c r="T116" s="12" t="s">
        <v>498</v>
      </c>
      <c r="U116" s="12" t="s">
        <v>498</v>
      </c>
      <c r="V116" s="12" t="s">
        <v>498</v>
      </c>
      <c r="W116" s="12" t="s">
        <v>1681</v>
      </c>
      <c r="X116" s="12" t="s">
        <v>498</v>
      </c>
      <c r="Y116" s="12" t="s">
        <v>498</v>
      </c>
      <c r="Z116" s="12" t="s">
        <v>498</v>
      </c>
      <c r="AA116" s="32" t="s">
        <v>498</v>
      </c>
    </row>
    <row r="117" spans="1:27" ht="31" x14ac:dyDescent="0.35">
      <c r="A117" s="12" t="s">
        <v>254</v>
      </c>
      <c r="B117" s="11" t="s">
        <v>255</v>
      </c>
      <c r="C117" s="32" t="s">
        <v>1680</v>
      </c>
      <c r="D117" s="12" t="s">
        <v>498</v>
      </c>
      <c r="E117" s="12" t="s">
        <v>498</v>
      </c>
      <c r="F117" s="12" t="s">
        <v>498</v>
      </c>
      <c r="G117" s="12" t="s">
        <v>498</v>
      </c>
      <c r="H117" s="12" t="s">
        <v>498</v>
      </c>
      <c r="I117" s="12" t="s">
        <v>498</v>
      </c>
      <c r="J117" s="12" t="s">
        <v>498</v>
      </c>
      <c r="K117" s="12" t="s">
        <v>498</v>
      </c>
      <c r="L117" s="12" t="s">
        <v>498</v>
      </c>
      <c r="M117" s="12" t="s">
        <v>498</v>
      </c>
      <c r="N117" s="12" t="s">
        <v>498</v>
      </c>
      <c r="O117" s="32" t="s">
        <v>498</v>
      </c>
      <c r="P117" s="12" t="s">
        <v>498</v>
      </c>
      <c r="Q117" s="12" t="s">
        <v>498</v>
      </c>
      <c r="R117" s="12" t="s">
        <v>498</v>
      </c>
      <c r="S117" s="12" t="s">
        <v>498</v>
      </c>
      <c r="T117" s="12" t="s">
        <v>498</v>
      </c>
      <c r="U117" s="12" t="s">
        <v>498</v>
      </c>
      <c r="V117" s="12" t="s">
        <v>498</v>
      </c>
      <c r="W117" s="12" t="s">
        <v>1683</v>
      </c>
      <c r="X117" s="12" t="s">
        <v>498</v>
      </c>
      <c r="Y117" s="12" t="s">
        <v>498</v>
      </c>
      <c r="Z117" s="12" t="s">
        <v>498</v>
      </c>
      <c r="AA117" s="32" t="s">
        <v>498</v>
      </c>
    </row>
    <row r="118" spans="1:27" ht="31" x14ac:dyDescent="0.35">
      <c r="A118" s="12" t="s">
        <v>256</v>
      </c>
      <c r="B118" s="11" t="s">
        <v>257</v>
      </c>
      <c r="C118" s="32" t="s">
        <v>1680</v>
      </c>
      <c r="D118" s="12" t="s">
        <v>498</v>
      </c>
      <c r="E118" s="12" t="s">
        <v>498</v>
      </c>
      <c r="F118" s="12" t="s">
        <v>498</v>
      </c>
      <c r="G118" s="12" t="s">
        <v>498</v>
      </c>
      <c r="H118" s="12" t="s">
        <v>498</v>
      </c>
      <c r="I118" s="12" t="s">
        <v>498</v>
      </c>
      <c r="J118" s="12" t="s">
        <v>498</v>
      </c>
      <c r="K118" s="12" t="s">
        <v>498</v>
      </c>
      <c r="L118" s="12" t="s">
        <v>498</v>
      </c>
      <c r="M118" s="12" t="s">
        <v>498</v>
      </c>
      <c r="N118" s="12" t="s">
        <v>498</v>
      </c>
      <c r="O118" s="32" t="s">
        <v>498</v>
      </c>
      <c r="P118" s="12" t="s">
        <v>498</v>
      </c>
      <c r="Q118" s="12" t="s">
        <v>498</v>
      </c>
      <c r="R118" s="12" t="s">
        <v>498</v>
      </c>
      <c r="S118" s="12" t="s">
        <v>498</v>
      </c>
      <c r="T118" s="12" t="s">
        <v>498</v>
      </c>
      <c r="U118" s="12" t="s">
        <v>498</v>
      </c>
      <c r="V118" s="12" t="s">
        <v>498</v>
      </c>
      <c r="W118" s="12" t="s">
        <v>1681</v>
      </c>
      <c r="X118" s="12" t="s">
        <v>498</v>
      </c>
      <c r="Y118" s="12" t="s">
        <v>498</v>
      </c>
      <c r="Z118" s="12" t="s">
        <v>498</v>
      </c>
      <c r="AA118" s="32" t="s">
        <v>498</v>
      </c>
    </row>
    <row r="119" spans="1:27" ht="15.5" x14ac:dyDescent="0.35">
      <c r="A119" s="12" t="s">
        <v>258</v>
      </c>
      <c r="B119" s="11" t="s">
        <v>259</v>
      </c>
      <c r="C119" s="32" t="s">
        <v>1680</v>
      </c>
      <c r="D119" s="12" t="s">
        <v>498</v>
      </c>
      <c r="E119" s="12" t="s">
        <v>498</v>
      </c>
      <c r="F119" s="12" t="s">
        <v>498</v>
      </c>
      <c r="G119" s="12" t="s">
        <v>498</v>
      </c>
      <c r="H119" s="12" t="s">
        <v>498</v>
      </c>
      <c r="I119" s="12" t="s">
        <v>498</v>
      </c>
      <c r="J119" s="12" t="s">
        <v>498</v>
      </c>
      <c r="K119" s="12" t="s">
        <v>498</v>
      </c>
      <c r="L119" s="12" t="s">
        <v>1687</v>
      </c>
      <c r="M119" s="12" t="s">
        <v>498</v>
      </c>
      <c r="N119" s="12" t="s">
        <v>498</v>
      </c>
      <c r="O119" s="32" t="s">
        <v>498</v>
      </c>
      <c r="P119" s="12" t="s">
        <v>498</v>
      </c>
      <c r="Q119" s="12" t="s">
        <v>498</v>
      </c>
      <c r="R119" s="12" t="s">
        <v>498</v>
      </c>
      <c r="S119" s="12" t="s">
        <v>498</v>
      </c>
      <c r="T119" s="12" t="s">
        <v>498</v>
      </c>
      <c r="U119" s="12" t="s">
        <v>498</v>
      </c>
      <c r="V119" s="12" t="s">
        <v>498</v>
      </c>
      <c r="W119" s="12" t="s">
        <v>498</v>
      </c>
      <c r="X119" s="12" t="s">
        <v>1687</v>
      </c>
      <c r="Y119" s="12" t="s">
        <v>498</v>
      </c>
      <c r="Z119" s="12" t="s">
        <v>498</v>
      </c>
      <c r="AA119" s="32" t="s">
        <v>498</v>
      </c>
    </row>
    <row r="120" spans="1:27" ht="15.5" x14ac:dyDescent="0.35">
      <c r="A120" s="12" t="s">
        <v>260</v>
      </c>
      <c r="B120" s="11" t="s">
        <v>261</v>
      </c>
      <c r="C120" s="32" t="s">
        <v>1680</v>
      </c>
      <c r="D120" s="12" t="s">
        <v>498</v>
      </c>
      <c r="E120" s="12" t="s">
        <v>498</v>
      </c>
      <c r="F120" s="12" t="s">
        <v>498</v>
      </c>
      <c r="G120" s="12" t="s">
        <v>498</v>
      </c>
      <c r="H120" s="12" t="s">
        <v>498</v>
      </c>
      <c r="I120" s="12" t="s">
        <v>498</v>
      </c>
      <c r="J120" s="12" t="s">
        <v>498</v>
      </c>
      <c r="K120" s="12" t="s">
        <v>498</v>
      </c>
      <c r="L120" s="12" t="s">
        <v>1683</v>
      </c>
      <c r="M120" s="12" t="s">
        <v>498</v>
      </c>
      <c r="N120" s="12" t="s">
        <v>498</v>
      </c>
      <c r="O120" s="32" t="s">
        <v>498</v>
      </c>
      <c r="P120" s="12" t="s">
        <v>498</v>
      </c>
      <c r="Q120" s="12" t="s">
        <v>498</v>
      </c>
      <c r="R120" s="12" t="s">
        <v>498</v>
      </c>
      <c r="S120" s="12" t="s">
        <v>498</v>
      </c>
      <c r="T120" s="12" t="s">
        <v>498</v>
      </c>
      <c r="U120" s="12" t="s">
        <v>498</v>
      </c>
      <c r="V120" s="12" t="s">
        <v>498</v>
      </c>
      <c r="W120" s="12" t="s">
        <v>498</v>
      </c>
      <c r="X120" s="12" t="s">
        <v>1683</v>
      </c>
      <c r="Y120" s="12" t="s">
        <v>498</v>
      </c>
      <c r="Z120" s="12" t="s">
        <v>498</v>
      </c>
      <c r="AA120" s="32" t="s">
        <v>498</v>
      </c>
    </row>
    <row r="121" spans="1:27" ht="15.5" x14ac:dyDescent="0.35">
      <c r="A121" s="12" t="s">
        <v>262</v>
      </c>
      <c r="B121" s="11" t="s">
        <v>263</v>
      </c>
      <c r="C121" s="32" t="s">
        <v>1680</v>
      </c>
      <c r="D121" s="12" t="s">
        <v>498</v>
      </c>
      <c r="E121" s="12" t="s">
        <v>498</v>
      </c>
      <c r="F121" s="12" t="s">
        <v>498</v>
      </c>
      <c r="G121" s="12" t="s">
        <v>498</v>
      </c>
      <c r="H121" s="12" t="s">
        <v>498</v>
      </c>
      <c r="I121" s="12" t="s">
        <v>498</v>
      </c>
      <c r="J121" s="12" t="s">
        <v>498</v>
      </c>
      <c r="K121" s="12" t="s">
        <v>498</v>
      </c>
      <c r="L121" s="12" t="s">
        <v>1687</v>
      </c>
      <c r="M121" s="12" t="s">
        <v>498</v>
      </c>
      <c r="N121" s="12" t="s">
        <v>498</v>
      </c>
      <c r="O121" s="32" t="s">
        <v>498</v>
      </c>
      <c r="P121" s="12" t="s">
        <v>498</v>
      </c>
      <c r="Q121" s="12" t="s">
        <v>498</v>
      </c>
      <c r="R121" s="12" t="s">
        <v>498</v>
      </c>
      <c r="S121" s="12" t="s">
        <v>498</v>
      </c>
      <c r="T121" s="12" t="s">
        <v>498</v>
      </c>
      <c r="U121" s="12" t="s">
        <v>498</v>
      </c>
      <c r="V121" s="12" t="s">
        <v>498</v>
      </c>
      <c r="W121" s="12" t="s">
        <v>498</v>
      </c>
      <c r="X121" s="12" t="s">
        <v>1687</v>
      </c>
      <c r="Y121" s="12" t="s">
        <v>498</v>
      </c>
      <c r="Z121" s="12" t="s">
        <v>498</v>
      </c>
      <c r="AA121" s="32" t="s">
        <v>498</v>
      </c>
    </row>
    <row r="122" spans="1:27" ht="15.5" x14ac:dyDescent="0.35">
      <c r="A122" s="12" t="s">
        <v>264</v>
      </c>
      <c r="B122" s="11" t="s">
        <v>265</v>
      </c>
      <c r="C122" s="32" t="s">
        <v>1680</v>
      </c>
      <c r="D122" s="12" t="s">
        <v>498</v>
      </c>
      <c r="E122" s="12" t="s">
        <v>498</v>
      </c>
      <c r="F122" s="12" t="s">
        <v>498</v>
      </c>
      <c r="G122" s="12" t="s">
        <v>498</v>
      </c>
      <c r="H122" s="12" t="s">
        <v>498</v>
      </c>
      <c r="I122" s="12" t="s">
        <v>498</v>
      </c>
      <c r="J122" s="12" t="s">
        <v>498</v>
      </c>
      <c r="K122" s="12" t="s">
        <v>498</v>
      </c>
      <c r="L122" s="12" t="s">
        <v>1683</v>
      </c>
      <c r="M122" s="12" t="s">
        <v>498</v>
      </c>
      <c r="N122" s="12" t="s">
        <v>498</v>
      </c>
      <c r="O122" s="32" t="s">
        <v>498</v>
      </c>
      <c r="P122" s="12" t="s">
        <v>498</v>
      </c>
      <c r="Q122" s="12" t="s">
        <v>498</v>
      </c>
      <c r="R122" s="12" t="s">
        <v>498</v>
      </c>
      <c r="S122" s="12" t="s">
        <v>498</v>
      </c>
      <c r="T122" s="12" t="s">
        <v>498</v>
      </c>
      <c r="U122" s="12" t="s">
        <v>498</v>
      </c>
      <c r="V122" s="12" t="s">
        <v>498</v>
      </c>
      <c r="W122" s="12" t="s">
        <v>498</v>
      </c>
      <c r="X122" s="12" t="s">
        <v>1683</v>
      </c>
      <c r="Y122" s="12" t="s">
        <v>498</v>
      </c>
      <c r="Z122" s="12" t="s">
        <v>498</v>
      </c>
      <c r="AA122" s="32" t="s">
        <v>498</v>
      </c>
    </row>
    <row r="123" spans="1:27" ht="15.5" x14ac:dyDescent="0.35">
      <c r="A123" s="12" t="s">
        <v>266</v>
      </c>
      <c r="B123" s="11" t="s">
        <v>267</v>
      </c>
      <c r="C123" s="32" t="s">
        <v>1680</v>
      </c>
      <c r="D123" s="12" t="s">
        <v>498</v>
      </c>
      <c r="E123" s="12" t="s">
        <v>498</v>
      </c>
      <c r="F123" s="12" t="s">
        <v>498</v>
      </c>
      <c r="G123" s="12" t="s">
        <v>498</v>
      </c>
      <c r="H123" s="12" t="s">
        <v>498</v>
      </c>
      <c r="I123" s="12" t="s">
        <v>498</v>
      </c>
      <c r="J123" s="12" t="s">
        <v>498</v>
      </c>
      <c r="K123" s="12" t="s">
        <v>1688</v>
      </c>
      <c r="L123" s="12" t="s">
        <v>498</v>
      </c>
      <c r="M123" s="12" t="s">
        <v>498</v>
      </c>
      <c r="N123" s="12" t="s">
        <v>498</v>
      </c>
      <c r="O123" s="32" t="s">
        <v>498</v>
      </c>
      <c r="P123" s="12" t="s">
        <v>498</v>
      </c>
      <c r="Q123" s="12" t="s">
        <v>498</v>
      </c>
      <c r="R123" s="12" t="s">
        <v>498</v>
      </c>
      <c r="S123" s="12" t="s">
        <v>498</v>
      </c>
      <c r="T123" s="12" t="s">
        <v>498</v>
      </c>
      <c r="U123" s="12" t="s">
        <v>498</v>
      </c>
      <c r="V123" s="12" t="s">
        <v>498</v>
      </c>
      <c r="W123" s="12" t="s">
        <v>1688</v>
      </c>
      <c r="X123" s="12" t="s">
        <v>498</v>
      </c>
      <c r="Y123" s="12" t="s">
        <v>498</v>
      </c>
      <c r="Z123" s="12" t="s">
        <v>498</v>
      </c>
      <c r="AA123" s="32" t="s">
        <v>498</v>
      </c>
    </row>
    <row r="124" spans="1:27" ht="31" x14ac:dyDescent="0.35">
      <c r="A124" s="12" t="s">
        <v>268</v>
      </c>
      <c r="B124" s="11" t="s">
        <v>269</v>
      </c>
      <c r="C124" s="32" t="s">
        <v>1680</v>
      </c>
      <c r="D124" s="12" t="s">
        <v>498</v>
      </c>
      <c r="E124" s="12" t="s">
        <v>498</v>
      </c>
      <c r="F124" s="12" t="s">
        <v>498</v>
      </c>
      <c r="G124" s="12" t="s">
        <v>498</v>
      </c>
      <c r="H124" s="12" t="s">
        <v>498</v>
      </c>
      <c r="I124" s="12" t="s">
        <v>1684</v>
      </c>
      <c r="J124" s="12" t="s">
        <v>498</v>
      </c>
      <c r="K124" s="12" t="s">
        <v>498</v>
      </c>
      <c r="L124" s="12" t="s">
        <v>498</v>
      </c>
      <c r="M124" s="12" t="s">
        <v>498</v>
      </c>
      <c r="N124" s="12" t="s">
        <v>498</v>
      </c>
      <c r="O124" s="32" t="s">
        <v>498</v>
      </c>
      <c r="P124" s="12" t="s">
        <v>498</v>
      </c>
      <c r="Q124" s="12" t="s">
        <v>498</v>
      </c>
      <c r="R124" s="12" t="s">
        <v>498</v>
      </c>
      <c r="S124" s="12" t="s">
        <v>498</v>
      </c>
      <c r="T124" s="12" t="s">
        <v>498</v>
      </c>
      <c r="U124" s="12" t="s">
        <v>1684</v>
      </c>
      <c r="V124" s="12" t="s">
        <v>498</v>
      </c>
      <c r="W124" s="12" t="s">
        <v>498</v>
      </c>
      <c r="X124" s="12" t="s">
        <v>498</v>
      </c>
      <c r="Y124" s="12" t="s">
        <v>498</v>
      </c>
      <c r="Z124" s="12" t="s">
        <v>498</v>
      </c>
      <c r="AA124" s="32" t="s">
        <v>498</v>
      </c>
    </row>
    <row r="125" spans="1:27" ht="31" x14ac:dyDescent="0.35">
      <c r="A125" s="12" t="s">
        <v>270</v>
      </c>
      <c r="B125" s="11" t="s">
        <v>271</v>
      </c>
      <c r="C125" s="32" t="s">
        <v>1680</v>
      </c>
      <c r="D125" s="12" t="s">
        <v>498</v>
      </c>
      <c r="E125" s="12" t="s">
        <v>498</v>
      </c>
      <c r="F125" s="12" t="s">
        <v>498</v>
      </c>
      <c r="G125" s="12" t="s">
        <v>498</v>
      </c>
      <c r="H125" s="12" t="s">
        <v>498</v>
      </c>
      <c r="I125" s="12" t="s">
        <v>1684</v>
      </c>
      <c r="J125" s="12" t="s">
        <v>498</v>
      </c>
      <c r="K125" s="12" t="s">
        <v>498</v>
      </c>
      <c r="L125" s="12" t="s">
        <v>498</v>
      </c>
      <c r="M125" s="12" t="s">
        <v>498</v>
      </c>
      <c r="N125" s="12" t="s">
        <v>498</v>
      </c>
      <c r="O125" s="32" t="s">
        <v>498</v>
      </c>
      <c r="P125" s="12" t="s">
        <v>498</v>
      </c>
      <c r="Q125" s="12" t="s">
        <v>498</v>
      </c>
      <c r="R125" s="12" t="s">
        <v>498</v>
      </c>
      <c r="S125" s="12" t="s">
        <v>498</v>
      </c>
      <c r="T125" s="12" t="s">
        <v>498</v>
      </c>
      <c r="U125" s="12" t="s">
        <v>1684</v>
      </c>
      <c r="V125" s="12" t="s">
        <v>498</v>
      </c>
      <c r="W125" s="12" t="s">
        <v>498</v>
      </c>
      <c r="X125" s="12" t="s">
        <v>498</v>
      </c>
      <c r="Y125" s="12" t="s">
        <v>498</v>
      </c>
      <c r="Z125" s="12" t="s">
        <v>498</v>
      </c>
      <c r="AA125" s="32" t="s">
        <v>498</v>
      </c>
    </row>
    <row r="126" spans="1:27" ht="15.5" x14ac:dyDescent="0.35">
      <c r="A126" s="12" t="s">
        <v>272</v>
      </c>
      <c r="B126" s="11" t="s">
        <v>273</v>
      </c>
      <c r="C126" s="32" t="s">
        <v>1680</v>
      </c>
      <c r="D126" s="12" t="s">
        <v>498</v>
      </c>
      <c r="E126" s="12" t="s">
        <v>498</v>
      </c>
      <c r="F126" s="12" t="s">
        <v>498</v>
      </c>
      <c r="G126" s="12" t="s">
        <v>1684</v>
      </c>
      <c r="H126" s="12" t="s">
        <v>498</v>
      </c>
      <c r="I126" s="12" t="s">
        <v>498</v>
      </c>
      <c r="J126" s="12" t="s">
        <v>498</v>
      </c>
      <c r="K126" s="12" t="s">
        <v>498</v>
      </c>
      <c r="L126" s="12" t="s">
        <v>498</v>
      </c>
      <c r="M126" s="12" t="s">
        <v>498</v>
      </c>
      <c r="N126" s="12" t="s">
        <v>498</v>
      </c>
      <c r="O126" s="32" t="s">
        <v>498</v>
      </c>
      <c r="P126" s="12" t="s">
        <v>498</v>
      </c>
      <c r="Q126" s="12" t="s">
        <v>498</v>
      </c>
      <c r="R126" s="12" t="s">
        <v>498</v>
      </c>
      <c r="S126" s="12" t="s">
        <v>1684</v>
      </c>
      <c r="T126" s="12" t="s">
        <v>498</v>
      </c>
      <c r="U126" s="12" t="s">
        <v>498</v>
      </c>
      <c r="V126" s="12" t="s">
        <v>498</v>
      </c>
      <c r="W126" s="12" t="s">
        <v>498</v>
      </c>
      <c r="X126" s="12" t="s">
        <v>498</v>
      </c>
      <c r="Y126" s="12" t="s">
        <v>498</v>
      </c>
      <c r="Z126" s="12" t="s">
        <v>498</v>
      </c>
      <c r="AA126" s="32" t="s">
        <v>498</v>
      </c>
    </row>
    <row r="127" spans="1:27" ht="15.5" x14ac:dyDescent="0.35">
      <c r="A127" s="12" t="s">
        <v>274</v>
      </c>
      <c r="B127" s="11" t="s">
        <v>275</v>
      </c>
      <c r="C127" s="32" t="s">
        <v>1680</v>
      </c>
      <c r="D127" s="12" t="s">
        <v>498</v>
      </c>
      <c r="E127" s="12" t="s">
        <v>498</v>
      </c>
      <c r="F127" s="12" t="s">
        <v>498</v>
      </c>
      <c r="G127" s="12" t="s">
        <v>498</v>
      </c>
      <c r="H127" s="12" t="s">
        <v>498</v>
      </c>
      <c r="I127" s="12" t="s">
        <v>1681</v>
      </c>
      <c r="J127" s="12" t="s">
        <v>498</v>
      </c>
      <c r="K127" s="12" t="s">
        <v>498</v>
      </c>
      <c r="L127" s="12" t="s">
        <v>498</v>
      </c>
      <c r="M127" s="12" t="s">
        <v>498</v>
      </c>
      <c r="N127" s="12" t="s">
        <v>498</v>
      </c>
      <c r="O127" s="32" t="s">
        <v>498</v>
      </c>
      <c r="P127" s="12" t="s">
        <v>498</v>
      </c>
      <c r="Q127" s="12" t="s">
        <v>498</v>
      </c>
      <c r="R127" s="12" t="s">
        <v>498</v>
      </c>
      <c r="S127" s="12" t="s">
        <v>498</v>
      </c>
      <c r="T127" s="12" t="s">
        <v>498</v>
      </c>
      <c r="U127" s="12" t="s">
        <v>1681</v>
      </c>
      <c r="V127" s="12" t="s">
        <v>498</v>
      </c>
      <c r="W127" s="12" t="s">
        <v>498</v>
      </c>
      <c r="X127" s="12" t="s">
        <v>498</v>
      </c>
      <c r="Y127" s="12" t="s">
        <v>498</v>
      </c>
      <c r="Z127" s="12" t="s">
        <v>498</v>
      </c>
      <c r="AA127" s="32" t="s">
        <v>498</v>
      </c>
    </row>
    <row r="128" spans="1:27" ht="46.5" x14ac:dyDescent="0.35">
      <c r="A128" s="12" t="s">
        <v>276</v>
      </c>
      <c r="B128" s="11" t="s">
        <v>277</v>
      </c>
      <c r="C128" s="32" t="s">
        <v>1680</v>
      </c>
      <c r="D128" s="12" t="s">
        <v>498</v>
      </c>
      <c r="E128" s="12" t="s">
        <v>498</v>
      </c>
      <c r="F128" s="12" t="s">
        <v>498</v>
      </c>
      <c r="G128" s="12" t="s">
        <v>498</v>
      </c>
      <c r="H128" s="12" t="s">
        <v>498</v>
      </c>
      <c r="I128" s="12" t="s">
        <v>1683</v>
      </c>
      <c r="J128" s="12" t="s">
        <v>1683</v>
      </c>
      <c r="K128" s="12" t="s">
        <v>498</v>
      </c>
      <c r="L128" s="12" t="s">
        <v>498</v>
      </c>
      <c r="M128" s="12" t="s">
        <v>498</v>
      </c>
      <c r="N128" s="12" t="s">
        <v>498</v>
      </c>
      <c r="O128" s="32" t="s">
        <v>498</v>
      </c>
      <c r="P128" s="12" t="s">
        <v>498</v>
      </c>
      <c r="Q128" s="12" t="s">
        <v>498</v>
      </c>
      <c r="R128" s="12" t="s">
        <v>498</v>
      </c>
      <c r="S128" s="12" t="s">
        <v>498</v>
      </c>
      <c r="T128" s="12" t="s">
        <v>498</v>
      </c>
      <c r="U128" s="12" t="s">
        <v>498</v>
      </c>
      <c r="V128" s="12" t="s">
        <v>498</v>
      </c>
      <c r="W128" s="12" t="s">
        <v>498</v>
      </c>
      <c r="X128" s="12" t="s">
        <v>498</v>
      </c>
      <c r="Y128" s="12" t="s">
        <v>498</v>
      </c>
      <c r="Z128" s="12" t="s">
        <v>498</v>
      </c>
      <c r="AA128" s="32" t="s">
        <v>498</v>
      </c>
    </row>
    <row r="129" spans="1:27" ht="15.5" x14ac:dyDescent="0.35">
      <c r="A129" s="12" t="s">
        <v>278</v>
      </c>
      <c r="B129" s="11" t="s">
        <v>279</v>
      </c>
      <c r="C129" s="32" t="s">
        <v>1680</v>
      </c>
      <c r="D129" s="12" t="s">
        <v>498</v>
      </c>
      <c r="E129" s="12" t="s">
        <v>498</v>
      </c>
      <c r="F129" s="12" t="s">
        <v>498</v>
      </c>
      <c r="G129" s="12" t="s">
        <v>498</v>
      </c>
      <c r="H129" s="12" t="s">
        <v>498</v>
      </c>
      <c r="I129" s="12" t="s">
        <v>498</v>
      </c>
      <c r="J129" s="12" t="s">
        <v>498</v>
      </c>
      <c r="K129" s="12" t="s">
        <v>1681</v>
      </c>
      <c r="L129" s="12" t="s">
        <v>498</v>
      </c>
      <c r="M129" s="12" t="s">
        <v>498</v>
      </c>
      <c r="N129" s="12" t="s">
        <v>498</v>
      </c>
      <c r="O129" s="32" t="s">
        <v>498</v>
      </c>
      <c r="P129" s="12" t="s">
        <v>498</v>
      </c>
      <c r="Q129" s="12" t="s">
        <v>498</v>
      </c>
      <c r="R129" s="12" t="s">
        <v>498</v>
      </c>
      <c r="S129" s="12" t="s">
        <v>498</v>
      </c>
      <c r="T129" s="12" t="s">
        <v>498</v>
      </c>
      <c r="U129" s="12" t="s">
        <v>498</v>
      </c>
      <c r="V129" s="12" t="s">
        <v>498</v>
      </c>
      <c r="W129" s="12" t="s">
        <v>1681</v>
      </c>
      <c r="X129" s="12" t="s">
        <v>498</v>
      </c>
      <c r="Y129" s="12" t="s">
        <v>498</v>
      </c>
      <c r="Z129" s="12" t="s">
        <v>498</v>
      </c>
      <c r="AA129" s="32" t="s">
        <v>498</v>
      </c>
    </row>
    <row r="130" spans="1:27" ht="31" x14ac:dyDescent="0.35">
      <c r="A130" s="12" t="s">
        <v>280</v>
      </c>
      <c r="B130" s="11" t="s">
        <v>281</v>
      </c>
      <c r="C130" s="32" t="s">
        <v>1680</v>
      </c>
      <c r="D130" s="12" t="s">
        <v>498</v>
      </c>
      <c r="E130" s="12" t="s">
        <v>498</v>
      </c>
      <c r="F130" s="12" t="s">
        <v>498</v>
      </c>
      <c r="G130" s="12" t="s">
        <v>498</v>
      </c>
      <c r="H130" s="12" t="s">
        <v>498</v>
      </c>
      <c r="I130" s="12" t="s">
        <v>1683</v>
      </c>
      <c r="J130" s="12" t="s">
        <v>498</v>
      </c>
      <c r="K130" s="12" t="s">
        <v>498</v>
      </c>
      <c r="L130" s="12" t="s">
        <v>498</v>
      </c>
      <c r="M130" s="12" t="s">
        <v>498</v>
      </c>
      <c r="N130" s="12" t="s">
        <v>498</v>
      </c>
      <c r="O130" s="32" t="s">
        <v>498</v>
      </c>
      <c r="P130" s="12" t="s">
        <v>498</v>
      </c>
      <c r="Q130" s="12" t="s">
        <v>498</v>
      </c>
      <c r="R130" s="12" t="s">
        <v>498</v>
      </c>
      <c r="S130" s="12" t="s">
        <v>498</v>
      </c>
      <c r="T130" s="12" t="s">
        <v>498</v>
      </c>
      <c r="U130" s="12" t="s">
        <v>1683</v>
      </c>
      <c r="V130" s="12" t="s">
        <v>498</v>
      </c>
      <c r="W130" s="12" t="s">
        <v>498</v>
      </c>
      <c r="X130" s="12" t="s">
        <v>498</v>
      </c>
      <c r="Y130" s="12" t="s">
        <v>498</v>
      </c>
      <c r="Z130" s="12" t="s">
        <v>498</v>
      </c>
      <c r="AA130" s="32" t="s">
        <v>498</v>
      </c>
    </row>
    <row r="131" spans="1:27" ht="31" x14ac:dyDescent="0.35">
      <c r="A131" s="12" t="s">
        <v>282</v>
      </c>
      <c r="B131" s="11" t="s">
        <v>283</v>
      </c>
      <c r="C131" s="32" t="s">
        <v>1680</v>
      </c>
      <c r="D131" s="12" t="s">
        <v>498</v>
      </c>
      <c r="E131" s="12" t="s">
        <v>498</v>
      </c>
      <c r="F131" s="12" t="s">
        <v>498</v>
      </c>
      <c r="G131" s="12" t="s">
        <v>498</v>
      </c>
      <c r="H131" s="12" t="s">
        <v>498</v>
      </c>
      <c r="I131" s="12" t="s">
        <v>1683</v>
      </c>
      <c r="J131" s="12" t="s">
        <v>498</v>
      </c>
      <c r="K131" s="12" t="s">
        <v>498</v>
      </c>
      <c r="L131" s="12" t="s">
        <v>498</v>
      </c>
      <c r="M131" s="12" t="s">
        <v>498</v>
      </c>
      <c r="N131" s="12" t="s">
        <v>498</v>
      </c>
      <c r="O131" s="32" t="s">
        <v>498</v>
      </c>
      <c r="P131" s="12" t="s">
        <v>498</v>
      </c>
      <c r="Q131" s="12" t="s">
        <v>498</v>
      </c>
      <c r="R131" s="12" t="s">
        <v>498</v>
      </c>
      <c r="S131" s="12" t="s">
        <v>498</v>
      </c>
      <c r="T131" s="12" t="s">
        <v>498</v>
      </c>
      <c r="U131" s="12" t="s">
        <v>1683</v>
      </c>
      <c r="V131" s="12" t="s">
        <v>498</v>
      </c>
      <c r="W131" s="12" t="s">
        <v>498</v>
      </c>
      <c r="X131" s="12" t="s">
        <v>498</v>
      </c>
      <c r="Y131" s="12" t="s">
        <v>498</v>
      </c>
      <c r="Z131" s="12" t="s">
        <v>498</v>
      </c>
      <c r="AA131" s="32" t="s">
        <v>498</v>
      </c>
    </row>
    <row r="132" spans="1:27" ht="31" x14ac:dyDescent="0.35">
      <c r="A132" s="12" t="s">
        <v>284</v>
      </c>
      <c r="B132" s="11" t="s">
        <v>285</v>
      </c>
      <c r="C132" s="32" t="s">
        <v>1680</v>
      </c>
      <c r="D132" s="12" t="s">
        <v>498</v>
      </c>
      <c r="E132" s="12" t="s">
        <v>498</v>
      </c>
      <c r="F132" s="12" t="s">
        <v>498</v>
      </c>
      <c r="G132" s="12" t="s">
        <v>498</v>
      </c>
      <c r="H132" s="12" t="s">
        <v>498</v>
      </c>
      <c r="I132" s="12" t="s">
        <v>498</v>
      </c>
      <c r="J132" s="12" t="s">
        <v>1681</v>
      </c>
      <c r="K132" s="12" t="s">
        <v>498</v>
      </c>
      <c r="L132" s="12" t="s">
        <v>498</v>
      </c>
      <c r="M132" s="12" t="s">
        <v>498</v>
      </c>
      <c r="N132" s="12" t="s">
        <v>498</v>
      </c>
      <c r="O132" s="32" t="s">
        <v>498</v>
      </c>
      <c r="P132" s="12" t="s">
        <v>498</v>
      </c>
      <c r="Q132" s="12" t="s">
        <v>498</v>
      </c>
      <c r="R132" s="12" t="s">
        <v>498</v>
      </c>
      <c r="S132" s="12" t="s">
        <v>498</v>
      </c>
      <c r="T132" s="12" t="s">
        <v>498</v>
      </c>
      <c r="U132" s="12" t="s">
        <v>498</v>
      </c>
      <c r="V132" s="12" t="s">
        <v>1681</v>
      </c>
      <c r="W132" s="12" t="s">
        <v>498</v>
      </c>
      <c r="X132" s="12" t="s">
        <v>498</v>
      </c>
      <c r="Y132" s="12" t="s">
        <v>498</v>
      </c>
      <c r="Z132" s="12" t="s">
        <v>498</v>
      </c>
      <c r="AA132" s="32" t="s">
        <v>498</v>
      </c>
    </row>
    <row r="133" spans="1:27" ht="46.5" x14ac:dyDescent="0.35">
      <c r="A133" s="12" t="s">
        <v>286</v>
      </c>
      <c r="B133" s="11" t="s">
        <v>287</v>
      </c>
      <c r="C133" s="32" t="s">
        <v>1680</v>
      </c>
      <c r="D133" s="12" t="s">
        <v>498</v>
      </c>
      <c r="E133" s="12" t="s">
        <v>498</v>
      </c>
      <c r="F133" s="12" t="s">
        <v>498</v>
      </c>
      <c r="G133" s="12" t="s">
        <v>1681</v>
      </c>
      <c r="H133" s="12" t="s">
        <v>498</v>
      </c>
      <c r="I133" s="12" t="s">
        <v>498</v>
      </c>
      <c r="J133" s="12" t="s">
        <v>498</v>
      </c>
      <c r="K133" s="12" t="s">
        <v>498</v>
      </c>
      <c r="L133" s="12" t="s">
        <v>498</v>
      </c>
      <c r="M133" s="12" t="s">
        <v>498</v>
      </c>
      <c r="N133" s="12" t="s">
        <v>498</v>
      </c>
      <c r="O133" s="32" t="s">
        <v>498</v>
      </c>
      <c r="P133" s="12" t="s">
        <v>498</v>
      </c>
      <c r="Q133" s="12" t="s">
        <v>498</v>
      </c>
      <c r="R133" s="12" t="s">
        <v>498</v>
      </c>
      <c r="S133" s="12" t="s">
        <v>1681</v>
      </c>
      <c r="T133" s="12" t="s">
        <v>498</v>
      </c>
      <c r="U133" s="12" t="s">
        <v>498</v>
      </c>
      <c r="V133" s="12" t="s">
        <v>498</v>
      </c>
      <c r="W133" s="12" t="s">
        <v>498</v>
      </c>
      <c r="X133" s="12" t="s">
        <v>498</v>
      </c>
      <c r="Y133" s="12" t="s">
        <v>498</v>
      </c>
      <c r="Z133" s="12" t="s">
        <v>498</v>
      </c>
      <c r="AA133" s="32" t="s">
        <v>498</v>
      </c>
    </row>
    <row r="134" spans="1:27" ht="46.5" x14ac:dyDescent="0.35">
      <c r="A134" s="12" t="s">
        <v>288</v>
      </c>
      <c r="B134" s="11" t="s">
        <v>289</v>
      </c>
      <c r="C134" s="32" t="s">
        <v>1680</v>
      </c>
      <c r="D134" s="12" t="s">
        <v>498</v>
      </c>
      <c r="E134" s="12" t="s">
        <v>498</v>
      </c>
      <c r="F134" s="12" t="s">
        <v>498</v>
      </c>
      <c r="G134" s="12" t="s">
        <v>1681</v>
      </c>
      <c r="H134" s="12" t="s">
        <v>498</v>
      </c>
      <c r="I134" s="12" t="s">
        <v>498</v>
      </c>
      <c r="J134" s="12" t="s">
        <v>498</v>
      </c>
      <c r="K134" s="12" t="s">
        <v>498</v>
      </c>
      <c r="L134" s="12" t="s">
        <v>498</v>
      </c>
      <c r="M134" s="12" t="s">
        <v>498</v>
      </c>
      <c r="N134" s="12" t="s">
        <v>498</v>
      </c>
      <c r="O134" s="32" t="s">
        <v>498</v>
      </c>
      <c r="P134" s="12" t="s">
        <v>498</v>
      </c>
      <c r="Q134" s="12" t="s">
        <v>498</v>
      </c>
      <c r="R134" s="12" t="s">
        <v>498</v>
      </c>
      <c r="S134" s="12" t="s">
        <v>1681</v>
      </c>
      <c r="T134" s="12" t="s">
        <v>498</v>
      </c>
      <c r="U134" s="12" t="s">
        <v>498</v>
      </c>
      <c r="V134" s="12" t="s">
        <v>498</v>
      </c>
      <c r="W134" s="12" t="s">
        <v>498</v>
      </c>
      <c r="X134" s="12" t="s">
        <v>498</v>
      </c>
      <c r="Y134" s="12" t="s">
        <v>498</v>
      </c>
      <c r="Z134" s="12" t="s">
        <v>498</v>
      </c>
      <c r="AA134" s="32" t="s">
        <v>498</v>
      </c>
    </row>
    <row r="135" spans="1:27" ht="46.5" x14ac:dyDescent="0.35">
      <c r="A135" s="12" t="s">
        <v>290</v>
      </c>
      <c r="B135" s="11" t="s">
        <v>291</v>
      </c>
      <c r="C135" s="32" t="s">
        <v>1680</v>
      </c>
      <c r="D135" s="12" t="s">
        <v>498</v>
      </c>
      <c r="E135" s="12" t="s">
        <v>498</v>
      </c>
      <c r="F135" s="12" t="s">
        <v>498</v>
      </c>
      <c r="G135" s="12" t="s">
        <v>498</v>
      </c>
      <c r="H135" s="12" t="s">
        <v>498</v>
      </c>
      <c r="I135" s="12" t="s">
        <v>498</v>
      </c>
      <c r="J135" s="12" t="s">
        <v>498</v>
      </c>
      <c r="K135" s="12" t="s">
        <v>498</v>
      </c>
      <c r="L135" s="12" t="s">
        <v>498</v>
      </c>
      <c r="M135" s="12" t="s">
        <v>1681</v>
      </c>
      <c r="N135" s="12" t="s">
        <v>498</v>
      </c>
      <c r="O135" s="32" t="s">
        <v>498</v>
      </c>
      <c r="P135" s="12" t="s">
        <v>498</v>
      </c>
      <c r="Q135" s="12" t="s">
        <v>498</v>
      </c>
      <c r="R135" s="12" t="s">
        <v>498</v>
      </c>
      <c r="S135" s="12" t="s">
        <v>498</v>
      </c>
      <c r="T135" s="12" t="s">
        <v>498</v>
      </c>
      <c r="U135" s="12" t="s">
        <v>498</v>
      </c>
      <c r="V135" s="12" t="s">
        <v>498</v>
      </c>
      <c r="W135" s="12" t="s">
        <v>498</v>
      </c>
      <c r="X135" s="12" t="s">
        <v>498</v>
      </c>
      <c r="Y135" s="12" t="s">
        <v>1681</v>
      </c>
      <c r="Z135" s="12" t="s">
        <v>498</v>
      </c>
      <c r="AA135" s="32" t="s">
        <v>498</v>
      </c>
    </row>
    <row r="136" spans="1:27" ht="15.5" x14ac:dyDescent="0.35">
      <c r="A136" s="12" t="s">
        <v>292</v>
      </c>
      <c r="B136" s="11" t="s">
        <v>293</v>
      </c>
      <c r="C136" s="32" t="s">
        <v>1680</v>
      </c>
      <c r="D136" s="12" t="s">
        <v>498</v>
      </c>
      <c r="E136" s="12" t="s">
        <v>498</v>
      </c>
      <c r="F136" s="12" t="s">
        <v>498</v>
      </c>
      <c r="G136" s="12" t="s">
        <v>498</v>
      </c>
      <c r="H136" s="12" t="s">
        <v>498</v>
      </c>
      <c r="I136" s="12" t="s">
        <v>1681</v>
      </c>
      <c r="J136" s="12" t="s">
        <v>498</v>
      </c>
      <c r="K136" s="12" t="s">
        <v>498</v>
      </c>
      <c r="L136" s="12" t="s">
        <v>498</v>
      </c>
      <c r="M136" s="12" t="s">
        <v>498</v>
      </c>
      <c r="N136" s="12" t="s">
        <v>498</v>
      </c>
      <c r="O136" s="32" t="s">
        <v>498</v>
      </c>
      <c r="P136" s="12" t="s">
        <v>498</v>
      </c>
      <c r="Q136" s="12" t="s">
        <v>498</v>
      </c>
      <c r="R136" s="12" t="s">
        <v>498</v>
      </c>
      <c r="S136" s="12" t="s">
        <v>498</v>
      </c>
      <c r="T136" s="12" t="s">
        <v>498</v>
      </c>
      <c r="U136" s="12" t="s">
        <v>1681</v>
      </c>
      <c r="V136" s="12" t="s">
        <v>498</v>
      </c>
      <c r="W136" s="12" t="s">
        <v>498</v>
      </c>
      <c r="X136" s="12" t="s">
        <v>498</v>
      </c>
      <c r="Y136" s="12" t="s">
        <v>498</v>
      </c>
      <c r="Z136" s="12" t="s">
        <v>498</v>
      </c>
      <c r="AA136" s="32" t="s">
        <v>498</v>
      </c>
    </row>
    <row r="137" spans="1:27" ht="15.5" x14ac:dyDescent="0.35">
      <c r="A137" s="12" t="s">
        <v>294</v>
      </c>
      <c r="B137" s="11" t="s">
        <v>295</v>
      </c>
      <c r="C137" s="32" t="s">
        <v>1680</v>
      </c>
      <c r="D137" s="12" t="s">
        <v>498</v>
      </c>
      <c r="E137" s="12" t="s">
        <v>498</v>
      </c>
      <c r="F137" s="12" t="s">
        <v>498</v>
      </c>
      <c r="G137" s="12" t="s">
        <v>1684</v>
      </c>
      <c r="H137" s="12" t="s">
        <v>1681</v>
      </c>
      <c r="I137" s="12" t="s">
        <v>498</v>
      </c>
      <c r="J137" s="12" t="s">
        <v>498</v>
      </c>
      <c r="K137" s="12" t="s">
        <v>498</v>
      </c>
      <c r="L137" s="12" t="s">
        <v>498</v>
      </c>
      <c r="M137" s="12" t="s">
        <v>498</v>
      </c>
      <c r="N137" s="12" t="s">
        <v>498</v>
      </c>
      <c r="O137" s="32" t="s">
        <v>498</v>
      </c>
      <c r="P137" s="12" t="s">
        <v>498</v>
      </c>
      <c r="Q137" s="12" t="s">
        <v>498</v>
      </c>
      <c r="R137" s="12" t="s">
        <v>498</v>
      </c>
      <c r="S137" s="12" t="s">
        <v>1684</v>
      </c>
      <c r="T137" s="12" t="s">
        <v>1681</v>
      </c>
      <c r="U137" s="12" t="s">
        <v>498</v>
      </c>
      <c r="V137" s="12" t="s">
        <v>498</v>
      </c>
      <c r="W137" s="12" t="s">
        <v>498</v>
      </c>
      <c r="X137" s="12" t="s">
        <v>498</v>
      </c>
      <c r="Y137" s="12" t="s">
        <v>498</v>
      </c>
      <c r="Z137" s="12" t="s">
        <v>498</v>
      </c>
      <c r="AA137" s="32" t="s">
        <v>498</v>
      </c>
    </row>
    <row r="138" spans="1:27" ht="15.5" x14ac:dyDescent="0.35">
      <c r="A138" s="12" t="s">
        <v>296</v>
      </c>
      <c r="B138" s="11" t="s">
        <v>297</v>
      </c>
      <c r="C138" s="32" t="s">
        <v>1680</v>
      </c>
      <c r="D138" s="12" t="s">
        <v>498</v>
      </c>
      <c r="E138" s="12" t="s">
        <v>498</v>
      </c>
      <c r="F138" s="12" t="s">
        <v>498</v>
      </c>
      <c r="G138" s="12" t="s">
        <v>498</v>
      </c>
      <c r="H138" s="12" t="s">
        <v>498</v>
      </c>
      <c r="I138" s="12" t="s">
        <v>498</v>
      </c>
      <c r="J138" s="12" t="s">
        <v>1683</v>
      </c>
      <c r="K138" s="12" t="s">
        <v>498</v>
      </c>
      <c r="L138" s="12" t="s">
        <v>498</v>
      </c>
      <c r="M138" s="12" t="s">
        <v>498</v>
      </c>
      <c r="N138" s="12" t="s">
        <v>498</v>
      </c>
      <c r="O138" s="32" t="s">
        <v>498</v>
      </c>
      <c r="P138" s="12" t="s">
        <v>498</v>
      </c>
      <c r="Q138" s="12" t="s">
        <v>498</v>
      </c>
      <c r="R138" s="12" t="s">
        <v>498</v>
      </c>
      <c r="S138" s="12" t="s">
        <v>498</v>
      </c>
      <c r="T138" s="12" t="s">
        <v>498</v>
      </c>
      <c r="U138" s="12" t="s">
        <v>498</v>
      </c>
      <c r="V138" s="12" t="s">
        <v>1683</v>
      </c>
      <c r="W138" s="12" t="s">
        <v>498</v>
      </c>
      <c r="X138" s="12" t="s">
        <v>498</v>
      </c>
      <c r="Y138" s="12" t="s">
        <v>498</v>
      </c>
      <c r="Z138" s="12" t="s">
        <v>498</v>
      </c>
      <c r="AA138" s="32" t="s">
        <v>498</v>
      </c>
    </row>
    <row r="139" spans="1:27" ht="15.5" x14ac:dyDescent="0.35">
      <c r="A139" s="12" t="s">
        <v>298</v>
      </c>
      <c r="B139" s="11" t="s">
        <v>299</v>
      </c>
      <c r="C139" s="32" t="s">
        <v>1680</v>
      </c>
      <c r="D139" s="12" t="s">
        <v>498</v>
      </c>
      <c r="E139" s="12" t="s">
        <v>498</v>
      </c>
      <c r="F139" s="12" t="s">
        <v>1683</v>
      </c>
      <c r="G139" s="12" t="s">
        <v>498</v>
      </c>
      <c r="H139" s="12" t="s">
        <v>498</v>
      </c>
      <c r="I139" s="12" t="s">
        <v>498</v>
      </c>
      <c r="J139" s="12" t="s">
        <v>498</v>
      </c>
      <c r="K139" s="12" t="s">
        <v>498</v>
      </c>
      <c r="L139" s="12" t="s">
        <v>1683</v>
      </c>
      <c r="M139" s="12" t="s">
        <v>498</v>
      </c>
      <c r="N139" s="12" t="s">
        <v>498</v>
      </c>
      <c r="O139" s="32" t="s">
        <v>498</v>
      </c>
      <c r="P139" s="12" t="s">
        <v>498</v>
      </c>
      <c r="Q139" s="12" t="s">
        <v>498</v>
      </c>
      <c r="R139" s="12" t="s">
        <v>1683</v>
      </c>
      <c r="S139" s="12" t="s">
        <v>498</v>
      </c>
      <c r="T139" s="12" t="s">
        <v>498</v>
      </c>
      <c r="U139" s="12" t="s">
        <v>498</v>
      </c>
      <c r="V139" s="12" t="s">
        <v>498</v>
      </c>
      <c r="W139" s="12" t="s">
        <v>498</v>
      </c>
      <c r="X139" s="12" t="s">
        <v>1683</v>
      </c>
      <c r="Y139" s="12" t="s">
        <v>498</v>
      </c>
      <c r="Z139" s="12" t="s">
        <v>498</v>
      </c>
      <c r="AA139" s="32" t="s">
        <v>498</v>
      </c>
    </row>
    <row r="140" spans="1:27" ht="15.5" x14ac:dyDescent="0.35">
      <c r="A140" s="12" t="s">
        <v>300</v>
      </c>
      <c r="B140" s="11" t="s">
        <v>301</v>
      </c>
      <c r="C140" s="32" t="s">
        <v>1680</v>
      </c>
      <c r="D140" s="12" t="s">
        <v>498</v>
      </c>
      <c r="E140" s="12" t="s">
        <v>498</v>
      </c>
      <c r="F140" s="12" t="s">
        <v>498</v>
      </c>
      <c r="G140" s="12" t="s">
        <v>498</v>
      </c>
      <c r="H140" s="12" t="s">
        <v>498</v>
      </c>
      <c r="I140" s="12" t="s">
        <v>498</v>
      </c>
      <c r="J140" s="12" t="s">
        <v>498</v>
      </c>
      <c r="K140" s="12" t="s">
        <v>498</v>
      </c>
      <c r="L140" s="12" t="s">
        <v>498</v>
      </c>
      <c r="M140" s="12" t="s">
        <v>1683</v>
      </c>
      <c r="N140" s="12" t="s">
        <v>498</v>
      </c>
      <c r="O140" s="32" t="s">
        <v>498</v>
      </c>
      <c r="P140" s="12" t="s">
        <v>498</v>
      </c>
      <c r="Q140" s="12" t="s">
        <v>498</v>
      </c>
      <c r="R140" s="12" t="s">
        <v>498</v>
      </c>
      <c r="S140" s="12" t="s">
        <v>498</v>
      </c>
      <c r="T140" s="12" t="s">
        <v>498</v>
      </c>
      <c r="U140" s="12" t="s">
        <v>498</v>
      </c>
      <c r="V140" s="12" t="s">
        <v>498</v>
      </c>
      <c r="W140" s="12" t="s">
        <v>498</v>
      </c>
      <c r="X140" s="12" t="s">
        <v>498</v>
      </c>
      <c r="Y140" s="12" t="s">
        <v>1683</v>
      </c>
      <c r="Z140" s="12" t="s">
        <v>498</v>
      </c>
      <c r="AA140" s="32" t="s">
        <v>498</v>
      </c>
    </row>
    <row r="141" spans="1:27" ht="15.5" x14ac:dyDescent="0.35">
      <c r="A141" s="12" t="s">
        <v>302</v>
      </c>
      <c r="B141" s="11" t="s">
        <v>303</v>
      </c>
      <c r="C141" s="32" t="s">
        <v>1680</v>
      </c>
      <c r="D141" s="12" t="s">
        <v>498</v>
      </c>
      <c r="E141" s="12" t="s">
        <v>498</v>
      </c>
      <c r="F141" s="12" t="s">
        <v>498</v>
      </c>
      <c r="G141" s="12" t="s">
        <v>498</v>
      </c>
      <c r="H141" s="12" t="s">
        <v>498</v>
      </c>
      <c r="I141" s="12" t="s">
        <v>498</v>
      </c>
      <c r="J141" s="12" t="s">
        <v>498</v>
      </c>
      <c r="K141" s="12" t="s">
        <v>498</v>
      </c>
      <c r="L141" s="12" t="s">
        <v>498</v>
      </c>
      <c r="M141" s="12" t="s">
        <v>498</v>
      </c>
      <c r="N141" s="12" t="s">
        <v>1684</v>
      </c>
      <c r="O141" s="32" t="s">
        <v>498</v>
      </c>
      <c r="P141" s="12" t="s">
        <v>498</v>
      </c>
      <c r="Q141" s="12" t="s">
        <v>498</v>
      </c>
      <c r="R141" s="12" t="s">
        <v>498</v>
      </c>
      <c r="S141" s="12" t="s">
        <v>498</v>
      </c>
      <c r="T141" s="12" t="s">
        <v>498</v>
      </c>
      <c r="U141" s="12" t="s">
        <v>498</v>
      </c>
      <c r="V141" s="12" t="s">
        <v>498</v>
      </c>
      <c r="W141" s="12" t="s">
        <v>498</v>
      </c>
      <c r="X141" s="12" t="s">
        <v>498</v>
      </c>
      <c r="Y141" s="12" t="s">
        <v>498</v>
      </c>
      <c r="Z141" s="12" t="s">
        <v>498</v>
      </c>
      <c r="AA141" s="32" t="s">
        <v>498</v>
      </c>
    </row>
    <row r="142" spans="1:27" ht="15.5" x14ac:dyDescent="0.35">
      <c r="A142" s="12" t="s">
        <v>304</v>
      </c>
      <c r="B142" s="11" t="s">
        <v>305</v>
      </c>
      <c r="C142" s="32" t="s">
        <v>1680</v>
      </c>
      <c r="D142" s="12" t="s">
        <v>498</v>
      </c>
      <c r="E142" s="12" t="s">
        <v>498</v>
      </c>
      <c r="F142" s="12" t="s">
        <v>498</v>
      </c>
      <c r="G142" s="12" t="s">
        <v>498</v>
      </c>
      <c r="H142" s="12" t="s">
        <v>1681</v>
      </c>
      <c r="I142" s="12" t="s">
        <v>498</v>
      </c>
      <c r="J142" s="12" t="s">
        <v>498</v>
      </c>
      <c r="K142" s="12" t="s">
        <v>498</v>
      </c>
      <c r="L142" s="12" t="s">
        <v>498</v>
      </c>
      <c r="M142" s="12" t="s">
        <v>498</v>
      </c>
      <c r="N142" s="12" t="s">
        <v>498</v>
      </c>
      <c r="O142" s="32" t="s">
        <v>498</v>
      </c>
      <c r="P142" s="12" t="s">
        <v>498</v>
      </c>
      <c r="Q142" s="12" t="s">
        <v>498</v>
      </c>
      <c r="R142" s="12" t="s">
        <v>498</v>
      </c>
      <c r="S142" s="12" t="s">
        <v>498</v>
      </c>
      <c r="T142" s="12" t="s">
        <v>1681</v>
      </c>
      <c r="U142" s="12" t="s">
        <v>498</v>
      </c>
      <c r="V142" s="12" t="s">
        <v>498</v>
      </c>
      <c r="W142" s="12" t="s">
        <v>498</v>
      </c>
      <c r="X142" s="12" t="s">
        <v>498</v>
      </c>
      <c r="Y142" s="12" t="s">
        <v>498</v>
      </c>
      <c r="Z142" s="12" t="s">
        <v>498</v>
      </c>
      <c r="AA142" s="32" t="s">
        <v>498</v>
      </c>
    </row>
    <row r="143" spans="1:27" ht="46.5" x14ac:dyDescent="0.35">
      <c r="A143" s="12" t="s">
        <v>306</v>
      </c>
      <c r="B143" s="11" t="s">
        <v>307</v>
      </c>
      <c r="C143" s="32" t="s">
        <v>1680</v>
      </c>
      <c r="D143" s="12" t="s">
        <v>498</v>
      </c>
      <c r="E143" s="12" t="s">
        <v>498</v>
      </c>
      <c r="F143" s="12" t="s">
        <v>498</v>
      </c>
      <c r="G143" s="12" t="s">
        <v>498</v>
      </c>
      <c r="H143" s="12" t="s">
        <v>498</v>
      </c>
      <c r="I143" s="12" t="s">
        <v>498</v>
      </c>
      <c r="J143" s="12" t="s">
        <v>498</v>
      </c>
      <c r="K143" s="12" t="s">
        <v>1683</v>
      </c>
      <c r="L143" s="12" t="s">
        <v>498</v>
      </c>
      <c r="M143" s="12" t="s">
        <v>498</v>
      </c>
      <c r="N143" s="12" t="s">
        <v>498</v>
      </c>
      <c r="O143" s="32" t="s">
        <v>498</v>
      </c>
      <c r="P143" s="12" t="s">
        <v>498</v>
      </c>
      <c r="Q143" s="12" t="s">
        <v>498</v>
      </c>
      <c r="R143" s="12" t="s">
        <v>498</v>
      </c>
      <c r="S143" s="12" t="s">
        <v>498</v>
      </c>
      <c r="T143" s="12" t="s">
        <v>498</v>
      </c>
      <c r="U143" s="12" t="s">
        <v>498</v>
      </c>
      <c r="V143" s="12" t="s">
        <v>498</v>
      </c>
      <c r="W143" s="12" t="s">
        <v>1683</v>
      </c>
      <c r="X143" s="12" t="s">
        <v>498</v>
      </c>
      <c r="Y143" s="12" t="s">
        <v>498</v>
      </c>
      <c r="Z143" s="12" t="s">
        <v>498</v>
      </c>
      <c r="AA143" s="32" t="s">
        <v>498</v>
      </c>
    </row>
    <row r="144" spans="1:27" ht="31" x14ac:dyDescent="0.35">
      <c r="A144" s="12" t="s">
        <v>308</v>
      </c>
      <c r="B144" s="11" t="s">
        <v>309</v>
      </c>
      <c r="C144" s="32" t="s">
        <v>1680</v>
      </c>
      <c r="D144" s="12" t="s">
        <v>498</v>
      </c>
      <c r="E144" s="12" t="s">
        <v>1683</v>
      </c>
      <c r="F144" s="12" t="s">
        <v>498</v>
      </c>
      <c r="G144" s="12" t="s">
        <v>498</v>
      </c>
      <c r="H144" s="12" t="s">
        <v>498</v>
      </c>
      <c r="I144" s="12" t="s">
        <v>498</v>
      </c>
      <c r="J144" s="12" t="s">
        <v>498</v>
      </c>
      <c r="K144" s="12" t="s">
        <v>498</v>
      </c>
      <c r="L144" s="12" t="s">
        <v>498</v>
      </c>
      <c r="M144" s="12" t="s">
        <v>498</v>
      </c>
      <c r="N144" s="12" t="s">
        <v>498</v>
      </c>
      <c r="O144" s="32" t="s">
        <v>498</v>
      </c>
      <c r="P144" s="12" t="s">
        <v>498</v>
      </c>
      <c r="Q144" s="12" t="s">
        <v>1683</v>
      </c>
      <c r="R144" s="12" t="s">
        <v>498</v>
      </c>
      <c r="S144" s="12" t="s">
        <v>498</v>
      </c>
      <c r="T144" s="12" t="s">
        <v>498</v>
      </c>
      <c r="U144" s="12" t="s">
        <v>498</v>
      </c>
      <c r="V144" s="12" t="s">
        <v>498</v>
      </c>
      <c r="W144" s="12" t="s">
        <v>498</v>
      </c>
      <c r="X144" s="12" t="s">
        <v>498</v>
      </c>
      <c r="Y144" s="12" t="s">
        <v>498</v>
      </c>
      <c r="Z144" s="12" t="s">
        <v>498</v>
      </c>
      <c r="AA144" s="32" t="s">
        <v>498</v>
      </c>
    </row>
    <row r="145" spans="1:27" ht="31" x14ac:dyDescent="0.35">
      <c r="A145" s="12" t="s">
        <v>310</v>
      </c>
      <c r="B145" s="11" t="s">
        <v>311</v>
      </c>
      <c r="C145" s="32" t="s">
        <v>1680</v>
      </c>
      <c r="D145" s="12" t="s">
        <v>498</v>
      </c>
      <c r="E145" s="12" t="s">
        <v>498</v>
      </c>
      <c r="F145" s="12" t="s">
        <v>498</v>
      </c>
      <c r="G145" s="12" t="s">
        <v>498</v>
      </c>
      <c r="H145" s="12" t="s">
        <v>498</v>
      </c>
      <c r="I145" s="12" t="s">
        <v>498</v>
      </c>
      <c r="J145" s="12" t="s">
        <v>498</v>
      </c>
      <c r="K145" s="12" t="s">
        <v>498</v>
      </c>
      <c r="L145" s="12" t="s">
        <v>498</v>
      </c>
      <c r="M145" s="12" t="s">
        <v>1681</v>
      </c>
      <c r="N145" s="12" t="s">
        <v>498</v>
      </c>
      <c r="O145" s="32" t="s">
        <v>498</v>
      </c>
      <c r="P145" s="12" t="s">
        <v>498</v>
      </c>
      <c r="Q145" s="12" t="s">
        <v>498</v>
      </c>
      <c r="R145" s="12" t="s">
        <v>498</v>
      </c>
      <c r="S145" s="12" t="s">
        <v>498</v>
      </c>
      <c r="T145" s="12" t="s">
        <v>498</v>
      </c>
      <c r="U145" s="12" t="s">
        <v>498</v>
      </c>
      <c r="V145" s="12" t="s">
        <v>498</v>
      </c>
      <c r="W145" s="12" t="s">
        <v>498</v>
      </c>
      <c r="X145" s="12" t="s">
        <v>498</v>
      </c>
      <c r="Y145" s="12" t="s">
        <v>1681</v>
      </c>
      <c r="Z145" s="12" t="s">
        <v>498</v>
      </c>
      <c r="AA145" s="32" t="s">
        <v>498</v>
      </c>
    </row>
    <row r="146" spans="1:27" ht="46.5" x14ac:dyDescent="0.35">
      <c r="A146" s="12" t="s">
        <v>312</v>
      </c>
      <c r="B146" s="11" t="s">
        <v>313</v>
      </c>
      <c r="C146" s="32" t="s">
        <v>1680</v>
      </c>
      <c r="D146" s="12" t="s">
        <v>498</v>
      </c>
      <c r="E146" s="12" t="s">
        <v>498</v>
      </c>
      <c r="F146" s="12" t="s">
        <v>498</v>
      </c>
      <c r="G146" s="12" t="s">
        <v>498</v>
      </c>
      <c r="H146" s="12" t="s">
        <v>498</v>
      </c>
      <c r="I146" s="12" t="s">
        <v>498</v>
      </c>
      <c r="J146" s="12" t="s">
        <v>498</v>
      </c>
      <c r="K146" s="12" t="s">
        <v>498</v>
      </c>
      <c r="L146" s="12" t="s">
        <v>498</v>
      </c>
      <c r="M146" s="12" t="s">
        <v>498</v>
      </c>
      <c r="N146" s="12" t="s">
        <v>498</v>
      </c>
      <c r="O146" s="32" t="s">
        <v>498</v>
      </c>
      <c r="P146" s="12" t="s">
        <v>498</v>
      </c>
      <c r="Q146" s="12" t="s">
        <v>498</v>
      </c>
      <c r="R146" s="12" t="s">
        <v>498</v>
      </c>
      <c r="S146" s="12" t="s">
        <v>498</v>
      </c>
      <c r="T146" s="12" t="s">
        <v>498</v>
      </c>
      <c r="U146" s="12" t="s">
        <v>1683</v>
      </c>
      <c r="V146" s="12" t="s">
        <v>498</v>
      </c>
      <c r="W146" s="12" t="s">
        <v>498</v>
      </c>
      <c r="X146" s="12" t="s">
        <v>498</v>
      </c>
      <c r="Y146" s="12" t="s">
        <v>498</v>
      </c>
      <c r="Z146" s="12" t="s">
        <v>498</v>
      </c>
      <c r="AA146" s="32" t="s">
        <v>498</v>
      </c>
    </row>
    <row r="147" spans="1:27" ht="31" x14ac:dyDescent="0.35">
      <c r="A147" s="12" t="s">
        <v>314</v>
      </c>
      <c r="B147" s="11" t="s">
        <v>315</v>
      </c>
      <c r="C147" s="32" t="s">
        <v>1680</v>
      </c>
      <c r="D147" s="12" t="s">
        <v>498</v>
      </c>
      <c r="E147" s="12" t="s">
        <v>498</v>
      </c>
      <c r="F147" s="12" t="s">
        <v>498</v>
      </c>
      <c r="G147" s="12" t="s">
        <v>498</v>
      </c>
      <c r="H147" s="12" t="s">
        <v>498</v>
      </c>
      <c r="I147" s="12" t="s">
        <v>498</v>
      </c>
      <c r="J147" s="12" t="s">
        <v>498</v>
      </c>
      <c r="K147" s="12" t="s">
        <v>498</v>
      </c>
      <c r="L147" s="12" t="s">
        <v>498</v>
      </c>
      <c r="M147" s="12" t="s">
        <v>498</v>
      </c>
      <c r="N147" s="12" t="s">
        <v>498</v>
      </c>
      <c r="O147" s="32" t="s">
        <v>498</v>
      </c>
      <c r="P147" s="12" t="s">
        <v>498</v>
      </c>
      <c r="Q147" s="12" t="s">
        <v>498</v>
      </c>
      <c r="R147" s="12" t="s">
        <v>498</v>
      </c>
      <c r="S147" s="12" t="s">
        <v>498</v>
      </c>
      <c r="T147" s="12" t="s">
        <v>498</v>
      </c>
      <c r="U147" s="12" t="s">
        <v>1683</v>
      </c>
      <c r="V147" s="12" t="s">
        <v>498</v>
      </c>
      <c r="W147" s="12" t="s">
        <v>498</v>
      </c>
      <c r="X147" s="12" t="s">
        <v>498</v>
      </c>
      <c r="Y147" s="12" t="s">
        <v>498</v>
      </c>
      <c r="Z147" s="12" t="s">
        <v>498</v>
      </c>
      <c r="AA147" s="32" t="s">
        <v>498</v>
      </c>
    </row>
    <row r="148" spans="1:27" ht="31" x14ac:dyDescent="0.35">
      <c r="A148" s="12" t="s">
        <v>316</v>
      </c>
      <c r="B148" s="11" t="s">
        <v>317</v>
      </c>
      <c r="C148" s="32" t="s">
        <v>1680</v>
      </c>
      <c r="D148" s="12" t="s">
        <v>498</v>
      </c>
      <c r="E148" s="12" t="s">
        <v>498</v>
      </c>
      <c r="F148" s="12" t="s">
        <v>498</v>
      </c>
      <c r="G148" s="12" t="s">
        <v>498</v>
      </c>
      <c r="H148" s="12" t="s">
        <v>498</v>
      </c>
      <c r="I148" s="12" t="s">
        <v>498</v>
      </c>
      <c r="J148" s="12" t="s">
        <v>498</v>
      </c>
      <c r="K148" s="12" t="s">
        <v>498</v>
      </c>
      <c r="L148" s="12" t="s">
        <v>498</v>
      </c>
      <c r="M148" s="12" t="s">
        <v>498</v>
      </c>
      <c r="N148" s="12" t="s">
        <v>498</v>
      </c>
      <c r="O148" s="32" t="s">
        <v>498</v>
      </c>
      <c r="P148" s="12" t="s">
        <v>1683</v>
      </c>
      <c r="Q148" s="12" t="s">
        <v>498</v>
      </c>
      <c r="R148" s="12" t="s">
        <v>498</v>
      </c>
      <c r="S148" s="12" t="s">
        <v>498</v>
      </c>
      <c r="T148" s="12" t="s">
        <v>498</v>
      </c>
      <c r="U148" s="12" t="s">
        <v>498</v>
      </c>
      <c r="V148" s="12" t="s">
        <v>498</v>
      </c>
      <c r="W148" s="12" t="s">
        <v>498</v>
      </c>
      <c r="X148" s="12" t="s">
        <v>498</v>
      </c>
      <c r="Y148" s="12" t="s">
        <v>498</v>
      </c>
      <c r="Z148" s="12" t="s">
        <v>498</v>
      </c>
      <c r="AA148" s="32" t="s">
        <v>498</v>
      </c>
    </row>
    <row r="149" spans="1:27" ht="15.5" x14ac:dyDescent="0.35">
      <c r="A149" s="12" t="s">
        <v>318</v>
      </c>
      <c r="B149" s="11" t="s">
        <v>319</v>
      </c>
      <c r="C149" s="32" t="s">
        <v>1680</v>
      </c>
      <c r="D149" s="12" t="s">
        <v>498</v>
      </c>
      <c r="E149" s="12" t="s">
        <v>1683</v>
      </c>
      <c r="F149" s="12" t="s">
        <v>498</v>
      </c>
      <c r="G149" s="12" t="s">
        <v>498</v>
      </c>
      <c r="H149" s="12" t="s">
        <v>498</v>
      </c>
      <c r="I149" s="12" t="s">
        <v>498</v>
      </c>
      <c r="J149" s="12" t="s">
        <v>498</v>
      </c>
      <c r="K149" s="12" t="s">
        <v>498</v>
      </c>
      <c r="L149" s="12" t="s">
        <v>498</v>
      </c>
      <c r="M149" s="12" t="s">
        <v>498</v>
      </c>
      <c r="N149" s="12" t="s">
        <v>498</v>
      </c>
      <c r="O149" s="32" t="s">
        <v>498</v>
      </c>
      <c r="P149" s="12" t="s">
        <v>498</v>
      </c>
      <c r="Q149" s="12" t="s">
        <v>498</v>
      </c>
      <c r="R149" s="12" t="s">
        <v>498</v>
      </c>
      <c r="S149" s="12" t="s">
        <v>498</v>
      </c>
      <c r="T149" s="12" t="s">
        <v>498</v>
      </c>
      <c r="U149" s="12" t="s">
        <v>498</v>
      </c>
      <c r="V149" s="12" t="s">
        <v>498</v>
      </c>
      <c r="W149" s="12" t="s">
        <v>498</v>
      </c>
      <c r="X149" s="12" t="s">
        <v>498</v>
      </c>
      <c r="Y149" s="12" t="s">
        <v>498</v>
      </c>
      <c r="Z149" s="12" t="s">
        <v>498</v>
      </c>
      <c r="AA149" s="32" t="s">
        <v>498</v>
      </c>
    </row>
    <row r="150" spans="1:27" ht="15.5" x14ac:dyDescent="0.35">
      <c r="A150" s="12" t="s">
        <v>320</v>
      </c>
      <c r="B150" s="11" t="s">
        <v>321</v>
      </c>
      <c r="C150" s="32" t="s">
        <v>1680</v>
      </c>
      <c r="D150" s="12" t="s">
        <v>498</v>
      </c>
      <c r="E150" s="12" t="s">
        <v>1683</v>
      </c>
      <c r="F150" s="12" t="s">
        <v>498</v>
      </c>
      <c r="G150" s="12" t="s">
        <v>498</v>
      </c>
      <c r="H150" s="12" t="s">
        <v>498</v>
      </c>
      <c r="I150" s="12" t="s">
        <v>498</v>
      </c>
      <c r="J150" s="12" t="s">
        <v>498</v>
      </c>
      <c r="K150" s="12" t="s">
        <v>498</v>
      </c>
      <c r="L150" s="12" t="s">
        <v>498</v>
      </c>
      <c r="M150" s="12" t="s">
        <v>498</v>
      </c>
      <c r="N150" s="12" t="s">
        <v>498</v>
      </c>
      <c r="O150" s="32" t="s">
        <v>498</v>
      </c>
      <c r="P150" s="12" t="s">
        <v>498</v>
      </c>
      <c r="Q150" s="12" t="s">
        <v>498</v>
      </c>
      <c r="R150" s="12" t="s">
        <v>498</v>
      </c>
      <c r="S150" s="12" t="s">
        <v>498</v>
      </c>
      <c r="T150" s="12" t="s">
        <v>498</v>
      </c>
      <c r="U150" s="12" t="s">
        <v>498</v>
      </c>
      <c r="V150" s="12" t="s">
        <v>498</v>
      </c>
      <c r="W150" s="12" t="s">
        <v>498</v>
      </c>
      <c r="X150" s="12" t="s">
        <v>498</v>
      </c>
      <c r="Y150" s="12" t="s">
        <v>498</v>
      </c>
      <c r="Z150" s="12" t="s">
        <v>498</v>
      </c>
      <c r="AA150" s="32" t="s">
        <v>498</v>
      </c>
    </row>
    <row r="151" spans="1:27" ht="31" x14ac:dyDescent="0.35">
      <c r="A151" s="12" t="s">
        <v>322</v>
      </c>
      <c r="B151" s="11" t="s">
        <v>323</v>
      </c>
      <c r="C151" s="32" t="s">
        <v>1680</v>
      </c>
      <c r="D151" s="12" t="s">
        <v>498</v>
      </c>
      <c r="E151" s="12" t="s">
        <v>498</v>
      </c>
      <c r="F151" s="12" t="s">
        <v>498</v>
      </c>
      <c r="G151" s="12" t="s">
        <v>498</v>
      </c>
      <c r="H151" s="12" t="s">
        <v>498</v>
      </c>
      <c r="I151" s="12" t="s">
        <v>498</v>
      </c>
      <c r="J151" s="12" t="s">
        <v>498</v>
      </c>
      <c r="K151" s="12" t="s">
        <v>498</v>
      </c>
      <c r="L151" s="12" t="s">
        <v>498</v>
      </c>
      <c r="M151" s="12" t="s">
        <v>498</v>
      </c>
      <c r="N151" s="12" t="s">
        <v>498</v>
      </c>
      <c r="O151" s="32" t="s">
        <v>498</v>
      </c>
      <c r="P151" s="12" t="s">
        <v>498</v>
      </c>
      <c r="Q151" s="12" t="s">
        <v>498</v>
      </c>
      <c r="R151" s="12" t="s">
        <v>1683</v>
      </c>
      <c r="S151" s="12" t="s">
        <v>498</v>
      </c>
      <c r="T151" s="12" t="s">
        <v>498</v>
      </c>
      <c r="U151" s="12" t="s">
        <v>498</v>
      </c>
      <c r="V151" s="12" t="s">
        <v>498</v>
      </c>
      <c r="W151" s="12" t="s">
        <v>498</v>
      </c>
      <c r="X151" s="12" t="s">
        <v>498</v>
      </c>
      <c r="Y151" s="12" t="s">
        <v>498</v>
      </c>
      <c r="Z151" s="12" t="s">
        <v>498</v>
      </c>
      <c r="AA151" s="32" t="s">
        <v>498</v>
      </c>
    </row>
    <row r="152" spans="1:27" ht="31" x14ac:dyDescent="0.35">
      <c r="A152" s="12" t="s">
        <v>324</v>
      </c>
      <c r="B152" s="11" t="s">
        <v>325</v>
      </c>
      <c r="C152" s="32" t="s">
        <v>1680</v>
      </c>
      <c r="D152" s="12" t="s">
        <v>498</v>
      </c>
      <c r="E152" s="12" t="s">
        <v>498</v>
      </c>
      <c r="F152" s="12" t="s">
        <v>498</v>
      </c>
      <c r="G152" s="12" t="s">
        <v>498</v>
      </c>
      <c r="H152" s="12" t="s">
        <v>498</v>
      </c>
      <c r="I152" s="12" t="s">
        <v>498</v>
      </c>
      <c r="J152" s="12" t="s">
        <v>498</v>
      </c>
      <c r="K152" s="12" t="s">
        <v>498</v>
      </c>
      <c r="L152" s="12" t="s">
        <v>498</v>
      </c>
      <c r="M152" s="12" t="s">
        <v>498</v>
      </c>
      <c r="N152" s="12" t="s">
        <v>498</v>
      </c>
      <c r="O152" s="32" t="s">
        <v>498</v>
      </c>
      <c r="P152" s="12" t="s">
        <v>498</v>
      </c>
      <c r="Q152" s="12" t="s">
        <v>498</v>
      </c>
      <c r="R152" s="12" t="s">
        <v>498</v>
      </c>
      <c r="S152" s="12" t="s">
        <v>498</v>
      </c>
      <c r="T152" s="12" t="s">
        <v>498</v>
      </c>
      <c r="U152" s="12" t="s">
        <v>1683</v>
      </c>
      <c r="V152" s="12" t="s">
        <v>498</v>
      </c>
      <c r="W152" s="12" t="s">
        <v>498</v>
      </c>
      <c r="X152" s="12" t="s">
        <v>498</v>
      </c>
      <c r="Y152" s="12" t="s">
        <v>498</v>
      </c>
      <c r="Z152" s="12" t="s">
        <v>498</v>
      </c>
      <c r="AA152" s="32" t="s">
        <v>498</v>
      </c>
    </row>
    <row r="153" spans="1:27" ht="46.5" x14ac:dyDescent="0.35">
      <c r="A153" s="12" t="s">
        <v>326</v>
      </c>
      <c r="B153" s="11" t="s">
        <v>327</v>
      </c>
      <c r="C153" s="32" t="s">
        <v>1680</v>
      </c>
      <c r="D153" s="12" t="s">
        <v>498</v>
      </c>
      <c r="E153" s="12" t="s">
        <v>498</v>
      </c>
      <c r="F153" s="12" t="s">
        <v>498</v>
      </c>
      <c r="G153" s="12" t="s">
        <v>498</v>
      </c>
      <c r="H153" s="12" t="s">
        <v>498</v>
      </c>
      <c r="I153" s="12" t="s">
        <v>498</v>
      </c>
      <c r="J153" s="12" t="s">
        <v>498</v>
      </c>
      <c r="K153" s="12" t="s">
        <v>498</v>
      </c>
      <c r="L153" s="12" t="s">
        <v>498</v>
      </c>
      <c r="M153" s="12" t="s">
        <v>498</v>
      </c>
      <c r="N153" s="12" t="s">
        <v>498</v>
      </c>
      <c r="O153" s="32" t="s">
        <v>498</v>
      </c>
      <c r="P153" s="12" t="s">
        <v>498</v>
      </c>
      <c r="Q153" s="12" t="s">
        <v>498</v>
      </c>
      <c r="R153" s="12" t="s">
        <v>498</v>
      </c>
      <c r="S153" s="12" t="s">
        <v>498</v>
      </c>
      <c r="T153" s="12" t="s">
        <v>498</v>
      </c>
      <c r="U153" s="12" t="s">
        <v>1681</v>
      </c>
      <c r="V153" s="12" t="s">
        <v>498</v>
      </c>
      <c r="W153" s="12" t="s">
        <v>498</v>
      </c>
      <c r="X153" s="12" t="s">
        <v>498</v>
      </c>
      <c r="Y153" s="12" t="s">
        <v>498</v>
      </c>
      <c r="Z153" s="12" t="s">
        <v>498</v>
      </c>
      <c r="AA153" s="32" t="s">
        <v>498</v>
      </c>
    </row>
    <row r="154" spans="1:27" ht="31" x14ac:dyDescent="0.35">
      <c r="A154" s="12" t="s">
        <v>328</v>
      </c>
      <c r="B154" s="11" t="s">
        <v>329</v>
      </c>
      <c r="C154" s="32" t="s">
        <v>1680</v>
      </c>
      <c r="D154" s="12" t="s">
        <v>498</v>
      </c>
      <c r="E154" s="12" t="s">
        <v>498</v>
      </c>
      <c r="F154" s="12" t="s">
        <v>498</v>
      </c>
      <c r="G154" s="12" t="s">
        <v>498</v>
      </c>
      <c r="H154" s="12" t="s">
        <v>498</v>
      </c>
      <c r="I154" s="12" t="s">
        <v>1683</v>
      </c>
      <c r="J154" s="12" t="s">
        <v>498</v>
      </c>
      <c r="K154" s="12" t="s">
        <v>498</v>
      </c>
      <c r="L154" s="12" t="s">
        <v>498</v>
      </c>
      <c r="M154" s="12" t="s">
        <v>498</v>
      </c>
      <c r="N154" s="12" t="s">
        <v>498</v>
      </c>
      <c r="O154" s="32" t="s">
        <v>1683</v>
      </c>
      <c r="P154" s="12" t="s">
        <v>498</v>
      </c>
      <c r="Q154" s="12" t="s">
        <v>498</v>
      </c>
      <c r="R154" s="12" t="s">
        <v>498</v>
      </c>
      <c r="S154" s="12" t="s">
        <v>498</v>
      </c>
      <c r="T154" s="12" t="s">
        <v>498</v>
      </c>
      <c r="U154" s="12" t="s">
        <v>1683</v>
      </c>
      <c r="V154" s="12" t="s">
        <v>498</v>
      </c>
      <c r="W154" s="12" t="s">
        <v>498</v>
      </c>
      <c r="X154" s="12" t="s">
        <v>498</v>
      </c>
      <c r="Y154" s="12" t="s">
        <v>498</v>
      </c>
      <c r="Z154" s="12" t="s">
        <v>498</v>
      </c>
      <c r="AA154" s="32" t="s">
        <v>1683</v>
      </c>
    </row>
    <row r="155" spans="1:27" ht="77.5" x14ac:dyDescent="0.35">
      <c r="A155" s="12" t="s">
        <v>330</v>
      </c>
      <c r="B155" s="11" t="s">
        <v>331</v>
      </c>
      <c r="C155" s="32" t="s">
        <v>1680</v>
      </c>
      <c r="D155" s="12" t="s">
        <v>498</v>
      </c>
      <c r="E155" s="12" t="s">
        <v>498</v>
      </c>
      <c r="F155" s="12" t="s">
        <v>498</v>
      </c>
      <c r="G155" s="12" t="s">
        <v>498</v>
      </c>
      <c r="H155" s="12" t="s">
        <v>498</v>
      </c>
      <c r="I155" s="12" t="s">
        <v>498</v>
      </c>
      <c r="J155" s="12" t="s">
        <v>498</v>
      </c>
      <c r="K155" s="12" t="s">
        <v>498</v>
      </c>
      <c r="L155" s="12" t="s">
        <v>498</v>
      </c>
      <c r="M155" s="12" t="s">
        <v>498</v>
      </c>
      <c r="N155" s="12" t="s">
        <v>498</v>
      </c>
      <c r="O155" s="32" t="s">
        <v>498</v>
      </c>
      <c r="P155" s="12" t="s">
        <v>498</v>
      </c>
      <c r="Q155" s="12" t="s">
        <v>498</v>
      </c>
      <c r="R155" s="12" t="s">
        <v>498</v>
      </c>
      <c r="S155" s="12" t="s">
        <v>498</v>
      </c>
      <c r="T155" s="12" t="s">
        <v>498</v>
      </c>
      <c r="U155" s="12" t="s">
        <v>1681</v>
      </c>
      <c r="V155" s="12" t="s">
        <v>498</v>
      </c>
      <c r="W155" s="12" t="s">
        <v>498</v>
      </c>
      <c r="X155" s="12" t="s">
        <v>498</v>
      </c>
      <c r="Y155" s="12" t="s">
        <v>498</v>
      </c>
      <c r="Z155" s="12" t="s">
        <v>498</v>
      </c>
      <c r="AA155" s="32" t="s">
        <v>498</v>
      </c>
    </row>
    <row r="156" spans="1:27" ht="31" x14ac:dyDescent="0.35">
      <c r="A156" s="12" t="s">
        <v>332</v>
      </c>
      <c r="B156" s="11" t="s">
        <v>333</v>
      </c>
      <c r="C156" s="32" t="s">
        <v>1680</v>
      </c>
      <c r="D156" s="12" t="s">
        <v>498</v>
      </c>
      <c r="E156" s="12" t="s">
        <v>498</v>
      </c>
      <c r="F156" s="12" t="s">
        <v>498</v>
      </c>
      <c r="G156" s="12" t="s">
        <v>498</v>
      </c>
      <c r="H156" s="12" t="s">
        <v>498</v>
      </c>
      <c r="I156" s="12" t="s">
        <v>498</v>
      </c>
      <c r="J156" s="12" t="s">
        <v>498</v>
      </c>
      <c r="K156" s="12" t="s">
        <v>498</v>
      </c>
      <c r="L156" s="12" t="s">
        <v>498</v>
      </c>
      <c r="M156" s="12" t="s">
        <v>498</v>
      </c>
      <c r="N156" s="12" t="s">
        <v>498</v>
      </c>
      <c r="O156" s="32" t="s">
        <v>498</v>
      </c>
      <c r="P156" s="12" t="s">
        <v>498</v>
      </c>
      <c r="Q156" s="12" t="s">
        <v>498</v>
      </c>
      <c r="R156" s="12" t="s">
        <v>498</v>
      </c>
      <c r="S156" s="12" t="s">
        <v>498</v>
      </c>
      <c r="T156" s="12" t="s">
        <v>1681</v>
      </c>
      <c r="U156" s="12" t="s">
        <v>498</v>
      </c>
      <c r="V156" s="12" t="s">
        <v>498</v>
      </c>
      <c r="W156" s="12" t="s">
        <v>498</v>
      </c>
      <c r="X156" s="12" t="s">
        <v>498</v>
      </c>
      <c r="Y156" s="12" t="s">
        <v>498</v>
      </c>
      <c r="Z156" s="12" t="s">
        <v>498</v>
      </c>
      <c r="AA156" s="32" t="s">
        <v>498</v>
      </c>
    </row>
    <row r="157" spans="1:27" ht="46.5" x14ac:dyDescent="0.35">
      <c r="A157" s="12" t="s">
        <v>334</v>
      </c>
      <c r="B157" s="11" t="s">
        <v>335</v>
      </c>
      <c r="C157" s="32" t="s">
        <v>1680</v>
      </c>
      <c r="D157" s="12" t="s">
        <v>498</v>
      </c>
      <c r="E157" s="12" t="s">
        <v>498</v>
      </c>
      <c r="F157" s="12" t="s">
        <v>498</v>
      </c>
      <c r="G157" s="12" t="s">
        <v>498</v>
      </c>
      <c r="H157" s="12" t="s">
        <v>498</v>
      </c>
      <c r="I157" s="12" t="s">
        <v>498</v>
      </c>
      <c r="J157" s="12" t="s">
        <v>498</v>
      </c>
      <c r="K157" s="12" t="s">
        <v>1683</v>
      </c>
      <c r="L157" s="12" t="s">
        <v>498</v>
      </c>
      <c r="M157" s="12" t="s">
        <v>498</v>
      </c>
      <c r="N157" s="12" t="s">
        <v>498</v>
      </c>
      <c r="O157" s="32" t="s">
        <v>498</v>
      </c>
      <c r="P157" s="12" t="s">
        <v>498</v>
      </c>
      <c r="Q157" s="12" t="s">
        <v>498</v>
      </c>
      <c r="R157" s="12" t="s">
        <v>498</v>
      </c>
      <c r="S157" s="12" t="s">
        <v>498</v>
      </c>
      <c r="T157" s="12" t="s">
        <v>498</v>
      </c>
      <c r="U157" s="12" t="s">
        <v>498</v>
      </c>
      <c r="V157" s="12" t="s">
        <v>498</v>
      </c>
      <c r="W157" s="12" t="s">
        <v>1683</v>
      </c>
      <c r="X157" s="12" t="s">
        <v>498</v>
      </c>
      <c r="Y157" s="12" t="s">
        <v>498</v>
      </c>
      <c r="Z157" s="12" t="s">
        <v>498</v>
      </c>
      <c r="AA157" s="32" t="s">
        <v>498</v>
      </c>
    </row>
    <row r="158" spans="1:27" ht="31" x14ac:dyDescent="0.35">
      <c r="A158" s="12" t="s">
        <v>336</v>
      </c>
      <c r="B158" s="11" t="s">
        <v>337</v>
      </c>
      <c r="C158" s="32" t="s">
        <v>1680</v>
      </c>
      <c r="D158" s="12" t="s">
        <v>498</v>
      </c>
      <c r="E158" s="12" t="s">
        <v>498</v>
      </c>
      <c r="F158" s="12" t="s">
        <v>498</v>
      </c>
      <c r="G158" s="12" t="s">
        <v>498</v>
      </c>
      <c r="H158" s="12" t="s">
        <v>498</v>
      </c>
      <c r="I158" s="12" t="s">
        <v>498</v>
      </c>
      <c r="J158" s="12" t="s">
        <v>498</v>
      </c>
      <c r="K158" s="12" t="s">
        <v>498</v>
      </c>
      <c r="L158" s="12" t="s">
        <v>498</v>
      </c>
      <c r="M158" s="12" t="s">
        <v>498</v>
      </c>
      <c r="N158" s="12" t="s">
        <v>498</v>
      </c>
      <c r="O158" s="32" t="s">
        <v>498</v>
      </c>
      <c r="P158" s="12" t="s">
        <v>498</v>
      </c>
      <c r="Q158" s="12" t="s">
        <v>498</v>
      </c>
      <c r="R158" s="12" t="s">
        <v>498</v>
      </c>
      <c r="S158" s="12" t="s">
        <v>498</v>
      </c>
      <c r="T158" s="12" t="s">
        <v>498</v>
      </c>
      <c r="U158" s="12" t="s">
        <v>1683</v>
      </c>
      <c r="V158" s="12" t="s">
        <v>498</v>
      </c>
      <c r="W158" s="12" t="s">
        <v>498</v>
      </c>
      <c r="X158" s="12" t="s">
        <v>498</v>
      </c>
      <c r="Y158" s="12" t="s">
        <v>498</v>
      </c>
      <c r="Z158" s="12" t="s">
        <v>498</v>
      </c>
      <c r="AA158" s="32" t="s">
        <v>498</v>
      </c>
    </row>
    <row r="159" spans="1:27" ht="15.5" x14ac:dyDescent="0.35">
      <c r="A159" s="12" t="s">
        <v>338</v>
      </c>
      <c r="B159" s="11" t="s">
        <v>339</v>
      </c>
      <c r="C159" s="32" t="s">
        <v>1680</v>
      </c>
      <c r="D159" s="12" t="s">
        <v>498</v>
      </c>
      <c r="E159" s="12" t="s">
        <v>498</v>
      </c>
      <c r="F159" s="12" t="s">
        <v>498</v>
      </c>
      <c r="G159" s="12" t="s">
        <v>498</v>
      </c>
      <c r="H159" s="12" t="s">
        <v>498</v>
      </c>
      <c r="I159" s="12" t="s">
        <v>498</v>
      </c>
      <c r="J159" s="12" t="s">
        <v>498</v>
      </c>
      <c r="K159" s="12" t="s">
        <v>498</v>
      </c>
      <c r="L159" s="12" t="s">
        <v>498</v>
      </c>
      <c r="M159" s="12" t="s">
        <v>498</v>
      </c>
      <c r="N159" s="12" t="s">
        <v>498</v>
      </c>
      <c r="O159" s="32" t="s">
        <v>498</v>
      </c>
      <c r="P159" s="12" t="s">
        <v>498</v>
      </c>
      <c r="Q159" s="12" t="s">
        <v>498</v>
      </c>
      <c r="R159" s="12" t="s">
        <v>498</v>
      </c>
      <c r="S159" s="12" t="s">
        <v>498</v>
      </c>
      <c r="T159" s="12" t="s">
        <v>498</v>
      </c>
      <c r="U159" s="12" t="s">
        <v>1683</v>
      </c>
      <c r="V159" s="12" t="s">
        <v>498</v>
      </c>
      <c r="W159" s="12" t="s">
        <v>498</v>
      </c>
      <c r="X159" s="12" t="s">
        <v>498</v>
      </c>
      <c r="Y159" s="12" t="s">
        <v>498</v>
      </c>
      <c r="Z159" s="12" t="s">
        <v>498</v>
      </c>
      <c r="AA159" s="32" t="s">
        <v>498</v>
      </c>
    </row>
    <row r="160" spans="1:27" ht="15.5" x14ac:dyDescent="0.35">
      <c r="A160" s="12" t="s">
        <v>340</v>
      </c>
      <c r="B160" s="11" t="s">
        <v>341</v>
      </c>
      <c r="C160" s="32" t="s">
        <v>1680</v>
      </c>
      <c r="D160" s="12" t="s">
        <v>498</v>
      </c>
      <c r="E160" s="12" t="s">
        <v>498</v>
      </c>
      <c r="F160" s="12" t="s">
        <v>498</v>
      </c>
      <c r="G160" s="12" t="s">
        <v>498</v>
      </c>
      <c r="H160" s="12" t="s">
        <v>498</v>
      </c>
      <c r="I160" s="12" t="s">
        <v>1688</v>
      </c>
      <c r="J160" s="12" t="s">
        <v>498</v>
      </c>
      <c r="K160" s="12" t="s">
        <v>498</v>
      </c>
      <c r="L160" s="12" t="s">
        <v>498</v>
      </c>
      <c r="M160" s="12" t="s">
        <v>498</v>
      </c>
      <c r="N160" s="12" t="s">
        <v>498</v>
      </c>
      <c r="O160" s="32" t="s">
        <v>498</v>
      </c>
      <c r="P160" s="12" t="s">
        <v>498</v>
      </c>
      <c r="Q160" s="12" t="s">
        <v>498</v>
      </c>
      <c r="R160" s="12" t="s">
        <v>498</v>
      </c>
      <c r="S160" s="12" t="s">
        <v>498</v>
      </c>
      <c r="T160" s="12" t="s">
        <v>498</v>
      </c>
      <c r="U160" s="12" t="s">
        <v>498</v>
      </c>
      <c r="V160" s="12" t="s">
        <v>498</v>
      </c>
      <c r="W160" s="12" t="s">
        <v>498</v>
      </c>
      <c r="X160" s="12" t="s">
        <v>498</v>
      </c>
      <c r="Y160" s="12" t="s">
        <v>498</v>
      </c>
      <c r="Z160" s="12" t="s">
        <v>498</v>
      </c>
      <c r="AA160" s="32" t="s">
        <v>498</v>
      </c>
    </row>
    <row r="161" spans="1:27" ht="31" x14ac:dyDescent="0.35">
      <c r="A161" s="12" t="s">
        <v>342</v>
      </c>
      <c r="B161" s="11" t="s">
        <v>343</v>
      </c>
      <c r="C161" s="32" t="s">
        <v>1680</v>
      </c>
      <c r="D161" s="12" t="s">
        <v>498</v>
      </c>
      <c r="E161" s="12" t="s">
        <v>498</v>
      </c>
      <c r="F161" s="12" t="s">
        <v>498</v>
      </c>
      <c r="G161" s="12" t="s">
        <v>498</v>
      </c>
      <c r="H161" s="12" t="s">
        <v>498</v>
      </c>
      <c r="I161" s="12" t="s">
        <v>1683</v>
      </c>
      <c r="J161" s="12" t="s">
        <v>498</v>
      </c>
      <c r="K161" s="12" t="s">
        <v>498</v>
      </c>
      <c r="L161" s="12" t="s">
        <v>498</v>
      </c>
      <c r="M161" s="12" t="s">
        <v>498</v>
      </c>
      <c r="N161" s="12" t="s">
        <v>498</v>
      </c>
      <c r="O161" s="32" t="s">
        <v>498</v>
      </c>
      <c r="P161" s="12" t="s">
        <v>498</v>
      </c>
      <c r="Q161" s="12" t="s">
        <v>498</v>
      </c>
      <c r="R161" s="12" t="s">
        <v>498</v>
      </c>
      <c r="S161" s="12" t="s">
        <v>498</v>
      </c>
      <c r="T161" s="12" t="s">
        <v>498</v>
      </c>
      <c r="U161" s="12" t="s">
        <v>498</v>
      </c>
      <c r="V161" s="12" t="s">
        <v>498</v>
      </c>
      <c r="W161" s="12" t="s">
        <v>498</v>
      </c>
      <c r="X161" s="12" t="s">
        <v>498</v>
      </c>
      <c r="Y161" s="12" t="s">
        <v>498</v>
      </c>
      <c r="Z161" s="12" t="s">
        <v>498</v>
      </c>
      <c r="AA161" s="32" t="s">
        <v>498</v>
      </c>
    </row>
    <row r="162" spans="1:27" ht="31" x14ac:dyDescent="0.35">
      <c r="A162" s="12" t="s">
        <v>344</v>
      </c>
      <c r="B162" s="11" t="s">
        <v>345</v>
      </c>
      <c r="C162" s="32" t="s">
        <v>1680</v>
      </c>
      <c r="D162" s="12" t="s">
        <v>498</v>
      </c>
      <c r="E162" s="12" t="s">
        <v>498</v>
      </c>
      <c r="F162" s="12" t="s">
        <v>498</v>
      </c>
      <c r="G162" s="12" t="s">
        <v>498</v>
      </c>
      <c r="H162" s="12" t="s">
        <v>498</v>
      </c>
      <c r="I162" s="12" t="s">
        <v>1683</v>
      </c>
      <c r="J162" s="12" t="s">
        <v>498</v>
      </c>
      <c r="K162" s="12" t="s">
        <v>498</v>
      </c>
      <c r="L162" s="12" t="s">
        <v>498</v>
      </c>
      <c r="M162" s="12" t="s">
        <v>498</v>
      </c>
      <c r="N162" s="12" t="s">
        <v>498</v>
      </c>
      <c r="O162" s="32" t="s">
        <v>498</v>
      </c>
      <c r="P162" s="12" t="s">
        <v>498</v>
      </c>
      <c r="Q162" s="12" t="s">
        <v>498</v>
      </c>
      <c r="R162" s="12" t="s">
        <v>498</v>
      </c>
      <c r="S162" s="12" t="s">
        <v>498</v>
      </c>
      <c r="T162" s="12" t="s">
        <v>498</v>
      </c>
      <c r="U162" s="12" t="s">
        <v>498</v>
      </c>
      <c r="V162" s="12" t="s">
        <v>498</v>
      </c>
      <c r="W162" s="12" t="s">
        <v>498</v>
      </c>
      <c r="X162" s="12" t="s">
        <v>498</v>
      </c>
      <c r="Y162" s="12" t="s">
        <v>498</v>
      </c>
      <c r="Z162" s="12" t="s">
        <v>498</v>
      </c>
      <c r="AA162" s="32" t="s">
        <v>498</v>
      </c>
    </row>
    <row r="163" spans="1:27" ht="31" x14ac:dyDescent="0.35">
      <c r="A163" s="12" t="s">
        <v>346</v>
      </c>
      <c r="B163" s="11" t="s">
        <v>347</v>
      </c>
      <c r="C163" s="32" t="s">
        <v>1680</v>
      </c>
      <c r="D163" s="12" t="s">
        <v>498</v>
      </c>
      <c r="E163" s="12" t="s">
        <v>498</v>
      </c>
      <c r="F163" s="12" t="s">
        <v>498</v>
      </c>
      <c r="G163" s="12" t="s">
        <v>1685</v>
      </c>
      <c r="H163" s="12" t="s">
        <v>1685</v>
      </c>
      <c r="I163" s="12" t="s">
        <v>498</v>
      </c>
      <c r="J163" s="12" t="s">
        <v>498</v>
      </c>
      <c r="K163" s="12" t="s">
        <v>498</v>
      </c>
      <c r="L163" s="12" t="s">
        <v>1681</v>
      </c>
      <c r="M163" s="12" t="s">
        <v>1681</v>
      </c>
      <c r="N163" s="12" t="s">
        <v>1681</v>
      </c>
      <c r="O163" s="32" t="s">
        <v>1681</v>
      </c>
      <c r="P163" s="12" t="s">
        <v>498</v>
      </c>
      <c r="Q163" s="12" t="s">
        <v>498</v>
      </c>
      <c r="R163" s="12" t="s">
        <v>498</v>
      </c>
      <c r="S163" s="12" t="s">
        <v>1685</v>
      </c>
      <c r="T163" s="12" t="s">
        <v>1685</v>
      </c>
      <c r="U163" s="12" t="s">
        <v>498</v>
      </c>
      <c r="V163" s="12" t="s">
        <v>498</v>
      </c>
      <c r="W163" s="12" t="s">
        <v>498</v>
      </c>
      <c r="X163" s="12" t="s">
        <v>1681</v>
      </c>
      <c r="Y163" s="12" t="s">
        <v>1681</v>
      </c>
      <c r="Z163" s="12" t="s">
        <v>1681</v>
      </c>
      <c r="AA163" s="32" t="s">
        <v>1681</v>
      </c>
    </row>
    <row r="164" spans="1:27" ht="31" x14ac:dyDescent="0.35">
      <c r="A164" s="12" t="s">
        <v>348</v>
      </c>
      <c r="B164" s="11" t="s">
        <v>349</v>
      </c>
      <c r="C164" s="32" t="s">
        <v>1680</v>
      </c>
      <c r="D164" s="12" t="s">
        <v>498</v>
      </c>
      <c r="E164" s="12" t="s">
        <v>498</v>
      </c>
      <c r="F164" s="12" t="s">
        <v>498</v>
      </c>
      <c r="G164" s="12" t="s">
        <v>498</v>
      </c>
      <c r="H164" s="12" t="s">
        <v>498</v>
      </c>
      <c r="I164" s="12" t="s">
        <v>1681</v>
      </c>
      <c r="J164" s="12" t="s">
        <v>498</v>
      </c>
      <c r="K164" s="12" t="s">
        <v>498</v>
      </c>
      <c r="L164" s="12" t="s">
        <v>498</v>
      </c>
      <c r="M164" s="12" t="s">
        <v>498</v>
      </c>
      <c r="N164" s="12" t="s">
        <v>498</v>
      </c>
      <c r="O164" s="32" t="s">
        <v>498</v>
      </c>
      <c r="P164" s="12" t="s">
        <v>498</v>
      </c>
      <c r="Q164" s="12" t="s">
        <v>498</v>
      </c>
      <c r="R164" s="12" t="s">
        <v>498</v>
      </c>
      <c r="S164" s="12" t="s">
        <v>498</v>
      </c>
      <c r="T164" s="12" t="s">
        <v>498</v>
      </c>
      <c r="U164" s="12" t="s">
        <v>1681</v>
      </c>
      <c r="V164" s="12" t="s">
        <v>498</v>
      </c>
      <c r="W164" s="12" t="s">
        <v>498</v>
      </c>
      <c r="X164" s="12" t="s">
        <v>498</v>
      </c>
      <c r="Y164" s="12" t="s">
        <v>498</v>
      </c>
      <c r="Z164" s="12" t="s">
        <v>498</v>
      </c>
      <c r="AA164" s="32" t="s">
        <v>498</v>
      </c>
    </row>
    <row r="165" spans="1:27" ht="46.5" x14ac:dyDescent="0.35">
      <c r="A165" s="12" t="s">
        <v>350</v>
      </c>
      <c r="B165" s="11" t="s">
        <v>351</v>
      </c>
      <c r="C165" s="32" t="s">
        <v>1680</v>
      </c>
      <c r="D165" s="12" t="s">
        <v>498</v>
      </c>
      <c r="E165" s="12" t="s">
        <v>498</v>
      </c>
      <c r="F165" s="12" t="s">
        <v>498</v>
      </c>
      <c r="G165" s="12" t="s">
        <v>498</v>
      </c>
      <c r="H165" s="12" t="s">
        <v>498</v>
      </c>
      <c r="I165" s="12" t="s">
        <v>498</v>
      </c>
      <c r="J165" s="12" t="s">
        <v>498</v>
      </c>
      <c r="K165" s="12" t="s">
        <v>498</v>
      </c>
      <c r="L165" s="12" t="s">
        <v>498</v>
      </c>
      <c r="M165" s="12" t="s">
        <v>498</v>
      </c>
      <c r="N165" s="12" t="s">
        <v>498</v>
      </c>
      <c r="O165" s="32" t="s">
        <v>498</v>
      </c>
      <c r="P165" s="12" t="s">
        <v>498</v>
      </c>
      <c r="Q165" s="12" t="s">
        <v>498</v>
      </c>
      <c r="R165" s="12" t="s">
        <v>498</v>
      </c>
      <c r="S165" s="12" t="s">
        <v>498</v>
      </c>
      <c r="T165" s="12" t="s">
        <v>498</v>
      </c>
      <c r="U165" s="12" t="s">
        <v>1683</v>
      </c>
      <c r="V165" s="12" t="s">
        <v>498</v>
      </c>
      <c r="W165" s="12" t="s">
        <v>498</v>
      </c>
      <c r="X165" s="12" t="s">
        <v>498</v>
      </c>
      <c r="Y165" s="12" t="s">
        <v>498</v>
      </c>
      <c r="Z165" s="12" t="s">
        <v>498</v>
      </c>
      <c r="AA165" s="32" t="s">
        <v>498</v>
      </c>
    </row>
    <row r="166" spans="1:27" ht="62" x14ac:dyDescent="0.35">
      <c r="A166" s="12" t="s">
        <v>352</v>
      </c>
      <c r="B166" s="11" t="s">
        <v>353</v>
      </c>
      <c r="C166" s="32" t="s">
        <v>1680</v>
      </c>
      <c r="D166" s="12" t="s">
        <v>498</v>
      </c>
      <c r="E166" s="12" t="s">
        <v>498</v>
      </c>
      <c r="F166" s="12" t="s">
        <v>498</v>
      </c>
      <c r="G166" s="12" t="s">
        <v>498</v>
      </c>
      <c r="H166" s="12" t="s">
        <v>498</v>
      </c>
      <c r="I166" s="12" t="s">
        <v>498</v>
      </c>
      <c r="J166" s="12" t="s">
        <v>498</v>
      </c>
      <c r="K166" s="12" t="s">
        <v>498</v>
      </c>
      <c r="L166" s="12" t="s">
        <v>498</v>
      </c>
      <c r="M166" s="12" t="s">
        <v>498</v>
      </c>
      <c r="N166" s="12" t="s">
        <v>498</v>
      </c>
      <c r="O166" s="32" t="s">
        <v>498</v>
      </c>
      <c r="P166" s="12" t="s">
        <v>498</v>
      </c>
      <c r="Q166" s="12" t="s">
        <v>498</v>
      </c>
      <c r="R166" s="12" t="s">
        <v>498</v>
      </c>
      <c r="S166" s="12" t="s">
        <v>498</v>
      </c>
      <c r="T166" s="12" t="s">
        <v>498</v>
      </c>
      <c r="U166" s="12" t="s">
        <v>1683</v>
      </c>
      <c r="V166" s="12" t="s">
        <v>498</v>
      </c>
      <c r="W166" s="12" t="s">
        <v>498</v>
      </c>
      <c r="X166" s="12" t="s">
        <v>498</v>
      </c>
      <c r="Y166" s="12" t="s">
        <v>498</v>
      </c>
      <c r="Z166" s="12" t="s">
        <v>498</v>
      </c>
      <c r="AA166" s="32" t="s">
        <v>498</v>
      </c>
    </row>
    <row r="167" spans="1:27" ht="46.5" x14ac:dyDescent="0.35">
      <c r="A167" s="12" t="s">
        <v>354</v>
      </c>
      <c r="B167" s="11" t="s">
        <v>355</v>
      </c>
      <c r="C167" s="32" t="s">
        <v>1680</v>
      </c>
      <c r="D167" s="12" t="s">
        <v>498</v>
      </c>
      <c r="E167" s="12" t="s">
        <v>498</v>
      </c>
      <c r="F167" s="12" t="s">
        <v>498</v>
      </c>
      <c r="G167" s="12" t="s">
        <v>498</v>
      </c>
      <c r="H167" s="12" t="s">
        <v>498</v>
      </c>
      <c r="I167" s="12" t="s">
        <v>498</v>
      </c>
      <c r="J167" s="12" t="s">
        <v>498</v>
      </c>
      <c r="K167" s="12" t="s">
        <v>498</v>
      </c>
      <c r="L167" s="12" t="s">
        <v>498</v>
      </c>
      <c r="M167" s="12" t="s">
        <v>498</v>
      </c>
      <c r="N167" s="12" t="s">
        <v>498</v>
      </c>
      <c r="O167" s="32" t="s">
        <v>498</v>
      </c>
      <c r="P167" s="12" t="s">
        <v>498</v>
      </c>
      <c r="Q167" s="12" t="s">
        <v>498</v>
      </c>
      <c r="R167" s="12" t="s">
        <v>498</v>
      </c>
      <c r="S167" s="12" t="s">
        <v>498</v>
      </c>
      <c r="T167" s="12" t="s">
        <v>498</v>
      </c>
      <c r="U167" s="12" t="s">
        <v>1683</v>
      </c>
      <c r="V167" s="12" t="s">
        <v>498</v>
      </c>
      <c r="W167" s="12" t="s">
        <v>498</v>
      </c>
      <c r="X167" s="12" t="s">
        <v>498</v>
      </c>
      <c r="Y167" s="12" t="s">
        <v>498</v>
      </c>
      <c r="Z167" s="12" t="s">
        <v>498</v>
      </c>
      <c r="AA167" s="32" t="s">
        <v>498</v>
      </c>
    </row>
    <row r="168" spans="1:27" ht="46.5" x14ac:dyDescent="0.35">
      <c r="A168" s="12" t="s">
        <v>356</v>
      </c>
      <c r="B168" s="11" t="s">
        <v>357</v>
      </c>
      <c r="C168" s="32" t="s">
        <v>1680</v>
      </c>
      <c r="D168" s="12" t="s">
        <v>498</v>
      </c>
      <c r="E168" s="12" t="s">
        <v>498</v>
      </c>
      <c r="F168" s="12" t="s">
        <v>498</v>
      </c>
      <c r="G168" s="12" t="s">
        <v>498</v>
      </c>
      <c r="H168" s="12" t="s">
        <v>498</v>
      </c>
      <c r="I168" s="12" t="s">
        <v>498</v>
      </c>
      <c r="J168" s="12" t="s">
        <v>498</v>
      </c>
      <c r="K168" s="12" t="s">
        <v>498</v>
      </c>
      <c r="L168" s="12" t="s">
        <v>498</v>
      </c>
      <c r="M168" s="12" t="s">
        <v>498</v>
      </c>
      <c r="N168" s="12" t="s">
        <v>498</v>
      </c>
      <c r="O168" s="32" t="s">
        <v>498</v>
      </c>
      <c r="P168" s="12" t="s">
        <v>498</v>
      </c>
      <c r="Q168" s="12" t="s">
        <v>498</v>
      </c>
      <c r="R168" s="12" t="s">
        <v>498</v>
      </c>
      <c r="S168" s="12" t="s">
        <v>498</v>
      </c>
      <c r="T168" s="12" t="s">
        <v>498</v>
      </c>
      <c r="U168" s="12" t="s">
        <v>1683</v>
      </c>
      <c r="V168" s="12" t="s">
        <v>498</v>
      </c>
      <c r="W168" s="12" t="s">
        <v>498</v>
      </c>
      <c r="X168" s="12" t="s">
        <v>498</v>
      </c>
      <c r="Y168" s="12" t="s">
        <v>498</v>
      </c>
      <c r="Z168" s="12" t="s">
        <v>498</v>
      </c>
      <c r="AA168" s="32" t="s">
        <v>498</v>
      </c>
    </row>
    <row r="169" spans="1:27" ht="15.5" x14ac:dyDescent="0.35">
      <c r="A169" s="12" t="s">
        <v>358</v>
      </c>
      <c r="B169" s="11" t="s">
        <v>359</v>
      </c>
      <c r="C169" s="32" t="s">
        <v>1680</v>
      </c>
      <c r="D169" s="12" t="s">
        <v>498</v>
      </c>
      <c r="E169" s="12" t="s">
        <v>498</v>
      </c>
      <c r="F169" s="12" t="s">
        <v>498</v>
      </c>
      <c r="G169" s="12" t="s">
        <v>498</v>
      </c>
      <c r="H169" s="12" t="s">
        <v>498</v>
      </c>
      <c r="I169" s="12" t="s">
        <v>1681</v>
      </c>
      <c r="J169" s="12" t="s">
        <v>498</v>
      </c>
      <c r="K169" s="12" t="s">
        <v>498</v>
      </c>
      <c r="L169" s="12" t="s">
        <v>498</v>
      </c>
      <c r="M169" s="12" t="s">
        <v>498</v>
      </c>
      <c r="N169" s="12" t="s">
        <v>498</v>
      </c>
      <c r="O169" s="32" t="s">
        <v>498</v>
      </c>
      <c r="P169" s="12" t="s">
        <v>498</v>
      </c>
      <c r="Q169" s="12" t="s">
        <v>498</v>
      </c>
      <c r="R169" s="12" t="s">
        <v>498</v>
      </c>
      <c r="S169" s="12" t="s">
        <v>498</v>
      </c>
      <c r="T169" s="12" t="s">
        <v>498</v>
      </c>
      <c r="U169" s="12" t="s">
        <v>498</v>
      </c>
      <c r="V169" s="12" t="s">
        <v>498</v>
      </c>
      <c r="W169" s="12" t="s">
        <v>498</v>
      </c>
      <c r="X169" s="12" t="s">
        <v>498</v>
      </c>
      <c r="Y169" s="12" t="s">
        <v>498</v>
      </c>
      <c r="Z169" s="12" t="s">
        <v>498</v>
      </c>
      <c r="AA169" s="32" t="s">
        <v>498</v>
      </c>
    </row>
    <row r="170" spans="1:27" ht="31" x14ac:dyDescent="0.35">
      <c r="A170" s="12" t="s">
        <v>360</v>
      </c>
      <c r="B170" s="11" t="s">
        <v>361</v>
      </c>
      <c r="C170" s="32" t="s">
        <v>1680</v>
      </c>
      <c r="D170" s="12" t="s">
        <v>498</v>
      </c>
      <c r="E170" s="12" t="s">
        <v>498</v>
      </c>
      <c r="F170" s="12" t="s">
        <v>498</v>
      </c>
      <c r="G170" s="12" t="s">
        <v>498</v>
      </c>
      <c r="H170" s="12" t="s">
        <v>498</v>
      </c>
      <c r="I170" s="12" t="s">
        <v>1681</v>
      </c>
      <c r="J170" s="12" t="s">
        <v>498</v>
      </c>
      <c r="K170" s="12" t="s">
        <v>498</v>
      </c>
      <c r="L170" s="12" t="s">
        <v>498</v>
      </c>
      <c r="M170" s="12" t="s">
        <v>498</v>
      </c>
      <c r="N170" s="12" t="s">
        <v>498</v>
      </c>
      <c r="O170" s="32" t="s">
        <v>498</v>
      </c>
      <c r="P170" s="12" t="s">
        <v>498</v>
      </c>
      <c r="Q170" s="12" t="s">
        <v>498</v>
      </c>
      <c r="R170" s="12" t="s">
        <v>498</v>
      </c>
      <c r="S170" s="12" t="s">
        <v>498</v>
      </c>
      <c r="T170" s="12" t="s">
        <v>498</v>
      </c>
      <c r="U170" s="12" t="s">
        <v>498</v>
      </c>
      <c r="V170" s="12" t="s">
        <v>498</v>
      </c>
      <c r="W170" s="12" t="s">
        <v>498</v>
      </c>
      <c r="X170" s="12" t="s">
        <v>498</v>
      </c>
      <c r="Y170" s="12" t="s">
        <v>498</v>
      </c>
      <c r="Z170" s="12" t="s">
        <v>498</v>
      </c>
      <c r="AA170" s="32" t="s">
        <v>498</v>
      </c>
    </row>
    <row r="171" spans="1:27" ht="15.5" x14ac:dyDescent="0.35">
      <c r="A171" s="12" t="s">
        <v>362</v>
      </c>
      <c r="B171" s="11" t="s">
        <v>363</v>
      </c>
      <c r="C171" s="32" t="s">
        <v>1680</v>
      </c>
      <c r="D171" s="12" t="s">
        <v>498</v>
      </c>
      <c r="E171" s="12" t="s">
        <v>498</v>
      </c>
      <c r="F171" s="12" t="s">
        <v>498</v>
      </c>
      <c r="G171" s="12" t="s">
        <v>498</v>
      </c>
      <c r="H171" s="12" t="s">
        <v>498</v>
      </c>
      <c r="I171" s="12" t="s">
        <v>1683</v>
      </c>
      <c r="J171" s="12" t="s">
        <v>498</v>
      </c>
      <c r="K171" s="12" t="s">
        <v>498</v>
      </c>
      <c r="L171" s="12" t="s">
        <v>498</v>
      </c>
      <c r="M171" s="12" t="s">
        <v>498</v>
      </c>
      <c r="N171" s="12" t="s">
        <v>498</v>
      </c>
      <c r="O171" s="32" t="s">
        <v>498</v>
      </c>
      <c r="P171" s="12" t="s">
        <v>498</v>
      </c>
      <c r="Q171" s="12" t="s">
        <v>498</v>
      </c>
      <c r="R171" s="12" t="s">
        <v>498</v>
      </c>
      <c r="S171" s="12" t="s">
        <v>498</v>
      </c>
      <c r="T171" s="12" t="s">
        <v>498</v>
      </c>
      <c r="U171" s="12" t="s">
        <v>498</v>
      </c>
      <c r="V171" s="12" t="s">
        <v>498</v>
      </c>
      <c r="W171" s="12" t="s">
        <v>498</v>
      </c>
      <c r="X171" s="12" t="s">
        <v>498</v>
      </c>
      <c r="Y171" s="12" t="s">
        <v>498</v>
      </c>
      <c r="Z171" s="12" t="s">
        <v>498</v>
      </c>
      <c r="AA171" s="32" t="s">
        <v>498</v>
      </c>
    </row>
    <row r="172" spans="1:27" ht="31" x14ac:dyDescent="0.35">
      <c r="A172" s="12" t="s">
        <v>364</v>
      </c>
      <c r="B172" s="11" t="s">
        <v>365</v>
      </c>
      <c r="C172" s="32" t="s">
        <v>1680</v>
      </c>
      <c r="D172" s="12" t="s">
        <v>498</v>
      </c>
      <c r="E172" s="12" t="s">
        <v>498</v>
      </c>
      <c r="F172" s="12" t="s">
        <v>498</v>
      </c>
      <c r="G172" s="12" t="s">
        <v>498</v>
      </c>
      <c r="H172" s="12" t="s">
        <v>498</v>
      </c>
      <c r="I172" s="12" t="s">
        <v>1683</v>
      </c>
      <c r="J172" s="12" t="s">
        <v>498</v>
      </c>
      <c r="K172" s="12" t="s">
        <v>498</v>
      </c>
      <c r="L172" s="12" t="s">
        <v>498</v>
      </c>
      <c r="M172" s="12" t="s">
        <v>498</v>
      </c>
      <c r="N172" s="12" t="s">
        <v>498</v>
      </c>
      <c r="O172" s="32" t="s">
        <v>498</v>
      </c>
      <c r="P172" s="12" t="s">
        <v>498</v>
      </c>
      <c r="Q172" s="12" t="s">
        <v>498</v>
      </c>
      <c r="R172" s="12" t="s">
        <v>498</v>
      </c>
      <c r="S172" s="12" t="s">
        <v>498</v>
      </c>
      <c r="T172" s="12" t="s">
        <v>498</v>
      </c>
      <c r="U172" s="12" t="s">
        <v>498</v>
      </c>
      <c r="V172" s="12" t="s">
        <v>498</v>
      </c>
      <c r="W172" s="12" t="s">
        <v>498</v>
      </c>
      <c r="X172" s="12" t="s">
        <v>498</v>
      </c>
      <c r="Y172" s="12" t="s">
        <v>498</v>
      </c>
      <c r="Z172" s="12" t="s">
        <v>498</v>
      </c>
      <c r="AA172" s="32" t="s">
        <v>498</v>
      </c>
    </row>
    <row r="173" spans="1:27" ht="46.5" x14ac:dyDescent="0.35">
      <c r="A173" s="12" t="s">
        <v>366</v>
      </c>
      <c r="B173" s="11" t="s">
        <v>367</v>
      </c>
      <c r="C173" s="32" t="s">
        <v>1680</v>
      </c>
      <c r="D173" s="12" t="s">
        <v>498</v>
      </c>
      <c r="E173" s="12" t="s">
        <v>498</v>
      </c>
      <c r="F173" s="12" t="s">
        <v>498</v>
      </c>
      <c r="G173" s="12" t="s">
        <v>498</v>
      </c>
      <c r="H173" s="12" t="s">
        <v>498</v>
      </c>
      <c r="I173" s="12" t="s">
        <v>498</v>
      </c>
      <c r="J173" s="12" t="s">
        <v>498</v>
      </c>
      <c r="K173" s="12" t="s">
        <v>498</v>
      </c>
      <c r="L173" s="12" t="s">
        <v>498</v>
      </c>
      <c r="M173" s="12" t="s">
        <v>498</v>
      </c>
      <c r="N173" s="12" t="s">
        <v>498</v>
      </c>
      <c r="O173" s="32" t="s">
        <v>498</v>
      </c>
      <c r="P173" s="12" t="s">
        <v>498</v>
      </c>
      <c r="Q173" s="12" t="s">
        <v>498</v>
      </c>
      <c r="R173" s="12" t="s">
        <v>498</v>
      </c>
      <c r="S173" s="12" t="s">
        <v>498</v>
      </c>
      <c r="T173" s="12" t="s">
        <v>498</v>
      </c>
      <c r="U173" s="12" t="s">
        <v>1683</v>
      </c>
      <c r="V173" s="12" t="s">
        <v>498</v>
      </c>
      <c r="W173" s="12" t="s">
        <v>498</v>
      </c>
      <c r="X173" s="12" t="s">
        <v>498</v>
      </c>
      <c r="Y173" s="12" t="s">
        <v>498</v>
      </c>
      <c r="Z173" s="12" t="s">
        <v>498</v>
      </c>
      <c r="AA173" s="32" t="s">
        <v>498</v>
      </c>
    </row>
    <row r="174" spans="1:27" ht="31" x14ac:dyDescent="0.35">
      <c r="A174" s="12" t="s">
        <v>368</v>
      </c>
      <c r="B174" s="11" t="s">
        <v>369</v>
      </c>
      <c r="C174" s="32" t="s">
        <v>1680</v>
      </c>
      <c r="D174" s="12" t="s">
        <v>498</v>
      </c>
      <c r="E174" s="12" t="s">
        <v>498</v>
      </c>
      <c r="F174" s="12" t="s">
        <v>498</v>
      </c>
      <c r="G174" s="12" t="s">
        <v>498</v>
      </c>
      <c r="H174" s="12" t="s">
        <v>498</v>
      </c>
      <c r="I174" s="12" t="s">
        <v>498</v>
      </c>
      <c r="J174" s="12" t="s">
        <v>498</v>
      </c>
      <c r="K174" s="12" t="s">
        <v>498</v>
      </c>
      <c r="L174" s="12" t="s">
        <v>498</v>
      </c>
      <c r="M174" s="12" t="s">
        <v>498</v>
      </c>
      <c r="N174" s="12" t="s">
        <v>498</v>
      </c>
      <c r="O174" s="32" t="s">
        <v>498</v>
      </c>
      <c r="P174" s="12" t="s">
        <v>498</v>
      </c>
      <c r="Q174" s="12" t="s">
        <v>498</v>
      </c>
      <c r="R174" s="12" t="s">
        <v>498</v>
      </c>
      <c r="S174" s="12" t="s">
        <v>498</v>
      </c>
      <c r="T174" s="12" t="s">
        <v>498</v>
      </c>
      <c r="U174" s="12" t="s">
        <v>1681</v>
      </c>
      <c r="V174" s="12" t="s">
        <v>498</v>
      </c>
      <c r="W174" s="12" t="s">
        <v>498</v>
      </c>
      <c r="X174" s="12" t="s">
        <v>498</v>
      </c>
      <c r="Y174" s="12" t="s">
        <v>498</v>
      </c>
      <c r="Z174" s="12" t="s">
        <v>498</v>
      </c>
      <c r="AA174" s="32" t="s">
        <v>498</v>
      </c>
    </row>
    <row r="175" spans="1:27" ht="46.5" x14ac:dyDescent="0.35">
      <c r="A175" s="12" t="s">
        <v>370</v>
      </c>
      <c r="B175" s="11" t="s">
        <v>371</v>
      </c>
      <c r="C175" s="32" t="s">
        <v>1680</v>
      </c>
      <c r="D175" s="12" t="s">
        <v>498</v>
      </c>
      <c r="E175" s="12" t="s">
        <v>498</v>
      </c>
      <c r="F175" s="12" t="s">
        <v>498</v>
      </c>
      <c r="G175" s="12" t="s">
        <v>498</v>
      </c>
      <c r="H175" s="12" t="s">
        <v>498</v>
      </c>
      <c r="I175" s="12" t="s">
        <v>498</v>
      </c>
      <c r="J175" s="12" t="s">
        <v>498</v>
      </c>
      <c r="K175" s="12" t="s">
        <v>498</v>
      </c>
      <c r="L175" s="12" t="s">
        <v>498</v>
      </c>
      <c r="M175" s="12" t="s">
        <v>498</v>
      </c>
      <c r="N175" s="12" t="s">
        <v>498</v>
      </c>
      <c r="O175" s="32" t="s">
        <v>498</v>
      </c>
      <c r="P175" s="12" t="s">
        <v>498</v>
      </c>
      <c r="Q175" s="12" t="s">
        <v>498</v>
      </c>
      <c r="R175" s="12" t="s">
        <v>498</v>
      </c>
      <c r="S175" s="12" t="s">
        <v>498</v>
      </c>
      <c r="T175" s="12" t="s">
        <v>498</v>
      </c>
      <c r="U175" s="12" t="s">
        <v>1683</v>
      </c>
      <c r="V175" s="12" t="s">
        <v>498</v>
      </c>
      <c r="W175" s="12" t="s">
        <v>498</v>
      </c>
      <c r="X175" s="12" t="s">
        <v>498</v>
      </c>
      <c r="Y175" s="12" t="s">
        <v>498</v>
      </c>
      <c r="Z175" s="12" t="s">
        <v>498</v>
      </c>
      <c r="AA175" s="32" t="s">
        <v>498</v>
      </c>
    </row>
    <row r="176" spans="1:27" ht="46.5" x14ac:dyDescent="0.35">
      <c r="A176" s="12" t="s">
        <v>372</v>
      </c>
      <c r="B176" s="11" t="s">
        <v>373</v>
      </c>
      <c r="C176" s="32" t="s">
        <v>1680</v>
      </c>
      <c r="D176" s="12" t="s">
        <v>498</v>
      </c>
      <c r="E176" s="12" t="s">
        <v>498</v>
      </c>
      <c r="F176" s="12" t="s">
        <v>498</v>
      </c>
      <c r="G176" s="12" t="s">
        <v>498</v>
      </c>
      <c r="H176" s="12" t="s">
        <v>498</v>
      </c>
      <c r="I176" s="12" t="s">
        <v>498</v>
      </c>
      <c r="J176" s="12" t="s">
        <v>498</v>
      </c>
      <c r="K176" s="12" t="s">
        <v>498</v>
      </c>
      <c r="L176" s="12" t="s">
        <v>498</v>
      </c>
      <c r="M176" s="12" t="s">
        <v>498</v>
      </c>
      <c r="N176" s="12" t="s">
        <v>498</v>
      </c>
      <c r="O176" s="32" t="s">
        <v>498</v>
      </c>
      <c r="P176" s="12" t="s">
        <v>498</v>
      </c>
      <c r="Q176" s="12" t="s">
        <v>498</v>
      </c>
      <c r="R176" s="12" t="s">
        <v>498</v>
      </c>
      <c r="S176" s="12" t="s">
        <v>498</v>
      </c>
      <c r="T176" s="12" t="s">
        <v>498</v>
      </c>
      <c r="U176" s="12" t="s">
        <v>1683</v>
      </c>
      <c r="V176" s="12" t="s">
        <v>498</v>
      </c>
      <c r="W176" s="12" t="s">
        <v>498</v>
      </c>
      <c r="X176" s="12" t="s">
        <v>498</v>
      </c>
      <c r="Y176" s="12" t="s">
        <v>498</v>
      </c>
      <c r="Z176" s="12" t="s">
        <v>498</v>
      </c>
      <c r="AA176" s="32" t="s">
        <v>498</v>
      </c>
    </row>
    <row r="177" spans="1:27" ht="31" x14ac:dyDescent="0.35">
      <c r="A177" s="12" t="s">
        <v>374</v>
      </c>
      <c r="B177" s="11" t="s">
        <v>375</v>
      </c>
      <c r="C177" s="32" t="s">
        <v>1680</v>
      </c>
      <c r="D177" s="12" t="s">
        <v>498</v>
      </c>
      <c r="E177" s="12" t="s">
        <v>1683</v>
      </c>
      <c r="F177" s="12" t="s">
        <v>498</v>
      </c>
      <c r="G177" s="12" t="s">
        <v>498</v>
      </c>
      <c r="H177" s="12" t="s">
        <v>498</v>
      </c>
      <c r="I177" s="12" t="s">
        <v>498</v>
      </c>
      <c r="J177" s="12" t="s">
        <v>498</v>
      </c>
      <c r="K177" s="12" t="s">
        <v>498</v>
      </c>
      <c r="L177" s="12" t="s">
        <v>498</v>
      </c>
      <c r="M177" s="12" t="s">
        <v>498</v>
      </c>
      <c r="N177" s="12" t="s">
        <v>498</v>
      </c>
      <c r="O177" s="32" t="s">
        <v>498</v>
      </c>
      <c r="P177" s="12" t="s">
        <v>498</v>
      </c>
      <c r="Q177" s="12" t="s">
        <v>498</v>
      </c>
      <c r="R177" s="12" t="s">
        <v>498</v>
      </c>
      <c r="S177" s="12" t="s">
        <v>498</v>
      </c>
      <c r="T177" s="12" t="s">
        <v>498</v>
      </c>
      <c r="U177" s="12" t="s">
        <v>498</v>
      </c>
      <c r="V177" s="12" t="s">
        <v>498</v>
      </c>
      <c r="W177" s="12" t="s">
        <v>498</v>
      </c>
      <c r="X177" s="12" t="s">
        <v>498</v>
      </c>
      <c r="Y177" s="12" t="s">
        <v>498</v>
      </c>
      <c r="Z177" s="12" t="s">
        <v>498</v>
      </c>
      <c r="AA177" s="32" t="s">
        <v>498</v>
      </c>
    </row>
    <row r="178" spans="1:27" ht="31" x14ac:dyDescent="0.35">
      <c r="A178" s="12" t="s">
        <v>376</v>
      </c>
      <c r="B178" s="11" t="s">
        <v>377</v>
      </c>
      <c r="C178" s="32" t="s">
        <v>1680</v>
      </c>
      <c r="D178" s="12" t="s">
        <v>498</v>
      </c>
      <c r="E178" s="12" t="s">
        <v>498</v>
      </c>
      <c r="F178" s="12" t="s">
        <v>498</v>
      </c>
      <c r="G178" s="12" t="s">
        <v>498</v>
      </c>
      <c r="H178" s="12" t="s">
        <v>498</v>
      </c>
      <c r="I178" s="12" t="s">
        <v>498</v>
      </c>
      <c r="J178" s="12" t="s">
        <v>498</v>
      </c>
      <c r="K178" s="12" t="s">
        <v>1684</v>
      </c>
      <c r="L178" s="12" t="s">
        <v>498</v>
      </c>
      <c r="M178" s="12" t="s">
        <v>498</v>
      </c>
      <c r="N178" s="12" t="s">
        <v>498</v>
      </c>
      <c r="O178" s="32" t="s">
        <v>498</v>
      </c>
      <c r="P178" s="12" t="s">
        <v>498</v>
      </c>
      <c r="Q178" s="12" t="s">
        <v>498</v>
      </c>
      <c r="R178" s="12" t="s">
        <v>498</v>
      </c>
      <c r="S178" s="12" t="s">
        <v>498</v>
      </c>
      <c r="T178" s="12" t="s">
        <v>498</v>
      </c>
      <c r="U178" s="12" t="s">
        <v>498</v>
      </c>
      <c r="V178" s="12" t="s">
        <v>498</v>
      </c>
      <c r="W178" s="12" t="s">
        <v>498</v>
      </c>
      <c r="X178" s="12" t="s">
        <v>498</v>
      </c>
      <c r="Y178" s="12" t="s">
        <v>498</v>
      </c>
      <c r="Z178" s="12" t="s">
        <v>498</v>
      </c>
      <c r="AA178" s="32" t="s">
        <v>498</v>
      </c>
    </row>
    <row r="179" spans="1:27" ht="15.5" x14ac:dyDescent="0.35">
      <c r="A179" s="12" t="s">
        <v>378</v>
      </c>
      <c r="B179" s="11" t="s">
        <v>379</v>
      </c>
      <c r="C179" s="32" t="s">
        <v>1680</v>
      </c>
      <c r="D179" s="12" t="s">
        <v>498</v>
      </c>
      <c r="E179" s="12" t="s">
        <v>498</v>
      </c>
      <c r="F179" s="12" t="s">
        <v>498</v>
      </c>
      <c r="G179" s="12" t="s">
        <v>498</v>
      </c>
      <c r="H179" s="12" t="s">
        <v>498</v>
      </c>
      <c r="I179" s="12" t="s">
        <v>1683</v>
      </c>
      <c r="J179" s="12" t="s">
        <v>498</v>
      </c>
      <c r="K179" s="12" t="s">
        <v>498</v>
      </c>
      <c r="L179" s="12" t="s">
        <v>498</v>
      </c>
      <c r="M179" s="12" t="s">
        <v>498</v>
      </c>
      <c r="N179" s="12" t="s">
        <v>498</v>
      </c>
      <c r="O179" s="32" t="s">
        <v>498</v>
      </c>
      <c r="P179" s="12" t="s">
        <v>498</v>
      </c>
      <c r="Q179" s="12" t="s">
        <v>498</v>
      </c>
      <c r="R179" s="12" t="s">
        <v>498</v>
      </c>
      <c r="S179" s="12" t="s">
        <v>498</v>
      </c>
      <c r="T179" s="12" t="s">
        <v>498</v>
      </c>
      <c r="U179" s="12" t="s">
        <v>498</v>
      </c>
      <c r="V179" s="12" t="s">
        <v>498</v>
      </c>
      <c r="W179" s="12" t="s">
        <v>498</v>
      </c>
      <c r="X179" s="12" t="s">
        <v>498</v>
      </c>
      <c r="Y179" s="12" t="s">
        <v>498</v>
      </c>
      <c r="Z179" s="12" t="s">
        <v>498</v>
      </c>
      <c r="AA179" s="32" t="s">
        <v>498</v>
      </c>
    </row>
    <row r="180" spans="1:27" ht="31" x14ac:dyDescent="0.35">
      <c r="A180" s="12" t="s">
        <v>380</v>
      </c>
      <c r="B180" s="11" t="s">
        <v>381</v>
      </c>
      <c r="C180" s="32" t="s">
        <v>1680</v>
      </c>
      <c r="D180" s="12" t="s">
        <v>498</v>
      </c>
      <c r="E180" s="12" t="s">
        <v>498</v>
      </c>
      <c r="F180" s="12" t="s">
        <v>498</v>
      </c>
      <c r="G180" s="12" t="s">
        <v>498</v>
      </c>
      <c r="H180" s="12" t="s">
        <v>498</v>
      </c>
      <c r="I180" s="12" t="s">
        <v>1683</v>
      </c>
      <c r="J180" s="12" t="s">
        <v>498</v>
      </c>
      <c r="K180" s="12" t="s">
        <v>498</v>
      </c>
      <c r="L180" s="12" t="s">
        <v>498</v>
      </c>
      <c r="M180" s="12" t="s">
        <v>498</v>
      </c>
      <c r="N180" s="12" t="s">
        <v>498</v>
      </c>
      <c r="O180" s="32" t="s">
        <v>498</v>
      </c>
      <c r="P180" s="12" t="s">
        <v>498</v>
      </c>
      <c r="Q180" s="12" t="s">
        <v>498</v>
      </c>
      <c r="R180" s="12" t="s">
        <v>498</v>
      </c>
      <c r="S180" s="12" t="s">
        <v>498</v>
      </c>
      <c r="T180" s="12" t="s">
        <v>498</v>
      </c>
      <c r="U180" s="12" t="s">
        <v>498</v>
      </c>
      <c r="V180" s="12" t="s">
        <v>498</v>
      </c>
      <c r="W180" s="12" t="s">
        <v>498</v>
      </c>
      <c r="X180" s="12" t="s">
        <v>498</v>
      </c>
      <c r="Y180" s="12" t="s">
        <v>498</v>
      </c>
      <c r="Z180" s="12" t="s">
        <v>498</v>
      </c>
      <c r="AA180" s="32" t="s">
        <v>498</v>
      </c>
    </row>
    <row r="181" spans="1:27" ht="31" x14ac:dyDescent="0.35">
      <c r="A181" s="12" t="s">
        <v>382</v>
      </c>
      <c r="B181" s="11" t="s">
        <v>383</v>
      </c>
      <c r="C181" s="32" t="s">
        <v>1680</v>
      </c>
      <c r="D181" s="12" t="s">
        <v>498</v>
      </c>
      <c r="E181" s="12" t="s">
        <v>498</v>
      </c>
      <c r="F181" s="12" t="s">
        <v>498</v>
      </c>
      <c r="G181" s="12" t="s">
        <v>498</v>
      </c>
      <c r="H181" s="12" t="s">
        <v>498</v>
      </c>
      <c r="I181" s="12" t="s">
        <v>498</v>
      </c>
      <c r="J181" s="12" t="s">
        <v>498</v>
      </c>
      <c r="K181" s="12" t="s">
        <v>498</v>
      </c>
      <c r="L181" s="12" t="s">
        <v>498</v>
      </c>
      <c r="M181" s="12" t="s">
        <v>498</v>
      </c>
      <c r="N181" s="12" t="s">
        <v>498</v>
      </c>
      <c r="O181" s="32" t="s">
        <v>498</v>
      </c>
      <c r="P181" s="12" t="s">
        <v>498</v>
      </c>
      <c r="Q181" s="12" t="s">
        <v>498</v>
      </c>
      <c r="R181" s="12" t="s">
        <v>498</v>
      </c>
      <c r="S181" s="12" t="s">
        <v>498</v>
      </c>
      <c r="T181" s="12" t="s">
        <v>498</v>
      </c>
      <c r="U181" s="12" t="s">
        <v>1683</v>
      </c>
      <c r="V181" s="12" t="s">
        <v>498</v>
      </c>
      <c r="W181" s="12" t="s">
        <v>498</v>
      </c>
      <c r="X181" s="12" t="s">
        <v>498</v>
      </c>
      <c r="Y181" s="12" t="s">
        <v>498</v>
      </c>
      <c r="Z181" s="12" t="s">
        <v>498</v>
      </c>
      <c r="AA181" s="32" t="s">
        <v>498</v>
      </c>
    </row>
    <row r="182" spans="1:27" ht="31" x14ac:dyDescent="0.35">
      <c r="A182" s="12" t="s">
        <v>384</v>
      </c>
      <c r="B182" s="11" t="s">
        <v>385</v>
      </c>
      <c r="C182" s="32" t="s">
        <v>1680</v>
      </c>
      <c r="D182" s="12" t="s">
        <v>498</v>
      </c>
      <c r="E182" s="12" t="s">
        <v>498</v>
      </c>
      <c r="F182" s="12" t="s">
        <v>498</v>
      </c>
      <c r="G182" s="12" t="s">
        <v>498</v>
      </c>
      <c r="H182" s="12" t="s">
        <v>498</v>
      </c>
      <c r="I182" s="12" t="s">
        <v>498</v>
      </c>
      <c r="J182" s="12" t="s">
        <v>498</v>
      </c>
      <c r="K182" s="12" t="s">
        <v>498</v>
      </c>
      <c r="L182" s="12" t="s">
        <v>498</v>
      </c>
      <c r="M182" s="12" t="s">
        <v>498</v>
      </c>
      <c r="N182" s="12" t="s">
        <v>498</v>
      </c>
      <c r="O182" s="32" t="s">
        <v>498</v>
      </c>
      <c r="P182" s="12" t="s">
        <v>498</v>
      </c>
      <c r="Q182" s="12" t="s">
        <v>498</v>
      </c>
      <c r="R182" s="12" t="s">
        <v>498</v>
      </c>
      <c r="S182" s="12" t="s">
        <v>498</v>
      </c>
      <c r="T182" s="12" t="s">
        <v>498</v>
      </c>
      <c r="U182" s="12" t="s">
        <v>1683</v>
      </c>
      <c r="V182" s="12" t="s">
        <v>498</v>
      </c>
      <c r="W182" s="12" t="s">
        <v>498</v>
      </c>
      <c r="X182" s="12" t="s">
        <v>498</v>
      </c>
      <c r="Y182" s="12" t="s">
        <v>498</v>
      </c>
      <c r="Z182" s="12" t="s">
        <v>498</v>
      </c>
      <c r="AA182" s="32" t="s">
        <v>498</v>
      </c>
    </row>
    <row r="183" spans="1:27" ht="31" x14ac:dyDescent="0.35">
      <c r="A183" s="12" t="s">
        <v>386</v>
      </c>
      <c r="B183" s="11" t="s">
        <v>387</v>
      </c>
      <c r="C183" s="32" t="s">
        <v>1680</v>
      </c>
      <c r="D183" s="12" t="s">
        <v>498</v>
      </c>
      <c r="E183" s="12" t="s">
        <v>498</v>
      </c>
      <c r="F183" s="12" t="s">
        <v>498</v>
      </c>
      <c r="G183" s="12" t="s">
        <v>498</v>
      </c>
      <c r="H183" s="12" t="s">
        <v>498</v>
      </c>
      <c r="I183" s="12" t="s">
        <v>498</v>
      </c>
      <c r="J183" s="12" t="s">
        <v>498</v>
      </c>
      <c r="K183" s="12" t="s">
        <v>498</v>
      </c>
      <c r="L183" s="12" t="s">
        <v>498</v>
      </c>
      <c r="M183" s="12" t="s">
        <v>498</v>
      </c>
      <c r="N183" s="12" t="s">
        <v>498</v>
      </c>
      <c r="O183" s="32" t="s">
        <v>498</v>
      </c>
      <c r="P183" s="12" t="s">
        <v>498</v>
      </c>
      <c r="Q183" s="12" t="s">
        <v>498</v>
      </c>
      <c r="R183" s="12" t="s">
        <v>498</v>
      </c>
      <c r="S183" s="12" t="s">
        <v>498</v>
      </c>
      <c r="T183" s="12" t="s">
        <v>498</v>
      </c>
      <c r="U183" s="12" t="s">
        <v>1683</v>
      </c>
      <c r="V183" s="12" t="s">
        <v>498</v>
      </c>
      <c r="W183" s="12" t="s">
        <v>498</v>
      </c>
      <c r="X183" s="12" t="s">
        <v>498</v>
      </c>
      <c r="Y183" s="12" t="s">
        <v>498</v>
      </c>
      <c r="Z183" s="12" t="s">
        <v>498</v>
      </c>
      <c r="AA183" s="32" t="s">
        <v>498</v>
      </c>
    </row>
    <row r="184" spans="1:27" ht="31" x14ac:dyDescent="0.35">
      <c r="A184" s="12" t="s">
        <v>388</v>
      </c>
      <c r="B184" s="11" t="s">
        <v>389</v>
      </c>
      <c r="C184" s="32" t="s">
        <v>1680</v>
      </c>
      <c r="D184" s="12" t="s">
        <v>498</v>
      </c>
      <c r="E184" s="12" t="s">
        <v>498</v>
      </c>
      <c r="F184" s="12" t="s">
        <v>498</v>
      </c>
      <c r="G184" s="12" t="s">
        <v>498</v>
      </c>
      <c r="H184" s="12" t="s">
        <v>498</v>
      </c>
      <c r="I184" s="12" t="s">
        <v>498</v>
      </c>
      <c r="J184" s="12" t="s">
        <v>498</v>
      </c>
      <c r="K184" s="12" t="s">
        <v>498</v>
      </c>
      <c r="L184" s="12" t="s">
        <v>498</v>
      </c>
      <c r="M184" s="12" t="s">
        <v>498</v>
      </c>
      <c r="N184" s="12" t="s">
        <v>498</v>
      </c>
      <c r="O184" s="32" t="s">
        <v>498</v>
      </c>
      <c r="P184" s="12" t="s">
        <v>498</v>
      </c>
      <c r="Q184" s="12" t="s">
        <v>498</v>
      </c>
      <c r="R184" s="12" t="s">
        <v>498</v>
      </c>
      <c r="S184" s="12" t="s">
        <v>498</v>
      </c>
      <c r="T184" s="12" t="s">
        <v>498</v>
      </c>
      <c r="U184" s="12" t="s">
        <v>1683</v>
      </c>
      <c r="V184" s="12" t="s">
        <v>498</v>
      </c>
      <c r="W184" s="12" t="s">
        <v>498</v>
      </c>
      <c r="X184" s="12" t="s">
        <v>498</v>
      </c>
      <c r="Y184" s="12" t="s">
        <v>498</v>
      </c>
      <c r="Z184" s="12" t="s">
        <v>498</v>
      </c>
      <c r="AA184" s="32" t="s">
        <v>498</v>
      </c>
    </row>
    <row r="185" spans="1:27" ht="31" x14ac:dyDescent="0.35">
      <c r="A185" s="12" t="s">
        <v>390</v>
      </c>
      <c r="B185" s="11" t="s">
        <v>391</v>
      </c>
      <c r="C185" s="32" t="s">
        <v>1680</v>
      </c>
      <c r="D185" s="12" t="s">
        <v>498</v>
      </c>
      <c r="E185" s="12" t="s">
        <v>498</v>
      </c>
      <c r="F185" s="12" t="s">
        <v>498</v>
      </c>
      <c r="G185" s="12" t="s">
        <v>498</v>
      </c>
      <c r="H185" s="12" t="s">
        <v>498</v>
      </c>
      <c r="I185" s="12" t="s">
        <v>1683</v>
      </c>
      <c r="J185" s="12" t="s">
        <v>498</v>
      </c>
      <c r="K185" s="12" t="s">
        <v>498</v>
      </c>
      <c r="L185" s="12" t="s">
        <v>498</v>
      </c>
      <c r="M185" s="12" t="s">
        <v>498</v>
      </c>
      <c r="N185" s="12" t="s">
        <v>498</v>
      </c>
      <c r="O185" s="32" t="s">
        <v>498</v>
      </c>
      <c r="P185" s="12" t="s">
        <v>498</v>
      </c>
      <c r="Q185" s="12" t="s">
        <v>498</v>
      </c>
      <c r="R185" s="12" t="s">
        <v>498</v>
      </c>
      <c r="S185" s="12" t="s">
        <v>498</v>
      </c>
      <c r="T185" s="12" t="s">
        <v>498</v>
      </c>
      <c r="U185" s="12" t="s">
        <v>498</v>
      </c>
      <c r="V185" s="12" t="s">
        <v>498</v>
      </c>
      <c r="W185" s="12" t="s">
        <v>498</v>
      </c>
      <c r="X185" s="12" t="s">
        <v>498</v>
      </c>
      <c r="Y185" s="12" t="s">
        <v>498</v>
      </c>
      <c r="Z185" s="12" t="s">
        <v>498</v>
      </c>
      <c r="AA185" s="32" t="s">
        <v>498</v>
      </c>
    </row>
    <row r="186" spans="1:27" ht="31" x14ac:dyDescent="0.35">
      <c r="A186" s="12" t="s">
        <v>392</v>
      </c>
      <c r="B186" s="11" t="s">
        <v>393</v>
      </c>
      <c r="C186" s="32" t="s">
        <v>1680</v>
      </c>
      <c r="D186" s="12" t="s">
        <v>498</v>
      </c>
      <c r="E186" s="12" t="s">
        <v>498</v>
      </c>
      <c r="F186" s="12" t="s">
        <v>498</v>
      </c>
      <c r="G186" s="12" t="s">
        <v>498</v>
      </c>
      <c r="H186" s="12" t="s">
        <v>498</v>
      </c>
      <c r="I186" s="12" t="s">
        <v>1683</v>
      </c>
      <c r="J186" s="12" t="s">
        <v>498</v>
      </c>
      <c r="K186" s="12" t="s">
        <v>498</v>
      </c>
      <c r="L186" s="12" t="s">
        <v>498</v>
      </c>
      <c r="M186" s="12" t="s">
        <v>498</v>
      </c>
      <c r="N186" s="12" t="s">
        <v>498</v>
      </c>
      <c r="O186" s="32" t="s">
        <v>498</v>
      </c>
      <c r="P186" s="12" t="s">
        <v>498</v>
      </c>
      <c r="Q186" s="12" t="s">
        <v>498</v>
      </c>
      <c r="R186" s="12" t="s">
        <v>498</v>
      </c>
      <c r="S186" s="12" t="s">
        <v>498</v>
      </c>
      <c r="T186" s="12" t="s">
        <v>498</v>
      </c>
      <c r="U186" s="12" t="s">
        <v>498</v>
      </c>
      <c r="V186" s="12" t="s">
        <v>498</v>
      </c>
      <c r="W186" s="12" t="s">
        <v>498</v>
      </c>
      <c r="X186" s="12" t="s">
        <v>498</v>
      </c>
      <c r="Y186" s="12" t="s">
        <v>498</v>
      </c>
      <c r="Z186" s="12" t="s">
        <v>498</v>
      </c>
      <c r="AA186" s="32" t="s">
        <v>498</v>
      </c>
    </row>
    <row r="187" spans="1:27" ht="31" x14ac:dyDescent="0.35">
      <c r="A187" s="12" t="s">
        <v>394</v>
      </c>
      <c r="B187" s="11" t="s">
        <v>395</v>
      </c>
      <c r="C187" s="32" t="s">
        <v>1680</v>
      </c>
      <c r="D187" s="12" t="s">
        <v>498</v>
      </c>
      <c r="E187" s="12" t="s">
        <v>498</v>
      </c>
      <c r="F187" s="12" t="s">
        <v>498</v>
      </c>
      <c r="G187" s="12" t="s">
        <v>498</v>
      </c>
      <c r="H187" s="12" t="s">
        <v>498</v>
      </c>
      <c r="I187" s="12" t="s">
        <v>498</v>
      </c>
      <c r="J187" s="12" t="s">
        <v>498</v>
      </c>
      <c r="K187" s="12" t="s">
        <v>498</v>
      </c>
      <c r="L187" s="12" t="s">
        <v>498</v>
      </c>
      <c r="M187" s="12" t="s">
        <v>498</v>
      </c>
      <c r="N187" s="12" t="s">
        <v>498</v>
      </c>
      <c r="O187" s="32" t="s">
        <v>498</v>
      </c>
      <c r="P187" s="12" t="s">
        <v>498</v>
      </c>
      <c r="Q187" s="12" t="s">
        <v>498</v>
      </c>
      <c r="R187" s="12" t="s">
        <v>498</v>
      </c>
      <c r="S187" s="12" t="s">
        <v>498</v>
      </c>
      <c r="T187" s="12" t="s">
        <v>498</v>
      </c>
      <c r="U187" s="12" t="s">
        <v>1683</v>
      </c>
      <c r="V187" s="12" t="s">
        <v>498</v>
      </c>
      <c r="W187" s="12" t="s">
        <v>498</v>
      </c>
      <c r="X187" s="12" t="s">
        <v>498</v>
      </c>
      <c r="Y187" s="12" t="s">
        <v>498</v>
      </c>
      <c r="Z187" s="12" t="s">
        <v>498</v>
      </c>
      <c r="AA187" s="32" t="s">
        <v>498</v>
      </c>
    </row>
    <row r="188" spans="1:27" ht="31" x14ac:dyDescent="0.35">
      <c r="A188" s="12" t="s">
        <v>396</v>
      </c>
      <c r="B188" s="11" t="s">
        <v>397</v>
      </c>
      <c r="C188" s="32" t="s">
        <v>1680</v>
      </c>
      <c r="D188" s="12" t="s">
        <v>498</v>
      </c>
      <c r="E188" s="12" t="s">
        <v>498</v>
      </c>
      <c r="F188" s="12" t="s">
        <v>498</v>
      </c>
      <c r="G188" s="12" t="s">
        <v>498</v>
      </c>
      <c r="H188" s="12" t="s">
        <v>498</v>
      </c>
      <c r="I188" s="12" t="s">
        <v>1683</v>
      </c>
      <c r="J188" s="12" t="s">
        <v>498</v>
      </c>
      <c r="K188" s="12" t="s">
        <v>498</v>
      </c>
      <c r="L188" s="12" t="s">
        <v>498</v>
      </c>
      <c r="M188" s="12" t="s">
        <v>498</v>
      </c>
      <c r="N188" s="12" t="s">
        <v>498</v>
      </c>
      <c r="O188" s="32" t="s">
        <v>498</v>
      </c>
      <c r="P188" s="12" t="s">
        <v>498</v>
      </c>
      <c r="Q188" s="12" t="s">
        <v>498</v>
      </c>
      <c r="R188" s="12" t="s">
        <v>498</v>
      </c>
      <c r="S188" s="12" t="s">
        <v>498</v>
      </c>
      <c r="T188" s="12" t="s">
        <v>498</v>
      </c>
      <c r="U188" s="12" t="s">
        <v>498</v>
      </c>
      <c r="V188" s="12" t="s">
        <v>498</v>
      </c>
      <c r="W188" s="12" t="s">
        <v>498</v>
      </c>
      <c r="X188" s="12" t="s">
        <v>498</v>
      </c>
      <c r="Y188" s="12" t="s">
        <v>498</v>
      </c>
      <c r="Z188" s="12" t="s">
        <v>498</v>
      </c>
      <c r="AA188" s="32" t="s">
        <v>498</v>
      </c>
    </row>
    <row r="189" spans="1:27" ht="62" x14ac:dyDescent="0.35">
      <c r="A189" s="12" t="s">
        <v>398</v>
      </c>
      <c r="B189" s="11" t="s">
        <v>399</v>
      </c>
      <c r="C189" s="32" t="s">
        <v>1680</v>
      </c>
      <c r="D189" s="12" t="s">
        <v>498</v>
      </c>
      <c r="E189" s="12" t="s">
        <v>498</v>
      </c>
      <c r="F189" s="12" t="s">
        <v>498</v>
      </c>
      <c r="G189" s="12" t="s">
        <v>498</v>
      </c>
      <c r="H189" s="12" t="s">
        <v>498</v>
      </c>
      <c r="I189" s="12" t="s">
        <v>1683</v>
      </c>
      <c r="J189" s="12" t="s">
        <v>498</v>
      </c>
      <c r="K189" s="12" t="s">
        <v>498</v>
      </c>
      <c r="L189" s="12" t="s">
        <v>498</v>
      </c>
      <c r="M189" s="12" t="s">
        <v>498</v>
      </c>
      <c r="N189" s="12" t="s">
        <v>498</v>
      </c>
      <c r="O189" s="32" t="s">
        <v>498</v>
      </c>
      <c r="P189" s="12" t="s">
        <v>498</v>
      </c>
      <c r="Q189" s="12" t="s">
        <v>498</v>
      </c>
      <c r="R189" s="12" t="s">
        <v>498</v>
      </c>
      <c r="S189" s="12" t="s">
        <v>498</v>
      </c>
      <c r="T189" s="12" t="s">
        <v>498</v>
      </c>
      <c r="U189" s="12" t="s">
        <v>498</v>
      </c>
      <c r="V189" s="12" t="s">
        <v>498</v>
      </c>
      <c r="W189" s="12" t="s">
        <v>498</v>
      </c>
      <c r="X189" s="12" t="s">
        <v>498</v>
      </c>
      <c r="Y189" s="12" t="s">
        <v>498</v>
      </c>
      <c r="Z189" s="12" t="s">
        <v>498</v>
      </c>
      <c r="AA189" s="32" t="s">
        <v>498</v>
      </c>
    </row>
    <row r="190" spans="1:27" ht="31" x14ac:dyDescent="0.35">
      <c r="A190" s="12" t="s">
        <v>400</v>
      </c>
      <c r="B190" s="11" t="s">
        <v>401</v>
      </c>
      <c r="C190" s="32" t="s">
        <v>1680</v>
      </c>
      <c r="D190" s="12" t="s">
        <v>498</v>
      </c>
      <c r="E190" s="12" t="s">
        <v>498</v>
      </c>
      <c r="F190" s="12" t="s">
        <v>498</v>
      </c>
      <c r="G190" s="12" t="s">
        <v>498</v>
      </c>
      <c r="H190" s="12" t="s">
        <v>498</v>
      </c>
      <c r="I190" s="12" t="s">
        <v>1689</v>
      </c>
      <c r="J190" s="12" t="s">
        <v>498</v>
      </c>
      <c r="K190" s="12" t="s">
        <v>498</v>
      </c>
      <c r="L190" s="12" t="s">
        <v>498</v>
      </c>
      <c r="M190" s="12" t="s">
        <v>498</v>
      </c>
      <c r="N190" s="12" t="s">
        <v>498</v>
      </c>
      <c r="O190" s="32" t="s">
        <v>498</v>
      </c>
      <c r="P190" s="12" t="s">
        <v>498</v>
      </c>
      <c r="Q190" s="12" t="s">
        <v>498</v>
      </c>
      <c r="R190" s="12" t="s">
        <v>498</v>
      </c>
      <c r="S190" s="12" t="s">
        <v>498</v>
      </c>
      <c r="T190" s="12" t="s">
        <v>498</v>
      </c>
      <c r="U190" s="12" t="s">
        <v>498</v>
      </c>
      <c r="V190" s="12" t="s">
        <v>498</v>
      </c>
      <c r="W190" s="12" t="s">
        <v>498</v>
      </c>
      <c r="X190" s="12" t="s">
        <v>498</v>
      </c>
      <c r="Y190" s="12" t="s">
        <v>498</v>
      </c>
      <c r="Z190" s="12" t="s">
        <v>498</v>
      </c>
      <c r="AA190" s="32" t="s">
        <v>498</v>
      </c>
    </row>
    <row r="191" spans="1:27" ht="46.5" x14ac:dyDescent="0.35">
      <c r="A191" s="12" t="s">
        <v>402</v>
      </c>
      <c r="B191" s="11" t="s">
        <v>403</v>
      </c>
      <c r="C191" s="32" t="s">
        <v>1680</v>
      </c>
      <c r="D191" s="12" t="s">
        <v>498</v>
      </c>
      <c r="E191" s="12" t="s">
        <v>498</v>
      </c>
      <c r="F191" s="12" t="s">
        <v>498</v>
      </c>
      <c r="G191" s="12" t="s">
        <v>498</v>
      </c>
      <c r="H191" s="12" t="s">
        <v>498</v>
      </c>
      <c r="I191" s="12" t="s">
        <v>1683</v>
      </c>
      <c r="J191" s="12" t="s">
        <v>498</v>
      </c>
      <c r="K191" s="12" t="s">
        <v>498</v>
      </c>
      <c r="L191" s="12" t="s">
        <v>498</v>
      </c>
      <c r="M191" s="12" t="s">
        <v>498</v>
      </c>
      <c r="N191" s="12" t="s">
        <v>498</v>
      </c>
      <c r="O191" s="32" t="s">
        <v>498</v>
      </c>
      <c r="P191" s="12" t="s">
        <v>498</v>
      </c>
      <c r="Q191" s="12" t="s">
        <v>498</v>
      </c>
      <c r="R191" s="12" t="s">
        <v>498</v>
      </c>
      <c r="S191" s="12" t="s">
        <v>498</v>
      </c>
      <c r="T191" s="12" t="s">
        <v>498</v>
      </c>
      <c r="U191" s="12" t="s">
        <v>498</v>
      </c>
      <c r="V191" s="12" t="s">
        <v>498</v>
      </c>
      <c r="W191" s="12" t="s">
        <v>498</v>
      </c>
      <c r="X191" s="12" t="s">
        <v>498</v>
      </c>
      <c r="Y191" s="12" t="s">
        <v>498</v>
      </c>
      <c r="Z191" s="12" t="s">
        <v>498</v>
      </c>
      <c r="AA191" s="32" t="s">
        <v>498</v>
      </c>
    </row>
    <row r="192" spans="1:27" ht="46.5" x14ac:dyDescent="0.35">
      <c r="A192" s="12" t="s">
        <v>404</v>
      </c>
      <c r="B192" s="11" t="s">
        <v>405</v>
      </c>
      <c r="C192" s="32" t="s">
        <v>1680</v>
      </c>
      <c r="D192" s="12" t="s">
        <v>498</v>
      </c>
      <c r="E192" s="12" t="s">
        <v>498</v>
      </c>
      <c r="F192" s="12" t="s">
        <v>498</v>
      </c>
      <c r="G192" s="12" t="s">
        <v>498</v>
      </c>
      <c r="H192" s="12" t="s">
        <v>498</v>
      </c>
      <c r="I192" s="12" t="s">
        <v>1683</v>
      </c>
      <c r="J192" s="12" t="s">
        <v>498</v>
      </c>
      <c r="K192" s="12" t="s">
        <v>498</v>
      </c>
      <c r="L192" s="12" t="s">
        <v>498</v>
      </c>
      <c r="M192" s="12" t="s">
        <v>498</v>
      </c>
      <c r="N192" s="12" t="s">
        <v>498</v>
      </c>
      <c r="O192" s="32" t="s">
        <v>498</v>
      </c>
      <c r="P192" s="12" t="s">
        <v>498</v>
      </c>
      <c r="Q192" s="12" t="s">
        <v>498</v>
      </c>
      <c r="R192" s="12" t="s">
        <v>498</v>
      </c>
      <c r="S192" s="12" t="s">
        <v>498</v>
      </c>
      <c r="T192" s="12" t="s">
        <v>498</v>
      </c>
      <c r="U192" s="12" t="s">
        <v>498</v>
      </c>
      <c r="V192" s="12" t="s">
        <v>498</v>
      </c>
      <c r="W192" s="12" t="s">
        <v>498</v>
      </c>
      <c r="X192" s="12" t="s">
        <v>498</v>
      </c>
      <c r="Y192" s="12" t="s">
        <v>498</v>
      </c>
      <c r="Z192" s="12" t="s">
        <v>498</v>
      </c>
      <c r="AA192" s="32" t="s">
        <v>498</v>
      </c>
    </row>
    <row r="193" spans="1:27" ht="46.5" x14ac:dyDescent="0.35">
      <c r="A193" s="12" t="s">
        <v>406</v>
      </c>
      <c r="B193" s="11" t="s">
        <v>407</v>
      </c>
      <c r="C193" s="32" t="s">
        <v>1680</v>
      </c>
      <c r="D193" s="12" t="s">
        <v>498</v>
      </c>
      <c r="E193" s="12" t="s">
        <v>498</v>
      </c>
      <c r="F193" s="12" t="s">
        <v>498</v>
      </c>
      <c r="G193" s="12" t="s">
        <v>498</v>
      </c>
      <c r="H193" s="12" t="s">
        <v>498</v>
      </c>
      <c r="I193" s="12" t="s">
        <v>1681</v>
      </c>
      <c r="J193" s="12" t="s">
        <v>498</v>
      </c>
      <c r="K193" s="12" t="s">
        <v>498</v>
      </c>
      <c r="L193" s="12" t="s">
        <v>498</v>
      </c>
      <c r="M193" s="12" t="s">
        <v>498</v>
      </c>
      <c r="N193" s="12" t="s">
        <v>498</v>
      </c>
      <c r="O193" s="32" t="s">
        <v>498</v>
      </c>
      <c r="P193" s="12" t="s">
        <v>498</v>
      </c>
      <c r="Q193" s="12" t="s">
        <v>498</v>
      </c>
      <c r="R193" s="12" t="s">
        <v>498</v>
      </c>
      <c r="S193" s="12" t="s">
        <v>498</v>
      </c>
      <c r="T193" s="12" t="s">
        <v>498</v>
      </c>
      <c r="U193" s="12" t="s">
        <v>498</v>
      </c>
      <c r="V193" s="12" t="s">
        <v>498</v>
      </c>
      <c r="W193" s="12" t="s">
        <v>498</v>
      </c>
      <c r="X193" s="12" t="s">
        <v>498</v>
      </c>
      <c r="Y193" s="12" t="s">
        <v>498</v>
      </c>
      <c r="Z193" s="12" t="s">
        <v>498</v>
      </c>
      <c r="AA193" s="32" t="s">
        <v>498</v>
      </c>
    </row>
    <row r="194" spans="1:27" ht="31" x14ac:dyDescent="0.35">
      <c r="A194" s="12" t="s">
        <v>408</v>
      </c>
      <c r="B194" s="11" t="s">
        <v>409</v>
      </c>
      <c r="C194" s="32" t="s">
        <v>1680</v>
      </c>
      <c r="D194" s="12" t="s">
        <v>498</v>
      </c>
      <c r="E194" s="12" t="s">
        <v>498</v>
      </c>
      <c r="F194" s="12" t="s">
        <v>498</v>
      </c>
      <c r="G194" s="12" t="s">
        <v>498</v>
      </c>
      <c r="H194" s="12" t="s">
        <v>498</v>
      </c>
      <c r="I194" s="12" t="s">
        <v>1683</v>
      </c>
      <c r="J194" s="12" t="s">
        <v>498</v>
      </c>
      <c r="K194" s="12" t="s">
        <v>498</v>
      </c>
      <c r="L194" s="12" t="s">
        <v>498</v>
      </c>
      <c r="M194" s="12" t="s">
        <v>498</v>
      </c>
      <c r="N194" s="12" t="s">
        <v>498</v>
      </c>
      <c r="O194" s="32" t="s">
        <v>498</v>
      </c>
      <c r="P194" s="12" t="s">
        <v>498</v>
      </c>
      <c r="Q194" s="12" t="s">
        <v>498</v>
      </c>
      <c r="R194" s="12" t="s">
        <v>498</v>
      </c>
      <c r="S194" s="12" t="s">
        <v>498</v>
      </c>
      <c r="T194" s="12" t="s">
        <v>498</v>
      </c>
      <c r="U194" s="12" t="s">
        <v>498</v>
      </c>
      <c r="V194" s="12" t="s">
        <v>498</v>
      </c>
      <c r="W194" s="12" t="s">
        <v>498</v>
      </c>
      <c r="X194" s="12" t="s">
        <v>498</v>
      </c>
      <c r="Y194" s="12" t="s">
        <v>498</v>
      </c>
      <c r="Z194" s="12" t="s">
        <v>498</v>
      </c>
      <c r="AA194" s="32" t="s">
        <v>498</v>
      </c>
    </row>
    <row r="195" spans="1:27" ht="15.5" x14ac:dyDescent="0.35">
      <c r="A195" s="12" t="s">
        <v>410</v>
      </c>
      <c r="B195" s="11" t="s">
        <v>411</v>
      </c>
      <c r="C195" s="32" t="s">
        <v>1680</v>
      </c>
      <c r="D195" s="12" t="s">
        <v>498</v>
      </c>
      <c r="E195" s="12" t="s">
        <v>498</v>
      </c>
      <c r="F195" s="12" t="s">
        <v>498</v>
      </c>
      <c r="G195" s="12" t="s">
        <v>498</v>
      </c>
      <c r="H195" s="12" t="s">
        <v>498</v>
      </c>
      <c r="I195" s="12" t="s">
        <v>1681</v>
      </c>
      <c r="J195" s="12" t="s">
        <v>498</v>
      </c>
      <c r="K195" s="12" t="s">
        <v>498</v>
      </c>
      <c r="L195" s="12" t="s">
        <v>498</v>
      </c>
      <c r="M195" s="12" t="s">
        <v>498</v>
      </c>
      <c r="N195" s="12" t="s">
        <v>498</v>
      </c>
      <c r="O195" s="32" t="s">
        <v>498</v>
      </c>
      <c r="P195" s="12" t="s">
        <v>498</v>
      </c>
      <c r="Q195" s="12" t="s">
        <v>498</v>
      </c>
      <c r="R195" s="12" t="s">
        <v>498</v>
      </c>
      <c r="S195" s="12" t="s">
        <v>498</v>
      </c>
      <c r="T195" s="12" t="s">
        <v>498</v>
      </c>
      <c r="U195" s="12" t="s">
        <v>498</v>
      </c>
      <c r="V195" s="12" t="s">
        <v>498</v>
      </c>
      <c r="W195" s="12" t="s">
        <v>498</v>
      </c>
      <c r="X195" s="12" t="s">
        <v>498</v>
      </c>
      <c r="Y195" s="12" t="s">
        <v>498</v>
      </c>
      <c r="Z195" s="12" t="s">
        <v>498</v>
      </c>
      <c r="AA195" s="32" t="s">
        <v>498</v>
      </c>
    </row>
    <row r="196" spans="1:27" ht="31" x14ac:dyDescent="0.35">
      <c r="A196" s="12" t="s">
        <v>412</v>
      </c>
      <c r="B196" s="11" t="s">
        <v>413</v>
      </c>
      <c r="C196" s="32" t="s">
        <v>1680</v>
      </c>
      <c r="D196" s="12" t="s">
        <v>498</v>
      </c>
      <c r="E196" s="12" t="s">
        <v>498</v>
      </c>
      <c r="F196" s="12" t="s">
        <v>498</v>
      </c>
      <c r="G196" s="12" t="s">
        <v>498</v>
      </c>
      <c r="H196" s="12" t="s">
        <v>498</v>
      </c>
      <c r="I196" s="12" t="s">
        <v>498</v>
      </c>
      <c r="J196" s="12" t="s">
        <v>498</v>
      </c>
      <c r="K196" s="12" t="s">
        <v>498</v>
      </c>
      <c r="L196" s="12" t="s">
        <v>498</v>
      </c>
      <c r="M196" s="12" t="s">
        <v>498</v>
      </c>
      <c r="N196" s="12" t="s">
        <v>498</v>
      </c>
      <c r="O196" s="32" t="s">
        <v>498</v>
      </c>
      <c r="P196" s="12" t="s">
        <v>498</v>
      </c>
      <c r="Q196" s="12" t="s">
        <v>498</v>
      </c>
      <c r="R196" s="12" t="s">
        <v>498</v>
      </c>
      <c r="S196" s="12" t="s">
        <v>498</v>
      </c>
      <c r="T196" s="12" t="s">
        <v>498</v>
      </c>
      <c r="U196" s="12" t="s">
        <v>1683</v>
      </c>
      <c r="V196" s="12" t="s">
        <v>498</v>
      </c>
      <c r="W196" s="12" t="s">
        <v>498</v>
      </c>
      <c r="X196" s="12" t="s">
        <v>498</v>
      </c>
      <c r="Y196" s="12" t="s">
        <v>498</v>
      </c>
      <c r="Z196" s="12" t="s">
        <v>498</v>
      </c>
      <c r="AA196" s="32" t="s">
        <v>498</v>
      </c>
    </row>
    <row r="197" spans="1:27" ht="46.5" x14ac:dyDescent="0.35">
      <c r="A197" s="12" t="s">
        <v>414</v>
      </c>
      <c r="B197" s="11" t="s">
        <v>415</v>
      </c>
      <c r="C197" s="32" t="s">
        <v>1680</v>
      </c>
      <c r="D197" s="12" t="s">
        <v>498</v>
      </c>
      <c r="E197" s="12" t="s">
        <v>498</v>
      </c>
      <c r="F197" s="12" t="s">
        <v>498</v>
      </c>
      <c r="G197" s="12" t="s">
        <v>498</v>
      </c>
      <c r="H197" s="12" t="s">
        <v>498</v>
      </c>
      <c r="I197" s="12" t="s">
        <v>498</v>
      </c>
      <c r="J197" s="12" t="s">
        <v>498</v>
      </c>
      <c r="K197" s="12" t="s">
        <v>498</v>
      </c>
      <c r="L197" s="12" t="s">
        <v>498</v>
      </c>
      <c r="M197" s="12" t="s">
        <v>498</v>
      </c>
      <c r="N197" s="12" t="s">
        <v>498</v>
      </c>
      <c r="O197" s="32" t="s">
        <v>498</v>
      </c>
      <c r="P197" s="12" t="s">
        <v>498</v>
      </c>
      <c r="Q197" s="12" t="s">
        <v>498</v>
      </c>
      <c r="R197" s="12" t="s">
        <v>498</v>
      </c>
      <c r="S197" s="12" t="s">
        <v>498</v>
      </c>
      <c r="T197" s="12" t="s">
        <v>498</v>
      </c>
      <c r="U197" s="12" t="s">
        <v>1683</v>
      </c>
      <c r="V197" s="12" t="s">
        <v>498</v>
      </c>
      <c r="W197" s="12" t="s">
        <v>498</v>
      </c>
      <c r="X197" s="12" t="s">
        <v>498</v>
      </c>
      <c r="Y197" s="12" t="s">
        <v>498</v>
      </c>
      <c r="Z197" s="12" t="s">
        <v>498</v>
      </c>
      <c r="AA197" s="32" t="s">
        <v>498</v>
      </c>
    </row>
    <row r="198" spans="1:27" ht="46.5" x14ac:dyDescent="0.35">
      <c r="A198" s="12" t="s">
        <v>416</v>
      </c>
      <c r="B198" s="11" t="s">
        <v>417</v>
      </c>
      <c r="C198" s="32" t="s">
        <v>1680</v>
      </c>
      <c r="D198" s="12" t="s">
        <v>498</v>
      </c>
      <c r="E198" s="12" t="s">
        <v>498</v>
      </c>
      <c r="F198" s="12" t="s">
        <v>498</v>
      </c>
      <c r="G198" s="12" t="s">
        <v>498</v>
      </c>
      <c r="H198" s="12" t="s">
        <v>498</v>
      </c>
      <c r="I198" s="12" t="s">
        <v>498</v>
      </c>
      <c r="J198" s="12" t="s">
        <v>498</v>
      </c>
      <c r="K198" s="12" t="s">
        <v>498</v>
      </c>
      <c r="L198" s="12" t="s">
        <v>498</v>
      </c>
      <c r="M198" s="12" t="s">
        <v>498</v>
      </c>
      <c r="N198" s="12" t="s">
        <v>498</v>
      </c>
      <c r="O198" s="32" t="s">
        <v>498</v>
      </c>
      <c r="P198" s="12" t="s">
        <v>498</v>
      </c>
      <c r="Q198" s="12" t="s">
        <v>498</v>
      </c>
      <c r="R198" s="12" t="s">
        <v>498</v>
      </c>
      <c r="S198" s="12" t="s">
        <v>498</v>
      </c>
      <c r="T198" s="12" t="s">
        <v>498</v>
      </c>
      <c r="U198" s="12" t="s">
        <v>1683</v>
      </c>
      <c r="V198" s="12" t="s">
        <v>498</v>
      </c>
      <c r="W198" s="12" t="s">
        <v>498</v>
      </c>
      <c r="X198" s="12" t="s">
        <v>498</v>
      </c>
      <c r="Y198" s="12" t="s">
        <v>498</v>
      </c>
      <c r="Z198" s="12" t="s">
        <v>498</v>
      </c>
      <c r="AA198" s="32" t="s">
        <v>498</v>
      </c>
    </row>
    <row r="199" spans="1:27" ht="31" x14ac:dyDescent="0.35">
      <c r="A199" s="12" t="s">
        <v>418</v>
      </c>
      <c r="B199" s="11" t="s">
        <v>419</v>
      </c>
      <c r="C199" s="32" t="s">
        <v>1680</v>
      </c>
      <c r="D199" s="12" t="s">
        <v>498</v>
      </c>
      <c r="E199" s="12" t="s">
        <v>498</v>
      </c>
      <c r="F199" s="12" t="s">
        <v>498</v>
      </c>
      <c r="G199" s="12" t="s">
        <v>498</v>
      </c>
      <c r="H199" s="12" t="s">
        <v>498</v>
      </c>
      <c r="I199" s="12" t="s">
        <v>498</v>
      </c>
      <c r="J199" s="12" t="s">
        <v>498</v>
      </c>
      <c r="K199" s="12" t="s">
        <v>498</v>
      </c>
      <c r="L199" s="12" t="s">
        <v>498</v>
      </c>
      <c r="M199" s="12" t="s">
        <v>498</v>
      </c>
      <c r="N199" s="12" t="s">
        <v>498</v>
      </c>
      <c r="O199" s="32" t="s">
        <v>498</v>
      </c>
      <c r="P199" s="12" t="s">
        <v>498</v>
      </c>
      <c r="Q199" s="12" t="s">
        <v>498</v>
      </c>
      <c r="R199" s="12" t="s">
        <v>498</v>
      </c>
      <c r="S199" s="12" t="s">
        <v>498</v>
      </c>
      <c r="T199" s="12" t="s">
        <v>498</v>
      </c>
      <c r="U199" s="12" t="s">
        <v>1681</v>
      </c>
      <c r="V199" s="12" t="s">
        <v>498</v>
      </c>
      <c r="W199" s="12" t="s">
        <v>498</v>
      </c>
      <c r="X199" s="12" t="s">
        <v>498</v>
      </c>
      <c r="Y199" s="12" t="s">
        <v>498</v>
      </c>
      <c r="Z199" s="12" t="s">
        <v>498</v>
      </c>
      <c r="AA199" s="32" t="s">
        <v>498</v>
      </c>
    </row>
    <row r="200" spans="1:27" ht="46.5" x14ac:dyDescent="0.35">
      <c r="A200" s="12" t="s">
        <v>420</v>
      </c>
      <c r="B200" s="11" t="s">
        <v>421</v>
      </c>
      <c r="C200" s="32" t="s">
        <v>1680</v>
      </c>
      <c r="D200" s="12" t="s">
        <v>498</v>
      </c>
      <c r="E200" s="12" t="s">
        <v>498</v>
      </c>
      <c r="F200" s="12" t="s">
        <v>498</v>
      </c>
      <c r="G200" s="12" t="s">
        <v>498</v>
      </c>
      <c r="H200" s="12" t="s">
        <v>498</v>
      </c>
      <c r="I200" s="12" t="s">
        <v>498</v>
      </c>
      <c r="J200" s="12" t="s">
        <v>498</v>
      </c>
      <c r="K200" s="12" t="s">
        <v>498</v>
      </c>
      <c r="L200" s="12" t="s">
        <v>498</v>
      </c>
      <c r="M200" s="12" t="s">
        <v>498</v>
      </c>
      <c r="N200" s="12" t="s">
        <v>498</v>
      </c>
      <c r="O200" s="32" t="s">
        <v>498</v>
      </c>
      <c r="P200" s="12" t="s">
        <v>498</v>
      </c>
      <c r="Q200" s="12" t="s">
        <v>498</v>
      </c>
      <c r="R200" s="12" t="s">
        <v>498</v>
      </c>
      <c r="S200" s="12" t="s">
        <v>498</v>
      </c>
      <c r="T200" s="12" t="s">
        <v>498</v>
      </c>
      <c r="U200" s="12" t="s">
        <v>1681</v>
      </c>
      <c r="V200" s="12" t="s">
        <v>498</v>
      </c>
      <c r="W200" s="12" t="s">
        <v>498</v>
      </c>
      <c r="X200" s="12" t="s">
        <v>498</v>
      </c>
      <c r="Y200" s="12" t="s">
        <v>498</v>
      </c>
      <c r="Z200" s="12" t="s">
        <v>498</v>
      </c>
      <c r="AA200" s="32" t="s">
        <v>498</v>
      </c>
    </row>
    <row r="201" spans="1:27" ht="31" x14ac:dyDescent="0.35">
      <c r="A201" s="12" t="s">
        <v>422</v>
      </c>
      <c r="B201" s="11" t="s">
        <v>423</v>
      </c>
      <c r="C201" s="32" t="s">
        <v>1680</v>
      </c>
      <c r="D201" s="12" t="s">
        <v>498</v>
      </c>
      <c r="E201" s="12" t="s">
        <v>498</v>
      </c>
      <c r="F201" s="12" t="s">
        <v>498</v>
      </c>
      <c r="G201" s="12" t="s">
        <v>498</v>
      </c>
      <c r="H201" s="12" t="s">
        <v>498</v>
      </c>
      <c r="I201" s="12" t="s">
        <v>498</v>
      </c>
      <c r="J201" s="12" t="s">
        <v>498</v>
      </c>
      <c r="K201" s="12" t="s">
        <v>498</v>
      </c>
      <c r="L201" s="12" t="s">
        <v>498</v>
      </c>
      <c r="M201" s="12" t="s">
        <v>498</v>
      </c>
      <c r="N201" s="12" t="s">
        <v>498</v>
      </c>
      <c r="O201" s="32" t="s">
        <v>498</v>
      </c>
      <c r="P201" s="12" t="s">
        <v>498</v>
      </c>
      <c r="Q201" s="12" t="s">
        <v>498</v>
      </c>
      <c r="R201" s="12" t="s">
        <v>498</v>
      </c>
      <c r="S201" s="12" t="s">
        <v>498</v>
      </c>
      <c r="T201" s="12" t="s">
        <v>498</v>
      </c>
      <c r="U201" s="12" t="s">
        <v>1683</v>
      </c>
      <c r="V201" s="12" t="s">
        <v>498</v>
      </c>
      <c r="W201" s="12" t="s">
        <v>498</v>
      </c>
      <c r="X201" s="12" t="s">
        <v>498</v>
      </c>
      <c r="Y201" s="12" t="s">
        <v>498</v>
      </c>
      <c r="Z201" s="12" t="s">
        <v>498</v>
      </c>
      <c r="AA201" s="32" t="s">
        <v>498</v>
      </c>
    </row>
    <row r="202" spans="1:27" ht="15.5" x14ac:dyDescent="0.35">
      <c r="A202" s="12" t="s">
        <v>424</v>
      </c>
      <c r="B202" s="11" t="s">
        <v>425</v>
      </c>
      <c r="C202" s="32" t="s">
        <v>1680</v>
      </c>
      <c r="D202" s="12" t="s">
        <v>498</v>
      </c>
      <c r="E202" s="12" t="s">
        <v>498</v>
      </c>
      <c r="F202" s="12" t="s">
        <v>498</v>
      </c>
      <c r="G202" s="12" t="s">
        <v>498</v>
      </c>
      <c r="H202" s="12" t="s">
        <v>498</v>
      </c>
      <c r="I202" s="12" t="s">
        <v>498</v>
      </c>
      <c r="J202" s="12" t="s">
        <v>498</v>
      </c>
      <c r="K202" s="12" t="s">
        <v>498</v>
      </c>
      <c r="L202" s="12" t="s">
        <v>498</v>
      </c>
      <c r="M202" s="12" t="s">
        <v>498</v>
      </c>
      <c r="N202" s="12" t="s">
        <v>498</v>
      </c>
      <c r="O202" s="32" t="s">
        <v>498</v>
      </c>
      <c r="P202" s="12" t="s">
        <v>498</v>
      </c>
      <c r="Q202" s="12" t="s">
        <v>498</v>
      </c>
      <c r="R202" s="12" t="s">
        <v>498</v>
      </c>
      <c r="S202" s="12" t="s">
        <v>498</v>
      </c>
      <c r="T202" s="12" t="s">
        <v>498</v>
      </c>
      <c r="U202" s="12" t="s">
        <v>1683</v>
      </c>
      <c r="V202" s="12" t="s">
        <v>498</v>
      </c>
      <c r="W202" s="12" t="s">
        <v>498</v>
      </c>
      <c r="X202" s="12" t="s">
        <v>498</v>
      </c>
      <c r="Y202" s="12" t="s">
        <v>498</v>
      </c>
      <c r="Z202" s="12" t="s">
        <v>498</v>
      </c>
      <c r="AA202" s="32" t="s">
        <v>498</v>
      </c>
    </row>
    <row r="203" spans="1:27" ht="31.5" thickBot="1" x14ac:dyDescent="0.4">
      <c r="A203" s="12" t="s">
        <v>426</v>
      </c>
      <c r="B203" s="11" t="s">
        <v>427</v>
      </c>
      <c r="C203" s="32" t="s">
        <v>1680</v>
      </c>
      <c r="D203" s="12" t="s">
        <v>498</v>
      </c>
      <c r="E203" s="12" t="s">
        <v>498</v>
      </c>
      <c r="F203" s="12" t="s">
        <v>498</v>
      </c>
      <c r="G203" s="12" t="s">
        <v>498</v>
      </c>
      <c r="H203" s="12" t="s">
        <v>498</v>
      </c>
      <c r="I203" s="12" t="s">
        <v>498</v>
      </c>
      <c r="J203" s="12" t="s">
        <v>498</v>
      </c>
      <c r="K203" s="12" t="s">
        <v>498</v>
      </c>
      <c r="L203" s="12" t="s">
        <v>498</v>
      </c>
      <c r="M203" s="12" t="s">
        <v>498</v>
      </c>
      <c r="N203" s="12" t="s">
        <v>498</v>
      </c>
      <c r="O203" s="32" t="s">
        <v>498</v>
      </c>
      <c r="P203" s="12" t="s">
        <v>498</v>
      </c>
      <c r="Q203" s="12" t="s">
        <v>498</v>
      </c>
      <c r="R203" s="12" t="s">
        <v>498</v>
      </c>
      <c r="S203" s="12" t="s">
        <v>498</v>
      </c>
      <c r="T203" s="12" t="s">
        <v>498</v>
      </c>
      <c r="U203" s="12" t="s">
        <v>1683</v>
      </c>
      <c r="V203" s="12" t="s">
        <v>498</v>
      </c>
      <c r="W203" s="12" t="s">
        <v>498</v>
      </c>
      <c r="X203" s="12" t="s">
        <v>498</v>
      </c>
      <c r="Y203" s="12" t="s">
        <v>498</v>
      </c>
      <c r="Z203" s="12" t="s">
        <v>498</v>
      </c>
      <c r="AA203" s="32" t="s">
        <v>498</v>
      </c>
    </row>
    <row r="204" spans="1:27" ht="13.65" customHeight="1" x14ac:dyDescent="0.35">
      <c r="A204" s="47"/>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row>
  </sheetData>
  <mergeCells count="7">
    <mergeCell ref="A2:AA2"/>
    <mergeCell ref="A3:AA3"/>
    <mergeCell ref="D6:O6"/>
    <mergeCell ref="P6:AA6"/>
    <mergeCell ref="A204:C204"/>
    <mergeCell ref="D204:O204"/>
    <mergeCell ref="P204:AA204"/>
  </mergeCells>
  <pageMargins left="0.75" right="0.75" top="1" bottom="1" header="0.5" footer="0.5"/>
  <pageSetup paperSize="9" scale="3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Izmaksu piedāvājums</vt:lpstr>
      <vt:lpstr>Plānoto darbu detalizācija</vt:lpstr>
      <vt:lpstr>Darbu grafiks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Armands Rikmanis</dc:creator>
  <cp:lastModifiedBy>Kristīna Egle</cp:lastModifiedBy>
  <cp:lastPrinted>2026-06-16T08:58:35Z</cp:lastPrinted>
  <dcterms:created xsi:type="dcterms:W3CDTF">2026-06-16T07:46:30Z</dcterms:created>
  <dcterms:modified xsi:type="dcterms:W3CDTF">2026-07-16T05:26:44Z</dcterms:modified>
</cp:coreProperties>
</file>