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Y:\2026\PROJEKTI\Pulvera iela, Liepāja\29.04.2026 NOSŪTĪTS SKAŅOŠANAI\"/>
    </mc:Choice>
  </mc:AlternateContent>
  <xr:revisionPtr revIDLastSave="0" documentId="13_ncr:1_{61811A13-6747-49F8-95FB-4B0E99CEFB3B}" xr6:coauthVersionLast="47" xr6:coauthVersionMax="47" xr10:uidLastSave="{00000000-0000-0000-0000-000000000000}"/>
  <bookViews>
    <workbookView xWindow="-120" yWindow="-120" windowWidth="29040" windowHeight="17520" xr2:uid="{9C868EDC-2C6C-4923-9137-5E3C53F06194}"/>
  </bookViews>
  <sheets>
    <sheet name="KOPĒJAIS Augu saraksts" sheetId="7" r:id="rId1"/>
    <sheet name="1" sheetId="8" r:id="rId2"/>
    <sheet name="2" sheetId="11" r:id="rId3"/>
    <sheet name="3" sheetId="12" r:id="rId4"/>
    <sheet name="4" sheetId="13" r:id="rId5"/>
    <sheet name="5" sheetId="15" r:id="rId6"/>
    <sheet name="6" sheetId="16" r:id="rId7"/>
    <sheet name="7" sheetId="14" r:id="rId8"/>
    <sheet name="8" sheetId="9" r:id="rId9"/>
    <sheet name="9" sheetId="19" r:id="rId10"/>
    <sheet name="10" sheetId="18" r:id="rId11"/>
    <sheet name="11" sheetId="17" r:id="rId12"/>
    <sheet name="12" sheetId="10" r:id="rId13"/>
  </sheets>
  <definedNames>
    <definedName name="_xlnm.Print_Area" localSheetId="1">'1'!$A$1:$I$9</definedName>
    <definedName name="_xlnm.Print_Area" localSheetId="10">'10'!$A$1:$I$12</definedName>
    <definedName name="_xlnm.Print_Area" localSheetId="11">'11'!$A$1:$I$9</definedName>
    <definedName name="_xlnm.Print_Area" localSheetId="12">'12'!$A$1:$I$5</definedName>
    <definedName name="_xlnm.Print_Area" localSheetId="2">'2'!$A$1:$I$9</definedName>
    <definedName name="_xlnm.Print_Area" localSheetId="3">'3'!$A$1:$I$12</definedName>
    <definedName name="_xlnm.Print_Area" localSheetId="4">'4'!$A$1:$I$5</definedName>
    <definedName name="_xlnm.Print_Area" localSheetId="5">'5'!$A$1:$I$13</definedName>
    <definedName name="_xlnm.Print_Area" localSheetId="6">'6'!$A$1:$I$12</definedName>
    <definedName name="_xlnm.Print_Area" localSheetId="7">'7'!$A$1:$I$13</definedName>
    <definedName name="_xlnm.Print_Area" localSheetId="8">'8'!$A$1:$I$5</definedName>
    <definedName name="_xlnm.Print_Area" localSheetId="9">'9'!$A$1:$I$12</definedName>
    <definedName name="_xlnm.Print_Area" localSheetId="0">'KOPĒJAIS Augu saraksts'!$A$1:$I$27</definedName>
    <definedName name="_xlnm.Print_Titles" localSheetId="1">'1'!$5:$5</definedName>
    <definedName name="_xlnm.Print_Titles" localSheetId="10">'10'!$5:$5</definedName>
    <definedName name="_xlnm.Print_Titles" localSheetId="11">'11'!$5:$5</definedName>
    <definedName name="_xlnm.Print_Titles" localSheetId="12">'12'!$5:$5</definedName>
    <definedName name="_xlnm.Print_Titles" localSheetId="2">'2'!$5:$5</definedName>
    <definedName name="_xlnm.Print_Titles" localSheetId="3">'3'!$5:$5</definedName>
    <definedName name="_xlnm.Print_Titles" localSheetId="4">'4'!$5:$5</definedName>
    <definedName name="_xlnm.Print_Titles" localSheetId="5">'5'!$5:$5</definedName>
    <definedName name="_xlnm.Print_Titles" localSheetId="6">'6'!$5:$5</definedName>
    <definedName name="_xlnm.Print_Titles" localSheetId="7">'7'!$5:$5</definedName>
    <definedName name="_xlnm.Print_Titles" localSheetId="8">'8'!$5:$5</definedName>
    <definedName name="_xlnm.Print_Titles" localSheetId="9">'9'!$5:$5</definedName>
    <definedName name="_xlnm.Print_Titles" localSheetId="0">'KOPĒJAIS Augu saraksts'!$5:$5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4" i="13" l="1"/>
  <c r="H10" i="8"/>
  <c r="H12" i="19"/>
  <c r="H11" i="19"/>
  <c r="H10" i="19"/>
  <c r="H14" i="19" s="1"/>
  <c r="H11" i="18"/>
  <c r="H14" i="18" s="1"/>
  <c r="H9" i="17"/>
  <c r="H10" i="17" s="1"/>
  <c r="H14" i="14"/>
  <c r="H13" i="16"/>
  <c r="H14" i="15"/>
  <c r="H12" i="16"/>
  <c r="H11" i="16"/>
  <c r="H10" i="16"/>
  <c r="H14" i="16" s="1"/>
  <c r="H13" i="15"/>
  <c r="H12" i="15"/>
  <c r="H11" i="15"/>
  <c r="H15" i="15" s="1"/>
  <c r="H13" i="14"/>
  <c r="H12" i="14"/>
  <c r="H11" i="14"/>
  <c r="H15" i="14" s="1"/>
  <c r="H13" i="13"/>
  <c r="H13" i="12"/>
  <c r="H10" i="11"/>
  <c r="H15" i="7"/>
  <c r="H12" i="13"/>
  <c r="H11" i="13"/>
  <c r="H10" i="13"/>
  <c r="H12" i="12"/>
  <c r="H11" i="12"/>
  <c r="H10" i="12"/>
  <c r="H14" i="12" s="1"/>
  <c r="H9" i="11"/>
  <c r="H8" i="11"/>
  <c r="H7" i="11"/>
  <c r="H10" i="7" l="1"/>
  <c r="H11" i="10"/>
  <c r="H10" i="10"/>
  <c r="H13" i="10" s="1"/>
  <c r="H11" i="9"/>
  <c r="H9" i="9"/>
  <c r="H10" i="9"/>
  <c r="H9" i="8"/>
  <c r="H8" i="8"/>
  <c r="H7" i="8"/>
  <c r="H13" i="9" l="1"/>
</calcChain>
</file>

<file path=xl/sharedStrings.xml><?xml version="1.0" encoding="utf-8"?>
<sst xmlns="http://schemas.openxmlformats.org/spreadsheetml/2006/main" count="537" uniqueCount="78">
  <si>
    <t>Piezīmes:</t>
  </si>
  <si>
    <t>-</t>
  </si>
  <si>
    <t>Stāda izmēra parametru skaidrojums:</t>
  </si>
  <si>
    <t xml:space="preserve">Augu skaits rēķināts pēc fakta plānā, bez rezerves. </t>
  </si>
  <si>
    <t>Latīniskais nosaukums</t>
  </si>
  <si>
    <t>Nr.pk.</t>
  </si>
  <si>
    <t>Latviskais nosaukums</t>
  </si>
  <si>
    <t>Stādīšanas attālums, cm</t>
  </si>
  <si>
    <t>Kokaugu stādīšanas veida shēmas Nr.</t>
  </si>
  <si>
    <r>
      <t>Dobju platība, m</t>
    </r>
    <r>
      <rPr>
        <b/>
        <vertAlign val="superscript"/>
        <sz val="10"/>
        <color theme="1"/>
        <rFont val="Arial"/>
        <family val="2"/>
      </rPr>
      <t>2</t>
    </r>
  </si>
  <si>
    <t>Piezīmes</t>
  </si>
  <si>
    <t>P11</t>
  </si>
  <si>
    <t xml:space="preserve">stādu konteiners ar ietilpību 1l </t>
  </si>
  <si>
    <t>Augu skaits, gab.</t>
  </si>
  <si>
    <t xml:space="preserve">Objekts: </t>
  </si>
  <si>
    <t>LABIE KOKI PROJEKTI, SIA</t>
  </si>
  <si>
    <t>Datums:</t>
  </si>
  <si>
    <t>Kokaugi KOPĀ:</t>
  </si>
  <si>
    <t>pēc plāna</t>
  </si>
  <si>
    <t>Stāda izmērs, cm, platums/augstums/st.apk.</t>
  </si>
  <si>
    <r>
      <t xml:space="preserve">Calamagrostis x acutiflora </t>
    </r>
    <r>
      <rPr>
        <i/>
        <sz val="10"/>
        <color theme="1"/>
        <rFont val="Arial"/>
        <family val="2"/>
      </rPr>
      <t>'Karl Foerster'</t>
    </r>
  </si>
  <si>
    <t>Aslapu ciesa, šķirne</t>
  </si>
  <si>
    <t>PROJEKTĒTO AUGU SARAKSTS</t>
  </si>
  <si>
    <t>Rosa rugosa 'Alba'</t>
  </si>
  <si>
    <t>Rosa rugosa 'Hansa'</t>
  </si>
  <si>
    <t>Alnus x Spaethii</t>
  </si>
  <si>
    <t>Baltā robīnija</t>
  </si>
  <si>
    <t xml:space="preserve">Robinia pseudoacacia </t>
  </si>
  <si>
    <t xml:space="preserve">Pinus sylvestris </t>
  </si>
  <si>
    <t xml:space="preserve">Parastā priede </t>
  </si>
  <si>
    <t>Špēta alksnis</t>
  </si>
  <si>
    <t>KOKI</t>
  </si>
  <si>
    <t>Rievainā roze, šķirne</t>
  </si>
  <si>
    <t>Zemsedzes augi KOPĀ:</t>
  </si>
  <si>
    <t>3xtr.18-20</t>
  </si>
  <si>
    <t>plat. 125-150, augst.175-200</t>
  </si>
  <si>
    <t>Eiropas stādaudzētavu standarta stāda izmērs.</t>
  </si>
  <si>
    <t>Eiropas stādaudzētavu standarta stāda izmērs</t>
  </si>
  <si>
    <t>ja iespējams, izmantot Latvijas stādmateriālu 200-350cm augstu stādu vai lielāku</t>
  </si>
  <si>
    <t>h=60 cm, C3, labi zarots, min. zaru skaits &gt;8 gab., vainaga projekcija nosedz konteinera virsmu, saknes aizpilda visu konteinera tilpumu, nav savijušās</t>
  </si>
  <si>
    <t>Pulvera iela, Liepāja</t>
  </si>
  <si>
    <t>31.03.2026.</t>
  </si>
  <si>
    <t>ZEMSEDZES AUGI</t>
  </si>
  <si>
    <t>C3</t>
  </si>
  <si>
    <t xml:space="preserve">stādu konteiners ar ietilpību 3l </t>
  </si>
  <si>
    <t>P9</t>
  </si>
  <si>
    <t xml:space="preserve">stādu konteiners ar ietilpību 0,5l </t>
  </si>
  <si>
    <t>C5</t>
  </si>
  <si>
    <t xml:space="preserve">stādu konteiners ar ietilpību 5l </t>
  </si>
  <si>
    <t>PROJEKTĒTO AUGU SARAKSTS 1., 2., 3., 4. DOBĒ (P1)</t>
  </si>
  <si>
    <t>4xtr. plat. 100-150, augst. 250-300</t>
  </si>
  <si>
    <t>PROJEKTĒTO AUGU SARAKSTS 5., 6., 7., 8. DOBĒ (P2)</t>
  </si>
  <si>
    <t>PROJEKTĒTO AUGU SARAKSTS 9., 10., 11., 12. DOBĒ (P3)</t>
  </si>
  <si>
    <t>Zemsedzes augi KOPĀ DOBĒ NR. 1:</t>
  </si>
  <si>
    <t xml:space="preserve">PROJEKTĒTO AUGU SARAKSTS </t>
  </si>
  <si>
    <t>Zemsedzes augi KOPĀ DOBĒ NR. 3:</t>
  </si>
  <si>
    <t>Koki KOPĀ DOBĒ NR. 3:</t>
  </si>
  <si>
    <t>Zemsedzes augi KOPĀ DOBĒ NR. 2:</t>
  </si>
  <si>
    <t>Koki KOPĀ DOBĒ NR. 4:</t>
  </si>
  <si>
    <t>Zemsedzes augi KOPĀ DOBĒ NR. 4:</t>
  </si>
  <si>
    <t>Koki KOPĀ DOBĒ NR. 5:</t>
  </si>
  <si>
    <t>Zemsedzes augi KOPĀ DOBĒ NR. 5:</t>
  </si>
  <si>
    <t>Koki KOPĀ DOBĒ NR. 6:</t>
  </si>
  <si>
    <t>Zemsedzes augi KOPĀ DOBĒ NR. 6:</t>
  </si>
  <si>
    <t>Koki KOPĀ DOBĒ NR. 7:</t>
  </si>
  <si>
    <t>Zemsedzes augi KOPĀ DOBĒ NR. 7:</t>
  </si>
  <si>
    <t>Koki KOPĀ DOBĒ NR. 8:</t>
  </si>
  <si>
    <t>Zemsedzes augi KOPĀ  DOBĒ NR. 8:</t>
  </si>
  <si>
    <t>Koki KOPĀ DOBĒ NR. 9:</t>
  </si>
  <si>
    <t>Zemsedzes augi KOPĀ DOBĒ NR. 9:</t>
  </si>
  <si>
    <t>Koki KOPĀ DOBĒ NR. 10:</t>
  </si>
  <si>
    <t>Zemsedzes augi KOPĀ DOBĒ NR. 10:</t>
  </si>
  <si>
    <t>Zemsedzes augi KOPĀ DOBĒ NR. 11:</t>
  </si>
  <si>
    <t>Koki KOPĀ DOBĒ NR. 12:</t>
  </si>
  <si>
    <t>Zemsedzes augi KOPĀ DOBĒ NR. 12:</t>
  </si>
  <si>
    <t xml:space="preserve">Augi piegādājami pārstrādājamos vai bioloģiski noārdāmos konteineros. Pēc augu iestādīšanas atkārtoti izmantojamie stādu konteineri nododami atpakaļ stādaudzētavā, no kuras tie iepirkti, saņemot par to nepieciešamo apliecinājumu. Maza izmēra augu stādi piegādājami redeļu kastēs vai kastēs, ko var nodot atpakaļ (saskaņā ar MK 2017.gada 20.jūnija noteikumu Nr.353 “Prasības zaļajam publiskajam iepirkumam un to piemērošanas kārtība” 3.1.1.punktu “ZPI prasības dekoratīvajiem augiem”). </t>
  </si>
  <si>
    <t xml:space="preserve">Augu saraksts sastāv no 13 lapām - kopējā augu saraksta un 12 atsevišķiem dobju sarakstiem </t>
  </si>
  <si>
    <t>Visiem stādīšanai paredzētajiem augiem (kokiem, krūmiem, ziemcietēm) nepieciešamas augu pases (etiķetes formā vai dokuments, kas apliecina, ka augi ir audzēti stādaudzētavā, kura ir reģistrēta nacionālajā augu aizsardzības organizācijā, un augiem veiktas nepieciešamās pārbaudes, kas nodrošina, ka tie ir brīvi no kaitēkļiem un slimībām).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</si>
</sst>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b/>
      <sz val="11"/>
      <color theme="1"/>
      <name val="Calibri"/>
      <family val="2"/>
      <scheme val="minor"/>
    </font>
    <font>
      <sz val="10"/>
      <color theme="1"/>
      <name val="Arial"/>
      <family val="2"/>
    </font>
    <font>
      <b/>
      <sz val="10"/>
      <color theme="1"/>
      <name val="Arial"/>
      <family val="2"/>
    </font>
    <font>
      <b/>
      <vertAlign val="superscript"/>
      <sz val="10"/>
      <color theme="1"/>
      <name val="Arial"/>
      <family val="2"/>
    </font>
    <font>
      <sz val="10"/>
      <color rgb="FF000000"/>
      <name val="Arial"/>
      <family val="2"/>
    </font>
    <font>
      <sz val="10"/>
      <name val="Arial"/>
      <family val="2"/>
    </font>
    <font>
      <sz val="11"/>
      <color rgb="FFFF0000"/>
      <name val="Calibri"/>
      <family val="2"/>
      <charset val="186"/>
      <scheme val="minor"/>
    </font>
    <font>
      <b/>
      <sz val="10"/>
      <name val="Arial"/>
      <family val="2"/>
    </font>
    <font>
      <b/>
      <sz val="10"/>
      <color rgb="FF000000"/>
      <name val="Arial"/>
      <family val="2"/>
    </font>
    <font>
      <b/>
      <sz val="11"/>
      <color theme="1"/>
      <name val="Calibri"/>
      <family val="2"/>
      <charset val="186"/>
      <scheme val="minor"/>
    </font>
    <font>
      <b/>
      <sz val="11"/>
      <color rgb="FFFF0000"/>
      <name val="Calibri"/>
      <family val="2"/>
      <scheme val="minor"/>
    </font>
    <font>
      <sz val="11"/>
      <color theme="1"/>
      <name val="Calibri"/>
      <family val="2"/>
      <scheme val="minor"/>
    </font>
    <font>
      <sz val="11"/>
      <color rgb="FFFF0000"/>
      <name val="Calibri"/>
      <family val="2"/>
      <scheme val="minor"/>
    </font>
    <font>
      <b/>
      <sz val="10"/>
      <color theme="1"/>
      <name val="Arial"/>
      <family val="2"/>
      <charset val="186"/>
    </font>
    <font>
      <sz val="10"/>
      <color theme="0" tint="-0.249977111117893"/>
      <name val="Arial"/>
      <family val="2"/>
    </font>
    <font>
      <i/>
      <sz val="10"/>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hair">
        <color auto="1"/>
      </bottom>
      <diagonal/>
    </border>
    <border>
      <left/>
      <right/>
      <top style="hair">
        <color auto="1"/>
      </top>
      <bottom/>
      <diagonal/>
    </border>
  </borders>
  <cellStyleXfs count="1">
    <xf numFmtId="0" fontId="0" fillId="0" borderId="0"/>
  </cellStyleXfs>
  <cellXfs count="9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center" wrapText="1"/>
    </xf>
    <xf numFmtId="0" fontId="0" fillId="0" borderId="0" xfId="0" applyAlignment="1">
      <alignment vertical="center"/>
    </xf>
    <xf numFmtId="0" fontId="1" fillId="0" borderId="0" xfId="0" applyFont="1" applyAlignment="1">
      <alignment vertical="center" wrapText="1"/>
    </xf>
    <xf numFmtId="0" fontId="1" fillId="0" borderId="0" xfId="0" applyFont="1" applyAlignment="1">
      <alignment vertical="center"/>
    </xf>
    <xf numFmtId="0" fontId="0" fillId="0" borderId="0" xfId="0"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Alignment="1">
      <alignment horizontal="center" wrapText="1"/>
    </xf>
    <xf numFmtId="0" fontId="8"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left" wrapText="1"/>
    </xf>
    <xf numFmtId="0" fontId="2" fillId="0" borderId="1" xfId="0" applyFont="1" applyBorder="1" applyAlignment="1">
      <alignment horizontal="left" vertical="center" wrapText="1"/>
    </xf>
    <xf numFmtId="0" fontId="2" fillId="0" borderId="1" xfId="0" applyFont="1" applyBorder="1" applyAlignment="1">
      <alignment horizontal="center" wrapText="1"/>
    </xf>
    <xf numFmtId="0" fontId="0" fillId="0" borderId="0" xfId="0" applyAlignment="1">
      <alignment horizontal="left" wrapText="1"/>
    </xf>
    <xf numFmtId="0" fontId="3" fillId="0" borderId="1" xfId="0" applyFont="1" applyBorder="1" applyAlignment="1">
      <alignment horizontal="center" wrapText="1"/>
    </xf>
    <xf numFmtId="0" fontId="1" fillId="0" borderId="0" xfId="0" applyFont="1" applyAlignment="1">
      <alignment horizontal="center" wrapText="1"/>
    </xf>
    <xf numFmtId="0" fontId="1" fillId="0" borderId="0" xfId="0" applyFont="1" applyAlignment="1">
      <alignment wrapText="1"/>
    </xf>
    <xf numFmtId="0" fontId="11" fillId="0" borderId="0" xfId="0" applyFont="1" applyAlignment="1">
      <alignment horizontal="center" wrapText="1"/>
    </xf>
    <xf numFmtId="0" fontId="1" fillId="0" borderId="0" xfId="0" applyFont="1" applyAlignment="1">
      <alignment horizontal="center" vertical="center" wrapText="1"/>
    </xf>
    <xf numFmtId="0" fontId="1" fillId="0" borderId="0" xfId="0" applyFont="1" applyAlignment="1">
      <alignment horizontal="left" wrapText="1"/>
    </xf>
    <xf numFmtId="0" fontId="1" fillId="0" borderId="0" xfId="0" applyFont="1"/>
    <xf numFmtId="0" fontId="12" fillId="0" borderId="0" xfId="0" applyFont="1" applyAlignment="1">
      <alignment wrapText="1"/>
    </xf>
    <xf numFmtId="14" fontId="12" fillId="0" borderId="0" xfId="0" applyNumberFormat="1" applyFont="1" applyAlignment="1">
      <alignment horizontal="left" wrapText="1"/>
    </xf>
    <xf numFmtId="0" fontId="12" fillId="0" borderId="0" xfId="0" applyFont="1" applyAlignment="1">
      <alignment horizontal="center" wrapText="1"/>
    </xf>
    <xf numFmtId="0" fontId="13" fillId="0" borderId="0" xfId="0" applyFont="1" applyAlignment="1">
      <alignment horizontal="center" wrapText="1"/>
    </xf>
    <xf numFmtId="0" fontId="12" fillId="0" borderId="0" xfId="0" applyFont="1" applyAlignment="1">
      <alignment horizontal="center" vertical="center" wrapText="1"/>
    </xf>
    <xf numFmtId="0" fontId="12" fillId="0" borderId="0" xfId="0" applyFont="1" applyAlignment="1">
      <alignment horizontal="left" wrapText="1"/>
    </xf>
    <xf numFmtId="0" fontId="12" fillId="0" borderId="0" xfId="0" applyFont="1"/>
    <xf numFmtId="0" fontId="10" fillId="0" borderId="0" xfId="0" applyFont="1" applyAlignment="1">
      <alignment wrapText="1"/>
    </xf>
    <xf numFmtId="0" fontId="10" fillId="0" borderId="0" xfId="0" applyFont="1"/>
    <xf numFmtId="0" fontId="2" fillId="3" borderId="1" xfId="0" applyFont="1" applyFill="1" applyBorder="1" applyAlignment="1">
      <alignment horizontal="left" vertical="center" wrapText="1"/>
    </xf>
    <xf numFmtId="0" fontId="0" fillId="3" borderId="0" xfId="0" applyFill="1" applyAlignment="1">
      <alignment wrapText="1"/>
    </xf>
    <xf numFmtId="0" fontId="0" fillId="3" borderId="0" xfId="0" applyFill="1"/>
    <xf numFmtId="0" fontId="6" fillId="0" borderId="1" xfId="0" applyFont="1" applyBorder="1" applyAlignment="1">
      <alignment horizontal="left"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4" xfId="0" applyFont="1" applyBorder="1" applyAlignment="1">
      <alignment horizontal="left" wrapText="1"/>
    </xf>
    <xf numFmtId="0" fontId="15" fillId="0" borderId="4" xfId="0" applyFont="1" applyBorder="1" applyAlignment="1">
      <alignment horizontal="left" vertical="center" wrapText="1"/>
    </xf>
    <xf numFmtId="0" fontId="6" fillId="0" borderId="4" xfId="0" applyFont="1" applyBorder="1" applyAlignment="1">
      <alignment horizontal="center" vertical="center" wrapText="1"/>
    </xf>
    <xf numFmtId="0" fontId="6" fillId="0" borderId="4" xfId="0" applyFont="1" applyBorder="1" applyAlignment="1">
      <alignment horizontal="left" vertical="center" wrapText="1"/>
    </xf>
    <xf numFmtId="0" fontId="2" fillId="0" borderId="9" xfId="0" applyFont="1" applyBorder="1" applyAlignment="1">
      <alignment horizontal="center" vertical="center" wrapText="1"/>
    </xf>
    <xf numFmtId="0" fontId="2" fillId="0" borderId="9" xfId="0" applyFont="1" applyBorder="1" applyAlignment="1">
      <alignment horizontal="left" vertical="center" wrapText="1"/>
    </xf>
    <xf numFmtId="0" fontId="2" fillId="0" borderId="0" xfId="0" applyFont="1" applyAlignment="1">
      <alignment horizontal="center" vertical="center" wrapText="1"/>
    </xf>
    <xf numFmtId="0" fontId="14"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9" fillId="0" borderId="0" xfId="0" applyFont="1" applyAlignment="1">
      <alignment vertical="center" wrapText="1"/>
    </xf>
    <xf numFmtId="0" fontId="8" fillId="0" borderId="0" xfId="0" applyFont="1" applyAlignment="1">
      <alignment horizontal="right" vertical="top"/>
    </xf>
    <xf numFmtId="0" fontId="9" fillId="0" borderId="0" xfId="0" applyFont="1" applyAlignment="1">
      <alignment horizontal="right" vertical="center"/>
    </xf>
    <xf numFmtId="0" fontId="5" fillId="0" borderId="0" xfId="0" applyFont="1" applyAlignment="1">
      <alignment horizontal="center" vertical="center"/>
    </xf>
    <xf numFmtId="0" fontId="2" fillId="0" borderId="8" xfId="0" applyFont="1" applyBorder="1" applyAlignment="1">
      <alignment horizontal="center" wrapText="1"/>
    </xf>
    <xf numFmtId="0" fontId="2" fillId="0" borderId="8" xfId="0" applyFont="1" applyBorder="1" applyAlignment="1">
      <alignment wrapText="1"/>
    </xf>
    <xf numFmtId="0" fontId="2" fillId="3" borderId="8" xfId="0" applyFont="1" applyFill="1" applyBorder="1" applyAlignment="1">
      <alignment horizontal="center" wrapText="1"/>
    </xf>
    <xf numFmtId="0" fontId="0" fillId="0" borderId="11" xfId="0" applyBorder="1" applyAlignment="1">
      <alignment horizontal="center" wrapText="1"/>
    </xf>
    <xf numFmtId="0" fontId="0" fillId="0" borderId="11" xfId="0" applyBorder="1" applyAlignment="1">
      <alignment wrapText="1"/>
    </xf>
    <xf numFmtId="0" fontId="7" fillId="0" borderId="11" xfId="0" applyFont="1" applyBorder="1" applyAlignment="1">
      <alignment horizontal="center" wrapText="1"/>
    </xf>
    <xf numFmtId="0" fontId="0" fillId="0" borderId="11" xfId="0" applyBorder="1" applyAlignment="1">
      <alignment horizontal="center" vertical="center" wrapText="1"/>
    </xf>
    <xf numFmtId="0" fontId="0" fillId="0" borderId="11" xfId="0" applyBorder="1" applyAlignment="1">
      <alignment horizontal="left" wrapText="1"/>
    </xf>
    <xf numFmtId="0" fontId="5" fillId="0" borderId="12" xfId="0" applyFont="1" applyBorder="1" applyAlignment="1">
      <alignment horizontal="center" vertical="center"/>
    </xf>
    <xf numFmtId="0" fontId="6" fillId="0" borderId="12" xfId="0" applyFont="1" applyBorder="1" applyAlignment="1">
      <alignment vertical="center" wrapText="1"/>
    </xf>
    <xf numFmtId="0" fontId="6" fillId="0" borderId="0" xfId="0" applyFont="1" applyAlignment="1">
      <alignment vertical="center" wrapText="1"/>
    </xf>
    <xf numFmtId="0" fontId="5" fillId="0" borderId="0" xfId="0" applyFont="1" applyAlignment="1">
      <alignment vertical="center" wrapText="1"/>
    </xf>
    <xf numFmtId="0" fontId="0" fillId="0" borderId="6" xfId="0" applyBorder="1" applyAlignment="1">
      <alignment horizontal="center" wrapText="1"/>
    </xf>
    <xf numFmtId="0" fontId="0" fillId="0" borderId="6" xfId="0" applyBorder="1" applyAlignment="1">
      <alignment wrapText="1"/>
    </xf>
    <xf numFmtId="0" fontId="6" fillId="0" borderId="6" xfId="0" applyFont="1" applyBorder="1" applyAlignment="1">
      <alignment horizontal="left" vertical="center"/>
    </xf>
    <xf numFmtId="0" fontId="6" fillId="0" borderId="6" xfId="0" applyFont="1" applyBorder="1" applyAlignment="1">
      <alignment horizontal="center" vertical="center"/>
    </xf>
    <xf numFmtId="0" fontId="0" fillId="0" borderId="6" xfId="0" applyBorder="1" applyAlignment="1">
      <alignment horizontal="left" wrapText="1"/>
    </xf>
    <xf numFmtId="0" fontId="6" fillId="3" borderId="8" xfId="0" applyFont="1" applyFill="1" applyBorder="1" applyAlignment="1">
      <alignment vertical="center"/>
    </xf>
    <xf numFmtId="0" fontId="15"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0" xfId="0" applyFont="1" applyAlignment="1">
      <alignment horizontal="center" vertical="center" wrapText="1"/>
    </xf>
    <xf numFmtId="0" fontId="0" fillId="0" borderId="1" xfId="0" applyBorder="1" applyAlignment="1">
      <alignment wrapText="1"/>
    </xf>
    <xf numFmtId="0" fontId="14" fillId="4" borderId="2" xfId="0" applyFont="1" applyFill="1" applyBorder="1" applyAlignment="1">
      <alignment horizontal="left" wrapText="1"/>
    </xf>
    <xf numFmtId="0" fontId="14" fillId="4" borderId="3" xfId="0" applyFont="1" applyFill="1" applyBorder="1" applyAlignment="1">
      <alignment horizontal="left" wrapText="1"/>
    </xf>
    <xf numFmtId="0" fontId="3" fillId="0" borderId="1" xfId="0" applyFont="1" applyBorder="1" applyAlignment="1">
      <alignment horizontal="right" vertical="center" wrapText="1"/>
    </xf>
    <xf numFmtId="0" fontId="3" fillId="0" borderId="10" xfId="0" applyFont="1" applyBorder="1" applyAlignment="1">
      <alignment horizontal="center" vertical="center" wrapText="1"/>
    </xf>
    <xf numFmtId="0" fontId="3" fillId="4" borderId="1" xfId="0" applyFont="1" applyFill="1" applyBorder="1" applyAlignment="1">
      <alignment horizontal="left" wrapText="1"/>
    </xf>
    <xf numFmtId="0" fontId="6" fillId="0" borderId="0" xfId="0" applyFont="1" applyAlignment="1">
      <alignment horizontal="left" vertical="center" wrapText="1"/>
    </xf>
    <xf numFmtId="0" fontId="6" fillId="0" borderId="12"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11" xfId="0" applyFont="1" applyBorder="1" applyAlignment="1">
      <alignment horizontal="left" vertical="center"/>
    </xf>
    <xf numFmtId="0" fontId="6" fillId="0" borderId="0" xfId="0" applyFont="1" applyAlignment="1">
      <alignment horizontal="left" vertical="center"/>
    </xf>
    <xf numFmtId="0" fontId="9" fillId="0" borderId="0" xfId="0" applyFont="1" applyAlignment="1">
      <alignment horizontal="left" vertical="center" wrapText="1"/>
    </xf>
    <xf numFmtId="0" fontId="14" fillId="4" borderId="1" xfId="0" applyFont="1" applyFill="1" applyBorder="1" applyAlignment="1">
      <alignment horizontal="left" wrapText="1"/>
    </xf>
    <xf numFmtId="0" fontId="2"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4E143-9372-4707-90E4-2505F3CA3EA4}">
  <sheetPr>
    <pageSetUpPr fitToPage="1"/>
  </sheetPr>
  <dimension ref="A1:P30"/>
  <sheetViews>
    <sheetView tabSelected="1" zoomScaleNormal="100" zoomScaleSheetLayoutView="115" workbookViewId="0">
      <pane ySplit="5" topLeftCell="A6" activePane="bottomLeft" state="frozen"/>
      <selection activeCell="B43" sqref="B43"/>
      <selection pane="bottomLeft" activeCell="I37" sqref="I37"/>
    </sheetView>
  </sheetViews>
  <sheetFormatPr defaultColWidth="8.85546875" defaultRowHeight="15" x14ac:dyDescent="0.25"/>
  <cols>
    <col min="1" max="1" width="7.85546875" style="2" customWidth="1"/>
    <col min="2" max="2" width="27.42578125" style="1" bestFit="1" customWidth="1"/>
    <col min="3" max="3" width="20.85546875" style="1" bestFit="1" customWidth="1"/>
    <col min="4" max="4" width="31" style="2" customWidth="1"/>
    <col min="5" max="5" width="12" style="10" customWidth="1"/>
    <col min="6" max="6" width="17.85546875" style="7" hidden="1" customWidth="1"/>
    <col min="7" max="7" width="0" style="2" hidden="1" customWidth="1"/>
    <col min="8" max="8" width="6.85546875" style="2" bestFit="1" customWidth="1"/>
    <col min="9" max="9" width="28.5703125" style="16" customWidth="1"/>
    <col min="10" max="16" width="8.85546875" style="1"/>
  </cols>
  <sheetData>
    <row r="1" spans="1:16" x14ac:dyDescent="0.25">
      <c r="A1" s="23" t="s">
        <v>15</v>
      </c>
    </row>
    <row r="2" spans="1:16" s="23" customFormat="1" ht="30" x14ac:dyDescent="0.25">
      <c r="A2" s="24" t="s">
        <v>14</v>
      </c>
      <c r="B2" s="19" t="s">
        <v>40</v>
      </c>
      <c r="C2" s="19"/>
      <c r="D2" s="18"/>
      <c r="E2" s="20"/>
      <c r="F2" s="21"/>
      <c r="G2" s="18"/>
      <c r="H2" s="18"/>
      <c r="I2" s="22"/>
      <c r="J2" s="19"/>
      <c r="K2" s="19"/>
      <c r="L2" s="19"/>
      <c r="M2" s="19"/>
      <c r="N2" s="19"/>
      <c r="O2" s="19"/>
      <c r="P2" s="19"/>
    </row>
    <row r="3" spans="1:16" s="30" customFormat="1" ht="30" x14ac:dyDescent="0.25">
      <c r="A3" s="24" t="s">
        <v>16</v>
      </c>
      <c r="B3" s="25" t="s">
        <v>41</v>
      </c>
      <c r="C3" s="24"/>
      <c r="D3" s="26"/>
      <c r="E3" s="27"/>
      <c r="F3" s="28"/>
      <c r="G3" s="26"/>
      <c r="H3" s="26"/>
      <c r="I3" s="29"/>
      <c r="J3" s="24"/>
      <c r="K3" s="24"/>
      <c r="L3" s="24"/>
      <c r="M3" s="24"/>
      <c r="N3" s="24"/>
      <c r="O3" s="24"/>
      <c r="P3" s="24"/>
    </row>
    <row r="4" spans="1:16" s="4" customFormat="1" ht="23.25" customHeight="1" x14ac:dyDescent="0.25">
      <c r="A4" s="78" t="s">
        <v>22</v>
      </c>
      <c r="B4" s="78"/>
      <c r="C4" s="78"/>
      <c r="D4" s="78"/>
      <c r="E4" s="78"/>
      <c r="F4" s="78"/>
      <c r="G4" s="78"/>
      <c r="H4" s="78"/>
      <c r="I4" s="78"/>
      <c r="J4" s="3"/>
      <c r="K4" s="3"/>
      <c r="L4" s="3"/>
      <c r="M4" s="3"/>
      <c r="N4" s="3"/>
      <c r="O4" s="3"/>
      <c r="P4" s="3"/>
    </row>
    <row r="5" spans="1:16" s="6" customFormat="1" ht="56.45" customHeight="1" x14ac:dyDescent="0.25">
      <c r="A5" s="8" t="s">
        <v>5</v>
      </c>
      <c r="B5" s="8" t="s">
        <v>4</v>
      </c>
      <c r="C5" s="8" t="s">
        <v>6</v>
      </c>
      <c r="D5" s="8" t="s">
        <v>19</v>
      </c>
      <c r="E5" s="11" t="s">
        <v>7</v>
      </c>
      <c r="F5" s="8" t="s">
        <v>8</v>
      </c>
      <c r="G5" s="8" t="s">
        <v>9</v>
      </c>
      <c r="H5" s="8" t="s">
        <v>13</v>
      </c>
      <c r="I5" s="8" t="s">
        <v>10</v>
      </c>
      <c r="J5" s="5"/>
      <c r="K5" s="5"/>
      <c r="L5" s="5"/>
      <c r="M5" s="5"/>
      <c r="N5" s="5"/>
      <c r="O5" s="5"/>
      <c r="P5" s="5"/>
    </row>
    <row r="6" spans="1:16" s="32" customFormat="1" x14ac:dyDescent="0.25">
      <c r="A6" s="46"/>
      <c r="B6" s="75" t="s">
        <v>31</v>
      </c>
      <c r="C6" s="76"/>
      <c r="D6" s="76"/>
      <c r="E6" s="76"/>
      <c r="F6" s="76"/>
      <c r="G6" s="76"/>
      <c r="H6" s="76"/>
      <c r="I6" s="76"/>
      <c r="J6" s="31"/>
      <c r="K6" s="31"/>
      <c r="L6" s="31"/>
      <c r="M6" s="31"/>
      <c r="N6" s="31"/>
      <c r="O6" s="31"/>
      <c r="P6" s="31"/>
    </row>
    <row r="7" spans="1:16" s="45" customFormat="1" ht="36.950000000000003" customHeight="1" x14ac:dyDescent="0.25">
      <c r="A7" s="9">
        <v>1</v>
      </c>
      <c r="B7" s="14" t="s">
        <v>25</v>
      </c>
      <c r="C7" s="14" t="s">
        <v>30</v>
      </c>
      <c r="D7" s="9" t="s">
        <v>34</v>
      </c>
      <c r="E7" s="9" t="s">
        <v>18</v>
      </c>
      <c r="F7" s="9"/>
      <c r="G7" s="9"/>
      <c r="H7" s="9">
        <v>10</v>
      </c>
      <c r="I7" s="14" t="s">
        <v>37</v>
      </c>
    </row>
    <row r="8" spans="1:16" s="4" customFormat="1" ht="50.1" customHeight="1" x14ac:dyDescent="0.25">
      <c r="A8" s="43">
        <v>2</v>
      </c>
      <c r="B8" s="44" t="s">
        <v>28</v>
      </c>
      <c r="C8" s="44" t="s">
        <v>29</v>
      </c>
      <c r="D8" s="43" t="s">
        <v>35</v>
      </c>
      <c r="E8" s="43" t="s">
        <v>18</v>
      </c>
      <c r="F8" s="44"/>
      <c r="G8" s="44"/>
      <c r="H8" s="43">
        <v>8</v>
      </c>
      <c r="I8" s="44" t="s">
        <v>38</v>
      </c>
      <c r="J8" s="3"/>
      <c r="K8" s="3"/>
      <c r="L8" s="3"/>
      <c r="M8" s="3"/>
      <c r="N8" s="3"/>
      <c r="O8" s="3"/>
      <c r="P8" s="3"/>
    </row>
    <row r="9" spans="1:16" s="4" customFormat="1" ht="36" customHeight="1" x14ac:dyDescent="0.25">
      <c r="A9" s="9">
        <v>3</v>
      </c>
      <c r="B9" s="14" t="s">
        <v>27</v>
      </c>
      <c r="C9" s="14" t="s">
        <v>26</v>
      </c>
      <c r="D9" s="9" t="s">
        <v>50</v>
      </c>
      <c r="E9" s="9" t="s">
        <v>18</v>
      </c>
      <c r="F9" s="14"/>
      <c r="G9" s="14"/>
      <c r="H9" s="9">
        <v>6</v>
      </c>
      <c r="I9" s="14" t="s">
        <v>36</v>
      </c>
      <c r="J9" s="3"/>
      <c r="K9" s="3"/>
      <c r="L9" s="3"/>
      <c r="M9" s="3"/>
      <c r="N9" s="3"/>
      <c r="O9" s="3"/>
      <c r="P9" s="3"/>
    </row>
    <row r="10" spans="1:16" s="4" customFormat="1" x14ac:dyDescent="0.2">
      <c r="A10" s="9"/>
      <c r="B10" s="77" t="s">
        <v>17</v>
      </c>
      <c r="C10" s="77"/>
      <c r="D10" s="77"/>
      <c r="E10" s="77"/>
      <c r="F10" s="9" t="s">
        <v>1</v>
      </c>
      <c r="G10" s="15" t="s">
        <v>1</v>
      </c>
      <c r="H10" s="17">
        <f>SUM(H7:H9)</f>
        <v>24</v>
      </c>
      <c r="I10" s="17"/>
      <c r="J10" s="3"/>
      <c r="K10" s="3"/>
      <c r="L10" s="3"/>
      <c r="M10" s="3"/>
      <c r="N10" s="3"/>
      <c r="O10" s="3"/>
      <c r="P10" s="3"/>
    </row>
    <row r="11" spans="1:16" s="32" customFormat="1" x14ac:dyDescent="0.25">
      <c r="A11" s="47"/>
      <c r="B11" s="79" t="s">
        <v>42</v>
      </c>
      <c r="C11" s="79"/>
      <c r="D11" s="79"/>
      <c r="E11" s="79"/>
      <c r="F11" s="79"/>
      <c r="G11" s="79"/>
      <c r="H11" s="79"/>
      <c r="I11" s="79"/>
      <c r="J11" s="31"/>
      <c r="K11" s="31"/>
      <c r="L11" s="31"/>
      <c r="M11" s="31"/>
      <c r="N11" s="31"/>
      <c r="O11" s="31"/>
      <c r="P11" s="31"/>
    </row>
    <row r="12" spans="1:16" s="35" customFormat="1" ht="45.95" customHeight="1" x14ac:dyDescent="0.25">
      <c r="A12" s="12">
        <v>4</v>
      </c>
      <c r="B12" s="33" t="s">
        <v>20</v>
      </c>
      <c r="C12" s="33" t="s">
        <v>21</v>
      </c>
      <c r="D12" s="12" t="s">
        <v>11</v>
      </c>
      <c r="E12" s="9" t="s">
        <v>18</v>
      </c>
      <c r="F12" s="33"/>
      <c r="G12" s="33"/>
      <c r="H12" s="12">
        <v>2832</v>
      </c>
      <c r="I12" s="33"/>
      <c r="J12" s="34"/>
      <c r="K12" s="34"/>
      <c r="L12" s="34"/>
      <c r="M12" s="34"/>
      <c r="N12" s="34"/>
      <c r="O12" s="34"/>
      <c r="P12" s="34"/>
    </row>
    <row r="13" spans="1:16" s="35" customFormat="1" ht="72.95" customHeight="1" x14ac:dyDescent="0.25">
      <c r="A13" s="9">
        <v>5</v>
      </c>
      <c r="B13" s="14" t="s">
        <v>23</v>
      </c>
      <c r="C13" s="14" t="s">
        <v>32</v>
      </c>
      <c r="D13" s="13" t="s">
        <v>39</v>
      </c>
      <c r="E13" s="9" t="s">
        <v>18</v>
      </c>
      <c r="F13" s="14"/>
      <c r="G13" s="14"/>
      <c r="H13" s="9">
        <v>444</v>
      </c>
      <c r="I13" s="36"/>
      <c r="J13" s="34"/>
      <c r="K13" s="34"/>
      <c r="L13" s="34"/>
      <c r="M13" s="34"/>
      <c r="N13" s="34"/>
      <c r="O13" s="34"/>
      <c r="P13" s="34"/>
    </row>
    <row r="14" spans="1:16" s="35" customFormat="1" ht="69" customHeight="1" x14ac:dyDescent="0.25">
      <c r="A14" s="37">
        <v>6</v>
      </c>
      <c r="B14" s="38" t="s">
        <v>24</v>
      </c>
      <c r="C14" s="38" t="s">
        <v>32</v>
      </c>
      <c r="D14" s="39" t="s">
        <v>39</v>
      </c>
      <c r="E14" s="9" t="s">
        <v>18</v>
      </c>
      <c r="F14" s="40"/>
      <c r="G14" s="40"/>
      <c r="H14" s="41">
        <v>562</v>
      </c>
      <c r="I14" s="42"/>
      <c r="J14" s="34"/>
      <c r="K14" s="34"/>
      <c r="L14" s="34"/>
      <c r="M14" s="34"/>
      <c r="N14" s="34"/>
      <c r="O14" s="34"/>
      <c r="P14" s="34"/>
    </row>
    <row r="15" spans="1:16" s="4" customFormat="1" x14ac:dyDescent="0.25">
      <c r="A15" s="9"/>
      <c r="B15" s="77" t="s">
        <v>33</v>
      </c>
      <c r="C15" s="77"/>
      <c r="D15" s="77"/>
      <c r="E15" s="77"/>
      <c r="F15" s="70"/>
      <c r="G15" s="70"/>
      <c r="H15" s="71">
        <f>H12+H13+H14</f>
        <v>3838</v>
      </c>
      <c r="I15" s="71"/>
      <c r="J15" s="3"/>
      <c r="K15" s="3"/>
      <c r="L15" s="3"/>
      <c r="M15" s="3"/>
      <c r="N15" s="3"/>
      <c r="O15" s="3"/>
      <c r="P15" s="3"/>
    </row>
    <row r="16" spans="1:16" s="1" customFormat="1" ht="15.95" customHeight="1" x14ac:dyDescent="0.25">
      <c r="A16" s="48"/>
      <c r="B16" s="48" t="s">
        <v>0</v>
      </c>
      <c r="C16" s="48"/>
      <c r="D16" s="48"/>
      <c r="E16" s="48"/>
      <c r="F16" s="48"/>
      <c r="G16" s="48"/>
      <c r="H16" s="48"/>
      <c r="I16" s="48"/>
    </row>
    <row r="17" spans="1:9" s="1" customFormat="1" x14ac:dyDescent="0.25">
      <c r="A17" s="49">
        <v>1</v>
      </c>
      <c r="B17" s="80" t="s">
        <v>76</v>
      </c>
      <c r="C17" s="80"/>
      <c r="D17" s="80"/>
      <c r="E17" s="80"/>
      <c r="F17" s="80"/>
      <c r="G17" s="80"/>
      <c r="H17" s="80"/>
      <c r="I17" s="80"/>
    </row>
    <row r="18" spans="1:9" s="1" customFormat="1" x14ac:dyDescent="0.25">
      <c r="A18" s="49">
        <v>2</v>
      </c>
      <c r="B18" s="80" t="s">
        <v>3</v>
      </c>
      <c r="C18" s="80"/>
      <c r="D18" s="80"/>
      <c r="E18" s="80"/>
      <c r="F18" s="80"/>
      <c r="G18" s="80"/>
      <c r="H18" s="80"/>
      <c r="I18" s="80"/>
    </row>
    <row r="19" spans="1:9" s="1" customFormat="1" ht="55.5" customHeight="1" x14ac:dyDescent="0.25">
      <c r="A19" s="49">
        <v>3</v>
      </c>
      <c r="B19" s="89" t="s">
        <v>75</v>
      </c>
      <c r="C19" s="89"/>
      <c r="D19" s="89"/>
      <c r="E19" s="89"/>
      <c r="F19" s="89"/>
      <c r="G19" s="89"/>
      <c r="H19" s="89"/>
      <c r="I19" s="89"/>
    </row>
    <row r="20" spans="1:9" s="1" customFormat="1" ht="39" customHeight="1" x14ac:dyDescent="0.25">
      <c r="A20" s="49">
        <v>4</v>
      </c>
      <c r="B20" s="89" t="s">
        <v>77</v>
      </c>
      <c r="C20" s="89"/>
      <c r="D20" s="89"/>
      <c r="E20" s="89"/>
      <c r="F20" s="89"/>
      <c r="G20" s="89"/>
      <c r="H20" s="89"/>
      <c r="I20" s="89"/>
    </row>
    <row r="21" spans="1:9" s="1" customFormat="1" ht="15.6" customHeight="1" x14ac:dyDescent="0.25">
      <c r="A21" s="50">
        <v>5</v>
      </c>
      <c r="B21" s="80" t="s">
        <v>3</v>
      </c>
      <c r="C21" s="80"/>
      <c r="D21" s="80"/>
      <c r="E21" s="80"/>
      <c r="F21" s="80"/>
      <c r="G21" s="80"/>
      <c r="H21" s="80"/>
      <c r="I21" s="80"/>
    </row>
    <row r="22" spans="1:9" x14ac:dyDescent="0.25">
      <c r="A22" s="51"/>
      <c r="B22" s="87" t="s">
        <v>2</v>
      </c>
      <c r="C22" s="87"/>
      <c r="D22" s="87"/>
      <c r="E22" s="87"/>
      <c r="F22" s="87"/>
      <c r="G22" s="87"/>
      <c r="H22" s="87"/>
      <c r="I22" s="87"/>
    </row>
    <row r="23" spans="1:9" x14ac:dyDescent="0.25">
      <c r="A23" s="60"/>
      <c r="B23" s="61" t="s">
        <v>43</v>
      </c>
      <c r="C23" s="81" t="s">
        <v>44</v>
      </c>
      <c r="D23" s="81"/>
      <c r="E23" s="81"/>
      <c r="F23" s="81"/>
      <c r="G23" s="81"/>
      <c r="H23" s="81"/>
      <c r="I23" s="81"/>
    </row>
    <row r="24" spans="1:9" x14ac:dyDescent="0.25">
      <c r="A24" s="51"/>
      <c r="B24" s="62" t="s">
        <v>45</v>
      </c>
      <c r="C24" s="86" t="s">
        <v>46</v>
      </c>
      <c r="D24" s="86"/>
      <c r="E24" s="86"/>
      <c r="F24" s="86"/>
      <c r="G24" s="86"/>
      <c r="H24" s="86"/>
      <c r="I24" s="86"/>
    </row>
    <row r="25" spans="1:9" x14ac:dyDescent="0.25">
      <c r="A25" s="51"/>
      <c r="B25" s="63" t="s">
        <v>47</v>
      </c>
      <c r="C25" s="85" t="s">
        <v>48</v>
      </c>
      <c r="D25" s="85"/>
      <c r="E25" s="85"/>
      <c r="F25" s="85"/>
      <c r="G25" s="85"/>
      <c r="H25" s="85"/>
      <c r="I25" s="85"/>
    </row>
    <row r="26" spans="1:9" x14ac:dyDescent="0.25">
      <c r="A26" s="52"/>
      <c r="B26" s="53" t="s">
        <v>11</v>
      </c>
      <c r="C26" s="82" t="s">
        <v>12</v>
      </c>
      <c r="D26" s="83"/>
      <c r="E26" s="83"/>
      <c r="F26" s="83"/>
      <c r="G26" s="83"/>
      <c r="H26" s="83"/>
      <c r="I26" s="84"/>
    </row>
    <row r="27" spans="1:9" x14ac:dyDescent="0.25">
      <c r="A27" s="54"/>
      <c r="B27" s="54"/>
      <c r="C27" s="69"/>
      <c r="D27" s="69"/>
      <c r="E27" s="69"/>
      <c r="F27" s="69"/>
      <c r="G27" s="69"/>
      <c r="H27" s="69"/>
      <c r="I27" s="69"/>
    </row>
    <row r="28" spans="1:9" x14ac:dyDescent="0.25">
      <c r="A28" s="64"/>
      <c r="B28" s="65"/>
      <c r="C28" s="66"/>
      <c r="D28" s="67"/>
      <c r="E28" s="66"/>
      <c r="F28" s="66"/>
      <c r="G28" s="66"/>
      <c r="H28" s="68"/>
      <c r="I28" s="66"/>
    </row>
    <row r="29" spans="1:9" ht="14.45" customHeight="1" x14ac:dyDescent="0.25">
      <c r="A29" s="55"/>
      <c r="B29" s="56"/>
      <c r="C29" s="56"/>
      <c r="D29" s="55"/>
      <c r="E29" s="57"/>
      <c r="F29" s="58"/>
      <c r="G29" s="55"/>
      <c r="H29" s="55"/>
    </row>
    <row r="30" spans="1:9" ht="14.45" customHeight="1" x14ac:dyDescent="0.25">
      <c r="A30" s="55"/>
      <c r="B30" s="56"/>
      <c r="C30" s="56"/>
      <c r="D30" s="55"/>
      <c r="E30" s="57"/>
      <c r="F30" s="58"/>
      <c r="G30" s="55"/>
      <c r="H30" s="55"/>
      <c r="I30" s="59"/>
    </row>
  </sheetData>
  <mergeCells count="15">
    <mergeCell ref="B17:I17"/>
    <mergeCell ref="C23:I23"/>
    <mergeCell ref="C26:I26"/>
    <mergeCell ref="C25:I25"/>
    <mergeCell ref="C24:I24"/>
    <mergeCell ref="B21:I21"/>
    <mergeCell ref="B19:I19"/>
    <mergeCell ref="B22:I22"/>
    <mergeCell ref="B18:I18"/>
    <mergeCell ref="B20:I20"/>
    <mergeCell ref="B6:I6"/>
    <mergeCell ref="B10:E10"/>
    <mergeCell ref="A4:I4"/>
    <mergeCell ref="B15:E15"/>
    <mergeCell ref="B11:I11"/>
  </mergeCells>
  <printOptions horizontalCentered="1"/>
  <pageMargins left="0.23622047244094491" right="0.23622047244094491" top="0.74803149606299213" bottom="0.74803149606299213" header="0.31496062992125984" footer="0.31496062992125984"/>
  <pageSetup paperSize="9" scale="68" fitToWidth="0" orientation="landscape" horizontalDpi="4294967293" verticalDpi="1200" r:id="rId1"/>
  <rowBreaks count="1" manualBreakCount="1">
    <brk id="10"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BCAF4-58A1-471C-85F7-DF0D4EA65BC4}">
  <sheetPr>
    <pageSetUpPr fitToPage="1"/>
  </sheetPr>
  <dimension ref="A1:P10"/>
  <sheetViews>
    <sheetView zoomScaleNormal="100" zoomScaleSheetLayoutView="115" workbookViewId="0">
      <pane ySplit="5" topLeftCell="A6" activePane="bottomLeft" state="frozen"/>
      <selection activeCell="B43" sqref="B43"/>
      <selection pane="bottomLeft" activeCell="N11" sqref="N11"/>
    </sheetView>
  </sheetViews>
  <sheetFormatPr defaultColWidth="8.85546875" defaultRowHeight="15" x14ac:dyDescent="0.25"/>
  <cols>
    <col min="1" max="1" width="7.85546875" style="2" customWidth="1"/>
    <col min="2" max="2" width="27.42578125" style="1" bestFit="1" customWidth="1"/>
    <col min="3" max="3" width="20.85546875" style="1" bestFit="1" customWidth="1"/>
    <col min="4" max="4" width="31" style="2" customWidth="1"/>
    <col min="5" max="5" width="12" style="10" customWidth="1"/>
    <col min="6" max="6" width="17.85546875" style="7" hidden="1" customWidth="1"/>
    <col min="7" max="7" width="0" style="2" hidden="1" customWidth="1"/>
    <col min="8" max="8" width="6.85546875" style="2" bestFit="1" customWidth="1"/>
    <col min="9" max="9" width="28.5703125" style="16" customWidth="1"/>
    <col min="10" max="16" width="8.85546875" style="1"/>
  </cols>
  <sheetData>
    <row r="1" spans="1:16" x14ac:dyDescent="0.25">
      <c r="A1" s="23" t="s">
        <v>15</v>
      </c>
    </row>
    <row r="2" spans="1:16" s="23" customFormat="1" ht="30" x14ac:dyDescent="0.25">
      <c r="A2" s="24" t="s">
        <v>14</v>
      </c>
      <c r="B2" s="19" t="s">
        <v>40</v>
      </c>
      <c r="C2" s="19"/>
      <c r="D2" s="18"/>
      <c r="E2" s="20"/>
      <c r="F2" s="21"/>
      <c r="G2" s="18"/>
      <c r="H2" s="18"/>
      <c r="I2" s="22"/>
      <c r="J2" s="19"/>
      <c r="K2" s="19"/>
      <c r="L2" s="19"/>
      <c r="M2" s="19"/>
      <c r="N2" s="19"/>
      <c r="O2" s="19"/>
      <c r="P2" s="19"/>
    </row>
    <row r="3" spans="1:16" s="30" customFormat="1" ht="30" x14ac:dyDescent="0.25">
      <c r="A3" s="24" t="s">
        <v>16</v>
      </c>
      <c r="B3" s="25" t="s">
        <v>41</v>
      </c>
      <c r="C3" s="24"/>
      <c r="D3" s="26"/>
      <c r="E3" s="27"/>
      <c r="F3" s="28"/>
      <c r="G3" s="26"/>
      <c r="H3" s="26"/>
      <c r="I3" s="29"/>
      <c r="J3" s="24"/>
      <c r="K3" s="24"/>
      <c r="L3" s="24"/>
      <c r="M3" s="24"/>
      <c r="N3" s="24"/>
      <c r="O3" s="24"/>
      <c r="P3" s="24"/>
    </row>
    <row r="4" spans="1:16" s="4" customFormat="1" ht="23.25" customHeight="1" x14ac:dyDescent="0.25">
      <c r="A4" s="78" t="s">
        <v>54</v>
      </c>
      <c r="B4" s="78"/>
      <c r="C4" s="78"/>
      <c r="D4" s="78"/>
      <c r="E4" s="78"/>
      <c r="F4" s="78"/>
      <c r="G4" s="78"/>
      <c r="H4" s="78"/>
      <c r="I4" s="78"/>
      <c r="J4" s="3"/>
      <c r="K4" s="3"/>
      <c r="L4" s="3"/>
      <c r="M4" s="3"/>
      <c r="N4" s="3"/>
      <c r="O4" s="3"/>
      <c r="P4" s="3"/>
    </row>
    <row r="5" spans="1:16" s="6" customFormat="1" ht="56.45" customHeight="1" x14ac:dyDescent="0.25">
      <c r="A5" s="8" t="s">
        <v>5</v>
      </c>
      <c r="B5" s="8" t="s">
        <v>4</v>
      </c>
      <c r="C5" s="8" t="s">
        <v>6</v>
      </c>
      <c r="D5" s="8" t="s">
        <v>19</v>
      </c>
      <c r="E5" s="11" t="s">
        <v>7</v>
      </c>
      <c r="F5" s="8" t="s">
        <v>8</v>
      </c>
      <c r="G5" s="8" t="s">
        <v>9</v>
      </c>
      <c r="H5" s="8" t="s">
        <v>13</v>
      </c>
      <c r="I5" s="8" t="s">
        <v>10</v>
      </c>
      <c r="J5" s="5"/>
      <c r="K5" s="5"/>
      <c r="L5" s="5"/>
      <c r="M5" s="5"/>
      <c r="N5" s="5"/>
      <c r="O5" s="5"/>
      <c r="P5" s="5"/>
    </row>
    <row r="6" spans="1:16" s="32" customFormat="1" x14ac:dyDescent="0.25">
      <c r="A6" s="47"/>
      <c r="B6" s="79" t="s">
        <v>42</v>
      </c>
      <c r="C6" s="79"/>
      <c r="D6" s="79"/>
      <c r="E6" s="79"/>
      <c r="F6" s="79"/>
      <c r="G6" s="79"/>
      <c r="H6" s="79"/>
      <c r="I6" s="79"/>
      <c r="J6" s="31"/>
      <c r="K6" s="31"/>
      <c r="L6" s="31"/>
      <c r="M6" s="31"/>
      <c r="N6" s="31"/>
      <c r="O6" s="31"/>
      <c r="P6" s="31"/>
    </row>
    <row r="7" spans="1:16" s="35" customFormat="1" ht="32.1" customHeight="1" x14ac:dyDescent="0.25">
      <c r="A7" s="12">
        <v>1</v>
      </c>
      <c r="B7" s="33" t="s">
        <v>20</v>
      </c>
      <c r="C7" s="33" t="s">
        <v>21</v>
      </c>
      <c r="D7" s="12" t="s">
        <v>11</v>
      </c>
      <c r="E7" s="9" t="s">
        <v>18</v>
      </c>
      <c r="F7" s="33"/>
      <c r="G7" s="33"/>
      <c r="H7" s="12">
        <f>264</f>
        <v>264</v>
      </c>
      <c r="I7" s="33"/>
      <c r="J7" s="34"/>
      <c r="K7" s="34"/>
      <c r="L7" s="34"/>
      <c r="M7" s="34"/>
      <c r="N7" s="34"/>
      <c r="O7" s="34"/>
      <c r="P7" s="34"/>
    </row>
    <row r="8" spans="1:16" s="35" customFormat="1" ht="72" customHeight="1" x14ac:dyDescent="0.25">
      <c r="A8" s="9">
        <v>2</v>
      </c>
      <c r="B8" s="14" t="s">
        <v>23</v>
      </c>
      <c r="C8" s="14" t="s">
        <v>32</v>
      </c>
      <c r="D8" s="13" t="s">
        <v>39</v>
      </c>
      <c r="E8" s="9" t="s">
        <v>18</v>
      </c>
      <c r="F8" s="14"/>
      <c r="G8" s="14"/>
      <c r="H8" s="9">
        <f>28+22</f>
        <v>50</v>
      </c>
      <c r="I8" s="36"/>
      <c r="J8" s="34"/>
      <c r="K8" s="34"/>
      <c r="L8" s="34"/>
      <c r="M8" s="34"/>
      <c r="N8" s="34"/>
      <c r="O8" s="34"/>
      <c r="P8" s="34"/>
    </row>
    <row r="9" spans="1:16" s="35" customFormat="1" ht="69" customHeight="1" x14ac:dyDescent="0.25">
      <c r="A9" s="9">
        <v>3</v>
      </c>
      <c r="B9" s="14" t="s">
        <v>24</v>
      </c>
      <c r="C9" s="14" t="s">
        <v>32</v>
      </c>
      <c r="D9" s="13" t="s">
        <v>39</v>
      </c>
      <c r="E9" s="9" t="s">
        <v>18</v>
      </c>
      <c r="F9" s="70"/>
      <c r="G9" s="70"/>
      <c r="H9" s="72">
        <f>16+32+12</f>
        <v>60</v>
      </c>
      <c r="I9" s="36"/>
      <c r="J9" s="34"/>
      <c r="K9" s="34"/>
      <c r="L9" s="34"/>
      <c r="M9" s="34"/>
      <c r="N9" s="34"/>
      <c r="O9" s="34"/>
      <c r="P9" s="34"/>
    </row>
    <row r="10" spans="1:16" x14ac:dyDescent="0.25">
      <c r="A10" s="9"/>
      <c r="B10" s="77" t="s">
        <v>53</v>
      </c>
      <c r="C10" s="77"/>
      <c r="D10" s="77"/>
      <c r="E10" s="77"/>
      <c r="F10" s="70"/>
      <c r="G10" s="70"/>
      <c r="H10" s="71">
        <f>SUM(H7:H9)</f>
        <v>374</v>
      </c>
      <c r="I10" s="71"/>
    </row>
  </sheetData>
  <mergeCells count="3">
    <mergeCell ref="B10:E10"/>
    <mergeCell ref="A4:I4"/>
    <mergeCell ref="B6:I6"/>
  </mergeCells>
  <printOptions horizontalCentered="1"/>
  <pageMargins left="0.23622047244094491" right="0.23622047244094491" top="0.74803149606299213" bottom="0.74803149606299213" header="0.31496062992125984" footer="0.31496062992125984"/>
  <pageSetup paperSize="9" scale="68" fitToWidth="0" orientation="landscape" horizontalDpi="4294967293" verticalDpi="1200" r:id="rId1"/>
  <rowBreaks count="1" manualBreakCount="1">
    <brk id="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058D0-C1CE-40C0-9839-2D1803C7F354}">
  <sheetPr>
    <pageSetUpPr fitToPage="1"/>
  </sheetPr>
  <dimension ref="A1:P10"/>
  <sheetViews>
    <sheetView zoomScaleNormal="100" zoomScaleSheetLayoutView="115" workbookViewId="0">
      <pane ySplit="5" topLeftCell="A6" activePane="bottomLeft" state="frozen"/>
      <selection activeCell="B43" sqref="B43"/>
      <selection pane="bottomLeft" activeCell="A10" sqref="A10"/>
    </sheetView>
  </sheetViews>
  <sheetFormatPr defaultColWidth="8.85546875" defaultRowHeight="15" x14ac:dyDescent="0.25"/>
  <cols>
    <col min="1" max="1" width="7.85546875" style="2" customWidth="1"/>
    <col min="2" max="2" width="27.42578125" style="1" bestFit="1" customWidth="1"/>
    <col min="3" max="3" width="20.85546875" style="1" bestFit="1" customWidth="1"/>
    <col min="4" max="4" width="31" style="2" customWidth="1"/>
    <col min="5" max="5" width="12" style="10" customWidth="1"/>
    <col min="6" max="6" width="17.85546875" style="7" hidden="1" customWidth="1"/>
    <col min="7" max="7" width="0" style="2" hidden="1" customWidth="1"/>
    <col min="8" max="8" width="6.85546875" style="2" bestFit="1" customWidth="1"/>
    <col min="9" max="9" width="28.5703125" style="16" customWidth="1"/>
    <col min="10" max="16" width="8.85546875" style="1"/>
  </cols>
  <sheetData>
    <row r="1" spans="1:16" x14ac:dyDescent="0.25">
      <c r="A1" s="23" t="s">
        <v>15</v>
      </c>
    </row>
    <row r="2" spans="1:16" s="23" customFormat="1" ht="30" x14ac:dyDescent="0.25">
      <c r="A2" s="24" t="s">
        <v>14</v>
      </c>
      <c r="B2" s="19" t="s">
        <v>40</v>
      </c>
      <c r="C2" s="19"/>
      <c r="D2" s="18"/>
      <c r="E2" s="20"/>
      <c r="F2" s="21"/>
      <c r="G2" s="18"/>
      <c r="H2" s="18"/>
      <c r="I2" s="22"/>
      <c r="J2" s="19"/>
      <c r="K2" s="19"/>
      <c r="L2" s="19"/>
      <c r="M2" s="19"/>
      <c r="N2" s="19"/>
      <c r="O2" s="19"/>
      <c r="P2" s="19"/>
    </row>
    <row r="3" spans="1:16" s="30" customFormat="1" ht="30" x14ac:dyDescent="0.25">
      <c r="A3" s="24" t="s">
        <v>16</v>
      </c>
      <c r="B3" s="25" t="s">
        <v>41</v>
      </c>
      <c r="C3" s="24"/>
      <c r="D3" s="26"/>
      <c r="E3" s="27"/>
      <c r="F3" s="28"/>
      <c r="G3" s="26"/>
      <c r="H3" s="26"/>
      <c r="I3" s="29"/>
      <c r="J3" s="24"/>
      <c r="K3" s="24"/>
      <c r="L3" s="24"/>
      <c r="M3" s="24"/>
      <c r="N3" s="24"/>
      <c r="O3" s="24"/>
      <c r="P3" s="24"/>
    </row>
    <row r="4" spans="1:16" s="4" customFormat="1" ht="23.25" customHeight="1" x14ac:dyDescent="0.25">
      <c r="A4" s="78" t="s">
        <v>49</v>
      </c>
      <c r="B4" s="78"/>
      <c r="C4" s="78"/>
      <c r="D4" s="78"/>
      <c r="E4" s="78"/>
      <c r="F4" s="78"/>
      <c r="G4" s="78"/>
      <c r="H4" s="78"/>
      <c r="I4" s="78"/>
      <c r="J4" s="3"/>
      <c r="K4" s="3"/>
      <c r="L4" s="3"/>
      <c r="M4" s="3"/>
      <c r="N4" s="3"/>
      <c r="O4" s="3"/>
      <c r="P4" s="3"/>
    </row>
    <row r="5" spans="1:16" s="6" customFormat="1" ht="56.45" customHeight="1" x14ac:dyDescent="0.25">
      <c r="A5" s="8" t="s">
        <v>5</v>
      </c>
      <c r="B5" s="8" t="s">
        <v>4</v>
      </c>
      <c r="C5" s="8" t="s">
        <v>6</v>
      </c>
      <c r="D5" s="8" t="s">
        <v>19</v>
      </c>
      <c r="E5" s="11" t="s">
        <v>7</v>
      </c>
      <c r="F5" s="8" t="s">
        <v>8</v>
      </c>
      <c r="G5" s="8" t="s">
        <v>9</v>
      </c>
      <c r="H5" s="8" t="s">
        <v>13</v>
      </c>
      <c r="I5" s="8" t="s">
        <v>10</v>
      </c>
      <c r="J5" s="5"/>
      <c r="K5" s="5"/>
      <c r="L5" s="5"/>
      <c r="M5" s="5"/>
      <c r="N5" s="5"/>
      <c r="O5" s="5"/>
      <c r="P5" s="5"/>
    </row>
    <row r="6" spans="1:16" s="35" customFormat="1" x14ac:dyDescent="0.25">
      <c r="A6" s="47"/>
      <c r="B6" s="79" t="s">
        <v>42</v>
      </c>
      <c r="C6" s="79"/>
      <c r="D6" s="79"/>
      <c r="E6" s="79"/>
      <c r="F6" s="79"/>
      <c r="G6" s="79"/>
      <c r="H6" s="79"/>
      <c r="I6" s="79"/>
      <c r="J6" s="34"/>
      <c r="K6" s="34"/>
      <c r="L6" s="34"/>
      <c r="M6" s="34"/>
      <c r="N6" s="34"/>
      <c r="O6" s="34"/>
      <c r="P6" s="34"/>
    </row>
    <row r="7" spans="1:16" s="4" customFormat="1" ht="31.5" customHeight="1" x14ac:dyDescent="0.25">
      <c r="A7" s="12">
        <v>1</v>
      </c>
      <c r="B7" s="33" t="s">
        <v>20</v>
      </c>
      <c r="C7" s="33" t="s">
        <v>21</v>
      </c>
      <c r="D7" s="12" t="s">
        <v>11</v>
      </c>
      <c r="E7" s="9" t="s">
        <v>18</v>
      </c>
      <c r="F7" s="33"/>
      <c r="G7" s="33"/>
      <c r="H7" s="12">
        <f>228</f>
        <v>228</v>
      </c>
      <c r="I7" s="33"/>
      <c r="J7" s="3"/>
      <c r="K7" s="3"/>
      <c r="L7" s="3"/>
      <c r="M7" s="3"/>
      <c r="N7" s="3"/>
      <c r="O7" s="3"/>
      <c r="P7" s="3"/>
    </row>
    <row r="8" spans="1:16" s="1" customFormat="1" ht="68.099999999999994" customHeight="1" x14ac:dyDescent="0.25">
      <c r="A8" s="9">
        <v>2</v>
      </c>
      <c r="B8" s="14" t="s">
        <v>23</v>
      </c>
      <c r="C8" s="14" t="s">
        <v>32</v>
      </c>
      <c r="D8" s="13" t="s">
        <v>39</v>
      </c>
      <c r="E8" s="9" t="s">
        <v>18</v>
      </c>
      <c r="F8" s="14"/>
      <c r="G8" s="14"/>
      <c r="H8" s="9">
        <f>10+8+12</f>
        <v>30</v>
      </c>
      <c r="I8" s="36"/>
    </row>
    <row r="9" spans="1:16" s="1" customFormat="1" ht="69.95" customHeight="1" x14ac:dyDescent="0.25">
      <c r="A9" s="9">
        <v>3</v>
      </c>
      <c r="B9" s="14" t="s">
        <v>24</v>
      </c>
      <c r="C9" s="14" t="s">
        <v>32</v>
      </c>
      <c r="D9" s="13" t="s">
        <v>39</v>
      </c>
      <c r="E9" s="9" t="s">
        <v>18</v>
      </c>
      <c r="F9" s="70"/>
      <c r="G9" s="70"/>
      <c r="H9" s="72">
        <f>18+16+18</f>
        <v>52</v>
      </c>
      <c r="I9" s="36"/>
    </row>
    <row r="10" spans="1:16" s="1" customFormat="1" x14ac:dyDescent="0.25">
      <c r="A10" s="9"/>
      <c r="B10" s="77" t="s">
        <v>57</v>
      </c>
      <c r="C10" s="77"/>
      <c r="D10" s="77"/>
      <c r="E10" s="77"/>
      <c r="F10" s="70"/>
      <c r="G10" s="70"/>
      <c r="H10" s="71">
        <f>SUM(H7:H9)</f>
        <v>310</v>
      </c>
      <c r="I10" s="71"/>
    </row>
  </sheetData>
  <mergeCells count="3">
    <mergeCell ref="B10:E10"/>
    <mergeCell ref="A4:I4"/>
    <mergeCell ref="B6:I6"/>
  </mergeCells>
  <printOptions horizontalCentered="1"/>
  <pageMargins left="0.23622047244094491" right="0.23622047244094491" top="0.74803149606299213" bottom="0.74803149606299213" header="0.31496062992125984" footer="0.31496062992125984"/>
  <pageSetup paperSize="9" scale="68" fitToWidth="0" orientation="landscape" horizontalDpi="4294967293"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42FC9-24FE-4CC0-A200-93FB5A3889D1}">
  <sheetPr>
    <pageSetUpPr fitToPage="1"/>
  </sheetPr>
  <dimension ref="A1:P14"/>
  <sheetViews>
    <sheetView zoomScaleNormal="100" zoomScaleSheetLayoutView="115" workbookViewId="0">
      <pane ySplit="5" topLeftCell="A6" activePane="bottomLeft" state="frozen"/>
      <selection activeCell="B43" sqref="B43"/>
      <selection pane="bottomLeft" activeCell="H27" sqref="H27"/>
    </sheetView>
  </sheetViews>
  <sheetFormatPr defaultColWidth="8.85546875" defaultRowHeight="15" x14ac:dyDescent="0.25"/>
  <cols>
    <col min="1" max="1" width="7.85546875" style="2" customWidth="1"/>
    <col min="2" max="2" width="27.42578125" style="1" bestFit="1" customWidth="1"/>
    <col min="3" max="3" width="20.85546875" style="1" bestFit="1" customWidth="1"/>
    <col min="4" max="4" width="31" style="2" customWidth="1"/>
    <col min="5" max="5" width="12" style="10" customWidth="1"/>
    <col min="6" max="6" width="17.85546875" style="7" hidden="1" customWidth="1"/>
    <col min="7" max="7" width="0" style="2" hidden="1" customWidth="1"/>
    <col min="8" max="8" width="6.85546875" style="2" bestFit="1" customWidth="1"/>
    <col min="9" max="9" width="28.5703125" style="16" customWidth="1"/>
    <col min="10" max="16" width="8.85546875" style="1"/>
  </cols>
  <sheetData>
    <row r="1" spans="1:16" x14ac:dyDescent="0.25">
      <c r="A1" s="23" t="s">
        <v>15</v>
      </c>
    </row>
    <row r="2" spans="1:16" s="23" customFormat="1" ht="30" x14ac:dyDescent="0.25">
      <c r="A2" s="24" t="s">
        <v>14</v>
      </c>
      <c r="B2" s="19" t="s">
        <v>40</v>
      </c>
      <c r="C2" s="19"/>
      <c r="D2" s="18"/>
      <c r="E2" s="20"/>
      <c r="F2" s="21"/>
      <c r="G2" s="18"/>
      <c r="H2" s="18"/>
      <c r="I2" s="22"/>
      <c r="J2" s="19"/>
      <c r="K2" s="19"/>
      <c r="L2" s="19"/>
      <c r="M2" s="19"/>
      <c r="N2" s="19"/>
      <c r="O2" s="19"/>
      <c r="P2" s="19"/>
    </row>
    <row r="3" spans="1:16" s="30" customFormat="1" ht="30" x14ac:dyDescent="0.25">
      <c r="A3" s="24" t="s">
        <v>16</v>
      </c>
      <c r="B3" s="25" t="s">
        <v>41</v>
      </c>
      <c r="C3" s="24"/>
      <c r="D3" s="26"/>
      <c r="E3" s="27"/>
      <c r="F3" s="28"/>
      <c r="G3" s="26"/>
      <c r="H3" s="26"/>
      <c r="I3" s="29"/>
      <c r="J3" s="24"/>
      <c r="K3" s="24"/>
      <c r="L3" s="24"/>
      <c r="M3" s="24"/>
      <c r="N3" s="24"/>
      <c r="O3" s="24"/>
      <c r="P3" s="24"/>
    </row>
    <row r="4" spans="1:16" s="4" customFormat="1" ht="23.25" customHeight="1" x14ac:dyDescent="0.25">
      <c r="A4" s="78" t="s">
        <v>49</v>
      </c>
      <c r="B4" s="78"/>
      <c r="C4" s="78"/>
      <c r="D4" s="78"/>
      <c r="E4" s="78"/>
      <c r="F4" s="78"/>
      <c r="G4" s="78"/>
      <c r="H4" s="78"/>
      <c r="I4" s="78"/>
      <c r="J4" s="3"/>
      <c r="K4" s="3"/>
      <c r="L4" s="3"/>
      <c r="M4" s="3"/>
      <c r="N4" s="3"/>
      <c r="O4" s="3"/>
      <c r="P4" s="3"/>
    </row>
    <row r="5" spans="1:16" s="6" customFormat="1" ht="56.45" customHeight="1" x14ac:dyDescent="0.25">
      <c r="A5" s="8" t="s">
        <v>5</v>
      </c>
      <c r="B5" s="8" t="s">
        <v>4</v>
      </c>
      <c r="C5" s="8" t="s">
        <v>6</v>
      </c>
      <c r="D5" s="8" t="s">
        <v>19</v>
      </c>
      <c r="E5" s="11" t="s">
        <v>7</v>
      </c>
      <c r="F5" s="8" t="s">
        <v>8</v>
      </c>
      <c r="G5" s="8" t="s">
        <v>9</v>
      </c>
      <c r="H5" s="8" t="s">
        <v>13</v>
      </c>
      <c r="I5" s="8" t="s">
        <v>10</v>
      </c>
      <c r="J5" s="5"/>
      <c r="K5" s="5"/>
      <c r="L5" s="5"/>
      <c r="M5" s="5"/>
      <c r="N5" s="5"/>
      <c r="O5" s="5"/>
      <c r="P5" s="5"/>
    </row>
    <row r="6" spans="1:16" s="1" customFormat="1" ht="15.6" customHeight="1" x14ac:dyDescent="0.25">
      <c r="A6" s="46"/>
      <c r="B6" s="88" t="s">
        <v>31</v>
      </c>
      <c r="C6" s="88"/>
      <c r="D6" s="88"/>
      <c r="E6" s="88"/>
      <c r="F6" s="88"/>
      <c r="G6" s="88"/>
      <c r="H6" s="88"/>
      <c r="I6" s="88"/>
    </row>
    <row r="7" spans="1:16" s="1" customFormat="1" ht="47.1" customHeight="1" x14ac:dyDescent="0.25">
      <c r="A7" s="9">
        <v>1</v>
      </c>
      <c r="B7" s="14" t="s">
        <v>28</v>
      </c>
      <c r="C7" s="14" t="s">
        <v>29</v>
      </c>
      <c r="D7" s="9" t="s">
        <v>35</v>
      </c>
      <c r="E7" s="9" t="s">
        <v>18</v>
      </c>
      <c r="F7" s="14"/>
      <c r="G7" s="14"/>
      <c r="H7" s="9">
        <v>1</v>
      </c>
      <c r="I7" s="14" t="s">
        <v>38</v>
      </c>
    </row>
    <row r="8" spans="1:16" s="1" customFormat="1" ht="33" customHeight="1" x14ac:dyDescent="0.25">
      <c r="A8" s="9">
        <v>2</v>
      </c>
      <c r="B8" s="14" t="s">
        <v>27</v>
      </c>
      <c r="C8" s="14" t="s">
        <v>26</v>
      </c>
      <c r="D8" s="9" t="s">
        <v>50</v>
      </c>
      <c r="E8" s="9" t="s">
        <v>18</v>
      </c>
      <c r="F8" s="14"/>
      <c r="G8" s="14"/>
      <c r="H8" s="9">
        <v>1</v>
      </c>
      <c r="I8" s="14" t="s">
        <v>37</v>
      </c>
    </row>
    <row r="9" spans="1:16" s="1" customFormat="1" x14ac:dyDescent="0.25">
      <c r="A9" s="47"/>
      <c r="B9" s="79" t="s">
        <v>42</v>
      </c>
      <c r="C9" s="79"/>
      <c r="D9" s="79"/>
      <c r="E9" s="79"/>
      <c r="F9" s="79"/>
      <c r="G9" s="79"/>
      <c r="H9" s="79"/>
      <c r="I9" s="79"/>
    </row>
    <row r="10" spans="1:16" s="1" customFormat="1" ht="30.6" customHeight="1" x14ac:dyDescent="0.25">
      <c r="A10" s="12">
        <v>3</v>
      </c>
      <c r="B10" s="33" t="s">
        <v>20</v>
      </c>
      <c r="C10" s="33" t="s">
        <v>21</v>
      </c>
      <c r="D10" s="12" t="s">
        <v>11</v>
      </c>
      <c r="E10" s="9" t="s">
        <v>18</v>
      </c>
      <c r="F10" s="33"/>
      <c r="G10" s="33"/>
      <c r="H10" s="12">
        <f>135</f>
        <v>135</v>
      </c>
      <c r="I10" s="33"/>
    </row>
    <row r="11" spans="1:16" s="1" customFormat="1" ht="71.099999999999994" customHeight="1" x14ac:dyDescent="0.25">
      <c r="A11" s="9">
        <v>4</v>
      </c>
      <c r="B11" s="14" t="s">
        <v>23</v>
      </c>
      <c r="C11" s="14" t="s">
        <v>32</v>
      </c>
      <c r="D11" s="13" t="s">
        <v>39</v>
      </c>
      <c r="E11" s="9" t="s">
        <v>18</v>
      </c>
      <c r="F11" s="14"/>
      <c r="G11" s="14"/>
      <c r="H11" s="9">
        <f>12+12+10</f>
        <v>34</v>
      </c>
      <c r="I11" s="36"/>
    </row>
    <row r="12" spans="1:16" s="1" customFormat="1" ht="70.5" customHeight="1" x14ac:dyDescent="0.25">
      <c r="A12" s="9">
        <v>5</v>
      </c>
      <c r="B12" s="14" t="s">
        <v>24</v>
      </c>
      <c r="C12" s="14" t="s">
        <v>32</v>
      </c>
      <c r="D12" s="13" t="s">
        <v>39</v>
      </c>
      <c r="E12" s="9" t="s">
        <v>18</v>
      </c>
      <c r="F12" s="70"/>
      <c r="G12" s="70"/>
      <c r="H12" s="72">
        <f>12+14</f>
        <v>26</v>
      </c>
      <c r="I12" s="36"/>
    </row>
    <row r="13" spans="1:16" x14ac:dyDescent="0.25">
      <c r="A13" s="9"/>
      <c r="B13" s="77" t="s">
        <v>56</v>
      </c>
      <c r="C13" s="77"/>
      <c r="D13" s="77"/>
      <c r="E13" s="77"/>
      <c r="F13" s="9" t="s">
        <v>1</v>
      </c>
      <c r="G13" s="15" t="s">
        <v>1</v>
      </c>
      <c r="H13" s="17">
        <f>H7+H8</f>
        <v>2</v>
      </c>
      <c r="I13" s="17"/>
    </row>
    <row r="14" spans="1:16" s="1" customFormat="1" x14ac:dyDescent="0.25">
      <c r="A14" s="9"/>
      <c r="B14" s="77" t="s">
        <v>55</v>
      </c>
      <c r="C14" s="77"/>
      <c r="D14" s="77"/>
      <c r="E14" s="77"/>
      <c r="F14" s="70"/>
      <c r="G14" s="70"/>
      <c r="H14" s="71">
        <f>SUM(H10:H12)</f>
        <v>195</v>
      </c>
      <c r="I14" s="71"/>
    </row>
  </sheetData>
  <mergeCells count="5">
    <mergeCell ref="B14:E14"/>
    <mergeCell ref="B6:I6"/>
    <mergeCell ref="B9:I9"/>
    <mergeCell ref="B13:E13"/>
    <mergeCell ref="A4:I4"/>
  </mergeCells>
  <printOptions horizontalCentered="1"/>
  <pageMargins left="0.23622047244094491" right="0.23622047244094491" top="0.74803149606299213" bottom="0.74803149606299213" header="0.31496062992125984" footer="0.31496062992125984"/>
  <pageSetup paperSize="9" scale="68" fitToWidth="0" orientation="landscape" horizontalDpi="4294967293"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CD121-0CC9-41F8-AE42-391C2CDD83A9}">
  <sheetPr>
    <pageSetUpPr fitToPage="1"/>
  </sheetPr>
  <dimension ref="A1:P14"/>
  <sheetViews>
    <sheetView zoomScaleNormal="100" zoomScaleSheetLayoutView="115" workbookViewId="0">
      <pane ySplit="5" topLeftCell="A6" activePane="bottomLeft" state="frozen"/>
      <selection activeCell="B43" sqref="B43"/>
      <selection pane="bottomLeft" activeCell="L12" sqref="L12"/>
    </sheetView>
  </sheetViews>
  <sheetFormatPr defaultColWidth="8.85546875" defaultRowHeight="15" x14ac:dyDescent="0.25"/>
  <cols>
    <col min="1" max="1" width="7.85546875" style="2" customWidth="1"/>
    <col min="2" max="2" width="27.42578125" style="1" bestFit="1" customWidth="1"/>
    <col min="3" max="3" width="20.85546875" style="1" bestFit="1" customWidth="1"/>
    <col min="4" max="4" width="31" style="2" customWidth="1"/>
    <col min="5" max="5" width="12" style="10" customWidth="1"/>
    <col min="6" max="6" width="17.85546875" style="7" hidden="1" customWidth="1"/>
    <col min="7" max="7" width="0" style="2" hidden="1" customWidth="1"/>
    <col min="8" max="8" width="6.85546875" style="2" bestFit="1" customWidth="1"/>
    <col min="9" max="9" width="28.5703125" style="16" customWidth="1"/>
    <col min="10" max="16" width="8.85546875" style="1"/>
  </cols>
  <sheetData>
    <row r="1" spans="1:16" x14ac:dyDescent="0.25">
      <c r="A1" s="23" t="s">
        <v>15</v>
      </c>
    </row>
    <row r="2" spans="1:16" s="23" customFormat="1" ht="30" x14ac:dyDescent="0.25">
      <c r="A2" s="24" t="s">
        <v>14</v>
      </c>
      <c r="B2" s="19" t="s">
        <v>40</v>
      </c>
      <c r="C2" s="19"/>
      <c r="D2" s="18"/>
      <c r="E2" s="20"/>
      <c r="F2" s="21"/>
      <c r="G2" s="18"/>
      <c r="H2" s="18"/>
      <c r="I2" s="22"/>
      <c r="J2" s="19"/>
      <c r="K2" s="19"/>
      <c r="L2" s="19"/>
      <c r="M2" s="19"/>
      <c r="N2" s="19"/>
      <c r="O2" s="19"/>
      <c r="P2" s="19"/>
    </row>
    <row r="3" spans="1:16" s="30" customFormat="1" ht="30" x14ac:dyDescent="0.25">
      <c r="A3" s="24" t="s">
        <v>16</v>
      </c>
      <c r="B3" s="25" t="s">
        <v>41</v>
      </c>
      <c r="C3" s="24"/>
      <c r="D3" s="26"/>
      <c r="E3" s="27"/>
      <c r="F3" s="28"/>
      <c r="G3" s="26"/>
      <c r="H3" s="26"/>
      <c r="I3" s="29"/>
      <c r="J3" s="24"/>
      <c r="K3" s="24"/>
      <c r="L3" s="24"/>
      <c r="M3" s="24"/>
      <c r="N3" s="24"/>
      <c r="O3" s="24"/>
      <c r="P3" s="24"/>
    </row>
    <row r="4" spans="1:16" s="4" customFormat="1" ht="23.25" customHeight="1" x14ac:dyDescent="0.25">
      <c r="A4" s="78" t="s">
        <v>49</v>
      </c>
      <c r="B4" s="78"/>
      <c r="C4" s="78"/>
      <c r="D4" s="78"/>
      <c r="E4" s="78"/>
      <c r="F4" s="78"/>
      <c r="G4" s="78"/>
      <c r="H4" s="78"/>
      <c r="I4" s="78"/>
      <c r="J4" s="3"/>
      <c r="K4" s="3"/>
      <c r="L4" s="3"/>
      <c r="M4" s="3"/>
      <c r="N4" s="3"/>
      <c r="O4" s="3"/>
      <c r="P4" s="3"/>
    </row>
    <row r="5" spans="1:16" s="6" customFormat="1" ht="56.45" customHeight="1" x14ac:dyDescent="0.25">
      <c r="A5" s="8" t="s">
        <v>5</v>
      </c>
      <c r="B5" s="8" t="s">
        <v>4</v>
      </c>
      <c r="C5" s="8" t="s">
        <v>6</v>
      </c>
      <c r="D5" s="8" t="s">
        <v>19</v>
      </c>
      <c r="E5" s="11" t="s">
        <v>7</v>
      </c>
      <c r="F5" s="8" t="s">
        <v>8</v>
      </c>
      <c r="G5" s="8" t="s">
        <v>9</v>
      </c>
      <c r="H5" s="8" t="s">
        <v>13</v>
      </c>
      <c r="I5" s="8" t="s">
        <v>10</v>
      </c>
      <c r="J5" s="5"/>
      <c r="K5" s="5"/>
      <c r="L5" s="5"/>
      <c r="M5" s="5"/>
      <c r="N5" s="5"/>
      <c r="O5" s="5"/>
      <c r="P5" s="5"/>
    </row>
    <row r="6" spans="1:16" s="1" customFormat="1" ht="14.45" customHeight="1" x14ac:dyDescent="0.25">
      <c r="A6" s="46"/>
      <c r="B6" s="88" t="s">
        <v>31</v>
      </c>
      <c r="C6" s="88"/>
      <c r="D6" s="88"/>
      <c r="E6" s="88"/>
      <c r="F6" s="88"/>
      <c r="G6" s="88"/>
      <c r="H6" s="88"/>
      <c r="I6" s="88"/>
    </row>
    <row r="7" spans="1:16" s="1" customFormat="1" ht="36" customHeight="1" x14ac:dyDescent="0.25">
      <c r="A7" s="9">
        <v>1</v>
      </c>
      <c r="B7" s="14" t="s">
        <v>25</v>
      </c>
      <c r="C7" s="14" t="s">
        <v>30</v>
      </c>
      <c r="D7" s="9" t="s">
        <v>34</v>
      </c>
      <c r="E7" s="9" t="s">
        <v>18</v>
      </c>
      <c r="F7" s="9"/>
      <c r="G7" s="9"/>
      <c r="H7" s="9">
        <v>1</v>
      </c>
      <c r="I7" s="14" t="s">
        <v>37</v>
      </c>
    </row>
    <row r="8" spans="1:16" ht="40.5" customHeight="1" x14ac:dyDescent="0.25">
      <c r="A8" s="9">
        <v>2</v>
      </c>
      <c r="B8" s="14" t="s">
        <v>27</v>
      </c>
      <c r="C8" s="14" t="s">
        <v>26</v>
      </c>
      <c r="D8" s="9" t="s">
        <v>50</v>
      </c>
      <c r="E8" s="9" t="s">
        <v>18</v>
      </c>
      <c r="F8" s="14"/>
      <c r="G8" s="14"/>
      <c r="H8" s="9">
        <v>1</v>
      </c>
      <c r="I8" s="14" t="s">
        <v>37</v>
      </c>
    </row>
    <row r="9" spans="1:16" x14ac:dyDescent="0.25">
      <c r="A9" s="47"/>
      <c r="B9" s="79" t="s">
        <v>42</v>
      </c>
      <c r="C9" s="79"/>
      <c r="D9" s="79"/>
      <c r="E9" s="79"/>
      <c r="F9" s="79"/>
      <c r="G9" s="79"/>
      <c r="H9" s="79"/>
      <c r="I9" s="79"/>
    </row>
    <row r="10" spans="1:16" ht="36" customHeight="1" x14ac:dyDescent="0.25">
      <c r="A10" s="12">
        <v>3</v>
      </c>
      <c r="B10" s="33" t="s">
        <v>20</v>
      </c>
      <c r="C10" s="33" t="s">
        <v>21</v>
      </c>
      <c r="D10" s="12" t="s">
        <v>11</v>
      </c>
      <c r="E10" s="9" t="s">
        <v>18</v>
      </c>
      <c r="F10" s="33"/>
      <c r="G10" s="33"/>
      <c r="H10" s="12">
        <f>99</f>
        <v>99</v>
      </c>
      <c r="I10" s="33"/>
    </row>
    <row r="11" spans="1:16" ht="69" customHeight="1" x14ac:dyDescent="0.25">
      <c r="A11" s="9">
        <v>4</v>
      </c>
      <c r="B11" s="14" t="s">
        <v>23</v>
      </c>
      <c r="C11" s="14" t="s">
        <v>32</v>
      </c>
      <c r="D11" s="13" t="s">
        <v>39</v>
      </c>
      <c r="E11" s="9" t="s">
        <v>18</v>
      </c>
      <c r="F11" s="14"/>
      <c r="G11" s="14"/>
      <c r="H11" s="9">
        <f>8</f>
        <v>8</v>
      </c>
      <c r="I11" s="36"/>
    </row>
    <row r="12" spans="1:16" ht="70.5" customHeight="1" x14ac:dyDescent="0.25">
      <c r="A12" s="9">
        <v>5</v>
      </c>
      <c r="B12" s="14" t="s">
        <v>24</v>
      </c>
      <c r="C12" s="14" t="s">
        <v>32</v>
      </c>
      <c r="D12" s="13" t="s">
        <v>39</v>
      </c>
      <c r="E12" s="9" t="s">
        <v>18</v>
      </c>
      <c r="F12" s="70"/>
      <c r="G12" s="70"/>
      <c r="H12" s="72">
        <f>14+14</f>
        <v>28</v>
      </c>
      <c r="I12" s="36"/>
    </row>
    <row r="13" spans="1:16" x14ac:dyDescent="0.25">
      <c r="A13" s="9"/>
      <c r="B13" s="77" t="s">
        <v>58</v>
      </c>
      <c r="C13" s="77"/>
      <c r="D13" s="77"/>
      <c r="E13" s="77"/>
      <c r="F13" s="9" t="s">
        <v>1</v>
      </c>
      <c r="G13" s="15" t="s">
        <v>1</v>
      </c>
      <c r="H13" s="17">
        <f>SUM(H7:H8)</f>
        <v>2</v>
      </c>
      <c r="I13" s="17"/>
    </row>
    <row r="14" spans="1:16" s="1" customFormat="1" x14ac:dyDescent="0.25">
      <c r="A14" s="9"/>
      <c r="B14" s="77" t="s">
        <v>59</v>
      </c>
      <c r="C14" s="77"/>
      <c r="D14" s="77"/>
      <c r="E14" s="77"/>
      <c r="F14" s="70"/>
      <c r="G14" s="70"/>
      <c r="H14" s="71">
        <f>SUM(H10:H12)</f>
        <v>135</v>
      </c>
      <c r="I14" s="71"/>
    </row>
  </sheetData>
  <mergeCells count="5">
    <mergeCell ref="B14:E14"/>
    <mergeCell ref="B6:I6"/>
    <mergeCell ref="B9:I9"/>
    <mergeCell ref="B13:E13"/>
    <mergeCell ref="A4:I4"/>
  </mergeCells>
  <printOptions horizontalCentered="1"/>
  <pageMargins left="0.23622047244094491" right="0.23622047244094491" top="0.74803149606299213" bottom="0.74803149606299213" header="0.31496062992125984" footer="0.31496062992125984"/>
  <pageSetup paperSize="9" scale="68" fitToWidth="0" orientation="landscape" horizontalDpi="4294967293"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E0153-1C51-4F70-A7DA-2EBDE3396DD4}">
  <sheetPr>
    <pageSetUpPr fitToPage="1"/>
  </sheetPr>
  <dimension ref="A1:P15"/>
  <sheetViews>
    <sheetView zoomScaleNormal="100" zoomScaleSheetLayoutView="115" workbookViewId="0">
      <pane ySplit="5" topLeftCell="A6" activePane="bottomLeft" state="frozen"/>
      <selection activeCell="B43" sqref="B43"/>
      <selection pane="bottomLeft" activeCell="O12" sqref="O12"/>
    </sheetView>
  </sheetViews>
  <sheetFormatPr defaultColWidth="8.85546875" defaultRowHeight="15" x14ac:dyDescent="0.25"/>
  <cols>
    <col min="1" max="1" width="7.85546875" style="2" customWidth="1"/>
    <col min="2" max="2" width="27.42578125" style="1" bestFit="1" customWidth="1"/>
    <col min="3" max="3" width="20.85546875" style="1" bestFit="1" customWidth="1"/>
    <col min="4" max="4" width="31" style="2" customWidth="1"/>
    <col min="5" max="5" width="12" style="10" customWidth="1"/>
    <col min="6" max="6" width="17.85546875" style="7" hidden="1" customWidth="1"/>
    <col min="7" max="7" width="0" style="2" hidden="1" customWidth="1"/>
    <col min="8" max="8" width="6.85546875" style="2" bestFit="1" customWidth="1"/>
    <col min="9" max="9" width="28.5703125" style="16" customWidth="1"/>
    <col min="10" max="16" width="8.85546875" style="1"/>
  </cols>
  <sheetData>
    <row r="1" spans="1:16" x14ac:dyDescent="0.25">
      <c r="A1" s="23" t="s">
        <v>15</v>
      </c>
    </row>
    <row r="2" spans="1:16" s="23" customFormat="1" ht="30" x14ac:dyDescent="0.25">
      <c r="A2" s="24" t="s">
        <v>14</v>
      </c>
      <c r="B2" s="19" t="s">
        <v>40</v>
      </c>
      <c r="C2" s="19"/>
      <c r="D2" s="18"/>
      <c r="E2" s="20"/>
      <c r="F2" s="21"/>
      <c r="G2" s="18"/>
      <c r="H2" s="18"/>
      <c r="I2" s="22"/>
      <c r="J2" s="19"/>
      <c r="K2" s="19"/>
      <c r="L2" s="19"/>
      <c r="M2" s="19"/>
      <c r="N2" s="19"/>
      <c r="O2" s="19"/>
      <c r="P2" s="19"/>
    </row>
    <row r="3" spans="1:16" s="30" customFormat="1" ht="30" x14ac:dyDescent="0.25">
      <c r="A3" s="24" t="s">
        <v>16</v>
      </c>
      <c r="B3" s="25" t="s">
        <v>41</v>
      </c>
      <c r="C3" s="24"/>
      <c r="D3" s="26"/>
      <c r="E3" s="27"/>
      <c r="F3" s="28"/>
      <c r="G3" s="26"/>
      <c r="H3" s="26"/>
      <c r="I3" s="29"/>
      <c r="J3" s="24"/>
      <c r="K3" s="24"/>
      <c r="L3" s="24"/>
      <c r="M3" s="24"/>
      <c r="N3" s="24"/>
      <c r="O3" s="24"/>
      <c r="P3" s="24"/>
    </row>
    <row r="4" spans="1:16" s="4" customFormat="1" ht="23.25" customHeight="1" x14ac:dyDescent="0.25">
      <c r="A4" s="78" t="s">
        <v>51</v>
      </c>
      <c r="B4" s="78"/>
      <c r="C4" s="78"/>
      <c r="D4" s="78"/>
      <c r="E4" s="78"/>
      <c r="F4" s="78"/>
      <c r="G4" s="78"/>
      <c r="H4" s="78"/>
      <c r="I4" s="78"/>
      <c r="J4" s="3"/>
      <c r="K4" s="3"/>
      <c r="L4" s="3"/>
      <c r="M4" s="3"/>
      <c r="N4" s="3"/>
      <c r="O4" s="3"/>
      <c r="P4" s="3"/>
    </row>
    <row r="5" spans="1:16" s="6" customFormat="1" ht="56.45" customHeight="1" x14ac:dyDescent="0.25">
      <c r="A5" s="8" t="s">
        <v>5</v>
      </c>
      <c r="B5" s="8" t="s">
        <v>4</v>
      </c>
      <c r="C5" s="8" t="s">
        <v>6</v>
      </c>
      <c r="D5" s="8" t="s">
        <v>19</v>
      </c>
      <c r="E5" s="11" t="s">
        <v>7</v>
      </c>
      <c r="F5" s="8" t="s">
        <v>8</v>
      </c>
      <c r="G5" s="8" t="s">
        <v>9</v>
      </c>
      <c r="H5" s="8" t="s">
        <v>13</v>
      </c>
      <c r="I5" s="8" t="s">
        <v>10</v>
      </c>
      <c r="J5" s="5"/>
      <c r="K5" s="5"/>
      <c r="L5" s="5"/>
      <c r="M5" s="5"/>
      <c r="N5" s="5"/>
      <c r="O5" s="5"/>
      <c r="P5" s="5"/>
    </row>
    <row r="6" spans="1:16" s="1" customFormat="1" ht="15.6" customHeight="1" x14ac:dyDescent="0.25">
      <c r="A6" s="46"/>
      <c r="B6" s="88" t="s">
        <v>31</v>
      </c>
      <c r="C6" s="88"/>
      <c r="D6" s="88"/>
      <c r="E6" s="88"/>
      <c r="F6" s="88"/>
      <c r="G6" s="88"/>
      <c r="H6" s="88"/>
      <c r="I6" s="88"/>
    </row>
    <row r="7" spans="1:16" s="45" customFormat="1" ht="36.950000000000003" customHeight="1" x14ac:dyDescent="0.25">
      <c r="A7" s="9">
        <v>1</v>
      </c>
      <c r="B7" s="14" t="s">
        <v>25</v>
      </c>
      <c r="C7" s="14" t="s">
        <v>30</v>
      </c>
      <c r="D7" s="9" t="s">
        <v>34</v>
      </c>
      <c r="E7" s="9" t="s">
        <v>18</v>
      </c>
      <c r="F7" s="9"/>
      <c r="G7" s="9"/>
      <c r="H7" s="9">
        <v>3</v>
      </c>
      <c r="I7" s="14" t="s">
        <v>37</v>
      </c>
    </row>
    <row r="8" spans="1:16" s="1" customFormat="1" ht="47.1" customHeight="1" x14ac:dyDescent="0.25">
      <c r="A8" s="9">
        <v>2</v>
      </c>
      <c r="B8" s="14" t="s">
        <v>28</v>
      </c>
      <c r="C8" s="14" t="s">
        <v>29</v>
      </c>
      <c r="D8" s="9" t="s">
        <v>35</v>
      </c>
      <c r="E8" s="9" t="s">
        <v>18</v>
      </c>
      <c r="F8" s="14"/>
      <c r="G8" s="14"/>
      <c r="H8" s="9">
        <v>1</v>
      </c>
      <c r="I8" s="14" t="s">
        <v>38</v>
      </c>
    </row>
    <row r="9" spans="1:16" s="1" customFormat="1" ht="33" customHeight="1" x14ac:dyDescent="0.25">
      <c r="A9" s="9">
        <v>3</v>
      </c>
      <c r="B9" s="14" t="s">
        <v>27</v>
      </c>
      <c r="C9" s="14" t="s">
        <v>26</v>
      </c>
      <c r="D9" s="9" t="s">
        <v>50</v>
      </c>
      <c r="E9" s="9" t="s">
        <v>18</v>
      </c>
      <c r="F9" s="14"/>
      <c r="G9" s="14"/>
      <c r="H9" s="9">
        <v>1</v>
      </c>
      <c r="I9" s="14" t="s">
        <v>37</v>
      </c>
    </row>
    <row r="10" spans="1:16" s="32" customFormat="1" x14ac:dyDescent="0.25">
      <c r="A10" s="47"/>
      <c r="B10" s="79" t="s">
        <v>42</v>
      </c>
      <c r="C10" s="79"/>
      <c r="D10" s="79"/>
      <c r="E10" s="79"/>
      <c r="F10" s="79"/>
      <c r="G10" s="79"/>
      <c r="H10" s="79"/>
      <c r="I10" s="79"/>
      <c r="J10" s="31"/>
      <c r="K10" s="31"/>
      <c r="L10" s="31"/>
      <c r="M10" s="31"/>
      <c r="N10" s="31"/>
      <c r="O10" s="31"/>
      <c r="P10" s="31"/>
    </row>
    <row r="11" spans="1:16" s="35" customFormat="1" ht="32.1" customHeight="1" x14ac:dyDescent="0.25">
      <c r="A11" s="12">
        <v>4</v>
      </c>
      <c r="B11" s="33" t="s">
        <v>20</v>
      </c>
      <c r="C11" s="33" t="s">
        <v>21</v>
      </c>
      <c r="D11" s="12" t="s">
        <v>11</v>
      </c>
      <c r="E11" s="9" t="s">
        <v>18</v>
      </c>
      <c r="F11" s="33"/>
      <c r="G11" s="33"/>
      <c r="H11" s="12">
        <f>267</f>
        <v>267</v>
      </c>
      <c r="I11" s="33"/>
      <c r="J11" s="34"/>
      <c r="K11" s="34"/>
      <c r="L11" s="34"/>
      <c r="M11" s="34"/>
      <c r="N11" s="34"/>
      <c r="O11" s="34"/>
      <c r="P11" s="34"/>
    </row>
    <row r="12" spans="1:16" s="35" customFormat="1" ht="72" customHeight="1" x14ac:dyDescent="0.25">
      <c r="A12" s="9">
        <v>5</v>
      </c>
      <c r="B12" s="14" t="s">
        <v>23</v>
      </c>
      <c r="C12" s="14" t="s">
        <v>32</v>
      </c>
      <c r="D12" s="13" t="s">
        <v>39</v>
      </c>
      <c r="E12" s="9" t="s">
        <v>18</v>
      </c>
      <c r="F12" s="14"/>
      <c r="G12" s="14"/>
      <c r="H12" s="9">
        <f>18+20+20</f>
        <v>58</v>
      </c>
      <c r="I12" s="36"/>
      <c r="J12" s="34"/>
      <c r="K12" s="34"/>
      <c r="L12" s="34"/>
      <c r="M12" s="34"/>
      <c r="N12" s="34"/>
      <c r="O12" s="34"/>
      <c r="P12" s="34"/>
    </row>
    <row r="13" spans="1:16" s="35" customFormat="1" ht="69" customHeight="1" x14ac:dyDescent="0.25">
      <c r="A13" s="9">
        <v>6</v>
      </c>
      <c r="B13" s="14" t="s">
        <v>24</v>
      </c>
      <c r="C13" s="14" t="s">
        <v>32</v>
      </c>
      <c r="D13" s="13" t="s">
        <v>39</v>
      </c>
      <c r="E13" s="9" t="s">
        <v>18</v>
      </c>
      <c r="F13" s="70"/>
      <c r="G13" s="70"/>
      <c r="H13" s="72">
        <f>16+12+12</f>
        <v>40</v>
      </c>
      <c r="I13" s="36"/>
      <c r="J13" s="34"/>
      <c r="K13" s="34"/>
      <c r="L13" s="34"/>
      <c r="M13" s="34"/>
      <c r="N13" s="34"/>
      <c r="O13" s="34"/>
      <c r="P13" s="34"/>
    </row>
    <row r="14" spans="1:16" x14ac:dyDescent="0.25">
      <c r="A14" s="9"/>
      <c r="B14" s="77" t="s">
        <v>60</v>
      </c>
      <c r="C14" s="77"/>
      <c r="D14" s="77"/>
      <c r="E14" s="77"/>
      <c r="F14" s="9" t="s">
        <v>1</v>
      </c>
      <c r="G14" s="15" t="s">
        <v>1</v>
      </c>
      <c r="H14" s="17">
        <f>H7+H8+H9</f>
        <v>5</v>
      </c>
      <c r="I14" s="17"/>
    </row>
    <row r="15" spans="1:16" s="1" customFormat="1" x14ac:dyDescent="0.25">
      <c r="A15" s="9"/>
      <c r="B15" s="77" t="s">
        <v>61</v>
      </c>
      <c r="C15" s="77"/>
      <c r="D15" s="77"/>
      <c r="E15" s="77"/>
      <c r="F15" s="70"/>
      <c r="G15" s="70"/>
      <c r="H15" s="71">
        <f>SUM(H11:H13)</f>
        <v>365</v>
      </c>
      <c r="I15" s="71"/>
    </row>
  </sheetData>
  <mergeCells count="5">
    <mergeCell ref="B14:E14"/>
    <mergeCell ref="B15:E15"/>
    <mergeCell ref="A4:I4"/>
    <mergeCell ref="B6:I6"/>
    <mergeCell ref="B10:I10"/>
  </mergeCells>
  <printOptions horizontalCentered="1"/>
  <pageMargins left="0.23622047244094491" right="0.23622047244094491" top="0.74803149606299213" bottom="0.74803149606299213" header="0.31496062992125984" footer="0.31496062992125984"/>
  <pageSetup paperSize="9" scale="68" fitToWidth="0" orientation="landscape" horizontalDpi="4294967293" verticalDpi="1200" r:id="rId1"/>
  <rowBreaks count="1" manualBreakCount="1">
    <brk id="9"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5C838-96CF-4A61-9CAF-68EDF0A46E67}">
  <sheetPr>
    <pageSetUpPr fitToPage="1"/>
  </sheetPr>
  <dimension ref="A1:P14"/>
  <sheetViews>
    <sheetView zoomScaleNormal="100" zoomScaleSheetLayoutView="115" workbookViewId="0">
      <pane ySplit="5" topLeftCell="A6" activePane="bottomLeft" state="frozen"/>
      <selection activeCell="B43" sqref="B43"/>
      <selection pane="bottomLeft" activeCell="H14" sqref="H14"/>
    </sheetView>
  </sheetViews>
  <sheetFormatPr defaultColWidth="8.85546875" defaultRowHeight="15" x14ac:dyDescent="0.25"/>
  <cols>
    <col min="1" max="1" width="7.85546875" style="2" customWidth="1"/>
    <col min="2" max="2" width="27.42578125" style="1" bestFit="1" customWidth="1"/>
    <col min="3" max="3" width="20.85546875" style="1" bestFit="1" customWidth="1"/>
    <col min="4" max="4" width="31" style="2" customWidth="1"/>
    <col min="5" max="5" width="12" style="10" customWidth="1"/>
    <col min="6" max="6" width="17.85546875" style="7" hidden="1" customWidth="1"/>
    <col min="7" max="7" width="0" style="2" hidden="1" customWidth="1"/>
    <col min="8" max="8" width="6.85546875" style="2" bestFit="1" customWidth="1"/>
    <col min="9" max="9" width="28.5703125" style="16" customWidth="1"/>
    <col min="10" max="16" width="8.85546875" style="1"/>
  </cols>
  <sheetData>
    <row r="1" spans="1:16" x14ac:dyDescent="0.25">
      <c r="A1" s="23" t="s">
        <v>15</v>
      </c>
    </row>
    <row r="2" spans="1:16" s="23" customFormat="1" ht="30" x14ac:dyDescent="0.25">
      <c r="A2" s="24" t="s">
        <v>14</v>
      </c>
      <c r="B2" s="19" t="s">
        <v>40</v>
      </c>
      <c r="C2" s="19"/>
      <c r="D2" s="18"/>
      <c r="E2" s="20"/>
      <c r="F2" s="21"/>
      <c r="G2" s="18"/>
      <c r="H2" s="18"/>
      <c r="I2" s="22"/>
      <c r="J2" s="19"/>
      <c r="K2" s="19"/>
      <c r="L2" s="19"/>
      <c r="M2" s="19"/>
      <c r="N2" s="19"/>
      <c r="O2" s="19"/>
      <c r="P2" s="19"/>
    </row>
    <row r="3" spans="1:16" s="30" customFormat="1" ht="30" x14ac:dyDescent="0.25">
      <c r="A3" s="24" t="s">
        <v>16</v>
      </c>
      <c r="B3" s="25" t="s">
        <v>41</v>
      </c>
      <c r="C3" s="24"/>
      <c r="D3" s="26"/>
      <c r="E3" s="27"/>
      <c r="F3" s="28"/>
      <c r="G3" s="26"/>
      <c r="H3" s="26"/>
      <c r="I3" s="29"/>
      <c r="J3" s="24"/>
      <c r="K3" s="24"/>
      <c r="L3" s="24"/>
      <c r="M3" s="24"/>
      <c r="N3" s="24"/>
      <c r="O3" s="24"/>
      <c r="P3" s="24"/>
    </row>
    <row r="4" spans="1:16" s="4" customFormat="1" ht="23.25" customHeight="1" x14ac:dyDescent="0.25">
      <c r="A4" s="78" t="s">
        <v>51</v>
      </c>
      <c r="B4" s="78"/>
      <c r="C4" s="78"/>
      <c r="D4" s="78"/>
      <c r="E4" s="78"/>
      <c r="F4" s="78"/>
      <c r="G4" s="78"/>
      <c r="H4" s="78"/>
      <c r="I4" s="78"/>
      <c r="J4" s="3"/>
      <c r="K4" s="3"/>
      <c r="L4" s="3"/>
      <c r="M4" s="3"/>
      <c r="N4" s="3"/>
      <c r="O4" s="3"/>
      <c r="P4" s="3"/>
    </row>
    <row r="5" spans="1:16" s="6" customFormat="1" ht="56.45" customHeight="1" x14ac:dyDescent="0.25">
      <c r="A5" s="8" t="s">
        <v>5</v>
      </c>
      <c r="B5" s="8" t="s">
        <v>4</v>
      </c>
      <c r="C5" s="8" t="s">
        <v>6</v>
      </c>
      <c r="D5" s="8" t="s">
        <v>19</v>
      </c>
      <c r="E5" s="11" t="s">
        <v>7</v>
      </c>
      <c r="F5" s="8" t="s">
        <v>8</v>
      </c>
      <c r="G5" s="8" t="s">
        <v>9</v>
      </c>
      <c r="H5" s="8" t="s">
        <v>13</v>
      </c>
      <c r="I5" s="8" t="s">
        <v>10</v>
      </c>
      <c r="J5" s="5"/>
      <c r="K5" s="5"/>
      <c r="L5" s="5"/>
      <c r="M5" s="5"/>
      <c r="N5" s="5"/>
      <c r="O5" s="5"/>
      <c r="P5" s="5"/>
    </row>
    <row r="6" spans="1:16" s="1" customFormat="1" ht="15.6" customHeight="1" x14ac:dyDescent="0.25">
      <c r="A6" s="46"/>
      <c r="B6" s="88" t="s">
        <v>31</v>
      </c>
      <c r="C6" s="88"/>
      <c r="D6" s="88"/>
      <c r="E6" s="88"/>
      <c r="F6" s="88"/>
      <c r="G6" s="88"/>
      <c r="H6" s="88"/>
      <c r="I6" s="88"/>
    </row>
    <row r="7" spans="1:16" s="45" customFormat="1" ht="36.950000000000003" customHeight="1" x14ac:dyDescent="0.25">
      <c r="A7" s="9">
        <v>1</v>
      </c>
      <c r="B7" s="14" t="s">
        <v>25</v>
      </c>
      <c r="C7" s="14" t="s">
        <v>30</v>
      </c>
      <c r="D7" s="9" t="s">
        <v>34</v>
      </c>
      <c r="E7" s="9" t="s">
        <v>18</v>
      </c>
      <c r="F7" s="9"/>
      <c r="G7" s="9"/>
      <c r="H7" s="9">
        <v>1</v>
      </c>
      <c r="I7" s="14" t="s">
        <v>37</v>
      </c>
    </row>
    <row r="8" spans="1:16" s="1" customFormat="1" ht="47.1" customHeight="1" x14ac:dyDescent="0.25">
      <c r="A8" s="9">
        <v>2</v>
      </c>
      <c r="B8" s="14" t="s">
        <v>28</v>
      </c>
      <c r="C8" s="14" t="s">
        <v>29</v>
      </c>
      <c r="D8" s="9" t="s">
        <v>35</v>
      </c>
      <c r="E8" s="9" t="s">
        <v>18</v>
      </c>
      <c r="F8" s="14"/>
      <c r="G8" s="14"/>
      <c r="H8" s="9">
        <v>1</v>
      </c>
      <c r="I8" s="14" t="s">
        <v>38</v>
      </c>
    </row>
    <row r="9" spans="1:16" s="35" customFormat="1" x14ac:dyDescent="0.25">
      <c r="A9" s="47"/>
      <c r="B9" s="79" t="s">
        <v>42</v>
      </c>
      <c r="C9" s="79"/>
      <c r="D9" s="79"/>
      <c r="E9" s="79"/>
      <c r="F9" s="79"/>
      <c r="G9" s="79"/>
      <c r="H9" s="79"/>
      <c r="I9" s="79"/>
      <c r="J9" s="34"/>
      <c r="K9" s="34"/>
      <c r="L9" s="34"/>
      <c r="M9" s="34"/>
      <c r="N9" s="34"/>
      <c r="O9" s="34"/>
      <c r="P9" s="34"/>
    </row>
    <row r="10" spans="1:16" s="4" customFormat="1" ht="31.5" customHeight="1" x14ac:dyDescent="0.25">
      <c r="A10" s="12">
        <v>3</v>
      </c>
      <c r="B10" s="33" t="s">
        <v>20</v>
      </c>
      <c r="C10" s="33" t="s">
        <v>21</v>
      </c>
      <c r="D10" s="12" t="s">
        <v>11</v>
      </c>
      <c r="E10" s="9" t="s">
        <v>18</v>
      </c>
      <c r="F10" s="33"/>
      <c r="G10" s="33"/>
      <c r="H10" s="12">
        <f>171</f>
        <v>171</v>
      </c>
      <c r="I10" s="33"/>
      <c r="J10" s="3"/>
      <c r="K10" s="3"/>
      <c r="L10" s="3"/>
      <c r="M10" s="3"/>
      <c r="N10" s="3"/>
      <c r="O10" s="3"/>
      <c r="P10" s="3"/>
    </row>
    <row r="11" spans="1:16" s="1" customFormat="1" ht="68.099999999999994" customHeight="1" x14ac:dyDescent="0.25">
      <c r="A11" s="9">
        <v>4</v>
      </c>
      <c r="B11" s="14" t="s">
        <v>23</v>
      </c>
      <c r="C11" s="14" t="s">
        <v>32</v>
      </c>
      <c r="D11" s="13" t="s">
        <v>39</v>
      </c>
      <c r="E11" s="9" t="s">
        <v>18</v>
      </c>
      <c r="F11" s="14"/>
      <c r="G11" s="14"/>
      <c r="H11" s="9">
        <f>10+18</f>
        <v>28</v>
      </c>
      <c r="I11" s="36"/>
    </row>
    <row r="12" spans="1:16" s="1" customFormat="1" ht="69.95" customHeight="1" x14ac:dyDescent="0.25">
      <c r="A12" s="9">
        <v>5</v>
      </c>
      <c r="B12" s="14" t="s">
        <v>24</v>
      </c>
      <c r="C12" s="14" t="s">
        <v>32</v>
      </c>
      <c r="D12" s="13" t="s">
        <v>39</v>
      </c>
      <c r="E12" s="9" t="s">
        <v>18</v>
      </c>
      <c r="F12" s="70"/>
      <c r="G12" s="70"/>
      <c r="H12" s="72">
        <f>14+16</f>
        <v>30</v>
      </c>
      <c r="I12" s="36"/>
    </row>
    <row r="13" spans="1:16" x14ac:dyDescent="0.25">
      <c r="A13" s="9"/>
      <c r="B13" s="77" t="s">
        <v>62</v>
      </c>
      <c r="C13" s="77"/>
      <c r="D13" s="77"/>
      <c r="E13" s="77"/>
      <c r="F13" s="9" t="s">
        <v>1</v>
      </c>
      <c r="G13" s="15" t="s">
        <v>1</v>
      </c>
      <c r="H13" s="17">
        <f>H7+H8</f>
        <v>2</v>
      </c>
      <c r="I13" s="17"/>
    </row>
    <row r="14" spans="1:16" s="1" customFormat="1" x14ac:dyDescent="0.25">
      <c r="A14" s="9"/>
      <c r="B14" s="77" t="s">
        <v>63</v>
      </c>
      <c r="C14" s="77"/>
      <c r="D14" s="77"/>
      <c r="E14" s="77"/>
      <c r="F14" s="70"/>
      <c r="G14" s="70"/>
      <c r="H14" s="71">
        <f>SUM(H10:H12)</f>
        <v>229</v>
      </c>
      <c r="I14" s="71"/>
    </row>
  </sheetData>
  <mergeCells count="5">
    <mergeCell ref="B13:E13"/>
    <mergeCell ref="B14:E14"/>
    <mergeCell ref="B9:I9"/>
    <mergeCell ref="A4:I4"/>
    <mergeCell ref="B6:I6"/>
  </mergeCells>
  <printOptions horizontalCentered="1"/>
  <pageMargins left="0.23622047244094491" right="0.23622047244094491" top="0.74803149606299213" bottom="0.74803149606299213" header="0.31496062992125984" footer="0.31496062992125984"/>
  <pageSetup paperSize="9" scale="68" fitToWidth="0" orientation="landscape" horizontalDpi="4294967293"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3A0D6-9FA7-4E1B-A8A8-909420404427}">
  <sheetPr>
    <pageSetUpPr fitToPage="1"/>
  </sheetPr>
  <dimension ref="A1:P15"/>
  <sheetViews>
    <sheetView zoomScaleNormal="100" zoomScaleSheetLayoutView="115" workbookViewId="0">
      <pane ySplit="5" topLeftCell="A6" activePane="bottomLeft" state="frozen"/>
      <selection activeCell="B43" sqref="B43"/>
      <selection pane="bottomLeft" activeCell="I31" sqref="I31"/>
    </sheetView>
  </sheetViews>
  <sheetFormatPr defaultColWidth="8.85546875" defaultRowHeight="15" x14ac:dyDescent="0.25"/>
  <cols>
    <col min="1" max="1" width="7.85546875" style="2" customWidth="1"/>
    <col min="2" max="2" width="27.42578125" style="1" bestFit="1" customWidth="1"/>
    <col min="3" max="3" width="20.85546875" style="1" bestFit="1" customWidth="1"/>
    <col min="4" max="4" width="31" style="2" customWidth="1"/>
    <col min="5" max="5" width="12" style="10" customWidth="1"/>
    <col min="6" max="6" width="17.85546875" style="7" hidden="1" customWidth="1"/>
    <col min="7" max="7" width="0" style="2" hidden="1" customWidth="1"/>
    <col min="8" max="8" width="6.85546875" style="2" bestFit="1" customWidth="1"/>
    <col min="9" max="9" width="28.5703125" style="16" customWidth="1"/>
    <col min="10" max="16" width="8.85546875" style="1"/>
  </cols>
  <sheetData>
    <row r="1" spans="1:16" x14ac:dyDescent="0.25">
      <c r="A1" s="23" t="s">
        <v>15</v>
      </c>
    </row>
    <row r="2" spans="1:16" s="23" customFormat="1" ht="30" x14ac:dyDescent="0.25">
      <c r="A2" s="24" t="s">
        <v>14</v>
      </c>
      <c r="B2" s="19" t="s">
        <v>40</v>
      </c>
      <c r="C2" s="19"/>
      <c r="D2" s="18"/>
      <c r="E2" s="20"/>
      <c r="F2" s="21"/>
      <c r="G2" s="18"/>
      <c r="H2" s="18"/>
      <c r="I2" s="22"/>
      <c r="J2" s="19"/>
      <c r="K2" s="19"/>
      <c r="L2" s="19"/>
      <c r="M2" s="19"/>
      <c r="N2" s="19"/>
      <c r="O2" s="19"/>
      <c r="P2" s="19"/>
    </row>
    <row r="3" spans="1:16" s="30" customFormat="1" ht="30" x14ac:dyDescent="0.25">
      <c r="A3" s="24" t="s">
        <v>16</v>
      </c>
      <c r="B3" s="25" t="s">
        <v>41</v>
      </c>
      <c r="C3" s="24"/>
      <c r="D3" s="26"/>
      <c r="E3" s="27"/>
      <c r="F3" s="28"/>
      <c r="G3" s="26"/>
      <c r="H3" s="26"/>
      <c r="I3" s="29"/>
      <c r="J3" s="24"/>
      <c r="K3" s="24"/>
      <c r="L3" s="24"/>
      <c r="M3" s="24"/>
      <c r="N3" s="24"/>
      <c r="O3" s="24"/>
      <c r="P3" s="24"/>
    </row>
    <row r="4" spans="1:16" s="4" customFormat="1" ht="23.25" customHeight="1" x14ac:dyDescent="0.25">
      <c r="A4" s="78" t="s">
        <v>51</v>
      </c>
      <c r="B4" s="78"/>
      <c r="C4" s="78"/>
      <c r="D4" s="78"/>
      <c r="E4" s="78"/>
      <c r="F4" s="78"/>
      <c r="G4" s="78"/>
      <c r="H4" s="78"/>
      <c r="I4" s="78"/>
      <c r="J4" s="3"/>
      <c r="K4" s="3"/>
      <c r="L4" s="3"/>
      <c r="M4" s="3"/>
      <c r="N4" s="3"/>
      <c r="O4" s="3"/>
      <c r="P4" s="3"/>
    </row>
    <row r="5" spans="1:16" s="6" customFormat="1" ht="56.45" customHeight="1" x14ac:dyDescent="0.25">
      <c r="A5" s="8" t="s">
        <v>5</v>
      </c>
      <c r="B5" s="8" t="s">
        <v>4</v>
      </c>
      <c r="C5" s="8" t="s">
        <v>6</v>
      </c>
      <c r="D5" s="8" t="s">
        <v>19</v>
      </c>
      <c r="E5" s="11" t="s">
        <v>7</v>
      </c>
      <c r="F5" s="8" t="s">
        <v>8</v>
      </c>
      <c r="G5" s="8" t="s">
        <v>9</v>
      </c>
      <c r="H5" s="8" t="s">
        <v>13</v>
      </c>
      <c r="I5" s="8" t="s">
        <v>10</v>
      </c>
      <c r="J5" s="5"/>
      <c r="K5" s="5"/>
      <c r="L5" s="5"/>
      <c r="M5" s="5"/>
      <c r="N5" s="5"/>
      <c r="O5" s="5"/>
      <c r="P5" s="5"/>
    </row>
    <row r="6" spans="1:16" s="1" customFormat="1" ht="15.6" customHeight="1" x14ac:dyDescent="0.25">
      <c r="A6" s="46"/>
      <c r="B6" s="88" t="s">
        <v>31</v>
      </c>
      <c r="C6" s="88"/>
      <c r="D6" s="88"/>
      <c r="E6" s="88"/>
      <c r="F6" s="88"/>
      <c r="G6" s="88"/>
      <c r="H6" s="88"/>
      <c r="I6" s="88"/>
    </row>
    <row r="7" spans="1:16" s="45" customFormat="1" ht="36.950000000000003" customHeight="1" x14ac:dyDescent="0.25">
      <c r="A7" s="9">
        <v>1</v>
      </c>
      <c r="B7" s="14" t="s">
        <v>25</v>
      </c>
      <c r="C7" s="14" t="s">
        <v>30</v>
      </c>
      <c r="D7" s="9" t="s">
        <v>34</v>
      </c>
      <c r="E7" s="9" t="s">
        <v>18</v>
      </c>
      <c r="F7" s="9"/>
      <c r="G7" s="9"/>
      <c r="H7" s="9">
        <v>1</v>
      </c>
      <c r="I7" s="14" t="s">
        <v>37</v>
      </c>
    </row>
    <row r="8" spans="1:16" s="1" customFormat="1" ht="47.1" customHeight="1" x14ac:dyDescent="0.25">
      <c r="A8" s="9">
        <v>2</v>
      </c>
      <c r="B8" s="14" t="s">
        <v>28</v>
      </c>
      <c r="C8" s="14" t="s">
        <v>29</v>
      </c>
      <c r="D8" s="9" t="s">
        <v>35</v>
      </c>
      <c r="E8" s="9" t="s">
        <v>18</v>
      </c>
      <c r="F8" s="14"/>
      <c r="G8" s="14"/>
      <c r="H8" s="9">
        <v>2</v>
      </c>
      <c r="I8" s="14" t="s">
        <v>38</v>
      </c>
    </row>
    <row r="9" spans="1:16" s="1" customFormat="1" ht="33" customHeight="1" x14ac:dyDescent="0.25">
      <c r="A9" s="9">
        <v>3</v>
      </c>
      <c r="B9" s="14" t="s">
        <v>27</v>
      </c>
      <c r="C9" s="14" t="s">
        <v>26</v>
      </c>
      <c r="D9" s="9" t="s">
        <v>50</v>
      </c>
      <c r="E9" s="9" t="s">
        <v>18</v>
      </c>
      <c r="F9" s="14"/>
      <c r="G9" s="14"/>
      <c r="H9" s="9">
        <v>1</v>
      </c>
      <c r="I9" s="14" t="s">
        <v>37</v>
      </c>
    </row>
    <row r="10" spans="1:16" s="1" customFormat="1" x14ac:dyDescent="0.25">
      <c r="A10" s="47"/>
      <c r="B10" s="79" t="s">
        <v>42</v>
      </c>
      <c r="C10" s="79"/>
      <c r="D10" s="79"/>
      <c r="E10" s="79"/>
      <c r="F10" s="79"/>
      <c r="G10" s="79"/>
      <c r="H10" s="79"/>
      <c r="I10" s="79"/>
    </row>
    <row r="11" spans="1:16" s="1" customFormat="1" ht="30.6" customHeight="1" x14ac:dyDescent="0.25">
      <c r="A11" s="12">
        <v>4</v>
      </c>
      <c r="B11" s="33" t="s">
        <v>20</v>
      </c>
      <c r="C11" s="33" t="s">
        <v>21</v>
      </c>
      <c r="D11" s="12" t="s">
        <v>11</v>
      </c>
      <c r="E11" s="9" t="s">
        <v>18</v>
      </c>
      <c r="F11" s="33"/>
      <c r="G11" s="33"/>
      <c r="H11" s="12">
        <f>351</f>
        <v>351</v>
      </c>
      <c r="I11" s="33"/>
    </row>
    <row r="12" spans="1:16" s="1" customFormat="1" ht="71.099999999999994" customHeight="1" x14ac:dyDescent="0.25">
      <c r="A12" s="9">
        <v>5</v>
      </c>
      <c r="B12" s="14" t="s">
        <v>23</v>
      </c>
      <c r="C12" s="14" t="s">
        <v>32</v>
      </c>
      <c r="D12" s="13" t="s">
        <v>39</v>
      </c>
      <c r="E12" s="9" t="s">
        <v>18</v>
      </c>
      <c r="F12" s="14"/>
      <c r="G12" s="14"/>
      <c r="H12" s="9">
        <f>18+12+10+12</f>
        <v>52</v>
      </c>
      <c r="I12" s="36"/>
    </row>
    <row r="13" spans="1:16" s="1" customFormat="1" ht="70.5" customHeight="1" x14ac:dyDescent="0.25">
      <c r="A13" s="9">
        <v>6</v>
      </c>
      <c r="B13" s="14" t="s">
        <v>24</v>
      </c>
      <c r="C13" s="14" t="s">
        <v>32</v>
      </c>
      <c r="D13" s="13" t="s">
        <v>39</v>
      </c>
      <c r="E13" s="9" t="s">
        <v>18</v>
      </c>
      <c r="F13" s="70"/>
      <c r="G13" s="70"/>
      <c r="H13" s="72">
        <f>18+8+16+22+14</f>
        <v>78</v>
      </c>
      <c r="I13" s="36"/>
    </row>
    <row r="14" spans="1:16" x14ac:dyDescent="0.25">
      <c r="A14" s="9"/>
      <c r="B14" s="77" t="s">
        <v>64</v>
      </c>
      <c r="C14" s="77"/>
      <c r="D14" s="77"/>
      <c r="E14" s="77"/>
      <c r="F14" s="9" t="s">
        <v>1</v>
      </c>
      <c r="G14" s="15" t="s">
        <v>1</v>
      </c>
      <c r="H14" s="17">
        <f>H7+H8+H9</f>
        <v>4</v>
      </c>
      <c r="I14" s="17"/>
    </row>
    <row r="15" spans="1:16" s="1" customFormat="1" x14ac:dyDescent="0.25">
      <c r="A15" s="9"/>
      <c r="B15" s="77" t="s">
        <v>65</v>
      </c>
      <c r="C15" s="77"/>
      <c r="D15" s="77"/>
      <c r="E15" s="77"/>
      <c r="F15" s="70"/>
      <c r="G15" s="70"/>
      <c r="H15" s="17">
        <f>H11+H12+H13</f>
        <v>481</v>
      </c>
      <c r="I15" s="71"/>
    </row>
  </sheetData>
  <mergeCells count="5">
    <mergeCell ref="B14:E14"/>
    <mergeCell ref="B15:E15"/>
    <mergeCell ref="B6:I6"/>
    <mergeCell ref="B10:I10"/>
    <mergeCell ref="A4:I4"/>
  </mergeCells>
  <printOptions horizontalCentered="1"/>
  <pageMargins left="0.23622047244094491" right="0.23622047244094491" top="0.74803149606299213" bottom="0.74803149606299213" header="0.31496062992125984" footer="0.31496062992125984"/>
  <pageSetup paperSize="9" scale="68" fitToWidth="0" orientation="landscape" horizontalDpi="4294967293"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6C23A-E9AC-4F8C-A16A-1D8233FB06A1}">
  <sheetPr>
    <pageSetUpPr fitToPage="1"/>
  </sheetPr>
  <dimension ref="A1:P13"/>
  <sheetViews>
    <sheetView zoomScaleNormal="100" zoomScaleSheetLayoutView="115" workbookViewId="0">
      <pane ySplit="5" topLeftCell="A6" activePane="bottomLeft" state="frozen"/>
      <selection activeCell="B43" sqref="B43"/>
      <selection pane="bottomLeft" activeCell="N25" sqref="N25"/>
    </sheetView>
  </sheetViews>
  <sheetFormatPr defaultColWidth="8.85546875" defaultRowHeight="15" x14ac:dyDescent="0.25"/>
  <cols>
    <col min="1" max="1" width="7.85546875" style="2" customWidth="1"/>
    <col min="2" max="2" width="27.42578125" style="1" bestFit="1" customWidth="1"/>
    <col min="3" max="3" width="20.85546875" style="1" bestFit="1" customWidth="1"/>
    <col min="4" max="4" width="31" style="2" customWidth="1"/>
    <col min="5" max="5" width="12" style="10" customWidth="1"/>
    <col min="6" max="6" width="17.85546875" style="7" hidden="1" customWidth="1"/>
    <col min="7" max="7" width="0" style="2" hidden="1" customWidth="1"/>
    <col min="8" max="8" width="6.85546875" style="2" bestFit="1" customWidth="1"/>
    <col min="9" max="9" width="28.5703125" style="16" customWidth="1"/>
    <col min="10" max="16" width="8.85546875" style="1"/>
  </cols>
  <sheetData>
    <row r="1" spans="1:16" x14ac:dyDescent="0.25">
      <c r="A1" s="23" t="s">
        <v>15</v>
      </c>
    </row>
    <row r="2" spans="1:16" s="23" customFormat="1" ht="30" x14ac:dyDescent="0.25">
      <c r="A2" s="24" t="s">
        <v>14</v>
      </c>
      <c r="B2" s="19" t="s">
        <v>40</v>
      </c>
      <c r="C2" s="19"/>
      <c r="D2" s="18"/>
      <c r="E2" s="20"/>
      <c r="F2" s="21"/>
      <c r="G2" s="18"/>
      <c r="H2" s="18"/>
      <c r="I2" s="22"/>
      <c r="J2" s="19"/>
      <c r="K2" s="19"/>
      <c r="L2" s="19"/>
      <c r="M2" s="19"/>
      <c r="N2" s="19"/>
      <c r="O2" s="19"/>
      <c r="P2" s="19"/>
    </row>
    <row r="3" spans="1:16" s="30" customFormat="1" ht="30" x14ac:dyDescent="0.25">
      <c r="A3" s="24" t="s">
        <v>16</v>
      </c>
      <c r="B3" s="25" t="s">
        <v>41</v>
      </c>
      <c r="C3" s="24"/>
      <c r="D3" s="26"/>
      <c r="E3" s="27"/>
      <c r="F3" s="28"/>
      <c r="G3" s="26"/>
      <c r="H3" s="26"/>
      <c r="I3" s="29"/>
      <c r="J3" s="24"/>
      <c r="K3" s="24"/>
      <c r="L3" s="24"/>
      <c r="M3" s="24"/>
      <c r="N3" s="24"/>
      <c r="O3" s="24"/>
      <c r="P3" s="24"/>
    </row>
    <row r="4" spans="1:16" s="4" customFormat="1" ht="23.25" customHeight="1" x14ac:dyDescent="0.25">
      <c r="A4" s="78" t="s">
        <v>51</v>
      </c>
      <c r="B4" s="78"/>
      <c r="C4" s="78"/>
      <c r="D4" s="78"/>
      <c r="E4" s="78"/>
      <c r="F4" s="78"/>
      <c r="G4" s="78"/>
      <c r="H4" s="78"/>
      <c r="I4" s="78"/>
      <c r="J4" s="3"/>
      <c r="K4" s="3"/>
      <c r="L4" s="3"/>
      <c r="M4" s="3"/>
      <c r="N4" s="3"/>
      <c r="O4" s="3"/>
      <c r="P4" s="3"/>
    </row>
    <row r="5" spans="1:16" s="6" customFormat="1" ht="56.45" customHeight="1" x14ac:dyDescent="0.25">
      <c r="A5" s="8" t="s">
        <v>5</v>
      </c>
      <c r="B5" s="8" t="s">
        <v>4</v>
      </c>
      <c r="C5" s="8" t="s">
        <v>6</v>
      </c>
      <c r="D5" s="8" t="s">
        <v>19</v>
      </c>
      <c r="E5" s="11" t="s">
        <v>7</v>
      </c>
      <c r="F5" s="8" t="s">
        <v>8</v>
      </c>
      <c r="G5" s="8" t="s">
        <v>9</v>
      </c>
      <c r="H5" s="8" t="s">
        <v>13</v>
      </c>
      <c r="I5" s="8" t="s">
        <v>10</v>
      </c>
      <c r="J5" s="5"/>
      <c r="K5" s="5"/>
      <c r="L5" s="5"/>
      <c r="M5" s="5"/>
      <c r="N5" s="5"/>
      <c r="O5" s="5"/>
      <c r="P5" s="5"/>
    </row>
    <row r="6" spans="1:16" s="1" customFormat="1" ht="14.45" customHeight="1" x14ac:dyDescent="0.25">
      <c r="A6" s="46"/>
      <c r="B6" s="88" t="s">
        <v>31</v>
      </c>
      <c r="C6" s="88"/>
      <c r="D6" s="88"/>
      <c r="E6" s="88"/>
      <c r="F6" s="88"/>
      <c r="G6" s="88"/>
      <c r="H6" s="88"/>
      <c r="I6" s="88"/>
    </row>
    <row r="7" spans="1:16" s="1" customFormat="1" ht="36" customHeight="1" x14ac:dyDescent="0.25">
      <c r="A7" s="9">
        <v>1</v>
      </c>
      <c r="B7" s="14" t="s">
        <v>25</v>
      </c>
      <c r="C7" s="14" t="s">
        <v>30</v>
      </c>
      <c r="D7" s="9" t="s">
        <v>34</v>
      </c>
      <c r="E7" s="9" t="s">
        <v>18</v>
      </c>
      <c r="F7" s="9"/>
      <c r="G7" s="9"/>
      <c r="H7" s="9">
        <v>2</v>
      </c>
      <c r="I7" s="14" t="s">
        <v>37</v>
      </c>
    </row>
    <row r="8" spans="1:16" x14ac:dyDescent="0.25">
      <c r="A8" s="47"/>
      <c r="B8" s="79" t="s">
        <v>42</v>
      </c>
      <c r="C8" s="79"/>
      <c r="D8" s="79"/>
      <c r="E8" s="79"/>
      <c r="F8" s="79"/>
      <c r="G8" s="79"/>
      <c r="H8" s="79"/>
      <c r="I8" s="79"/>
    </row>
    <row r="9" spans="1:16" ht="36" customHeight="1" x14ac:dyDescent="0.25">
      <c r="A9" s="12">
        <v>2</v>
      </c>
      <c r="B9" s="33" t="s">
        <v>20</v>
      </c>
      <c r="C9" s="33" t="s">
        <v>21</v>
      </c>
      <c r="D9" s="12" t="s">
        <v>11</v>
      </c>
      <c r="E9" s="9" t="s">
        <v>18</v>
      </c>
      <c r="F9" s="33"/>
      <c r="G9" s="33"/>
      <c r="H9" s="12">
        <f>147</f>
        <v>147</v>
      </c>
      <c r="I9" s="33"/>
    </row>
    <row r="10" spans="1:16" ht="69" customHeight="1" x14ac:dyDescent="0.25">
      <c r="A10" s="9">
        <v>3</v>
      </c>
      <c r="B10" s="14" t="s">
        <v>23</v>
      </c>
      <c r="C10" s="14" t="s">
        <v>32</v>
      </c>
      <c r="D10" s="13" t="s">
        <v>39</v>
      </c>
      <c r="E10" s="9" t="s">
        <v>18</v>
      </c>
      <c r="F10" s="14"/>
      <c r="G10" s="14"/>
      <c r="H10" s="9">
        <f>8+14</f>
        <v>22</v>
      </c>
      <c r="I10" s="36"/>
    </row>
    <row r="11" spans="1:16" ht="70.5" customHeight="1" x14ac:dyDescent="0.25">
      <c r="A11" s="9">
        <v>4</v>
      </c>
      <c r="B11" s="14" t="s">
        <v>24</v>
      </c>
      <c r="C11" s="14" t="s">
        <v>32</v>
      </c>
      <c r="D11" s="13" t="s">
        <v>39</v>
      </c>
      <c r="E11" s="9" t="s">
        <v>18</v>
      </c>
      <c r="F11" s="70"/>
      <c r="G11" s="70"/>
      <c r="H11" s="72">
        <f>8+8+6</f>
        <v>22</v>
      </c>
      <c r="I11" s="36"/>
    </row>
    <row r="12" spans="1:16" x14ac:dyDescent="0.25">
      <c r="A12" s="9"/>
      <c r="B12" s="77" t="s">
        <v>66</v>
      </c>
      <c r="C12" s="77"/>
      <c r="D12" s="77"/>
      <c r="E12" s="77"/>
      <c r="F12" s="9" t="s">
        <v>1</v>
      </c>
      <c r="G12" s="15" t="s">
        <v>1</v>
      </c>
      <c r="H12" s="17">
        <v>2</v>
      </c>
      <c r="I12" s="17"/>
    </row>
    <row r="13" spans="1:16" s="1" customFormat="1" x14ac:dyDescent="0.25">
      <c r="A13" s="9"/>
      <c r="B13" s="77" t="s">
        <v>67</v>
      </c>
      <c r="C13" s="77"/>
      <c r="D13" s="77"/>
      <c r="E13" s="77"/>
      <c r="F13" s="70"/>
      <c r="G13" s="70"/>
      <c r="H13" s="71">
        <f>SUM(H9:H11)</f>
        <v>191</v>
      </c>
      <c r="I13" s="71"/>
    </row>
  </sheetData>
  <mergeCells count="5">
    <mergeCell ref="B13:E13"/>
    <mergeCell ref="B6:I6"/>
    <mergeCell ref="B8:I8"/>
    <mergeCell ref="B12:E12"/>
    <mergeCell ref="A4:I4"/>
  </mergeCells>
  <printOptions horizontalCentered="1"/>
  <pageMargins left="0.23622047244094491" right="0.23622047244094491" top="0.74803149606299213" bottom="0.74803149606299213" header="0.31496062992125984" footer="0.31496062992125984"/>
  <pageSetup paperSize="9" scale="68" fitToWidth="0" orientation="landscape" horizontalDpi="4294967293"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E43D0-BD71-46B1-AA8D-3897D65DC4B5}">
  <sheetPr>
    <pageSetUpPr fitToPage="1"/>
  </sheetPr>
  <dimension ref="A1:P15"/>
  <sheetViews>
    <sheetView zoomScaleNormal="100" zoomScaleSheetLayoutView="115" workbookViewId="0">
      <pane ySplit="5" topLeftCell="A6" activePane="bottomLeft" state="frozen"/>
      <selection activeCell="B43" sqref="B43"/>
      <selection pane="bottomLeft" activeCell="D25" sqref="D25"/>
    </sheetView>
  </sheetViews>
  <sheetFormatPr defaultColWidth="8.85546875" defaultRowHeight="15" x14ac:dyDescent="0.25"/>
  <cols>
    <col min="1" max="1" width="7.85546875" style="2" customWidth="1"/>
    <col min="2" max="2" width="27.42578125" style="1" bestFit="1" customWidth="1"/>
    <col min="3" max="3" width="20.85546875" style="1" bestFit="1" customWidth="1"/>
    <col min="4" max="4" width="31" style="2" customWidth="1"/>
    <col min="5" max="5" width="12" style="10" customWidth="1"/>
    <col min="6" max="6" width="17.85546875" style="7" hidden="1" customWidth="1"/>
    <col min="7" max="7" width="0" style="2" hidden="1" customWidth="1"/>
    <col min="8" max="8" width="6.85546875" style="2" bestFit="1" customWidth="1"/>
    <col min="9" max="9" width="28.5703125" style="16" customWidth="1"/>
    <col min="10" max="16" width="8.85546875" style="1"/>
  </cols>
  <sheetData>
    <row r="1" spans="1:16" x14ac:dyDescent="0.25">
      <c r="A1" s="23" t="s">
        <v>15</v>
      </c>
    </row>
    <row r="2" spans="1:16" s="23" customFormat="1" ht="30" x14ac:dyDescent="0.25">
      <c r="A2" s="24" t="s">
        <v>14</v>
      </c>
      <c r="B2" s="19" t="s">
        <v>40</v>
      </c>
      <c r="C2" s="19"/>
      <c r="D2" s="18"/>
      <c r="E2" s="20"/>
      <c r="F2" s="21"/>
      <c r="G2" s="18"/>
      <c r="H2" s="18"/>
      <c r="I2" s="22"/>
      <c r="J2" s="19"/>
      <c r="K2" s="19"/>
      <c r="L2" s="19"/>
      <c r="M2" s="19"/>
      <c r="N2" s="19"/>
      <c r="O2" s="19"/>
      <c r="P2" s="19"/>
    </row>
    <row r="3" spans="1:16" s="30" customFormat="1" ht="30" x14ac:dyDescent="0.25">
      <c r="A3" s="24" t="s">
        <v>16</v>
      </c>
      <c r="B3" s="25" t="s">
        <v>41</v>
      </c>
      <c r="C3" s="24"/>
      <c r="D3" s="26"/>
      <c r="E3" s="27"/>
      <c r="F3" s="28"/>
      <c r="G3" s="26"/>
      <c r="H3" s="26"/>
      <c r="I3" s="29"/>
      <c r="J3" s="24"/>
      <c r="K3" s="24"/>
      <c r="L3" s="24"/>
      <c r="M3" s="24"/>
      <c r="N3" s="24"/>
      <c r="O3" s="24"/>
      <c r="P3" s="24"/>
    </row>
    <row r="4" spans="1:16" s="4" customFormat="1" ht="23.25" customHeight="1" x14ac:dyDescent="0.25">
      <c r="A4" s="78" t="s">
        <v>52</v>
      </c>
      <c r="B4" s="78"/>
      <c r="C4" s="78"/>
      <c r="D4" s="78"/>
      <c r="E4" s="78"/>
      <c r="F4" s="78"/>
      <c r="G4" s="78"/>
      <c r="H4" s="78"/>
      <c r="I4" s="78"/>
      <c r="J4" s="3"/>
      <c r="K4" s="3"/>
      <c r="L4" s="3"/>
      <c r="M4" s="3"/>
      <c r="N4" s="3"/>
      <c r="O4" s="3"/>
      <c r="P4" s="3"/>
    </row>
    <row r="5" spans="1:16" s="6" customFormat="1" ht="56.45" customHeight="1" x14ac:dyDescent="0.25">
      <c r="A5" s="8" t="s">
        <v>5</v>
      </c>
      <c r="B5" s="8" t="s">
        <v>4</v>
      </c>
      <c r="C5" s="8" t="s">
        <v>6</v>
      </c>
      <c r="D5" s="8" t="s">
        <v>19</v>
      </c>
      <c r="E5" s="11" t="s">
        <v>7</v>
      </c>
      <c r="F5" s="8" t="s">
        <v>8</v>
      </c>
      <c r="G5" s="8" t="s">
        <v>9</v>
      </c>
      <c r="H5" s="8" t="s">
        <v>13</v>
      </c>
      <c r="I5" s="8" t="s">
        <v>10</v>
      </c>
      <c r="J5" s="5"/>
      <c r="K5" s="5"/>
      <c r="L5" s="5"/>
      <c r="M5" s="5"/>
      <c r="N5" s="5"/>
      <c r="O5" s="5"/>
      <c r="P5" s="5"/>
    </row>
    <row r="6" spans="1:16" s="1" customFormat="1" ht="15.6" customHeight="1" x14ac:dyDescent="0.25">
      <c r="A6" s="46"/>
      <c r="B6" s="88" t="s">
        <v>31</v>
      </c>
      <c r="C6" s="88"/>
      <c r="D6" s="88"/>
      <c r="E6" s="88"/>
      <c r="F6" s="88"/>
      <c r="G6" s="88"/>
      <c r="H6" s="88"/>
      <c r="I6" s="88"/>
    </row>
    <row r="7" spans="1:16" s="1" customFormat="1" ht="47.1" customHeight="1" x14ac:dyDescent="0.25">
      <c r="A7" s="9">
        <v>1</v>
      </c>
      <c r="B7" s="14" t="s">
        <v>28</v>
      </c>
      <c r="C7" s="14" t="s">
        <v>29</v>
      </c>
      <c r="D7" s="9" t="s">
        <v>35</v>
      </c>
      <c r="E7" s="9" t="s">
        <v>18</v>
      </c>
      <c r="F7" s="14"/>
      <c r="G7" s="14"/>
      <c r="H7" s="9">
        <v>2</v>
      </c>
      <c r="I7" s="14" t="s">
        <v>38</v>
      </c>
    </row>
    <row r="8" spans="1:16" s="1" customFormat="1" ht="33" customHeight="1" x14ac:dyDescent="0.25">
      <c r="A8" s="9">
        <v>2</v>
      </c>
      <c r="B8" s="14" t="s">
        <v>27</v>
      </c>
      <c r="C8" s="14" t="s">
        <v>26</v>
      </c>
      <c r="D8" s="9" t="s">
        <v>50</v>
      </c>
      <c r="E8" s="9" t="s">
        <v>18</v>
      </c>
      <c r="F8" s="14"/>
      <c r="G8" s="14"/>
      <c r="H8" s="9">
        <v>1</v>
      </c>
      <c r="I8" s="14" t="s">
        <v>37</v>
      </c>
    </row>
    <row r="9" spans="1:16" s="32" customFormat="1" x14ac:dyDescent="0.25">
      <c r="A9" s="47"/>
      <c r="B9" s="79" t="s">
        <v>42</v>
      </c>
      <c r="C9" s="79"/>
      <c r="D9" s="79"/>
      <c r="E9" s="79"/>
      <c r="F9" s="79"/>
      <c r="G9" s="79"/>
      <c r="H9" s="79"/>
      <c r="I9" s="79"/>
      <c r="J9" s="31"/>
      <c r="K9" s="31"/>
      <c r="L9" s="31"/>
      <c r="M9" s="31"/>
      <c r="N9" s="31"/>
      <c r="O9" s="31"/>
      <c r="P9" s="31"/>
    </row>
    <row r="10" spans="1:16" s="35" customFormat="1" ht="32.1" customHeight="1" x14ac:dyDescent="0.25">
      <c r="A10" s="12">
        <v>3</v>
      </c>
      <c r="B10" s="33" t="s">
        <v>20</v>
      </c>
      <c r="C10" s="33" t="s">
        <v>21</v>
      </c>
      <c r="D10" s="12" t="s">
        <v>11</v>
      </c>
      <c r="E10" s="9" t="s">
        <v>18</v>
      </c>
      <c r="F10" s="33"/>
      <c r="G10" s="33"/>
      <c r="H10" s="12">
        <f>300</f>
        <v>300</v>
      </c>
      <c r="I10" s="33"/>
      <c r="J10" s="34"/>
      <c r="K10" s="34"/>
      <c r="L10" s="34"/>
      <c r="M10" s="34"/>
      <c r="N10" s="34"/>
      <c r="O10" s="34"/>
      <c r="P10" s="34"/>
    </row>
    <row r="11" spans="1:16" s="35" customFormat="1" ht="72" customHeight="1" x14ac:dyDescent="0.25">
      <c r="A11" s="9">
        <v>4</v>
      </c>
      <c r="B11" s="14" t="s">
        <v>23</v>
      </c>
      <c r="C11" s="14" t="s">
        <v>32</v>
      </c>
      <c r="D11" s="13" t="s">
        <v>39</v>
      </c>
      <c r="E11" s="9" t="s">
        <v>18</v>
      </c>
      <c r="F11" s="14"/>
      <c r="G11" s="14"/>
      <c r="H11" s="9">
        <f>8+10+8+14+10</f>
        <v>50</v>
      </c>
      <c r="I11" s="36"/>
      <c r="J11" s="34"/>
      <c r="K11" s="34"/>
      <c r="L11" s="34"/>
      <c r="M11" s="34"/>
      <c r="N11" s="34"/>
      <c r="O11" s="34"/>
      <c r="P11" s="34"/>
    </row>
    <row r="12" spans="1:16" s="35" customFormat="1" ht="69" customHeight="1" x14ac:dyDescent="0.25">
      <c r="A12" s="9">
        <v>5</v>
      </c>
      <c r="B12" s="14" t="s">
        <v>24</v>
      </c>
      <c r="C12" s="14" t="s">
        <v>32</v>
      </c>
      <c r="D12" s="13" t="s">
        <v>39</v>
      </c>
      <c r="E12" s="9" t="s">
        <v>18</v>
      </c>
      <c r="F12" s="70"/>
      <c r="G12" s="70"/>
      <c r="H12" s="72">
        <f>10+10+10+12</f>
        <v>42</v>
      </c>
      <c r="I12" s="36"/>
      <c r="J12" s="34"/>
      <c r="K12" s="34"/>
      <c r="L12" s="34"/>
      <c r="M12" s="34"/>
      <c r="N12" s="34"/>
      <c r="O12" s="34"/>
      <c r="P12" s="34"/>
    </row>
    <row r="13" spans="1:16" x14ac:dyDescent="0.25">
      <c r="A13" s="9"/>
      <c r="B13" s="77" t="s">
        <v>68</v>
      </c>
      <c r="C13" s="77"/>
      <c r="D13" s="77"/>
      <c r="E13" s="77"/>
      <c r="F13" s="9" t="s">
        <v>1</v>
      </c>
      <c r="G13" s="15" t="s">
        <v>1</v>
      </c>
      <c r="H13" s="17">
        <v>3</v>
      </c>
      <c r="I13" s="17"/>
    </row>
    <row r="14" spans="1:16" s="1" customFormat="1" x14ac:dyDescent="0.25">
      <c r="A14" s="9"/>
      <c r="B14" s="77" t="s">
        <v>69</v>
      </c>
      <c r="C14" s="77"/>
      <c r="D14" s="77"/>
      <c r="E14" s="77"/>
      <c r="F14" s="70"/>
      <c r="G14" s="70"/>
      <c r="H14" s="71">
        <f>SUM(H10:H12)</f>
        <v>392</v>
      </c>
      <c r="I14" s="74"/>
    </row>
    <row r="15" spans="1:16" x14ac:dyDescent="0.25">
      <c r="I15" s="73"/>
    </row>
  </sheetData>
  <mergeCells count="5">
    <mergeCell ref="B13:E13"/>
    <mergeCell ref="B14:E14"/>
    <mergeCell ref="A4:I4"/>
    <mergeCell ref="B6:I6"/>
    <mergeCell ref="B9:I9"/>
  </mergeCells>
  <printOptions horizontalCentered="1"/>
  <pageMargins left="0.23622047244094491" right="0.23622047244094491" top="0.74803149606299213" bottom="0.74803149606299213" header="0.31496062992125984" footer="0.31496062992125984"/>
  <pageSetup paperSize="9" scale="68" fitToWidth="0" orientation="landscape" horizontalDpi="4294967293" verticalDpi="1200" r:id="rId1"/>
  <rowBreaks count="1" manualBreakCount="1">
    <brk id="8"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61A52-E1D9-4317-BD7F-ECAD0E6FF5C9}">
  <sheetPr>
    <pageSetUpPr fitToPage="1"/>
  </sheetPr>
  <dimension ref="A1:P15"/>
  <sheetViews>
    <sheetView zoomScaleNormal="100" zoomScaleSheetLayoutView="115" workbookViewId="0">
      <pane ySplit="5" topLeftCell="A6" activePane="bottomLeft" state="frozen"/>
      <selection activeCell="B43" sqref="B43"/>
      <selection pane="bottomLeft" activeCell="I15" sqref="I15"/>
    </sheetView>
  </sheetViews>
  <sheetFormatPr defaultColWidth="8.85546875" defaultRowHeight="15" x14ac:dyDescent="0.25"/>
  <cols>
    <col min="1" max="1" width="7.85546875" style="2" customWidth="1"/>
    <col min="2" max="2" width="27.42578125" style="1" bestFit="1" customWidth="1"/>
    <col min="3" max="3" width="20.85546875" style="1" bestFit="1" customWidth="1"/>
    <col min="4" max="4" width="31" style="2" customWidth="1"/>
    <col min="5" max="5" width="12" style="10" customWidth="1"/>
    <col min="6" max="6" width="17.85546875" style="7" hidden="1" customWidth="1"/>
    <col min="7" max="7" width="0" style="2" hidden="1" customWidth="1"/>
    <col min="8" max="8" width="6.85546875" style="2" bestFit="1" customWidth="1"/>
    <col min="9" max="9" width="28.5703125" style="16" customWidth="1"/>
    <col min="10" max="16" width="8.85546875" style="1"/>
  </cols>
  <sheetData>
    <row r="1" spans="1:16" x14ac:dyDescent="0.25">
      <c r="A1" s="23" t="s">
        <v>15</v>
      </c>
    </row>
    <row r="2" spans="1:16" s="23" customFormat="1" ht="30" x14ac:dyDescent="0.25">
      <c r="A2" s="24" t="s">
        <v>14</v>
      </c>
      <c r="B2" s="19" t="s">
        <v>40</v>
      </c>
      <c r="C2" s="19"/>
      <c r="D2" s="18"/>
      <c r="E2" s="20"/>
      <c r="F2" s="21"/>
      <c r="G2" s="18"/>
      <c r="H2" s="18"/>
      <c r="I2" s="22"/>
      <c r="J2" s="19"/>
      <c r="K2" s="19"/>
      <c r="L2" s="19"/>
      <c r="M2" s="19"/>
      <c r="N2" s="19"/>
      <c r="O2" s="19"/>
      <c r="P2" s="19"/>
    </row>
    <row r="3" spans="1:16" s="30" customFormat="1" ht="30" x14ac:dyDescent="0.25">
      <c r="A3" s="24" t="s">
        <v>16</v>
      </c>
      <c r="B3" s="25" t="s">
        <v>41</v>
      </c>
      <c r="C3" s="24"/>
      <c r="D3" s="26"/>
      <c r="E3" s="27"/>
      <c r="F3" s="28"/>
      <c r="G3" s="26"/>
      <c r="H3" s="26"/>
      <c r="I3" s="29"/>
      <c r="J3" s="24"/>
      <c r="K3" s="24"/>
      <c r="L3" s="24"/>
      <c r="M3" s="24"/>
      <c r="N3" s="24"/>
      <c r="O3" s="24"/>
      <c r="P3" s="24"/>
    </row>
    <row r="4" spans="1:16" s="4" customFormat="1" ht="23.25" customHeight="1" x14ac:dyDescent="0.25">
      <c r="A4" s="78" t="s">
        <v>52</v>
      </c>
      <c r="B4" s="78"/>
      <c r="C4" s="78"/>
      <c r="D4" s="78"/>
      <c r="E4" s="78"/>
      <c r="F4" s="78"/>
      <c r="G4" s="78"/>
      <c r="H4" s="78"/>
      <c r="I4" s="78"/>
      <c r="J4" s="3"/>
      <c r="K4" s="3"/>
      <c r="L4" s="3"/>
      <c r="M4" s="3"/>
      <c r="N4" s="3"/>
      <c r="O4" s="3"/>
      <c r="P4" s="3"/>
    </row>
    <row r="5" spans="1:16" s="6" customFormat="1" ht="56.45" customHeight="1" x14ac:dyDescent="0.25">
      <c r="A5" s="8" t="s">
        <v>5</v>
      </c>
      <c r="B5" s="8" t="s">
        <v>4</v>
      </c>
      <c r="C5" s="8" t="s">
        <v>6</v>
      </c>
      <c r="D5" s="8" t="s">
        <v>19</v>
      </c>
      <c r="E5" s="11" t="s">
        <v>7</v>
      </c>
      <c r="F5" s="8" t="s">
        <v>8</v>
      </c>
      <c r="G5" s="8" t="s">
        <v>9</v>
      </c>
      <c r="H5" s="8" t="s">
        <v>13</v>
      </c>
      <c r="I5" s="8" t="s">
        <v>10</v>
      </c>
      <c r="J5" s="5"/>
      <c r="K5" s="5"/>
      <c r="L5" s="5"/>
      <c r="M5" s="5"/>
      <c r="N5" s="5"/>
      <c r="O5" s="5"/>
      <c r="P5" s="5"/>
    </row>
    <row r="6" spans="1:16" s="1" customFormat="1" ht="15.6" customHeight="1" x14ac:dyDescent="0.25">
      <c r="A6" s="46"/>
      <c r="B6" s="88" t="s">
        <v>31</v>
      </c>
      <c r="C6" s="88"/>
      <c r="D6" s="88"/>
      <c r="E6" s="88"/>
      <c r="F6" s="88"/>
      <c r="G6" s="88"/>
      <c r="H6" s="88"/>
      <c r="I6" s="88"/>
    </row>
    <row r="7" spans="1:16" s="45" customFormat="1" ht="42.95" customHeight="1" x14ac:dyDescent="0.25">
      <c r="A7" s="9">
        <v>1</v>
      </c>
      <c r="B7" s="14" t="s">
        <v>28</v>
      </c>
      <c r="C7" s="14" t="s">
        <v>29</v>
      </c>
      <c r="D7" s="9" t="s">
        <v>35</v>
      </c>
      <c r="E7" s="9" t="s">
        <v>18</v>
      </c>
      <c r="F7" s="14"/>
      <c r="G7" s="14"/>
      <c r="H7" s="9">
        <v>1</v>
      </c>
      <c r="I7" s="14" t="s">
        <v>38</v>
      </c>
    </row>
    <row r="8" spans="1:16" s="1" customFormat="1" ht="47.1" customHeight="1" x14ac:dyDescent="0.25">
      <c r="A8" s="9">
        <v>2</v>
      </c>
      <c r="B8" s="14" t="s">
        <v>27</v>
      </c>
      <c r="C8" s="14" t="s">
        <v>26</v>
      </c>
      <c r="D8" s="9" t="s">
        <v>50</v>
      </c>
      <c r="E8" s="9" t="s">
        <v>18</v>
      </c>
      <c r="F8" s="14"/>
      <c r="G8" s="14"/>
      <c r="H8" s="9">
        <v>1</v>
      </c>
      <c r="I8" s="14" t="s">
        <v>37</v>
      </c>
    </row>
    <row r="9" spans="1:16" s="35" customFormat="1" x14ac:dyDescent="0.25">
      <c r="A9" s="47"/>
      <c r="B9" s="79" t="s">
        <v>42</v>
      </c>
      <c r="C9" s="79"/>
      <c r="D9" s="79"/>
      <c r="E9" s="79"/>
      <c r="F9" s="79"/>
      <c r="G9" s="79"/>
      <c r="H9" s="79"/>
      <c r="I9" s="79"/>
      <c r="J9" s="34"/>
      <c r="K9" s="34"/>
      <c r="L9" s="34"/>
      <c r="M9" s="34"/>
      <c r="N9" s="34"/>
      <c r="O9" s="34"/>
      <c r="P9" s="34"/>
    </row>
    <row r="10" spans="1:16" s="4" customFormat="1" ht="31.5" customHeight="1" x14ac:dyDescent="0.25">
      <c r="A10" s="12">
        <v>3</v>
      </c>
      <c r="B10" s="33" t="s">
        <v>20</v>
      </c>
      <c r="C10" s="33" t="s">
        <v>21</v>
      </c>
      <c r="D10" s="12" t="s">
        <v>11</v>
      </c>
      <c r="E10" s="9" t="s">
        <v>18</v>
      </c>
      <c r="F10" s="33"/>
      <c r="G10" s="33"/>
      <c r="H10" s="12">
        <v>360</v>
      </c>
      <c r="I10" s="33"/>
      <c r="J10" s="3"/>
      <c r="K10" s="3"/>
      <c r="L10" s="3"/>
      <c r="M10" s="3"/>
      <c r="N10" s="3"/>
      <c r="O10" s="3"/>
      <c r="P10" s="3"/>
    </row>
    <row r="11" spans="1:16" s="1" customFormat="1" ht="68.099999999999994" customHeight="1" x14ac:dyDescent="0.25">
      <c r="A11" s="9">
        <v>4</v>
      </c>
      <c r="B11" s="14" t="s">
        <v>23</v>
      </c>
      <c r="C11" s="14" t="s">
        <v>32</v>
      </c>
      <c r="D11" s="13" t="s">
        <v>39</v>
      </c>
      <c r="E11" s="9" t="s">
        <v>18</v>
      </c>
      <c r="F11" s="14"/>
      <c r="G11" s="14"/>
      <c r="H11" s="9">
        <f>20+18+22</f>
        <v>60</v>
      </c>
      <c r="I11" s="36"/>
    </row>
    <row r="12" spans="1:16" s="1" customFormat="1" ht="69.95" customHeight="1" x14ac:dyDescent="0.25">
      <c r="A12" s="9">
        <v>5</v>
      </c>
      <c r="B12" s="14" t="s">
        <v>24</v>
      </c>
      <c r="C12" s="14" t="s">
        <v>32</v>
      </c>
      <c r="D12" s="13" t="s">
        <v>39</v>
      </c>
      <c r="E12" s="9" t="s">
        <v>18</v>
      </c>
      <c r="F12" s="70"/>
      <c r="G12" s="70"/>
      <c r="H12" s="72">
        <v>58</v>
      </c>
      <c r="I12" s="36"/>
    </row>
    <row r="13" spans="1:16" x14ac:dyDescent="0.25">
      <c r="A13" s="9"/>
      <c r="B13" s="77" t="s">
        <v>70</v>
      </c>
      <c r="C13" s="77"/>
      <c r="D13" s="77"/>
      <c r="E13" s="77"/>
      <c r="F13" s="9" t="s">
        <v>1</v>
      </c>
      <c r="G13" s="15" t="s">
        <v>1</v>
      </c>
      <c r="H13" s="17">
        <v>2</v>
      </c>
      <c r="I13" s="17"/>
    </row>
    <row r="14" spans="1:16" s="1" customFormat="1" x14ac:dyDescent="0.25">
      <c r="A14" s="9"/>
      <c r="B14" s="77" t="s">
        <v>71</v>
      </c>
      <c r="C14" s="77"/>
      <c r="D14" s="77"/>
      <c r="E14" s="77"/>
      <c r="F14" s="70"/>
      <c r="G14" s="70"/>
      <c r="H14" s="71">
        <f>SUM(H10:H12)</f>
        <v>478</v>
      </c>
      <c r="I14" s="74"/>
    </row>
    <row r="15" spans="1:16" x14ac:dyDescent="0.25">
      <c r="I15" s="73"/>
    </row>
  </sheetData>
  <mergeCells count="5">
    <mergeCell ref="B13:E13"/>
    <mergeCell ref="B14:E14"/>
    <mergeCell ref="B9:I9"/>
    <mergeCell ref="A4:I4"/>
    <mergeCell ref="B6:I6"/>
  </mergeCells>
  <printOptions horizontalCentered="1"/>
  <pageMargins left="0.23622047244094491" right="0.23622047244094491" top="0.74803149606299213" bottom="0.74803149606299213" header="0.31496062992125984" footer="0.31496062992125984"/>
  <pageSetup paperSize="9" scale="68" fitToWidth="0" orientation="landscape" horizontalDpi="4294967293"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F622F-00EC-419C-BB4B-6B9837949ADA}">
  <sheetPr>
    <pageSetUpPr fitToPage="1"/>
  </sheetPr>
  <dimension ref="A1:P11"/>
  <sheetViews>
    <sheetView zoomScaleNormal="100" zoomScaleSheetLayoutView="115" workbookViewId="0">
      <pane ySplit="5" topLeftCell="A6" activePane="bottomLeft" state="frozen"/>
      <selection activeCell="B43" sqref="B43"/>
      <selection pane="bottomLeft" activeCell="D20" sqref="D20"/>
    </sheetView>
  </sheetViews>
  <sheetFormatPr defaultColWidth="8.85546875" defaultRowHeight="15" x14ac:dyDescent="0.25"/>
  <cols>
    <col min="1" max="1" width="7.85546875" style="2" customWidth="1"/>
    <col min="2" max="2" width="27.42578125" style="1" bestFit="1" customWidth="1"/>
    <col min="3" max="3" width="20.85546875" style="1" bestFit="1" customWidth="1"/>
    <col min="4" max="4" width="31" style="2" customWidth="1"/>
    <col min="5" max="5" width="12" style="10" customWidth="1"/>
    <col min="6" max="6" width="17.85546875" style="7" hidden="1" customWidth="1"/>
    <col min="7" max="7" width="0" style="2" hidden="1" customWidth="1"/>
    <col min="8" max="8" width="6.85546875" style="2" bestFit="1" customWidth="1"/>
    <col min="9" max="9" width="28.5703125" style="16" customWidth="1"/>
    <col min="10" max="16" width="8.85546875" style="1"/>
  </cols>
  <sheetData>
    <row r="1" spans="1:16" x14ac:dyDescent="0.25">
      <c r="A1" s="23" t="s">
        <v>15</v>
      </c>
    </row>
    <row r="2" spans="1:16" s="23" customFormat="1" ht="30" x14ac:dyDescent="0.25">
      <c r="A2" s="24" t="s">
        <v>14</v>
      </c>
      <c r="B2" s="19" t="s">
        <v>40</v>
      </c>
      <c r="C2" s="19"/>
      <c r="D2" s="18"/>
      <c r="E2" s="20"/>
      <c r="F2" s="21"/>
      <c r="G2" s="18"/>
      <c r="H2" s="18"/>
      <c r="I2" s="22"/>
      <c r="J2" s="19"/>
      <c r="K2" s="19"/>
      <c r="L2" s="19"/>
      <c r="M2" s="19"/>
      <c r="N2" s="19"/>
      <c r="O2" s="19"/>
      <c r="P2" s="19"/>
    </row>
    <row r="3" spans="1:16" s="30" customFormat="1" ht="30" x14ac:dyDescent="0.25">
      <c r="A3" s="24" t="s">
        <v>16</v>
      </c>
      <c r="B3" s="25" t="s">
        <v>41</v>
      </c>
      <c r="C3" s="24"/>
      <c r="D3" s="26"/>
      <c r="E3" s="27"/>
      <c r="F3" s="28"/>
      <c r="G3" s="26"/>
      <c r="H3" s="26"/>
      <c r="I3" s="29"/>
      <c r="J3" s="24"/>
      <c r="K3" s="24"/>
      <c r="L3" s="24"/>
      <c r="M3" s="24"/>
      <c r="N3" s="24"/>
      <c r="O3" s="24"/>
      <c r="P3" s="24"/>
    </row>
    <row r="4" spans="1:16" s="4" customFormat="1" ht="23.25" customHeight="1" x14ac:dyDescent="0.25">
      <c r="A4" s="78" t="s">
        <v>52</v>
      </c>
      <c r="B4" s="78"/>
      <c r="C4" s="78"/>
      <c r="D4" s="78"/>
      <c r="E4" s="78"/>
      <c r="F4" s="78"/>
      <c r="G4" s="78"/>
      <c r="H4" s="78"/>
      <c r="I4" s="78"/>
      <c r="J4" s="3"/>
      <c r="K4" s="3"/>
      <c r="L4" s="3"/>
      <c r="M4" s="3"/>
      <c r="N4" s="3"/>
      <c r="O4" s="3"/>
      <c r="P4" s="3"/>
    </row>
    <row r="5" spans="1:16" s="6" customFormat="1" ht="56.45" customHeight="1" x14ac:dyDescent="0.25">
      <c r="A5" s="8" t="s">
        <v>5</v>
      </c>
      <c r="B5" s="8" t="s">
        <v>4</v>
      </c>
      <c r="C5" s="8" t="s">
        <v>6</v>
      </c>
      <c r="D5" s="8" t="s">
        <v>19</v>
      </c>
      <c r="E5" s="11" t="s">
        <v>7</v>
      </c>
      <c r="F5" s="8" t="s">
        <v>8</v>
      </c>
      <c r="G5" s="8" t="s">
        <v>9</v>
      </c>
      <c r="H5" s="8" t="s">
        <v>13</v>
      </c>
      <c r="I5" s="8" t="s">
        <v>10</v>
      </c>
      <c r="J5" s="5"/>
      <c r="K5" s="5"/>
      <c r="L5" s="5"/>
      <c r="M5" s="5"/>
      <c r="N5" s="5"/>
      <c r="O5" s="5"/>
      <c r="P5" s="5"/>
    </row>
    <row r="6" spans="1:16" s="1" customFormat="1" x14ac:dyDescent="0.25">
      <c r="A6" s="47"/>
      <c r="B6" s="79" t="s">
        <v>42</v>
      </c>
      <c r="C6" s="79"/>
      <c r="D6" s="79"/>
      <c r="E6" s="79"/>
      <c r="F6" s="79"/>
      <c r="G6" s="79"/>
      <c r="H6" s="79"/>
      <c r="I6" s="79"/>
    </row>
    <row r="7" spans="1:16" s="1" customFormat="1" ht="30.6" customHeight="1" x14ac:dyDescent="0.25">
      <c r="A7" s="12">
        <v>1</v>
      </c>
      <c r="B7" s="33" t="s">
        <v>20</v>
      </c>
      <c r="C7" s="33" t="s">
        <v>21</v>
      </c>
      <c r="D7" s="12" t="s">
        <v>11</v>
      </c>
      <c r="E7" s="9" t="s">
        <v>18</v>
      </c>
      <c r="F7" s="33"/>
      <c r="G7" s="33"/>
      <c r="H7" s="12">
        <v>198</v>
      </c>
      <c r="I7" s="33"/>
    </row>
    <row r="8" spans="1:16" s="1" customFormat="1" ht="71.099999999999994" customHeight="1" x14ac:dyDescent="0.25">
      <c r="A8" s="9">
        <v>2</v>
      </c>
      <c r="B8" s="14" t="s">
        <v>23</v>
      </c>
      <c r="C8" s="14" t="s">
        <v>32</v>
      </c>
      <c r="D8" s="13" t="s">
        <v>39</v>
      </c>
      <c r="E8" s="9" t="s">
        <v>18</v>
      </c>
      <c r="F8" s="14"/>
      <c r="G8" s="14"/>
      <c r="H8" s="9">
        <v>22</v>
      </c>
      <c r="I8" s="36"/>
    </row>
    <row r="9" spans="1:16" s="1" customFormat="1" ht="70.5" customHeight="1" x14ac:dyDescent="0.25">
      <c r="A9" s="9">
        <v>3</v>
      </c>
      <c r="B9" s="14" t="s">
        <v>24</v>
      </c>
      <c r="C9" s="14" t="s">
        <v>32</v>
      </c>
      <c r="D9" s="13" t="s">
        <v>39</v>
      </c>
      <c r="E9" s="9" t="s">
        <v>18</v>
      </c>
      <c r="F9" s="70"/>
      <c r="G9" s="70"/>
      <c r="H9" s="72">
        <f>22+20</f>
        <v>42</v>
      </c>
      <c r="I9" s="36"/>
    </row>
    <row r="10" spans="1:16" s="1" customFormat="1" x14ac:dyDescent="0.25">
      <c r="A10" s="9"/>
      <c r="B10" s="77" t="s">
        <v>72</v>
      </c>
      <c r="C10" s="77"/>
      <c r="D10" s="77"/>
      <c r="E10" s="77"/>
      <c r="F10" s="70"/>
      <c r="G10" s="70"/>
      <c r="H10" s="71">
        <f>SUM(H7:H9)</f>
        <v>262</v>
      </c>
      <c r="I10" s="74"/>
    </row>
    <row r="11" spans="1:16" x14ac:dyDescent="0.25">
      <c r="I11" s="73"/>
    </row>
  </sheetData>
  <mergeCells count="3">
    <mergeCell ref="B10:E10"/>
    <mergeCell ref="B6:I6"/>
    <mergeCell ref="A4:I4"/>
  </mergeCells>
  <printOptions horizontalCentered="1"/>
  <pageMargins left="0.23622047244094491" right="0.23622047244094491" top="0.74803149606299213" bottom="0.74803149606299213" header="0.31496062992125984" footer="0.31496062992125984"/>
  <pageSetup paperSize="9" scale="68" fitToWidth="0" orientation="landscape" horizontalDpi="4294967293"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70A49-E5B5-4772-8C4F-2D21DFF7F429}">
  <sheetPr>
    <pageSetUpPr fitToPage="1"/>
  </sheetPr>
  <dimension ref="A1:P14"/>
  <sheetViews>
    <sheetView zoomScaleNormal="100" zoomScaleSheetLayoutView="115" workbookViewId="0">
      <pane ySplit="5" topLeftCell="A6" activePane="bottomLeft" state="frozen"/>
      <selection activeCell="B43" sqref="B43"/>
      <selection pane="bottomLeft" activeCell="H13" sqref="H13"/>
    </sheetView>
  </sheetViews>
  <sheetFormatPr defaultColWidth="8.85546875" defaultRowHeight="15" x14ac:dyDescent="0.25"/>
  <cols>
    <col min="1" max="1" width="7.85546875" style="2" customWidth="1"/>
    <col min="2" max="2" width="27.42578125" style="1" bestFit="1" customWidth="1"/>
    <col min="3" max="3" width="20.85546875" style="1" bestFit="1" customWidth="1"/>
    <col min="4" max="4" width="31" style="2" customWidth="1"/>
    <col min="5" max="5" width="12" style="10" customWidth="1"/>
    <col min="6" max="6" width="17.85546875" style="7" hidden="1" customWidth="1"/>
    <col min="7" max="7" width="0" style="2" hidden="1" customWidth="1"/>
    <col min="8" max="8" width="6.85546875" style="2" bestFit="1" customWidth="1"/>
    <col min="9" max="9" width="28.5703125" style="16" customWidth="1"/>
    <col min="10" max="16" width="8.85546875" style="1"/>
  </cols>
  <sheetData>
    <row r="1" spans="1:16" x14ac:dyDescent="0.25">
      <c r="A1" s="23" t="s">
        <v>15</v>
      </c>
    </row>
    <row r="2" spans="1:16" s="23" customFormat="1" ht="30" x14ac:dyDescent="0.25">
      <c r="A2" s="24" t="s">
        <v>14</v>
      </c>
      <c r="B2" s="19" t="s">
        <v>40</v>
      </c>
      <c r="C2" s="19"/>
      <c r="D2" s="18"/>
      <c r="E2" s="20"/>
      <c r="F2" s="21"/>
      <c r="G2" s="18"/>
      <c r="H2" s="18"/>
      <c r="I2" s="22"/>
      <c r="J2" s="19"/>
      <c r="K2" s="19"/>
      <c r="L2" s="19"/>
      <c r="M2" s="19"/>
      <c r="N2" s="19"/>
      <c r="O2" s="19"/>
      <c r="P2" s="19"/>
    </row>
    <row r="3" spans="1:16" s="30" customFormat="1" ht="30" x14ac:dyDescent="0.25">
      <c r="A3" s="24" t="s">
        <v>16</v>
      </c>
      <c r="B3" s="25" t="s">
        <v>41</v>
      </c>
      <c r="C3" s="24"/>
      <c r="D3" s="26"/>
      <c r="E3" s="27"/>
      <c r="F3" s="28"/>
      <c r="G3" s="26"/>
      <c r="H3" s="26"/>
      <c r="I3" s="29"/>
      <c r="J3" s="24"/>
      <c r="K3" s="24"/>
      <c r="L3" s="24"/>
      <c r="M3" s="24"/>
      <c r="N3" s="24"/>
      <c r="O3" s="24"/>
      <c r="P3" s="24"/>
    </row>
    <row r="4" spans="1:16" s="4" customFormat="1" ht="23.25" customHeight="1" x14ac:dyDescent="0.25">
      <c r="A4" s="78" t="s">
        <v>52</v>
      </c>
      <c r="B4" s="78"/>
      <c r="C4" s="78"/>
      <c r="D4" s="78"/>
      <c r="E4" s="78"/>
      <c r="F4" s="78"/>
      <c r="G4" s="78"/>
      <c r="H4" s="78"/>
      <c r="I4" s="78"/>
      <c r="J4" s="3"/>
      <c r="K4" s="3"/>
      <c r="L4" s="3"/>
      <c r="M4" s="3"/>
      <c r="N4" s="3"/>
      <c r="O4" s="3"/>
      <c r="P4" s="3"/>
    </row>
    <row r="5" spans="1:16" s="6" customFormat="1" ht="56.45" customHeight="1" x14ac:dyDescent="0.25">
      <c r="A5" s="8" t="s">
        <v>5</v>
      </c>
      <c r="B5" s="8" t="s">
        <v>4</v>
      </c>
      <c r="C5" s="8" t="s">
        <v>6</v>
      </c>
      <c r="D5" s="8" t="s">
        <v>19</v>
      </c>
      <c r="E5" s="11" t="s">
        <v>7</v>
      </c>
      <c r="F5" s="8" t="s">
        <v>8</v>
      </c>
      <c r="G5" s="8" t="s">
        <v>9</v>
      </c>
      <c r="H5" s="8" t="s">
        <v>13</v>
      </c>
      <c r="I5" s="8" t="s">
        <v>10</v>
      </c>
      <c r="J5" s="5"/>
      <c r="K5" s="5"/>
      <c r="L5" s="5"/>
      <c r="M5" s="5"/>
      <c r="N5" s="5"/>
      <c r="O5" s="5"/>
      <c r="P5" s="5"/>
    </row>
    <row r="6" spans="1:16" s="1" customFormat="1" ht="14.45" customHeight="1" x14ac:dyDescent="0.25">
      <c r="A6" s="46"/>
      <c r="B6" s="88" t="s">
        <v>31</v>
      </c>
      <c r="C6" s="88"/>
      <c r="D6" s="88"/>
      <c r="E6" s="88"/>
      <c r="F6" s="88"/>
      <c r="G6" s="88"/>
      <c r="H6" s="88"/>
      <c r="I6" s="88"/>
    </row>
    <row r="7" spans="1:16" s="1" customFormat="1" ht="36" customHeight="1" x14ac:dyDescent="0.25">
      <c r="A7" s="9">
        <v>1</v>
      </c>
      <c r="B7" s="14" t="s">
        <v>25</v>
      </c>
      <c r="C7" s="14" t="s">
        <v>30</v>
      </c>
      <c r="D7" s="9" t="s">
        <v>34</v>
      </c>
      <c r="E7" s="9" t="s">
        <v>18</v>
      </c>
      <c r="F7" s="9"/>
      <c r="G7" s="9"/>
      <c r="H7" s="9">
        <v>2</v>
      </c>
      <c r="I7" s="14" t="s">
        <v>37</v>
      </c>
    </row>
    <row r="8" spans="1:16" x14ac:dyDescent="0.25">
      <c r="A8" s="47"/>
      <c r="B8" s="79" t="s">
        <v>42</v>
      </c>
      <c r="C8" s="79"/>
      <c r="D8" s="79"/>
      <c r="E8" s="79"/>
      <c r="F8" s="79"/>
      <c r="G8" s="79"/>
      <c r="H8" s="79"/>
      <c r="I8" s="79"/>
    </row>
    <row r="9" spans="1:16" ht="36" customHeight="1" x14ac:dyDescent="0.25">
      <c r="A9" s="12">
        <v>2</v>
      </c>
      <c r="B9" s="33" t="s">
        <v>20</v>
      </c>
      <c r="C9" s="33" t="s">
        <v>21</v>
      </c>
      <c r="D9" s="12" t="s">
        <v>11</v>
      </c>
      <c r="E9" s="9" t="s">
        <v>18</v>
      </c>
      <c r="F9" s="33"/>
      <c r="G9" s="33"/>
      <c r="H9" s="12">
        <v>312</v>
      </c>
      <c r="I9" s="33"/>
    </row>
    <row r="10" spans="1:16" ht="69" customHeight="1" x14ac:dyDescent="0.25">
      <c r="A10" s="9">
        <v>3</v>
      </c>
      <c r="B10" s="14" t="s">
        <v>23</v>
      </c>
      <c r="C10" s="14" t="s">
        <v>32</v>
      </c>
      <c r="D10" s="13" t="s">
        <v>39</v>
      </c>
      <c r="E10" s="9" t="s">
        <v>18</v>
      </c>
      <c r="F10" s="14"/>
      <c r="G10" s="14"/>
      <c r="H10" s="9">
        <f>18+12</f>
        <v>30</v>
      </c>
      <c r="I10" s="36"/>
    </row>
    <row r="11" spans="1:16" ht="70.5" customHeight="1" x14ac:dyDescent="0.25">
      <c r="A11" s="9">
        <v>4</v>
      </c>
      <c r="B11" s="14" t="s">
        <v>24</v>
      </c>
      <c r="C11" s="14" t="s">
        <v>32</v>
      </c>
      <c r="D11" s="13" t="s">
        <v>39</v>
      </c>
      <c r="E11" s="9" t="s">
        <v>18</v>
      </c>
      <c r="F11" s="70"/>
      <c r="G11" s="70"/>
      <c r="H11" s="72">
        <f>22+28+14+20</f>
        <v>84</v>
      </c>
      <c r="I11" s="36"/>
    </row>
    <row r="12" spans="1:16" x14ac:dyDescent="0.25">
      <c r="A12" s="9"/>
      <c r="B12" s="77" t="s">
        <v>73</v>
      </c>
      <c r="C12" s="77"/>
      <c r="D12" s="77"/>
      <c r="E12" s="77"/>
      <c r="F12" s="9" t="s">
        <v>1</v>
      </c>
      <c r="G12" s="15" t="s">
        <v>1</v>
      </c>
      <c r="H12" s="17">
        <v>2</v>
      </c>
      <c r="I12" s="17"/>
    </row>
    <row r="13" spans="1:16" s="1" customFormat="1" x14ac:dyDescent="0.25">
      <c r="A13" s="9"/>
      <c r="B13" s="77" t="s">
        <v>74</v>
      </c>
      <c r="C13" s="77"/>
      <c r="D13" s="77"/>
      <c r="E13" s="77"/>
      <c r="F13" s="70"/>
      <c r="G13" s="70"/>
      <c r="H13" s="71">
        <f>SUM(H9:H11)</f>
        <v>426</v>
      </c>
      <c r="I13" s="74"/>
    </row>
    <row r="14" spans="1:16" x14ac:dyDescent="0.25">
      <c r="I14" s="73"/>
    </row>
  </sheetData>
  <mergeCells count="5">
    <mergeCell ref="B8:I8"/>
    <mergeCell ref="B12:E12"/>
    <mergeCell ref="B13:E13"/>
    <mergeCell ref="B6:I6"/>
    <mergeCell ref="A4:I4"/>
  </mergeCells>
  <printOptions horizontalCentered="1"/>
  <pageMargins left="0.23622047244094491" right="0.23622047244094491" top="0.74803149606299213" bottom="0.74803149606299213" header="0.31496062992125984" footer="0.31496062992125984"/>
  <pageSetup paperSize="9" scale="68" fitToWidth="0" orientation="landscape" horizontalDpi="4294967293"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26</vt:i4>
      </vt:variant>
    </vt:vector>
  </HeadingPairs>
  <TitlesOfParts>
    <vt:vector size="39" baseType="lpstr">
      <vt:lpstr>KOPĒJAIS Augu saraksts</vt:lpstr>
      <vt:lpstr>1</vt:lpstr>
      <vt:lpstr>2</vt:lpstr>
      <vt:lpstr>3</vt:lpstr>
      <vt:lpstr>4</vt:lpstr>
      <vt:lpstr>5</vt:lpstr>
      <vt:lpstr>6</vt:lpstr>
      <vt:lpstr>7</vt:lpstr>
      <vt:lpstr>8</vt:lpstr>
      <vt:lpstr>9</vt:lpstr>
      <vt:lpstr>10</vt:lpstr>
      <vt:lpstr>11</vt:lpstr>
      <vt:lpstr>12</vt:lpstr>
      <vt:lpstr>'1'!Print_Area</vt:lpstr>
      <vt:lpstr>'10'!Print_Area</vt:lpstr>
      <vt:lpstr>'11'!Print_Area</vt:lpstr>
      <vt:lpstr>'12'!Print_Area</vt:lpstr>
      <vt:lpstr>'2'!Print_Area</vt:lpstr>
      <vt:lpstr>'3'!Print_Area</vt:lpstr>
      <vt:lpstr>'4'!Print_Area</vt:lpstr>
      <vt:lpstr>'5'!Print_Area</vt:lpstr>
      <vt:lpstr>'6'!Print_Area</vt:lpstr>
      <vt:lpstr>'7'!Print_Area</vt:lpstr>
      <vt:lpstr>'8'!Print_Area</vt:lpstr>
      <vt:lpstr>'9'!Print_Area</vt:lpstr>
      <vt:lpstr>'KOPĒJAIS Augu saraksts'!Print_Area</vt:lpstr>
      <vt:lpstr>'1'!Print_Titles</vt:lpstr>
      <vt:lpstr>'10'!Print_Titles</vt:lpstr>
      <vt:lpstr>'11'!Print_Titles</vt:lpstr>
      <vt:lpstr>'12'!Print_Titles</vt:lpstr>
      <vt:lpstr>'2'!Print_Titles</vt:lpstr>
      <vt:lpstr>'3'!Print_Titles</vt:lpstr>
      <vt:lpstr>'4'!Print_Titles</vt:lpstr>
      <vt:lpstr>'5'!Print_Titles</vt:lpstr>
      <vt:lpstr>'6'!Print_Titles</vt:lpstr>
      <vt:lpstr>'7'!Print_Titles</vt:lpstr>
      <vt:lpstr>'8'!Print_Titles</vt:lpstr>
      <vt:lpstr>'9'!Print_Titles</vt:lpstr>
      <vt:lpstr>'KOPĒJAIS Augu saraksts'!Print_Titles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Lauma Garkalne</cp:lastModifiedBy>
  <cp:lastPrinted>2026-04-10T09:29:16Z</cp:lastPrinted>
  <dcterms:created xsi:type="dcterms:W3CDTF">2020-02-18T19:06:16Z</dcterms:created>
  <dcterms:modified xsi:type="dcterms:W3CDTF">2026-04-30T11:13:28Z</dcterms:modified>
</cp:coreProperties>
</file>