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ttps://riga-my.sharepoint.com/personal/evija_nagle_riga_lv/Documents/Desktop/"/>
    </mc:Choice>
  </mc:AlternateContent>
  <xr:revisionPtr revIDLastSave="18" documentId="13_ncr:1_{EC401883-CF77-4FCC-9F06-7047B810BE55}" xr6:coauthVersionLast="47" xr6:coauthVersionMax="47" xr10:uidLastSave="{98FD74B8-E2A5-4A09-ABC9-335B2D49366E}"/>
  <bookViews>
    <workbookView xWindow="28680" yWindow="-120" windowWidth="29040" windowHeight="15720" tabRatio="699" xr2:uid="{00000000-000D-0000-FFFF-FFFF00000000}"/>
  </bookViews>
  <sheets>
    <sheet name="DDS" sheetId="34" r:id="rId1"/>
  </sheets>
  <definedNames>
    <definedName name="_xlnm.Print_Area" localSheetId="0">DDS!$A$3:$H$48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34" l="1"/>
  <c r="G34" i="34"/>
  <c r="G32" i="34"/>
  <c r="A37" i="34" l="1"/>
  <c r="A38" i="34" s="1"/>
  <c r="A39" i="34" s="1"/>
  <c r="G25" i="34"/>
  <c r="G26" i="34"/>
  <c r="G27" i="34"/>
  <c r="G28" i="34"/>
  <c r="G35" i="34"/>
  <c r="G33" i="34"/>
  <c r="G24" i="34" l="1"/>
  <c r="G15" i="34"/>
  <c r="G16" i="34"/>
  <c r="G31" i="34" l="1"/>
  <c r="G22" i="34" l="1"/>
  <c r="G19" i="34" l="1"/>
  <c r="G20" i="34"/>
  <c r="G30" i="34"/>
  <c r="G37" i="34"/>
  <c r="G38" i="34"/>
  <c r="G13" i="34" l="1"/>
  <c r="B11" i="34" l="1"/>
  <c r="C11" i="34" s="1"/>
  <c r="D11" i="34" s="1"/>
  <c r="E11" i="34" s="1"/>
  <c r="F11" i="34" s="1"/>
  <c r="G11" i="34" s="1"/>
  <c r="G14" i="34" l="1"/>
  <c r="G41" i="34" s="1"/>
  <c r="G42" i="34" l="1"/>
  <c r="G43" i="34" s="1"/>
</calcChain>
</file>

<file path=xl/sharedStrings.xml><?xml version="1.0" encoding="utf-8"?>
<sst xmlns="http://schemas.openxmlformats.org/spreadsheetml/2006/main" count="103" uniqueCount="82">
  <si>
    <t>m3</t>
  </si>
  <si>
    <t>Dažādi darbi</t>
  </si>
  <si>
    <t>m2</t>
  </si>
  <si>
    <t>gab.</t>
  </si>
  <si>
    <t>Satiksmes aprīkojums</t>
  </si>
  <si>
    <t>Nr.p.k.</t>
  </si>
  <si>
    <t>Inženiertīkli</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</si>
  <si>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</si>
  <si>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</si>
  <si>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</si>
  <si>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</si>
  <si>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</si>
  <si>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</si>
  <si>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</si>
  <si>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</si>
  <si>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</si>
  <si>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</si>
  <si>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</si>
  <si>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</si>
  <si>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</si>
  <si>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</si>
  <si>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</si>
  <si>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</si>
  <si>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</si>
  <si>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</si>
  <si>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</si>
  <si>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</si>
  <si>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</si>
  <si>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</si>
  <si>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</si>
  <si>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</si>
  <si>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</si>
  <si>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</si>
  <si>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</si>
  <si>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</si>
  <si>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</si>
  <si>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</si>
  <si>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</si>
  <si>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</si>
  <si>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</si>
  <si>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</si>
  <si>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</si>
  <si>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Dzirnavu iela</t>
  </si>
  <si>
    <t>2.1.1</t>
  </si>
  <si>
    <t>2.1.2</t>
  </si>
  <si>
    <t>2.2.1</t>
  </si>
  <si>
    <t>2.3.1</t>
  </si>
  <si>
    <t>Ietves seguma demontāža vidēji 24 cm biezumā un transports uz izpildītāja atbērtni</t>
  </si>
  <si>
    <t>5.5.1.2</t>
  </si>
  <si>
    <t>2.3.2</t>
  </si>
  <si>
    <t>2.3.3</t>
  </si>
  <si>
    <t>2.3.4</t>
  </si>
  <si>
    <t>2.3.5</t>
  </si>
  <si>
    <t>5.2.1.5</t>
  </si>
  <si>
    <t>Bentonīta ruļļu hidroizolācija 1 metra platumā gar ēku sienām</t>
  </si>
  <si>
    <t>515 m</t>
  </si>
  <si>
    <t>Min. mat. mais. izlīdzinošās kārtas būvniecība vidēji 3 cm biezumā</t>
  </si>
  <si>
    <t>Brauktuves betona apmaļu pārbūve</t>
  </si>
  <si>
    <t>Ietves betona apmaļu pārbūve</t>
  </si>
  <si>
    <t>Nesaistītu minerālmateriālu 0/32pn pamata nesošās kārtas būvniecība vidēji 15 cm biezumā</t>
  </si>
  <si>
    <t>Dekl.</t>
  </si>
  <si>
    <t>Ceļa horizontālie apzīmējumi ar plastiskiem materiāliem, uzklāšana ar mehānismiem vai roku darbu</t>
  </si>
  <si>
    <t>Pārsedzes izbūve gūlijas kabatas vietā</t>
  </si>
  <si>
    <t xml:space="preserve">Karstā asfalta AC11 surf  S-II (AADTj, pievestā 1501-3500) dilumkārtas būvniecība 4 cm biezumā </t>
  </si>
  <si>
    <t>Karstā asfalta AC11 surf  S-II (AADTj, pievestā 1501-3500) dilumkārtas būvniecība 4 cm biezumā, gruntēšana</t>
  </si>
  <si>
    <t>Karstā asfalta AC22 bin S-III (AADTj, kravas 501-1000) saistes kārtas būvniecība 6 cm biezumā, gruntēšana</t>
  </si>
  <si>
    <t>Brauktuves asfalta seguma nofrēzēšana vidēji 10 cm biezumā un transports uz izpildītāja atbērtni</t>
  </si>
  <si>
    <t>Brauktuves asfalta seguma nofrēzēšana vidēji 4 cm biezumā un transports uz izpildītāja atbērtni</t>
  </si>
  <si>
    <t xml:space="preserve">Veikt tehnoloģiski pareizu, Autoceļu būvdarbu specifikācijām atbilstošu esošo apmaļu demontāžu un jaunu apmaļu izbūvi. Darbs sevī iekļauj apmales pamata izbūvi un esošo ceļa segas konstruktīvo kārtu atjaunošanu sākotnējā stāvoklī ap apmali. </t>
  </si>
  <si>
    <t>7.8 un ĀMD 12.p.</t>
  </si>
  <si>
    <r>
      <t>Betona bruģa (plātnīšu) 160*160*60 mm seguma būvniecība (</t>
    </r>
    <r>
      <rPr>
        <sz val="9"/>
        <color rgb="FFFF0000"/>
        <rFont val="Arial Narrow"/>
        <family val="2"/>
        <charset val="186"/>
      </rPr>
      <t>krāsa - pelēka</t>
    </r>
    <r>
      <rPr>
        <sz val="9"/>
        <rFont val="Arial Narrow"/>
        <family val="2"/>
        <charset val="186"/>
      </rPr>
      <t>; salizturība 3D, slīdes pretestība USURV &gt;=45)</t>
    </r>
  </si>
  <si>
    <r>
      <t xml:space="preserve">Betona bruģa (taktilās rievotās un pumpotās joslas) seguma būvniecība </t>
    </r>
    <r>
      <rPr>
        <sz val="9"/>
        <color rgb="FFFF0000"/>
        <rFont val="Arial Narrow"/>
        <family val="2"/>
        <charset val="186"/>
      </rPr>
      <t>(krāsa - atbilstoši RVP ĀMD ceļu specifikāciju 10.punktam)</t>
    </r>
  </si>
  <si>
    <r>
      <t xml:space="preserve">Rīgas tipa apmales uzstādīšana nobrauktuvēs </t>
    </r>
    <r>
      <rPr>
        <sz val="9"/>
        <color rgb="FFFF0000"/>
        <rFont val="Arial Narrow"/>
        <family val="2"/>
        <charset val="186"/>
      </rPr>
      <t>(nobrauktuvju betona apmaļu izmēri ir 30x50x16/26. Jāparedz izbūvēt 11 iebrauktuves ar labās un kreisās puses apmalēm)</t>
    </r>
  </si>
  <si>
    <t>Atklāta konkursa, identifikācijas
Nr. CAIP 2024/13, nolikuma
1.pielikuma “Tehniskās specifikācijas” 1.1.pielikums
Shēma; Skaidrojošs apraksts; Defektu akts; Darbu daudzumu saraksts</t>
  </si>
  <si>
    <t>Grozījumi, kas veikti ar Komisijas 08.03.2024. sēdes lēmumu, protokols Nr. CAIP 2024/13-2.</t>
  </si>
  <si>
    <t>Darba nosaukums *</t>
  </si>
  <si>
    <r>
      <rPr>
        <sz val="10"/>
        <color rgb="FFFF0000"/>
        <rFont val="Arial"/>
        <family val="2"/>
        <charset val="186"/>
      </rPr>
      <t>K.Mīlenbaha</t>
    </r>
    <r>
      <rPr>
        <sz val="10"/>
        <rFont val="Arial"/>
        <family val="2"/>
        <charset val="186"/>
      </rPr>
      <t xml:space="preserve"> iela</t>
    </r>
  </si>
  <si>
    <r>
      <rPr>
        <sz val="10"/>
        <color rgb="FFFF0000"/>
        <rFont val="Arial"/>
        <family val="2"/>
        <charset val="186"/>
      </rPr>
      <t>Lastādijas</t>
    </r>
    <r>
      <rPr>
        <sz val="10"/>
        <color theme="9" tint="-0.249977111117893"/>
        <rFont val="Arial"/>
        <family val="2"/>
        <charset val="186"/>
      </rPr>
      <t xml:space="preserve"> </t>
    </r>
    <r>
      <rPr>
        <sz val="10"/>
        <rFont val="Arial"/>
        <family val="2"/>
        <charset val="186"/>
      </rPr>
      <t>iela</t>
    </r>
  </si>
  <si>
    <r>
      <t xml:space="preserve">TIPS-1 (brauktuve no </t>
    </r>
    <r>
      <rPr>
        <b/>
        <sz val="9"/>
        <color rgb="FFFF0000"/>
        <rFont val="Arial Narrow"/>
        <family val="2"/>
        <charset val="186"/>
      </rPr>
      <t>Lastādijas</t>
    </r>
    <r>
      <rPr>
        <b/>
        <sz val="9"/>
        <color theme="9" tint="-0.249977111117893"/>
        <rFont val="Arial Narrow"/>
        <family val="2"/>
        <charset val="186"/>
      </rPr>
      <t xml:space="preserve"> </t>
    </r>
    <r>
      <rPr>
        <b/>
        <sz val="9"/>
        <rFont val="Arial Narrow"/>
        <family val="2"/>
        <charset val="186"/>
      </rPr>
      <t xml:space="preserve">ielas līdz </t>
    </r>
    <r>
      <rPr>
        <b/>
        <sz val="9"/>
        <color rgb="FFFF0000"/>
        <rFont val="Arial Narrow"/>
        <family val="2"/>
        <charset val="186"/>
      </rPr>
      <t>E.Benjamiņas</t>
    </r>
    <r>
      <rPr>
        <b/>
        <sz val="9"/>
        <rFont val="Arial Narrow"/>
        <family val="2"/>
        <charset val="186"/>
      </rPr>
      <t xml:space="preserve"> ielai)</t>
    </r>
  </si>
  <si>
    <r>
      <t>TIPS-2 (brauktuve no</t>
    </r>
    <r>
      <rPr>
        <b/>
        <sz val="9"/>
        <color theme="9" tint="-0.249977111117893"/>
        <rFont val="Arial Narrow"/>
        <family val="2"/>
        <charset val="186"/>
      </rPr>
      <t xml:space="preserve"> </t>
    </r>
    <r>
      <rPr>
        <b/>
        <sz val="9"/>
        <color rgb="FFFF0000"/>
        <rFont val="Arial Narrow"/>
        <family val="2"/>
        <charset val="186"/>
      </rPr>
      <t>E.Benjamiņas</t>
    </r>
    <r>
      <rPr>
        <b/>
        <sz val="9"/>
        <color theme="9" tint="-0.249977111117893"/>
        <rFont val="Arial Narrow"/>
        <family val="2"/>
        <charset val="186"/>
      </rPr>
      <t xml:space="preserve"> </t>
    </r>
    <r>
      <rPr>
        <b/>
        <sz val="9"/>
        <rFont val="Arial Narrow"/>
        <family val="2"/>
        <charset val="186"/>
      </rPr>
      <t>ielas līdz Dzirnavu ielai)</t>
    </r>
  </si>
  <si>
    <r>
      <t>TIPS-3 (ietves no</t>
    </r>
    <r>
      <rPr>
        <b/>
        <sz val="9"/>
        <color theme="9" tint="-0.249977111117893"/>
        <rFont val="Arial Narrow"/>
        <family val="2"/>
        <charset val="186"/>
      </rPr>
      <t xml:space="preserve"> </t>
    </r>
    <r>
      <rPr>
        <b/>
        <sz val="9"/>
        <color rgb="FFFF0000"/>
        <rFont val="Arial Narrow"/>
        <family val="2"/>
        <charset val="186"/>
      </rPr>
      <t xml:space="preserve">Lastādijas </t>
    </r>
    <r>
      <rPr>
        <b/>
        <sz val="9"/>
        <rFont val="Arial Narrow"/>
        <family val="2"/>
        <charset val="186"/>
      </rPr>
      <t xml:space="preserve">ielas līdz </t>
    </r>
    <r>
      <rPr>
        <b/>
        <sz val="9"/>
        <color rgb="FFFF0000"/>
        <rFont val="Arial Narrow"/>
        <family val="2"/>
        <charset val="186"/>
      </rPr>
      <t>E.Benjamiņas</t>
    </r>
    <r>
      <rPr>
        <b/>
        <sz val="9"/>
        <rFont val="Arial Narrow"/>
        <family val="2"/>
        <charset val="186"/>
      </rPr>
      <t xml:space="preserve"> ielai)</t>
    </r>
  </si>
  <si>
    <r>
      <t xml:space="preserve">Brauktuves malu piebruģējuma atjaunošana (pie </t>
    </r>
    <r>
      <rPr>
        <sz val="9"/>
        <color rgb="FFFF0000"/>
        <rFont val="Arial Narrow"/>
        <family val="2"/>
        <charset val="186"/>
      </rPr>
      <t xml:space="preserve">Lastādijas </t>
    </r>
    <r>
      <rPr>
        <sz val="9"/>
        <rFont val="Arial Narrow"/>
        <family val="2"/>
        <charset val="186"/>
      </rPr>
      <t>ielas)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</si>
</sst>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5"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sz val="9"/>
      <color rgb="FFFF0000"/>
      <name val="Arial Narrow"/>
      <family val="2"/>
      <charset val="186"/>
    </font>
    <font>
      <i/>
      <sz val="10"/>
      <color theme="1"/>
      <name val="Times New Roman"/>
      <family val="1"/>
      <charset val="186"/>
    </font>
    <font>
      <sz val="10"/>
      <color rgb="FFFF0000"/>
      <name val="Times New Roman"/>
      <family val="1"/>
      <charset val="186"/>
    </font>
    <font>
      <sz val="10"/>
      <color theme="9" tint="-0.249977111117893"/>
      <name val="Arial"/>
      <family val="2"/>
      <charset val="186"/>
    </font>
    <font>
      <b/>
      <sz val="9"/>
      <color theme="9" tint="-0.249977111117893"/>
      <name val="Arial Narrow"/>
      <family val="2"/>
      <charset val="186"/>
    </font>
    <font>
      <sz val="10"/>
      <color rgb="FFFF0000"/>
      <name val="Arial"/>
      <family val="2"/>
      <charset val="186"/>
    </font>
    <font>
      <b/>
      <sz val="9"/>
      <color rgb="FFFF0000"/>
      <name val="Arial Narrow"/>
      <family val="2"/>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2">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0" fillId="0" borderId="1" xfId="0" applyFont="1" applyFill="1" applyBorder="1" applyAlignment="1">
      <alignment horizontal="left" vertical="center" wrapText="1"/>
    </xf>
    <xf numFmtId="0" fontId="19" fillId="0" borderId="0" xfId="0" applyFont="1" applyAlignment="1">
      <alignment horizontal="right" vertical="center" wrapText="1"/>
    </xf>
    <xf numFmtId="0" fontId="19" fillId="0" borderId="0" xfId="0" applyFont="1" applyAlignment="1">
      <alignment horizontal="right" vertical="center"/>
    </xf>
    <xf numFmtId="0" fontId="1" fillId="7" borderId="1" xfId="0" applyFont="1" applyFill="1" applyBorder="1" applyAlignment="1">
      <alignment horizontal="left" vertical="center"/>
    </xf>
    <xf numFmtId="0" fontId="14" fillId="0" borderId="2"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9"/>
  <sheetViews>
    <sheetView showGridLines="0" tabSelected="1" zoomScale="120" zoomScaleNormal="120" zoomScaleSheetLayoutView="100" zoomScalePageLayoutView="70" workbookViewId="0">
      <selection activeCell="C27" sqref="C27"/>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40" t="s">
        <v>73</v>
      </c>
      <c r="B1" s="41"/>
      <c r="C1" s="41"/>
      <c r="D1" s="41"/>
      <c r="E1" s="41"/>
      <c r="F1" s="41"/>
      <c r="G1" s="41"/>
    </row>
    <row r="2" spans="1:7" ht="40.200000000000003" customHeight="1" x14ac:dyDescent="0.3">
      <c r="A2" s="44" t="s">
        <v>74</v>
      </c>
      <c r="B2" s="45"/>
      <c r="C2" s="45"/>
      <c r="D2" s="45"/>
      <c r="E2" s="45"/>
      <c r="F2" s="45"/>
      <c r="G2" s="45"/>
    </row>
    <row r="3" spans="1:7" ht="20.399999999999999" x14ac:dyDescent="0.3">
      <c r="A3" s="43" t="s">
        <v>21</v>
      </c>
      <c r="B3" s="43"/>
      <c r="C3" s="43"/>
      <c r="D3" s="43"/>
      <c r="E3" s="43"/>
      <c r="F3" s="43"/>
      <c r="G3" s="43"/>
    </row>
    <row r="4" spans="1:7" x14ac:dyDescent="0.3">
      <c r="A4" s="34" t="s">
        <v>22</v>
      </c>
      <c r="B4" s="42" t="s">
        <v>37</v>
      </c>
      <c r="C4" s="42"/>
      <c r="D4" s="42"/>
      <c r="E4" s="42"/>
      <c r="F4" s="42"/>
      <c r="G4" s="42"/>
    </row>
    <row r="5" spans="1:7" x14ac:dyDescent="0.3">
      <c r="A5" s="34" t="s">
        <v>23</v>
      </c>
      <c r="B5" s="42" t="s">
        <v>76</v>
      </c>
      <c r="C5" s="42"/>
      <c r="D5" s="42"/>
      <c r="E5" s="42"/>
      <c r="F5" s="42"/>
      <c r="G5" s="42"/>
    </row>
    <row r="6" spans="1:7" x14ac:dyDescent="0.3">
      <c r="A6" s="34" t="s">
        <v>24</v>
      </c>
      <c r="B6" s="42" t="s">
        <v>28</v>
      </c>
      <c r="C6" s="42"/>
      <c r="D6" s="42"/>
      <c r="E6" s="42"/>
      <c r="F6" s="42"/>
      <c r="G6" s="42"/>
    </row>
    <row r="7" spans="1:7" x14ac:dyDescent="0.3">
      <c r="A7" s="34" t="s">
        <v>25</v>
      </c>
      <c r="B7" s="42" t="s">
        <v>55</v>
      </c>
      <c r="C7" s="42"/>
      <c r="D7" s="42"/>
      <c r="E7" s="42"/>
      <c r="F7" s="42"/>
      <c r="G7" s="42"/>
    </row>
    <row r="8" spans="1:7" x14ac:dyDescent="0.3">
      <c r="A8" s="34" t="s">
        <v>26</v>
      </c>
      <c r="B8" s="42" t="s">
        <v>77</v>
      </c>
      <c r="C8" s="42"/>
      <c r="D8" s="42"/>
      <c r="E8" s="42"/>
      <c r="F8" s="42"/>
      <c r="G8" s="42"/>
    </row>
    <row r="9" spans="1:7" x14ac:dyDescent="0.3">
      <c r="A9" s="34" t="s">
        <v>27</v>
      </c>
      <c r="B9" s="42" t="s">
        <v>42</v>
      </c>
      <c r="C9" s="42"/>
      <c r="D9" s="42"/>
      <c r="E9" s="42"/>
      <c r="F9" s="42"/>
      <c r="G9" s="42"/>
    </row>
    <row r="10" spans="1:7" ht="20.399999999999999" x14ac:dyDescent="0.3">
      <c r="A10" s="2" t="s">
        <v>5</v>
      </c>
      <c r="B10" s="2" t="s">
        <v>20</v>
      </c>
      <c r="C10" s="3" t="s">
        <v>75</v>
      </c>
      <c r="D10" s="4" t="s">
        <v>16</v>
      </c>
      <c r="E10" s="5" t="s">
        <v>7</v>
      </c>
      <c r="F10" s="5" t="s">
        <v>8</v>
      </c>
      <c r="G10" s="6" t="s">
        <v>9</v>
      </c>
    </row>
    <row r="11" spans="1:7" x14ac:dyDescent="0.3">
      <c r="A11" s="22">
        <v>1</v>
      </c>
      <c r="B11" s="22">
        <f>A11+1</f>
        <v>2</v>
      </c>
      <c r="C11" s="22">
        <f t="shared" ref="C11:G11" si="0">B11+1</f>
        <v>3</v>
      </c>
      <c r="D11" s="22">
        <f t="shared" si="0"/>
        <v>4</v>
      </c>
      <c r="E11" s="22">
        <f t="shared" si="0"/>
        <v>5</v>
      </c>
      <c r="F11" s="22">
        <f t="shared" si="0"/>
        <v>6</v>
      </c>
      <c r="G11" s="22">
        <f t="shared" si="0"/>
        <v>7</v>
      </c>
    </row>
    <row r="12" spans="1:7" x14ac:dyDescent="0.3">
      <c r="A12" s="18">
        <v>1</v>
      </c>
      <c r="B12" s="18"/>
      <c r="C12" s="19" t="s">
        <v>1</v>
      </c>
      <c r="D12" s="20"/>
      <c r="E12" s="20"/>
      <c r="F12" s="21"/>
      <c r="G12" s="21"/>
    </row>
    <row r="13" spans="1:7" ht="39.6" x14ac:dyDescent="0.3">
      <c r="A13" s="10">
        <v>1.1000000000000001</v>
      </c>
      <c r="B13" s="36" t="s">
        <v>39</v>
      </c>
      <c r="C13" s="16" t="s">
        <v>29</v>
      </c>
      <c r="D13" s="15" t="s">
        <v>38</v>
      </c>
      <c r="E13" s="32">
        <v>1</v>
      </c>
      <c r="F13" s="15"/>
      <c r="G13" s="15">
        <f>ROUND(E13*F13,2)</f>
        <v>0</v>
      </c>
    </row>
    <row r="14" spans="1:7" ht="26.4" x14ac:dyDescent="0.3">
      <c r="A14" s="10">
        <v>1.2</v>
      </c>
      <c r="B14" s="10" t="s">
        <v>30</v>
      </c>
      <c r="C14" s="16" t="s">
        <v>66</v>
      </c>
      <c r="D14" s="17" t="s">
        <v>2</v>
      </c>
      <c r="E14" s="32">
        <v>3148</v>
      </c>
      <c r="F14" s="15"/>
      <c r="G14" s="15">
        <f>ROUND(E14*F14,2)</f>
        <v>0</v>
      </c>
    </row>
    <row r="15" spans="1:7" ht="26.4" x14ac:dyDescent="0.3">
      <c r="A15" s="10">
        <v>1.3</v>
      </c>
      <c r="B15" s="10" t="s">
        <v>30</v>
      </c>
      <c r="C15" s="16" t="s">
        <v>67</v>
      </c>
      <c r="D15" s="17" t="s">
        <v>2</v>
      </c>
      <c r="E15" s="32">
        <v>1942</v>
      </c>
      <c r="F15" s="15"/>
      <c r="G15" s="15">
        <f>ROUND(E15*F15,2)</f>
        <v>0</v>
      </c>
    </row>
    <row r="16" spans="1:7" ht="26.4" x14ac:dyDescent="0.3">
      <c r="A16" s="10">
        <v>1.4</v>
      </c>
      <c r="B16" s="10">
        <v>3.2</v>
      </c>
      <c r="C16" s="16" t="s">
        <v>47</v>
      </c>
      <c r="D16" s="17" t="s">
        <v>2</v>
      </c>
      <c r="E16" s="32">
        <v>1988</v>
      </c>
      <c r="F16" s="15"/>
      <c r="G16" s="15">
        <f>ROUND(E16*F16,2)</f>
        <v>0</v>
      </c>
    </row>
    <row r="17" spans="1:7" x14ac:dyDescent="0.3">
      <c r="A17" s="18">
        <v>2</v>
      </c>
      <c r="B17" s="18"/>
      <c r="C17" s="19" t="s">
        <v>34</v>
      </c>
      <c r="D17" s="20"/>
      <c r="E17" s="20"/>
      <c r="F17" s="21"/>
      <c r="G17" s="21"/>
    </row>
    <row r="18" spans="1:7" x14ac:dyDescent="0.3">
      <c r="A18" s="28">
        <v>2.1</v>
      </c>
      <c r="B18" s="28"/>
      <c r="C18" s="7" t="s">
        <v>78</v>
      </c>
      <c r="D18" s="26"/>
      <c r="E18" s="8"/>
      <c r="F18" s="9"/>
      <c r="G18" s="9"/>
    </row>
    <row r="19" spans="1:7" ht="26.4" x14ac:dyDescent="0.3">
      <c r="A19" s="35" t="s">
        <v>43</v>
      </c>
      <c r="B19" s="10" t="s">
        <v>35</v>
      </c>
      <c r="C19" s="31" t="s">
        <v>63</v>
      </c>
      <c r="D19" s="17" t="s">
        <v>2</v>
      </c>
      <c r="E19" s="32">
        <v>3148</v>
      </c>
      <c r="F19" s="15"/>
      <c r="G19" s="15">
        <f t="shared" ref="G19:G39" si="1">ROUND(E19*F19,2)</f>
        <v>0</v>
      </c>
    </row>
    <row r="20" spans="1:7" ht="26.4" x14ac:dyDescent="0.3">
      <c r="A20" s="35" t="s">
        <v>44</v>
      </c>
      <c r="B20" s="10" t="s">
        <v>36</v>
      </c>
      <c r="C20" s="31" t="s">
        <v>65</v>
      </c>
      <c r="D20" s="17" t="s">
        <v>2</v>
      </c>
      <c r="E20" s="32">
        <v>3148</v>
      </c>
      <c r="F20" s="15"/>
      <c r="G20" s="15">
        <f t="shared" si="1"/>
        <v>0</v>
      </c>
    </row>
    <row r="21" spans="1:7" x14ac:dyDescent="0.3">
      <c r="A21" s="28">
        <v>2.2000000000000002</v>
      </c>
      <c r="B21" s="28"/>
      <c r="C21" s="7" t="s">
        <v>79</v>
      </c>
      <c r="D21" s="26"/>
      <c r="E21" s="8"/>
      <c r="F21" s="9"/>
      <c r="G21" s="9"/>
    </row>
    <row r="22" spans="1:7" ht="26.4" x14ac:dyDescent="0.3">
      <c r="A22" s="35" t="s">
        <v>45</v>
      </c>
      <c r="B22" s="10" t="s">
        <v>35</v>
      </c>
      <c r="C22" s="31" t="s">
        <v>64</v>
      </c>
      <c r="D22" s="17" t="s">
        <v>2</v>
      </c>
      <c r="E22" s="32">
        <v>1942</v>
      </c>
      <c r="F22" s="15"/>
      <c r="G22" s="15">
        <f t="shared" si="1"/>
        <v>0</v>
      </c>
    </row>
    <row r="23" spans="1:7" x14ac:dyDescent="0.3">
      <c r="A23" s="28">
        <v>2.2999999999999998</v>
      </c>
      <c r="B23" s="28"/>
      <c r="C23" s="7" t="s">
        <v>80</v>
      </c>
      <c r="D23" s="26"/>
      <c r="E23" s="8"/>
      <c r="F23" s="9"/>
      <c r="G23" s="9"/>
    </row>
    <row r="24" spans="1:7" ht="26.4" x14ac:dyDescent="0.3">
      <c r="A24" s="35" t="s">
        <v>46</v>
      </c>
      <c r="B24" s="10" t="s">
        <v>48</v>
      </c>
      <c r="C24" s="16" t="s">
        <v>70</v>
      </c>
      <c r="D24" s="17" t="s">
        <v>2</v>
      </c>
      <c r="E24" s="32">
        <v>1796</v>
      </c>
      <c r="F24" s="15"/>
      <c r="G24" s="15">
        <f t="shared" ref="G24:G28" si="2">ROUND(E24*F24,2)</f>
        <v>0</v>
      </c>
    </row>
    <row r="25" spans="1:7" ht="26.4" x14ac:dyDescent="0.3">
      <c r="A25" s="35" t="s">
        <v>49</v>
      </c>
      <c r="B25" s="10">
        <v>5.5</v>
      </c>
      <c r="C25" s="16" t="s">
        <v>71</v>
      </c>
      <c r="D25" s="17" t="s">
        <v>2</v>
      </c>
      <c r="E25" s="32">
        <v>192</v>
      </c>
      <c r="F25" s="15"/>
      <c r="G25" s="15">
        <f t="shared" si="2"/>
        <v>0</v>
      </c>
    </row>
    <row r="26" spans="1:7" x14ac:dyDescent="0.3">
      <c r="A26" s="35" t="s">
        <v>50</v>
      </c>
      <c r="B26" s="10">
        <v>5.5</v>
      </c>
      <c r="C26" s="16" t="s">
        <v>56</v>
      </c>
      <c r="D26" s="17" t="s">
        <v>0</v>
      </c>
      <c r="E26" s="32">
        <v>60</v>
      </c>
      <c r="F26" s="15"/>
      <c r="G26" s="15">
        <f t="shared" si="2"/>
        <v>0</v>
      </c>
    </row>
    <row r="27" spans="1:7" ht="26.4" x14ac:dyDescent="0.3">
      <c r="A27" s="35" t="s">
        <v>51</v>
      </c>
      <c r="B27" s="10" t="s">
        <v>53</v>
      </c>
      <c r="C27" s="16" t="s">
        <v>59</v>
      </c>
      <c r="D27" s="17" t="s">
        <v>0</v>
      </c>
      <c r="E27" s="32">
        <v>299</v>
      </c>
      <c r="F27" s="15"/>
      <c r="G27" s="15">
        <f t="shared" si="2"/>
        <v>0</v>
      </c>
    </row>
    <row r="28" spans="1:7" x14ac:dyDescent="0.3">
      <c r="A28" s="35" t="s">
        <v>52</v>
      </c>
      <c r="B28" s="10" t="s">
        <v>60</v>
      </c>
      <c r="C28" s="16" t="s">
        <v>54</v>
      </c>
      <c r="D28" s="17" t="s">
        <v>2</v>
      </c>
      <c r="E28" s="32">
        <v>212</v>
      </c>
      <c r="F28" s="15"/>
      <c r="G28" s="15">
        <f t="shared" si="2"/>
        <v>0</v>
      </c>
    </row>
    <row r="29" spans="1:7" x14ac:dyDescent="0.3">
      <c r="A29" s="18">
        <v>3</v>
      </c>
      <c r="B29" s="18"/>
      <c r="C29" s="19" t="s">
        <v>4</v>
      </c>
      <c r="D29" s="20"/>
      <c r="E29" s="20"/>
      <c r="F29" s="21"/>
      <c r="G29" s="21"/>
    </row>
    <row r="30" spans="1:7" ht="26.4" x14ac:dyDescent="0.3">
      <c r="A30" s="10">
        <v>3.1</v>
      </c>
      <c r="B30" s="36" t="s">
        <v>69</v>
      </c>
      <c r="C30" s="16" t="s">
        <v>61</v>
      </c>
      <c r="D30" s="17" t="s">
        <v>2</v>
      </c>
      <c r="E30" s="32">
        <v>74</v>
      </c>
      <c r="F30" s="15"/>
      <c r="G30" s="15">
        <f t="shared" si="1"/>
        <v>0</v>
      </c>
    </row>
    <row r="31" spans="1:7" x14ac:dyDescent="0.3">
      <c r="A31" s="10">
        <v>3.2</v>
      </c>
      <c r="B31" s="36">
        <v>7.2</v>
      </c>
      <c r="C31" s="16" t="s">
        <v>57</v>
      </c>
      <c r="D31" s="38" t="s">
        <v>41</v>
      </c>
      <c r="E31" s="32">
        <v>596</v>
      </c>
      <c r="F31" s="15"/>
      <c r="G31" s="15">
        <f>ROUND(E31*F31,2)</f>
        <v>0</v>
      </c>
    </row>
    <row r="32" spans="1:7" x14ac:dyDescent="0.3">
      <c r="A32" s="10">
        <v>3.3</v>
      </c>
      <c r="B32" s="36">
        <v>7.2</v>
      </c>
      <c r="C32" s="16" t="s">
        <v>58</v>
      </c>
      <c r="D32" s="38" t="s">
        <v>41</v>
      </c>
      <c r="E32" s="32">
        <v>278</v>
      </c>
      <c r="F32" s="15"/>
      <c r="G32" s="15">
        <f>ROUND(E32*F32,2)</f>
        <v>0</v>
      </c>
    </row>
    <row r="33" spans="1:7" ht="39.6" x14ac:dyDescent="0.3">
      <c r="A33" s="10">
        <v>3.4</v>
      </c>
      <c r="B33" s="36">
        <v>7.2</v>
      </c>
      <c r="C33" s="16" t="s">
        <v>72</v>
      </c>
      <c r="D33" s="38" t="s">
        <v>41</v>
      </c>
      <c r="E33" s="32">
        <v>60</v>
      </c>
      <c r="F33" s="15"/>
      <c r="G33" s="15">
        <f>ROUND(E33*F33,2)</f>
        <v>0</v>
      </c>
    </row>
    <row r="34" spans="1:7" x14ac:dyDescent="0.3">
      <c r="A34" s="10">
        <v>3.5</v>
      </c>
      <c r="B34" s="36" t="s">
        <v>60</v>
      </c>
      <c r="C34" s="16" t="s">
        <v>62</v>
      </c>
      <c r="D34" s="17" t="s">
        <v>3</v>
      </c>
      <c r="E34" s="32">
        <v>2</v>
      </c>
      <c r="F34" s="15"/>
      <c r="G34" s="15">
        <f>ROUND(E34*F34,2)</f>
        <v>0</v>
      </c>
    </row>
    <row r="35" spans="1:7" x14ac:dyDescent="0.3">
      <c r="A35" s="10">
        <v>3.6</v>
      </c>
      <c r="B35" s="36">
        <v>5.6</v>
      </c>
      <c r="C35" s="39" t="s">
        <v>81</v>
      </c>
      <c r="D35" s="17" t="s">
        <v>2</v>
      </c>
      <c r="E35" s="32">
        <v>2</v>
      </c>
      <c r="F35" s="15"/>
      <c r="G35" s="15">
        <f t="shared" ref="G35" si="3">ROUND(E35*F35,2)</f>
        <v>0</v>
      </c>
    </row>
    <row r="36" spans="1:7" x14ac:dyDescent="0.3">
      <c r="A36" s="18">
        <v>4</v>
      </c>
      <c r="B36" s="18"/>
      <c r="C36" s="19" t="s">
        <v>6</v>
      </c>
      <c r="D36" s="20"/>
      <c r="E36" s="20"/>
      <c r="F36" s="21"/>
      <c r="G36" s="21"/>
    </row>
    <row r="37" spans="1:7" x14ac:dyDescent="0.3">
      <c r="A37" s="10">
        <f>A36+0.1</f>
        <v>4.0999999999999996</v>
      </c>
      <c r="B37" s="10" t="s">
        <v>33</v>
      </c>
      <c r="C37" s="16" t="s">
        <v>31</v>
      </c>
      <c r="D37" s="17" t="s">
        <v>3</v>
      </c>
      <c r="E37" s="37">
        <v>28</v>
      </c>
      <c r="F37" s="15"/>
      <c r="G37" s="15">
        <f t="shared" si="1"/>
        <v>0</v>
      </c>
    </row>
    <row r="38" spans="1:7" x14ac:dyDescent="0.3">
      <c r="A38" s="10">
        <f t="shared" ref="A38:A39" si="4">A37+0.1</f>
        <v>4.1999999999999993</v>
      </c>
      <c r="B38" s="10" t="s">
        <v>33</v>
      </c>
      <c r="C38" s="16" t="s">
        <v>40</v>
      </c>
      <c r="D38" s="17" t="s">
        <v>3</v>
      </c>
      <c r="E38" s="37">
        <v>43</v>
      </c>
      <c r="F38" s="15"/>
      <c r="G38" s="15">
        <f t="shared" si="1"/>
        <v>0</v>
      </c>
    </row>
    <row r="39" spans="1:7" x14ac:dyDescent="0.3">
      <c r="A39" s="10">
        <f t="shared" si="4"/>
        <v>4.2999999999999989</v>
      </c>
      <c r="B39" s="10" t="s">
        <v>33</v>
      </c>
      <c r="C39" s="16" t="s">
        <v>32</v>
      </c>
      <c r="D39" s="17" t="s">
        <v>3</v>
      </c>
      <c r="E39" s="37">
        <v>21</v>
      </c>
      <c r="F39" s="15"/>
      <c r="G39" s="15">
        <f t="shared" si="1"/>
        <v>0</v>
      </c>
    </row>
    <row r="40" spans="1:7" x14ac:dyDescent="0.3">
      <c r="A40" s="11"/>
      <c r="B40" s="11"/>
      <c r="C40" s="12"/>
      <c r="D40" s="11"/>
      <c r="E40" s="11"/>
      <c r="F40" s="11"/>
      <c r="G40" s="11"/>
    </row>
    <row r="41" spans="1:7" x14ac:dyDescent="0.3">
      <c r="A41" s="13"/>
      <c r="B41" s="13"/>
      <c r="C41" s="12"/>
      <c r="D41" s="25" t="s">
        <v>10</v>
      </c>
      <c r="E41" s="50" t="s">
        <v>11</v>
      </c>
      <c r="F41" s="51"/>
      <c r="G41" s="23">
        <f>SUM(G12:G39)</f>
        <v>0</v>
      </c>
    </row>
    <row r="42" spans="1:7" x14ac:dyDescent="0.3">
      <c r="A42" s="14"/>
      <c r="B42" s="14"/>
      <c r="C42" s="12"/>
      <c r="D42" s="25" t="s">
        <v>12</v>
      </c>
      <c r="E42" s="50" t="s">
        <v>13</v>
      </c>
      <c r="F42" s="51"/>
      <c r="G42" s="24">
        <f>ROUND(0.21*G41,2)</f>
        <v>0</v>
      </c>
    </row>
    <row r="43" spans="1:7" x14ac:dyDescent="0.3">
      <c r="A43" s="14"/>
      <c r="B43" s="14"/>
      <c r="C43" s="12"/>
      <c r="D43" s="12"/>
      <c r="E43" s="50" t="s">
        <v>14</v>
      </c>
      <c r="F43" s="51"/>
      <c r="G43" s="23">
        <f>G41+G42</f>
        <v>0</v>
      </c>
    </row>
    <row r="44" spans="1:7" x14ac:dyDescent="0.3">
      <c r="A44" s="30" t="s">
        <v>15</v>
      </c>
      <c r="B44" s="30"/>
      <c r="C44" s="12"/>
      <c r="D44" s="12"/>
      <c r="E44" s="12"/>
      <c r="F44" s="12"/>
      <c r="G44" s="12"/>
    </row>
    <row r="45" spans="1:7" ht="27" customHeight="1" x14ac:dyDescent="0.3">
      <c r="A45" s="29">
        <v>1</v>
      </c>
      <c r="B45" s="33"/>
      <c r="C45" s="46" t="s">
        <v>18</v>
      </c>
      <c r="D45" s="47"/>
      <c r="E45" s="47"/>
      <c r="F45" s="47"/>
      <c r="G45" s="48"/>
    </row>
    <row r="46" spans="1:7" ht="27" customHeight="1" x14ac:dyDescent="0.3">
      <c r="A46" s="29">
        <v>2</v>
      </c>
      <c r="B46" s="33"/>
      <c r="C46" s="46" t="s">
        <v>68</v>
      </c>
      <c r="D46" s="47"/>
      <c r="E46" s="47"/>
      <c r="F46" s="47"/>
      <c r="G46" s="48"/>
    </row>
    <row r="47" spans="1:7" ht="13.5" customHeight="1" x14ac:dyDescent="0.3">
      <c r="A47" s="29">
        <v>3</v>
      </c>
      <c r="B47" s="33"/>
      <c r="C47" s="46" t="s">
        <v>17</v>
      </c>
      <c r="D47" s="47"/>
      <c r="E47" s="47"/>
      <c r="F47" s="47"/>
      <c r="G47" s="48"/>
    </row>
    <row r="48" spans="1:7" ht="13.5" customHeight="1" x14ac:dyDescent="0.3">
      <c r="A48" s="29">
        <v>4</v>
      </c>
      <c r="B48" s="33"/>
      <c r="C48" s="46" t="s">
        <v>19</v>
      </c>
      <c r="D48" s="47"/>
      <c r="E48" s="47"/>
      <c r="F48" s="47"/>
      <c r="G48" s="48"/>
    </row>
    <row r="49" spans="1:5" x14ac:dyDescent="0.3">
      <c r="A49" s="27"/>
      <c r="B49" s="27"/>
      <c r="C49" s="27"/>
      <c r="D49" s="49"/>
      <c r="E49" s="49"/>
    </row>
  </sheetData>
  <mergeCells count="17">
    <mergeCell ref="B7:G7"/>
    <mergeCell ref="B8:G8"/>
    <mergeCell ref="B9:G9"/>
    <mergeCell ref="C45:G45"/>
    <mergeCell ref="C47:G47"/>
    <mergeCell ref="C48:G48"/>
    <mergeCell ref="D49:E49"/>
    <mergeCell ref="E41:F41"/>
    <mergeCell ref="E42:F42"/>
    <mergeCell ref="E43:F43"/>
    <mergeCell ref="C46:G46"/>
    <mergeCell ref="A1:G1"/>
    <mergeCell ref="B4:G4"/>
    <mergeCell ref="B5:G5"/>
    <mergeCell ref="B6:G6"/>
    <mergeCell ref="A3:G3"/>
    <mergeCell ref="A2:G2"/>
  </mergeCells>
  <phoneticPr fontId="15" type="noConversion"/>
  <dataValidations count="1">
    <dataValidation type="list" allowBlank="1" showInputMessage="1" showErrorMessage="1" sqref="D26:D27 D19:D20 D30 D14:D16 D34:D35 D37:D39" xr:uid="{50159FD5-2F4D-4108-B764-F6D26D21E673}">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2023-12-28T07:05:57Z</cp:lastPrinted>
  <dcterms:created xsi:type="dcterms:W3CDTF">2005-05-23T04:50:33Z</dcterms:created>
  <dcterms:modified xsi:type="dcterms:W3CDTF">2024-03-11T15:10:20Z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