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maiss\DATI\KOPIGIE\Iepirkumu_parvalde\IEPIRKUMI\2024.gads_CAIP\2024_13_Rīgas valstspilsētas ielu seguma periodiskās atjaunošanas darbi_EU\Protokoli\2.protokols_ atbildes_grozijumi\Nolikuma pielikumi\1.pielikuma pielikumi\"/>
    </mc:Choice>
  </mc:AlternateContent>
  <xr:revisionPtr revIDLastSave="0" documentId="13_ncr:1_{B40882E0-4961-49B3-87B4-06F414FB0EA5}" xr6:coauthVersionLast="47" xr6:coauthVersionMax="47" xr10:uidLastSave="{00000000-0000-0000-0000-000000000000}"/>
  <bookViews>
    <workbookView xWindow="28680" yWindow="-120" windowWidth="29040" windowHeight="15720" tabRatio="699" xr2:uid="{00000000-000D-0000-FFFF-FFFF00000000}"/>
  </bookViews>
  <sheets>
    <sheet name="DDS" sheetId="34" r:id="rId1"/>
  </sheets>
  <definedNames>
    <definedName name="_xlnm.Print_Area" localSheetId="0">DDS!$A$1:$H$43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34" l="1"/>
  <c r="G23" i="34"/>
  <c r="G15" i="34" l="1"/>
  <c r="G31" i="34" l="1"/>
  <c r="G22" i="34" l="1"/>
  <c r="G32" i="34" l="1"/>
  <c r="G25" i="34"/>
  <c r="A30" i="34" l="1"/>
  <c r="A31" i="34" s="1"/>
  <c r="A32" i="34" s="1"/>
  <c r="G28" i="34" l="1"/>
  <c r="G19" i="34" l="1"/>
  <c r="G20" i="34"/>
  <c r="G27" i="34"/>
  <c r="G30" i="34"/>
  <c r="G13" i="34" l="1"/>
  <c r="B11" i="34" l="1"/>
  <c r="C11" i="34" s="1"/>
  <c r="D11" i="34" s="1"/>
  <c r="E11" i="34" s="1"/>
  <c r="F11" i="34" s="1"/>
  <c r="G11" i="34" s="1"/>
  <c r="G14" i="34" l="1"/>
  <c r="G34" i="34" s="1"/>
  <c r="G35" i="34" l="1"/>
  <c r="G36" i="34" s="1"/>
</calcChain>
</file>

<file path=xl/sharedStrings.xml><?xml version="1.0" encoding="utf-8"?>
<sst xmlns="http://schemas.openxmlformats.org/spreadsheetml/2006/main" count="86" uniqueCount="74">
  <si>
    <t>Dažādi darbi</t>
  </si>
  <si>
    <t>m2</t>
  </si>
  <si>
    <t>gab.</t>
  </si>
  <si>
    <t>Satiksmes aprīkojums</t>
  </si>
  <si>
    <t>Nr.p.k.</t>
  </si>
  <si>
    <t>Inženiertīkli</t>
  </si>
  <si>
    <t>Darba nosaukums</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</si>
  <si>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</si>
  <si>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</si>
  <si>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</si>
  <si>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</si>
  <si>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</si>
  <si>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</si>
  <si>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</si>
  <si>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</si>
  <si>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</si>
  <si>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</si>
  <si>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</si>
  <si>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t>
  </si>
  <si>
    <t>Uzrādītie darbu veidi un to apjomi var tikt precizēti būvniecības laikā. Papildus veicamo darbu apjomus saskaņot ar Pasūtītāju.</t>
  </si>
  <si>
    <t>Specifikāciju Nr.</t>
  </si>
  <si>
    <t>Darbu daudzumu saraksts</t>
  </si>
  <si>
    <t>Projektētājs</t>
  </si>
  <si>
    <t>Iela</t>
  </si>
  <si>
    <t>Darbs</t>
  </si>
  <si>
    <t>Garums</t>
  </si>
  <si>
    <t>Sākums</t>
  </si>
  <si>
    <t>Beigas</t>
  </si>
  <si>
    <t>Seguma atjaunošana</t>
  </si>
  <si>
    <t>Darba vietas aprīkošana un satiksmes organizācija</t>
  </si>
  <si>
    <t xml:space="preserve">3.3.1.2 </t>
  </si>
  <si>
    <t>Lūku regulēšana (akas)</t>
  </si>
  <si>
    <t>ĀMD 3.p.</t>
  </si>
  <si>
    <t>Segumu atjaunošana</t>
  </si>
  <si>
    <t>6.2.1.13</t>
  </si>
  <si>
    <t>Rīgas valstpilsētas pašvaldības Ārtelpas un mobilitātes departaments</t>
  </si>
  <si>
    <t>kompl.</t>
  </si>
  <si>
    <t>MKn Nr. 421 un ĀMD 12.2.p.</t>
  </si>
  <si>
    <t>m</t>
  </si>
  <si>
    <t>Ceļa horizontālie apzīmējumi ar plastiskiem materiāliem, uzklāšana ar mehānismiem vai roku darbu</t>
  </si>
  <si>
    <t>Visus būvdarbus veikt ielu sarkano līniju robežās. Shēmā dotās darba robežas ir orientējošas. Precizēt atbilstoši situācijai dabā, iepriekš saskaņojot ar Pasūtītāju.</t>
  </si>
  <si>
    <t>Zemes klātne</t>
  </si>
  <si>
    <t>4.6.1.1</t>
  </si>
  <si>
    <t>Apzaļumošana ar augu zemi NN-3</t>
  </si>
  <si>
    <t>Betona apmaļu pārbūve</t>
  </si>
  <si>
    <t>Asfalta seguma nofrēzēšana vidēji 10 cm biezumā un transports uz izpildītāja atbērtni</t>
  </si>
  <si>
    <t>3.2 un 7.2</t>
  </si>
  <si>
    <t xml:space="preserve">Vietās, kur ir bojātas esošās apmales, veikt tehnoloģiski pareizu, Autoceļu būvdarbu specifikācijām atbilstošu esošo apmaļu demontāžu un jaunu apmaļu izbūvi. Darbs sevī iekļauj apmales pamata izbūvi un esošo ceļa segas konstruktīvo kārtu atjaunošanu sākotnējā stāvoklī ap apmali. </t>
  </si>
  <si>
    <t>TIPS-1 (pamatbrauktuve)</t>
  </si>
  <si>
    <t>2.1.1</t>
  </si>
  <si>
    <t>2.1.2</t>
  </si>
  <si>
    <t>2.2.1</t>
  </si>
  <si>
    <t>7.8 un ĀMD 12.p.</t>
  </si>
  <si>
    <t>6.2.1.41</t>
  </si>
  <si>
    <t>Biksēres iela</t>
  </si>
  <si>
    <t>Katlakalna iela</t>
  </si>
  <si>
    <t>Cesvaines iela</t>
  </si>
  <si>
    <t>TIPS-2 (ietve)</t>
  </si>
  <si>
    <t>6.2.1.9</t>
  </si>
  <si>
    <t>2.2.2</t>
  </si>
  <si>
    <t>Lūku regulēšana (gūlijas) - tajā skaitā visu zem seguma esošo gūliju atsegšana, tīrīšana un, ja nepieciešams, lūku nomaiņa</t>
  </si>
  <si>
    <t>403 m</t>
  </si>
  <si>
    <t xml:space="preserve">Karstā asfalta AC8 surf S-III (AADTj, pievestā ≤500) būvniecība 4 cm biezumā </t>
  </si>
  <si>
    <t>3.2.1.3</t>
  </si>
  <si>
    <t xml:space="preserve">Karstā asfalta AC11 surf  S-II (AADTj, pievestā 1501-3500) dilumkārtas būvniecība 4 cm biezumā </t>
  </si>
  <si>
    <r>
      <t xml:space="preserve">Karstā asfalta </t>
    </r>
    <r>
      <rPr>
        <sz val="9"/>
        <rFont val="Arial Narrow"/>
        <family val="2"/>
        <charset val="186"/>
      </rPr>
      <t>AC22 base S-III (AADTj, kravas 501-1000) apakškārtas būvniecība 6 cm biezumā, gruntēšana</t>
    </r>
  </si>
  <si>
    <t>Nesaistītu minerālmateriālu 0/32 N-IV būvniecība 12 cm biezumā</t>
  </si>
  <si>
    <t>Ietves asfalta seguma demontāža vidēji 4 cm biezumā un transports uz izpildītāja atbērtni</t>
  </si>
  <si>
    <t>3.2.1.4</t>
  </si>
  <si>
    <t>Ietves šķembu pamata demontāža vidēji 12 cm biezumā un transports uz izpildītāja atbērtni</t>
  </si>
  <si>
    <t>Gūliju pievadu pārbūve iekļauj visus tā tehnoloģiski pareizai izpildei nepieciešamos materiālus, mehānismus un iekārtas. Darba ietvaros jāveic visi gūlijas pievada atbilstošai ekspluatācijai nepieciešamie darbi, t.sk. veco elementu demontāža un ceļa segas konstrukcijas atjaunošana remontējamā gūlijas pievada zonā.</t>
  </si>
  <si>
    <r>
      <t xml:space="preserve">Gūliju pievadu pārbūve (*6. piezīme) </t>
    </r>
    <r>
      <rPr>
        <sz val="9"/>
        <color rgb="FFFF0000"/>
        <rFont val="Arial Narrow"/>
        <family val="2"/>
        <charset val="186"/>
      </rPr>
      <t>(pievadu vidējais dziļums pie gūlijām ir 1,20 m un to pārbūve jāveic 11 vietās)</t>
    </r>
  </si>
  <si>
    <t>Grozījumi, kas veikti ar Komisijas 08.03.2024. sēdes lēmumu, protokols Nr. CAIP 2024/13-2.</t>
  </si>
  <si>
    <t>Atklāta konkursa, identifikācijas
Nr. CAIP 2024/13, nolikuma
1.pielikuma “Tehniskās specifikācijas” 1.15.pielikums
Shēma; Skaidrojošs apraksts; Defektu akts; Darbu daudzumu saraksts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</si>
</sst>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21"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sz val="9"/>
      <color rgb="FFFF0000"/>
      <name val="Arial Narrow"/>
      <family val="2"/>
      <charset val="186"/>
    </font>
    <font>
      <i/>
      <sz val="10"/>
      <color theme="1"/>
      <name val="Times New Roman"/>
      <family val="1"/>
      <charset val="186"/>
    </font>
    <font>
      <sz val="10"/>
      <color rgb="FFFF0000"/>
      <name val="Times New Roman"/>
      <family val="1"/>
      <charset val="186"/>
    </font>
  </fonts>
  <fills count="8">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61">
    <xf numFmtId="0" fontId="0" fillId="0" borderId="0" xfId="0"/>
    <xf numFmtId="0" fontId="5" fillId="0" borderId="0" xfId="0" applyFont="1"/>
    <xf numFmtId="1" fontId="7"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2" fontId="8" fillId="4" borderId="1" xfId="0" applyNumberFormat="1" applyFont="1" applyFill="1" applyBorder="1" applyAlignment="1">
      <alignment horizontal="center" vertical="center" wrapText="1"/>
    </xf>
    <xf numFmtId="2" fontId="8" fillId="4" borderId="1" xfId="8" applyNumberFormat="1" applyFont="1" applyFill="1" applyBorder="1" applyAlignment="1">
      <alignment horizontal="center" vertical="center" wrapText="1"/>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5" borderId="1" xfId="0" applyNumberFormat="1" applyFont="1" applyFill="1" applyBorder="1" applyAlignment="1">
      <alignment horizontal="center" vertical="center"/>
    </xf>
    <xf numFmtId="0" fontId="9" fillId="5" borderId="1" xfId="0" applyFont="1" applyFill="1" applyBorder="1" applyAlignment="1">
      <alignment horizontal="left" vertical="center"/>
    </xf>
    <xf numFmtId="2" fontId="10" fillId="5" borderId="1" xfId="0" applyNumberFormat="1" applyFont="1" applyFill="1" applyBorder="1" applyAlignment="1">
      <alignment horizontal="center" vertical="center"/>
    </xf>
    <xf numFmtId="4" fontId="10" fillId="5" borderId="1" xfId="3" applyNumberFormat="1" applyFont="1" applyFill="1" applyBorder="1" applyAlignment="1">
      <alignment horizontal="center" vertical="center"/>
    </xf>
    <xf numFmtId="49" fontId="7" fillId="4" borderId="1" xfId="0" applyNumberFormat="1" applyFont="1" applyFill="1" applyBorder="1" applyAlignment="1">
      <alignment horizontal="center" vertical="center"/>
    </xf>
    <xf numFmtId="4" fontId="13" fillId="5" borderId="1" xfId="3" applyNumberFormat="1" applyFont="1" applyFill="1" applyBorder="1" applyAlignment="1">
      <alignment horizontal="center" vertical="center"/>
    </xf>
    <xf numFmtId="4" fontId="9" fillId="5" borderId="1" xfId="3" applyNumberFormat="1" applyFont="1" applyFill="1" applyBorder="1" applyAlignment="1">
      <alignment horizontal="center"/>
    </xf>
    <xf numFmtId="0" fontId="12" fillId="5" borderId="1" xfId="0" applyFont="1" applyFill="1" applyBorder="1" applyAlignment="1">
      <alignment horizontal="center" vertical="center"/>
    </xf>
    <xf numFmtId="0" fontId="6" fillId="0" borderId="0" xfId="0" applyFont="1" applyAlignment="1">
      <alignment horizontal="right" vertical="center" wrapText="1"/>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0" fontId="16" fillId="0" borderId="1" xfId="0" applyFont="1" applyBorder="1" applyAlignment="1">
      <alignment horizontal="left" vertical="center" wrapText="1"/>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3" borderId="1" xfId="0" applyNumberFormat="1" applyFont="1" applyFill="1" applyBorder="1" applyAlignment="1">
      <alignment horizontal="right" vertical="center"/>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0" fontId="5" fillId="0" borderId="1" xfId="0" applyFont="1" applyBorder="1" applyAlignment="1">
      <alignment horizontal="center"/>
    </xf>
    <xf numFmtId="164" fontId="13" fillId="7" borderId="1" xfId="0" applyNumberFormat="1" applyFont="1" applyFill="1" applyBorder="1" applyAlignment="1">
      <alignment horizontal="center" vertical="center"/>
    </xf>
    <xf numFmtId="0" fontId="9" fillId="7" borderId="1" xfId="0" applyFont="1" applyFill="1" applyBorder="1" applyAlignment="1">
      <alignment horizontal="left" vertical="center"/>
    </xf>
    <xf numFmtId="0" fontId="10" fillId="7" borderId="1" xfId="0" applyFont="1" applyFill="1" applyBorder="1" applyAlignment="1">
      <alignment horizontal="center" vertical="center" wrapText="1"/>
    </xf>
    <xf numFmtId="2" fontId="10" fillId="7" borderId="1" xfId="0" applyNumberFormat="1" applyFont="1" applyFill="1" applyBorder="1" applyAlignment="1">
      <alignment horizontal="center" vertical="center"/>
    </xf>
    <xf numFmtId="4" fontId="10" fillId="7" borderId="1" xfId="3" applyNumberFormat="1" applyFont="1" applyFill="1" applyBorder="1" applyAlignment="1">
      <alignment horizontal="center" vertical="center"/>
    </xf>
    <xf numFmtId="49" fontId="10" fillId="0" borderId="1" xfId="0" applyNumberFormat="1" applyFont="1" applyBorder="1" applyAlignment="1">
      <alignment horizontal="right" vertical="center"/>
    </xf>
    <xf numFmtId="0" fontId="10" fillId="0" borderId="1" xfId="0" applyFont="1" applyFill="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164" fontId="10" fillId="0" borderId="1" xfId="0" applyNumberFormat="1" applyFont="1" applyFill="1" applyBorder="1" applyAlignment="1">
      <alignment horizontal="center" vertical="center"/>
    </xf>
    <xf numFmtId="0" fontId="16"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 fillId="6" borderId="1" xfId="0" applyFont="1" applyFill="1" applyBorder="1" applyAlignment="1">
      <alignment horizontal="left"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6" fillId="0" borderId="0" xfId="0" applyFont="1" applyAlignment="1">
      <alignment horizontal="center" vertical="center" wrapText="1"/>
    </xf>
    <xf numFmtId="0" fontId="12" fillId="5" borderId="3" xfId="0" applyFont="1" applyFill="1" applyBorder="1" applyAlignment="1">
      <alignment horizontal="right"/>
    </xf>
    <xf numFmtId="0" fontId="12" fillId="5" borderId="4" xfId="0" applyFont="1" applyFill="1" applyBorder="1" applyAlignment="1">
      <alignment horizontal="right"/>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9" fillId="0" borderId="0" xfId="0" applyFont="1" applyAlignment="1">
      <alignment horizontal="right" vertical="center" wrapText="1"/>
    </xf>
    <xf numFmtId="0" fontId="19" fillId="0" borderId="0" xfId="0" applyFont="1" applyAlignment="1">
      <alignment horizontal="right" vertical="center"/>
    </xf>
    <xf numFmtId="0" fontId="14" fillId="0" borderId="2" xfId="0" applyFont="1" applyBorder="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center" vertical="center"/>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44"/>
  <sheetViews>
    <sheetView showGridLines="0" tabSelected="1" zoomScale="120" zoomScaleNormal="120" zoomScaleSheetLayoutView="100" zoomScalePageLayoutView="70" workbookViewId="0">
      <selection activeCell="A2" sqref="A2:G2"/>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66.599999999999994" customHeight="1" x14ac:dyDescent="0.3">
      <c r="A1" s="56" t="s">
        <v>73</v>
      </c>
      <c r="B1" s="57"/>
      <c r="C1" s="57"/>
      <c r="D1" s="57"/>
      <c r="E1" s="57"/>
      <c r="F1" s="57"/>
      <c r="G1" s="57"/>
    </row>
    <row r="2" spans="1:7" ht="40.200000000000003" customHeight="1" x14ac:dyDescent="0.3">
      <c r="A2" s="59" t="s">
        <v>72</v>
      </c>
      <c r="B2" s="60"/>
      <c r="C2" s="60"/>
      <c r="D2" s="60"/>
      <c r="E2" s="60"/>
      <c r="F2" s="60"/>
      <c r="G2" s="60"/>
    </row>
    <row r="3" spans="1:7" ht="20.399999999999999" x14ac:dyDescent="0.3">
      <c r="A3" s="58" t="s">
        <v>21</v>
      </c>
      <c r="B3" s="58"/>
      <c r="C3" s="58"/>
      <c r="D3" s="58"/>
      <c r="E3" s="58"/>
      <c r="F3" s="58"/>
      <c r="G3" s="58"/>
    </row>
    <row r="4" spans="1:7" x14ac:dyDescent="0.3">
      <c r="A4" s="29" t="s">
        <v>22</v>
      </c>
      <c r="B4" s="46" t="s">
        <v>35</v>
      </c>
      <c r="C4" s="46"/>
      <c r="D4" s="46"/>
      <c r="E4" s="46"/>
      <c r="F4" s="46"/>
      <c r="G4" s="46"/>
    </row>
    <row r="5" spans="1:7" x14ac:dyDescent="0.3">
      <c r="A5" s="29" t="s">
        <v>23</v>
      </c>
      <c r="B5" s="46" t="s">
        <v>54</v>
      </c>
      <c r="C5" s="46"/>
      <c r="D5" s="46"/>
      <c r="E5" s="46"/>
      <c r="F5" s="46"/>
      <c r="G5" s="46"/>
    </row>
    <row r="6" spans="1:7" x14ac:dyDescent="0.3">
      <c r="A6" s="29" t="s">
        <v>24</v>
      </c>
      <c r="B6" s="46" t="s">
        <v>28</v>
      </c>
      <c r="C6" s="46"/>
      <c r="D6" s="46"/>
      <c r="E6" s="46"/>
      <c r="F6" s="46"/>
      <c r="G6" s="46"/>
    </row>
    <row r="7" spans="1:7" x14ac:dyDescent="0.3">
      <c r="A7" s="29" t="s">
        <v>25</v>
      </c>
      <c r="B7" s="46" t="s">
        <v>61</v>
      </c>
      <c r="C7" s="46"/>
      <c r="D7" s="46"/>
      <c r="E7" s="46"/>
      <c r="F7" s="46"/>
      <c r="G7" s="46"/>
    </row>
    <row r="8" spans="1:7" x14ac:dyDescent="0.3">
      <c r="A8" s="29" t="s">
        <v>26</v>
      </c>
      <c r="B8" s="46" t="s">
        <v>55</v>
      </c>
      <c r="C8" s="46"/>
      <c r="D8" s="46"/>
      <c r="E8" s="46"/>
      <c r="F8" s="46"/>
      <c r="G8" s="46"/>
    </row>
    <row r="9" spans="1:7" x14ac:dyDescent="0.3">
      <c r="A9" s="29" t="s">
        <v>27</v>
      </c>
      <c r="B9" s="46" t="s">
        <v>56</v>
      </c>
      <c r="C9" s="46"/>
      <c r="D9" s="46"/>
      <c r="E9" s="46"/>
      <c r="F9" s="46"/>
      <c r="G9" s="46"/>
    </row>
    <row r="10" spans="1:7" ht="20.399999999999999" x14ac:dyDescent="0.3">
      <c r="A10" s="2" t="s">
        <v>4</v>
      </c>
      <c r="B10" s="2" t="s">
        <v>20</v>
      </c>
      <c r="C10" s="3" t="s">
        <v>6</v>
      </c>
      <c r="D10" s="4" t="s">
        <v>16</v>
      </c>
      <c r="E10" s="5" t="s">
        <v>7</v>
      </c>
      <c r="F10" s="5" t="s">
        <v>8</v>
      </c>
      <c r="G10" s="6" t="s">
        <v>9</v>
      </c>
    </row>
    <row r="11" spans="1:7" x14ac:dyDescent="0.3">
      <c r="A11" s="19">
        <v>1</v>
      </c>
      <c r="B11" s="19">
        <f>A11+1</f>
        <v>2</v>
      </c>
      <c r="C11" s="19">
        <f t="shared" ref="C11:G11" si="0">B11+1</f>
        <v>3</v>
      </c>
      <c r="D11" s="19">
        <f t="shared" si="0"/>
        <v>4</v>
      </c>
      <c r="E11" s="19">
        <f t="shared" si="0"/>
        <v>5</v>
      </c>
      <c r="F11" s="19">
        <f t="shared" si="0"/>
        <v>6</v>
      </c>
      <c r="G11" s="19">
        <f t="shared" si="0"/>
        <v>7</v>
      </c>
    </row>
    <row r="12" spans="1:7" x14ac:dyDescent="0.3">
      <c r="A12" s="15">
        <v>1</v>
      </c>
      <c r="B12" s="15"/>
      <c r="C12" s="16" t="s">
        <v>0</v>
      </c>
      <c r="D12" s="17"/>
      <c r="E12" s="17"/>
      <c r="F12" s="18"/>
      <c r="G12" s="18"/>
    </row>
    <row r="13" spans="1:7" ht="39.6" x14ac:dyDescent="0.3">
      <c r="A13" s="7">
        <v>1.1000000000000001</v>
      </c>
      <c r="B13" s="30" t="s">
        <v>37</v>
      </c>
      <c r="C13" s="13" t="s">
        <v>29</v>
      </c>
      <c r="D13" s="12" t="s">
        <v>36</v>
      </c>
      <c r="E13" s="27">
        <v>1</v>
      </c>
      <c r="F13" s="12"/>
      <c r="G13" s="12">
        <f>ROUND(E13*F13,2)</f>
        <v>0</v>
      </c>
    </row>
    <row r="14" spans="1:7" ht="26.4" x14ac:dyDescent="0.3">
      <c r="A14" s="7">
        <v>1.2</v>
      </c>
      <c r="B14" s="7" t="s">
        <v>30</v>
      </c>
      <c r="C14" s="13" t="s">
        <v>45</v>
      </c>
      <c r="D14" s="14" t="s">
        <v>1</v>
      </c>
      <c r="E14" s="31">
        <v>3804</v>
      </c>
      <c r="F14" s="12"/>
      <c r="G14" s="12">
        <f>ROUND(E14*F14,2)</f>
        <v>0</v>
      </c>
    </row>
    <row r="15" spans="1:7" ht="26.4" x14ac:dyDescent="0.3">
      <c r="A15" s="7">
        <v>1.3</v>
      </c>
      <c r="B15" s="43" t="s">
        <v>63</v>
      </c>
      <c r="C15" s="39" t="s">
        <v>67</v>
      </c>
      <c r="D15" s="45" t="s">
        <v>1</v>
      </c>
      <c r="E15" s="31">
        <v>928</v>
      </c>
      <c r="F15" s="12"/>
      <c r="G15" s="12">
        <f>ROUND(E15*F15,2)</f>
        <v>0</v>
      </c>
    </row>
    <row r="16" spans="1:7" ht="26.4" x14ac:dyDescent="0.3">
      <c r="A16" s="7">
        <v>1.4</v>
      </c>
      <c r="B16" s="43" t="s">
        <v>68</v>
      </c>
      <c r="C16" s="39" t="s">
        <v>69</v>
      </c>
      <c r="D16" s="45" t="s">
        <v>1</v>
      </c>
      <c r="E16" s="31">
        <v>928</v>
      </c>
      <c r="F16" s="12"/>
      <c r="G16" s="12">
        <f>ROUND(E16*F16,2)</f>
        <v>0</v>
      </c>
    </row>
    <row r="17" spans="1:7" x14ac:dyDescent="0.3">
      <c r="A17" s="15">
        <v>2</v>
      </c>
      <c r="B17" s="15"/>
      <c r="C17" s="16" t="s">
        <v>33</v>
      </c>
      <c r="D17" s="17"/>
      <c r="E17" s="17"/>
      <c r="F17" s="18"/>
      <c r="G17" s="18"/>
    </row>
    <row r="18" spans="1:7" x14ac:dyDescent="0.3">
      <c r="A18" s="33">
        <v>2.1</v>
      </c>
      <c r="B18" s="33"/>
      <c r="C18" s="34" t="s">
        <v>48</v>
      </c>
      <c r="D18" s="35"/>
      <c r="E18" s="36"/>
      <c r="F18" s="37"/>
      <c r="G18" s="37"/>
    </row>
    <row r="19" spans="1:7" ht="26.4" x14ac:dyDescent="0.3">
      <c r="A19" s="38" t="s">
        <v>49</v>
      </c>
      <c r="B19" s="7" t="s">
        <v>34</v>
      </c>
      <c r="C19" s="26" t="s">
        <v>64</v>
      </c>
      <c r="D19" s="14" t="s">
        <v>1</v>
      </c>
      <c r="E19" s="31">
        <v>3804</v>
      </c>
      <c r="F19" s="12"/>
      <c r="G19" s="12">
        <f t="shared" ref="G19:G32" si="1">ROUND(E19*F19,2)</f>
        <v>0</v>
      </c>
    </row>
    <row r="20" spans="1:7" ht="26.4" x14ac:dyDescent="0.3">
      <c r="A20" s="38" t="s">
        <v>50</v>
      </c>
      <c r="B20" s="7" t="s">
        <v>53</v>
      </c>
      <c r="C20" s="26" t="s">
        <v>65</v>
      </c>
      <c r="D20" s="14" t="s">
        <v>1</v>
      </c>
      <c r="E20" s="31">
        <v>3804</v>
      </c>
      <c r="F20" s="12"/>
      <c r="G20" s="12">
        <f t="shared" si="1"/>
        <v>0</v>
      </c>
    </row>
    <row r="21" spans="1:7" x14ac:dyDescent="0.3">
      <c r="A21" s="33">
        <v>2.2000000000000002</v>
      </c>
      <c r="B21" s="33"/>
      <c r="C21" s="34" t="s">
        <v>57</v>
      </c>
      <c r="D21" s="35"/>
      <c r="E21" s="36"/>
      <c r="F21" s="37"/>
      <c r="G21" s="37"/>
    </row>
    <row r="22" spans="1:7" ht="26.4" x14ac:dyDescent="0.3">
      <c r="A22" s="38" t="s">
        <v>51</v>
      </c>
      <c r="B22" s="7" t="s">
        <v>58</v>
      </c>
      <c r="C22" s="26" t="s">
        <v>62</v>
      </c>
      <c r="D22" s="14" t="s">
        <v>1</v>
      </c>
      <c r="E22" s="27">
        <v>928</v>
      </c>
      <c r="F22" s="12"/>
      <c r="G22" s="12">
        <f t="shared" ref="G22:G23" si="2">ROUND(E22*F22,2)</f>
        <v>0</v>
      </c>
    </row>
    <row r="23" spans="1:7" x14ac:dyDescent="0.3">
      <c r="A23" s="38" t="s">
        <v>59</v>
      </c>
      <c r="B23" s="7">
        <v>5.2</v>
      </c>
      <c r="C23" s="44" t="s">
        <v>66</v>
      </c>
      <c r="D23" s="14" t="s">
        <v>1</v>
      </c>
      <c r="E23" s="27">
        <v>928</v>
      </c>
      <c r="F23" s="12"/>
      <c r="G23" s="12">
        <f t="shared" si="2"/>
        <v>0</v>
      </c>
    </row>
    <row r="24" spans="1:7" x14ac:dyDescent="0.3">
      <c r="A24" s="15">
        <v>3</v>
      </c>
      <c r="B24" s="15"/>
      <c r="C24" s="16" t="s">
        <v>41</v>
      </c>
      <c r="D24" s="17"/>
      <c r="E24" s="17"/>
      <c r="F24" s="18"/>
      <c r="G24" s="18"/>
    </row>
    <row r="25" spans="1:7" x14ac:dyDescent="0.3">
      <c r="A25" s="7">
        <v>3.1</v>
      </c>
      <c r="B25" s="30" t="s">
        <v>42</v>
      </c>
      <c r="C25" s="13" t="s">
        <v>43</v>
      </c>
      <c r="D25" s="14" t="s">
        <v>1</v>
      </c>
      <c r="E25" s="27">
        <v>20</v>
      </c>
      <c r="F25" s="12"/>
      <c r="G25" s="12">
        <f t="shared" ref="G25" si="3">ROUND(E25*F25,2)</f>
        <v>0</v>
      </c>
    </row>
    <row r="26" spans="1:7" x14ac:dyDescent="0.3">
      <c r="A26" s="15">
        <v>4</v>
      </c>
      <c r="B26" s="15"/>
      <c r="C26" s="16" t="s">
        <v>3</v>
      </c>
      <c r="D26" s="17"/>
      <c r="E26" s="17"/>
      <c r="F26" s="18"/>
      <c r="G26" s="18"/>
    </row>
    <row r="27" spans="1:7" ht="26.4" x14ac:dyDescent="0.3">
      <c r="A27" s="7">
        <v>4.0999999999999996</v>
      </c>
      <c r="B27" s="30" t="s">
        <v>52</v>
      </c>
      <c r="C27" s="13" t="s">
        <v>39</v>
      </c>
      <c r="D27" s="14" t="s">
        <v>1</v>
      </c>
      <c r="E27" s="27">
        <v>5</v>
      </c>
      <c r="F27" s="12"/>
      <c r="G27" s="12">
        <f t="shared" si="1"/>
        <v>0</v>
      </c>
    </row>
    <row r="28" spans="1:7" x14ac:dyDescent="0.3">
      <c r="A28" s="7">
        <v>4.2</v>
      </c>
      <c r="B28" s="30" t="s">
        <v>46</v>
      </c>
      <c r="C28" s="13" t="s">
        <v>44</v>
      </c>
      <c r="D28" s="32" t="s">
        <v>38</v>
      </c>
      <c r="E28" s="31">
        <v>350</v>
      </c>
      <c r="F28" s="12"/>
      <c r="G28" s="12">
        <f>ROUND(E28*F28,2)</f>
        <v>0</v>
      </c>
    </row>
    <row r="29" spans="1:7" x14ac:dyDescent="0.3">
      <c r="A29" s="15">
        <v>5</v>
      </c>
      <c r="B29" s="15"/>
      <c r="C29" s="16" t="s">
        <v>5</v>
      </c>
      <c r="D29" s="17"/>
      <c r="E29" s="17"/>
      <c r="F29" s="18"/>
      <c r="G29" s="18"/>
    </row>
    <row r="30" spans="1:7" x14ac:dyDescent="0.3">
      <c r="A30" s="7">
        <f>A29+0.1</f>
        <v>5.0999999999999996</v>
      </c>
      <c r="B30" s="7" t="s">
        <v>32</v>
      </c>
      <c r="C30" s="13" t="s">
        <v>31</v>
      </c>
      <c r="D30" s="14" t="s">
        <v>2</v>
      </c>
      <c r="E30" s="31">
        <v>4</v>
      </c>
      <c r="F30" s="12"/>
      <c r="G30" s="12">
        <f t="shared" si="1"/>
        <v>0</v>
      </c>
    </row>
    <row r="31" spans="1:7" ht="26.4" x14ac:dyDescent="0.3">
      <c r="A31" s="7">
        <f t="shared" ref="A31:A32" si="4">A30+0.1</f>
        <v>5.1999999999999993</v>
      </c>
      <c r="B31" s="7" t="s">
        <v>32</v>
      </c>
      <c r="C31" s="39" t="s">
        <v>60</v>
      </c>
      <c r="D31" s="14" t="s">
        <v>2</v>
      </c>
      <c r="E31" s="31">
        <v>17</v>
      </c>
      <c r="F31" s="12"/>
      <c r="G31" s="12">
        <f t="shared" ref="G31" si="5">ROUND(E31*F31,2)</f>
        <v>0</v>
      </c>
    </row>
    <row r="32" spans="1:7" ht="26.4" x14ac:dyDescent="0.3">
      <c r="A32" s="7">
        <f t="shared" si="4"/>
        <v>5.2999999999999989</v>
      </c>
      <c r="B32" s="43" t="s">
        <v>32</v>
      </c>
      <c r="C32" s="39" t="s">
        <v>71</v>
      </c>
      <c r="D32" s="14" t="s">
        <v>38</v>
      </c>
      <c r="E32" s="31">
        <v>105</v>
      </c>
      <c r="F32" s="12"/>
      <c r="G32" s="12">
        <f t="shared" si="1"/>
        <v>0</v>
      </c>
    </row>
    <row r="33" spans="1:7" x14ac:dyDescent="0.3">
      <c r="A33" s="8"/>
      <c r="B33" s="8"/>
      <c r="C33" s="9"/>
      <c r="D33" s="8"/>
      <c r="E33" s="8"/>
      <c r="F33" s="8"/>
      <c r="G33" s="8"/>
    </row>
    <row r="34" spans="1:7" x14ac:dyDescent="0.3">
      <c r="A34" s="10"/>
      <c r="B34" s="10"/>
      <c r="C34" s="9"/>
      <c r="D34" s="22" t="s">
        <v>10</v>
      </c>
      <c r="E34" s="51" t="s">
        <v>11</v>
      </c>
      <c r="F34" s="52"/>
      <c r="G34" s="20">
        <f>SUM(G12:G32)</f>
        <v>0</v>
      </c>
    </row>
    <row r="35" spans="1:7" x14ac:dyDescent="0.3">
      <c r="A35" s="11"/>
      <c r="B35" s="11"/>
      <c r="C35" s="9"/>
      <c r="D35" s="22" t="s">
        <v>12</v>
      </c>
      <c r="E35" s="51" t="s">
        <v>13</v>
      </c>
      <c r="F35" s="52"/>
      <c r="G35" s="21">
        <f>ROUND(0.21*G34,2)</f>
        <v>0</v>
      </c>
    </row>
    <row r="36" spans="1:7" x14ac:dyDescent="0.3">
      <c r="A36" s="11"/>
      <c r="B36" s="11"/>
      <c r="C36" s="9"/>
      <c r="D36" s="9"/>
      <c r="E36" s="51" t="s">
        <v>14</v>
      </c>
      <c r="F36" s="52"/>
      <c r="G36" s="20">
        <f>G34+G35</f>
        <v>0</v>
      </c>
    </row>
    <row r="37" spans="1:7" x14ac:dyDescent="0.3">
      <c r="A37" s="25" t="s">
        <v>15</v>
      </c>
      <c r="B37" s="25"/>
      <c r="C37" s="9"/>
      <c r="D37" s="9"/>
      <c r="E37" s="9"/>
      <c r="F37" s="9"/>
      <c r="G37" s="9"/>
    </row>
    <row r="38" spans="1:7" ht="37.5" customHeight="1" x14ac:dyDescent="0.3">
      <c r="A38" s="24">
        <v>1</v>
      </c>
      <c r="B38" s="28"/>
      <c r="C38" s="47" t="s">
        <v>18</v>
      </c>
      <c r="D38" s="48"/>
      <c r="E38" s="48"/>
      <c r="F38" s="48"/>
      <c r="G38" s="49"/>
    </row>
    <row r="39" spans="1:7" ht="37.5" customHeight="1" x14ac:dyDescent="0.3">
      <c r="A39" s="24">
        <v>2</v>
      </c>
      <c r="B39" s="28"/>
      <c r="C39" s="53" t="s">
        <v>47</v>
      </c>
      <c r="D39" s="54"/>
      <c r="E39" s="54"/>
      <c r="F39" s="54"/>
      <c r="G39" s="55"/>
    </row>
    <row r="40" spans="1:7" ht="13.5" customHeight="1" x14ac:dyDescent="0.3">
      <c r="A40" s="24">
        <v>3</v>
      </c>
      <c r="B40" s="28"/>
      <c r="C40" s="40" t="s">
        <v>17</v>
      </c>
      <c r="D40" s="41"/>
      <c r="E40" s="41"/>
      <c r="F40" s="41"/>
      <c r="G40" s="42"/>
    </row>
    <row r="41" spans="1:7" ht="13.5" customHeight="1" x14ac:dyDescent="0.3">
      <c r="A41" s="24">
        <v>4</v>
      </c>
      <c r="B41" s="28"/>
      <c r="C41" s="40" t="s">
        <v>19</v>
      </c>
      <c r="D41" s="41"/>
      <c r="E41" s="41"/>
      <c r="F41" s="41"/>
      <c r="G41" s="42"/>
    </row>
    <row r="42" spans="1:7" ht="28.5" customHeight="1" x14ac:dyDescent="0.3">
      <c r="A42" s="24">
        <v>5</v>
      </c>
      <c r="B42" s="28"/>
      <c r="C42" s="47" t="s">
        <v>40</v>
      </c>
      <c r="D42" s="48"/>
      <c r="E42" s="48"/>
      <c r="F42" s="48"/>
      <c r="G42" s="49"/>
    </row>
    <row r="43" spans="1:7" ht="41.25" customHeight="1" x14ac:dyDescent="0.3">
      <c r="A43" s="24">
        <v>6</v>
      </c>
      <c r="B43" s="28"/>
      <c r="C43" s="47" t="s">
        <v>70</v>
      </c>
      <c r="D43" s="48"/>
      <c r="E43" s="48"/>
      <c r="F43" s="48"/>
      <c r="G43" s="49"/>
    </row>
    <row r="44" spans="1:7" x14ac:dyDescent="0.3">
      <c r="A44" s="23"/>
      <c r="B44" s="23"/>
      <c r="C44" s="23"/>
      <c r="D44" s="50"/>
      <c r="E44" s="50"/>
    </row>
  </sheetData>
  <mergeCells count="17">
    <mergeCell ref="A1:G1"/>
    <mergeCell ref="B4:G4"/>
    <mergeCell ref="B5:G5"/>
    <mergeCell ref="B6:G6"/>
    <mergeCell ref="A3:G3"/>
    <mergeCell ref="A2:G2"/>
    <mergeCell ref="D44:E44"/>
    <mergeCell ref="E34:F34"/>
    <mergeCell ref="E35:F35"/>
    <mergeCell ref="E36:F36"/>
    <mergeCell ref="C39:G39"/>
    <mergeCell ref="C42:G42"/>
    <mergeCell ref="B7:G7"/>
    <mergeCell ref="B8:G8"/>
    <mergeCell ref="B9:G9"/>
    <mergeCell ref="C38:G38"/>
    <mergeCell ref="C43:G43"/>
  </mergeCells>
  <phoneticPr fontId="15" type="noConversion"/>
  <dataValidations count="2">
    <dataValidation type="list" allowBlank="1" showInputMessage="1" showErrorMessage="1" sqref="D27 D30:D32 D19:D20 D14:D16" xr:uid="{50159FD5-2F4D-4108-B764-F6D26D21E673}">
      <formula1>#REF!</formula1>
    </dataValidation>
    <dataValidation type="list" allowBlank="1" showInputMessage="1" showErrorMessage="1" sqref="D25 D22:D23" xr:uid="{8F1C9BB7-DDD9-4AFA-BF85-FF3D1313AFAE}">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Props1.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D39287-C1B4-4B19-A9F9-A9A77F6762E5}">
  <ds:schemaRefs>
    <ds:schemaRef ds:uri="http://schemas.microsoft.com/sharepoint/v3/contenttype/forms"/>
  </ds:schemaRefs>
</ds:datastoreItem>
</file>

<file path=customXml/itemProps3.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2024-01-23T06:58:30Z</cp:lastPrinted>
  <dcterms:created xsi:type="dcterms:W3CDTF">2005-05-23T04:50:33Z</dcterms:created>
  <dcterms:modified xsi:type="dcterms:W3CDTF">2024-03-08T11:50:37Z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