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Protokoli\2.protokols_ atbildes_grozijumi\Nolikuma pielikumi\1.pielikuma pielikumi\"/>
    </mc:Choice>
  </mc:AlternateContent>
  <xr:revisionPtr revIDLastSave="0" documentId="13_ncr:1_{7E43ECAA-2121-4474-8EB0-53E58C9C1C8B}"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DDS!$A$1:$H$51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34" l="1"/>
  <c r="G37" i="34"/>
  <c r="G36" i="34" l="1"/>
  <c r="G30" i="34"/>
  <c r="G34" i="34" l="1"/>
  <c r="A39" i="34" l="1"/>
  <c r="A40" i="34" s="1"/>
  <c r="A41" i="34" s="1"/>
  <c r="G25" i="34"/>
  <c r="G26" i="34"/>
  <c r="G27" i="34"/>
  <c r="G28" i="34"/>
  <c r="G35" i="34"/>
  <c r="G24" i="34" l="1"/>
  <c r="G15" i="34"/>
  <c r="G16" i="34"/>
  <c r="G33" i="34" l="1"/>
  <c r="G22" i="34" l="1"/>
  <c r="G19" i="34" l="1"/>
  <c r="G20" i="34"/>
  <c r="G32" i="34"/>
  <c r="G39" i="34"/>
  <c r="G40" i="34"/>
  <c r="G13" i="34" l="1"/>
  <c r="B11" i="34" l="1"/>
  <c r="C11" i="34" s="1"/>
  <c r="D11" i="34" s="1"/>
  <c r="E11" i="34" s="1"/>
  <c r="F11" i="34" s="1"/>
  <c r="G11" i="34" s="1"/>
  <c r="G14" i="34" l="1"/>
  <c r="G43" i="34" s="1"/>
  <c r="G44" i="34" s="1"/>
  <c r="G45" i="34" l="1"/>
</calcChain>
</file>

<file path=xl/sharedStrings.xml><?xml version="1.0" encoding="utf-8"?>
<sst xmlns="http://schemas.openxmlformats.org/spreadsheetml/2006/main" count="108" uniqueCount="87">
  <si>
    <t>m3</t>
  </si>
  <si>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</si>
  <si>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</si>
  <si>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</si>
  <si>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</si>
  <si>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</si>
  <si>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</si>
  <si>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</si>
  <si>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</si>
  <si>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</si>
  <si>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</si>
  <si>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</si>
  <si>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</si>
  <si>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</si>
  <si>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</si>
  <si>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</si>
  <si>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</si>
  <si>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</si>
  <si>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</si>
  <si>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</si>
  <si>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</si>
  <si>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</si>
  <si>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</si>
  <si>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</si>
  <si>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</si>
  <si>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</si>
  <si>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</si>
  <si>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</si>
  <si>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</si>
  <si>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</si>
  <si>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</si>
  <si>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</si>
  <si>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</si>
  <si>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</si>
  <si>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</si>
  <si>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</si>
  <si>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</si>
  <si>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</si>
  <si>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</si>
  <si>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</si>
  <si>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</si>
  <si>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</si>
  <si>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</si>
  <si>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2.1.1</t>
  </si>
  <si>
    <t>2.1.2</t>
  </si>
  <si>
    <t>2.2.1</t>
  </si>
  <si>
    <t>2.3.1</t>
  </si>
  <si>
    <t>Rīgas tipa apmales uzstādīšana nobrauktuvēs</t>
  </si>
  <si>
    <t>2.3.2</t>
  </si>
  <si>
    <t>2.3.3</t>
  </si>
  <si>
    <t>2.3.4</t>
  </si>
  <si>
    <t>2.3.5</t>
  </si>
  <si>
    <t>5.2.1.5</t>
  </si>
  <si>
    <t>Bentonīta ruļļu hidroizolācija 1 metra platumā gar ēku sienām</t>
  </si>
  <si>
    <t>Min. mat. mais. izlīdzinošās kārtas būvniecība vidēji 3 cm biezumā</t>
  </si>
  <si>
    <t>Brauktuves betona apmaļu pārbūve</t>
  </si>
  <si>
    <t>Ietves betona apmaļu pārbūve</t>
  </si>
  <si>
    <t>Nesaistītu minerālmateriālu 0/32pn pamata nesošās kārtas būvniecība vidēji 15 cm biezumā</t>
  </si>
  <si>
    <t>Dekl.</t>
  </si>
  <si>
    <t>Ceļa horizontālie apzīmējumi ar plastiskiem materiāliem, uzklāšana ar mehānismiem vai roku darbu</t>
  </si>
  <si>
    <t>Cēsu iela</t>
  </si>
  <si>
    <t>Pieslēgums pie Brīvības ielas (Cēsu iela 43)</t>
  </si>
  <si>
    <t>Pieslēgums pie Brīvības ielas (Brīvības iela 111)</t>
  </si>
  <si>
    <t>TIPS-1 (brauktuve)</t>
  </si>
  <si>
    <t>TIPS-3 (ietves)</t>
  </si>
  <si>
    <t>Visus būvdarbus veikt ielu sarkano līniju robežās. Shēmā dotās darba robežas ir orientējošas. Precizēt atbilstoši situācijai dabā, iepriekš saskaņojot ar Pasūtītāju.</t>
  </si>
  <si>
    <t>Zemes klātne</t>
  </si>
  <si>
    <t>4.6.1.1</t>
  </si>
  <si>
    <t>Apzaļumošana ar augu zemi NN-3</t>
  </si>
  <si>
    <t>Ietves seguma demontāža vidēji 26 cm biezumā un transports uz izpildītāja atbērtni</t>
  </si>
  <si>
    <t>Norobežojošo stabiņu demontāža un atkārtota uzstādīšana, nomainot bojātos stabiņus</t>
  </si>
  <si>
    <t>Gājēju barjeras demontāža (Cēsu 14)</t>
  </si>
  <si>
    <t>649 m</t>
  </si>
  <si>
    <t xml:space="preserve">Karstā asfalta AC11 surf  S-II  (AADTj, pievestā 1501-3500) dilumkārtas būvniecība 4 cm biezumā </t>
  </si>
  <si>
    <t>Karstā asfalta AC22 bin S-III (AADTj, kravas 501-1000) saistes kārtas būvniecība 6 cm biezumā, gruntēšana</t>
  </si>
  <si>
    <t xml:space="preserve">Veikt tehnoloģiski pareizu, Autoceļu būvdarbu specifikācijām atbilstošu esošo apmaļu demontāžu un jaunu apmaļu izbūvi. Darbs sevī iekļauj apmales pamata izbūvi un esošo ceļa segas konstruktīvo kārtu atjaunošanu sākotnējā stāvoklī ap apmali. </t>
  </si>
  <si>
    <t>Brauktuves seguma demontāža vidēji 26 cm biezumā un transports uz izpildītāja atbērtni (pieturvieta "Brīvības iela")</t>
  </si>
  <si>
    <t>7.8 un ĀMD 12.p.</t>
  </si>
  <si>
    <t>5.5.1.3</t>
  </si>
  <si>
    <t>Brauktuves asfalta seguma nofrēzēšana vidēji 10 cm biezumā un transports uz izpildītāja atbērtni</t>
  </si>
  <si>
    <r>
      <t>TIPS-2 (pieturvieta "Brīvības iela"</t>
    </r>
    <r>
      <rPr>
        <b/>
        <sz val="9"/>
        <color rgb="FFFF0000"/>
        <rFont val="Arial Narrow"/>
        <family val="2"/>
        <charset val="186"/>
      </rPr>
      <t xml:space="preserve"> 20,0 m garumā un 3,0 m platumā</t>
    </r>
    <r>
      <rPr>
        <b/>
        <sz val="9"/>
        <rFont val="Arial Narrow"/>
        <family val="2"/>
        <charset val="186"/>
      </rPr>
      <t>)</t>
    </r>
  </si>
  <si>
    <t>N/A</t>
  </si>
  <si>
    <t>Betona C35/45 seguma būvniecība 20 cm biezumā, tai skaitā betona seguma šuvju izbūve</t>
  </si>
  <si>
    <r>
      <t>Betona bruģa (plātnīšu) 300*300*80 mm seguma būvniecība (</t>
    </r>
    <r>
      <rPr>
        <sz val="9"/>
        <color rgb="FFFF0000"/>
        <rFont val="Arial Narrow"/>
        <family val="2"/>
        <charset val="186"/>
      </rPr>
      <t>krāsa - pelēka</t>
    </r>
    <r>
      <rPr>
        <sz val="9"/>
        <rFont val="Arial Narrow"/>
        <family val="2"/>
        <charset val="186"/>
      </rPr>
      <t>; salizturība 3D, slīdes pretestība USURV &gt;=45)</t>
    </r>
  </si>
  <si>
    <r>
      <t xml:space="preserve">Betona bruģa (taktilās rievotās un pumpotās joslas) seguma būvniecība </t>
    </r>
    <r>
      <rPr>
        <sz val="9"/>
        <color rgb="FFFF0000"/>
        <rFont val="Arial Narrow"/>
        <family val="2"/>
        <charset val="186"/>
      </rPr>
      <t>(krāsa - atbilstoši RVP ĀMD ceļu specifikāciju 10.punktam)</t>
    </r>
  </si>
  <si>
    <t>Grozījumi, kas veikti ar Komisijas 08.03.2024. sēdes lēmumu, protokols Nr. CAIP 2024/13-2.</t>
  </si>
  <si>
    <t>Atklāta konkursa, identifikācijas
Nr. CAIP 2024/13, nolikuma
1.pielikuma “Tehniskās specifikācijas” 1.2.pielikums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</si>
</sst>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3"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b/>
      <sz val="9"/>
      <color rgb="FFFF0000"/>
      <name val="Arial Narrow"/>
      <family val="2"/>
      <charset val="186"/>
    </font>
    <font>
      <sz val="9"/>
      <color rgb="FFFF0000"/>
      <name val="Arial Narrow"/>
      <family val="2"/>
    </font>
    <font>
      <sz val="9"/>
      <color rgb="FFFF0000"/>
      <name val="Arial Narrow"/>
      <family val="2"/>
      <charset val="186"/>
    </font>
    <font>
      <i/>
      <sz val="10"/>
      <color theme="1"/>
      <name val="Times New Roman"/>
      <family val="1"/>
      <charset val="186"/>
    </font>
    <font>
      <sz val="10"/>
      <color rgb="FFFF000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9">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0" fillId="0" borderId="1" xfId="0" applyFont="1" applyFill="1" applyBorder="1" applyAlignment="1">
      <alignment horizontal="left" vertical="center" wrapText="1"/>
    </xf>
    <xf numFmtId="164" fontId="10" fillId="0"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xf>
    <xf numFmtId="0" fontId="19" fillId="0" borderId="1" xfId="0" applyFont="1" applyFill="1" applyBorder="1" applyAlignment="1">
      <alignment horizontal="left" vertical="center" wrapText="1"/>
    </xf>
    <xf numFmtId="0" fontId="20" fillId="0" borderId="1" xfId="0" applyFont="1" applyBorder="1" applyAlignment="1">
      <alignment horizontal="center" vertical="center" wrapText="1"/>
    </xf>
    <xf numFmtId="2"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xf>
    <xf numFmtId="164" fontId="20" fillId="0" borderId="1" xfId="0" applyNumberFormat="1" applyFont="1" applyBorder="1" applyAlignment="1">
      <alignment horizontal="center" vertical="center"/>
    </xf>
    <xf numFmtId="0" fontId="21" fillId="0" borderId="0" xfId="0" applyFont="1" applyAlignment="1">
      <alignment horizontal="right" vertical="center" wrapText="1"/>
    </xf>
    <xf numFmtId="0" fontId="21" fillId="0" borderId="0" xfId="0" applyFont="1" applyAlignment="1">
      <alignment horizontal="right" vertical="center"/>
    </xf>
    <xf numFmtId="0" fontId="1" fillId="7" borderId="1" xfId="0" applyFont="1" applyFill="1" applyBorder="1" applyAlignment="1">
      <alignment horizontal="left" vertical="center"/>
    </xf>
    <xf numFmtId="0" fontId="14" fillId="0" borderId="2" xfId="0" applyFont="1" applyBorder="1" applyAlignment="1">
      <alignment horizontal="center" vertical="center"/>
    </xf>
    <xf numFmtId="0" fontId="22" fillId="0" borderId="0" xfId="0" applyFont="1" applyAlignment="1">
      <alignment horizontal="center" vertical="center" wrapText="1"/>
    </xf>
    <xf numFmtId="0" fontId="22" fillId="0" borderId="0" xfId="0" applyFont="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51"/>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6.599999999999994" customHeight="1" x14ac:dyDescent="0.3">
      <c r="A1" s="45" t="s">
        <v>86</v>
      </c>
      <c r="B1" s="46"/>
      <c r="C1" s="46"/>
      <c r="D1" s="46"/>
      <c r="E1" s="46"/>
      <c r="F1" s="46"/>
      <c r="G1" s="46"/>
    </row>
    <row r="2" spans="1:7" ht="40.200000000000003" customHeight="1" x14ac:dyDescent="0.3">
      <c r="A2" s="49" t="s">
        <v>85</v>
      </c>
      <c r="B2" s="50"/>
      <c r="C2" s="50"/>
      <c r="D2" s="50"/>
      <c r="E2" s="50"/>
      <c r="F2" s="50"/>
      <c r="G2" s="50"/>
    </row>
    <row r="3" spans="1:7" ht="20.399999999999999" x14ac:dyDescent="0.3">
      <c r="A3" s="48" t="s">
        <v>22</v>
      </c>
      <c r="B3" s="48"/>
      <c r="C3" s="48"/>
      <c r="D3" s="48"/>
      <c r="E3" s="48"/>
      <c r="F3" s="48"/>
      <c r="G3" s="48"/>
    </row>
    <row r="4" spans="1:7" x14ac:dyDescent="0.3">
      <c r="A4" s="33" t="s">
        <v>23</v>
      </c>
      <c r="B4" s="47" t="s">
        <v>38</v>
      </c>
      <c r="C4" s="47"/>
      <c r="D4" s="47"/>
      <c r="E4" s="47"/>
      <c r="F4" s="47"/>
      <c r="G4" s="47"/>
    </row>
    <row r="5" spans="1:7" x14ac:dyDescent="0.3">
      <c r="A5" s="33" t="s">
        <v>24</v>
      </c>
      <c r="B5" s="47" t="s">
        <v>60</v>
      </c>
      <c r="C5" s="47"/>
      <c r="D5" s="47"/>
      <c r="E5" s="47"/>
      <c r="F5" s="47"/>
      <c r="G5" s="47"/>
    </row>
    <row r="6" spans="1:7" x14ac:dyDescent="0.3">
      <c r="A6" s="33" t="s">
        <v>25</v>
      </c>
      <c r="B6" s="47" t="s">
        <v>29</v>
      </c>
      <c r="C6" s="47"/>
      <c r="D6" s="47"/>
      <c r="E6" s="47"/>
      <c r="F6" s="47"/>
      <c r="G6" s="47"/>
    </row>
    <row r="7" spans="1:7" x14ac:dyDescent="0.3">
      <c r="A7" s="33" t="s">
        <v>26</v>
      </c>
      <c r="B7" s="47" t="s">
        <v>72</v>
      </c>
      <c r="C7" s="47"/>
      <c r="D7" s="47"/>
      <c r="E7" s="47"/>
      <c r="F7" s="47"/>
      <c r="G7" s="47"/>
    </row>
    <row r="8" spans="1:7" x14ac:dyDescent="0.3">
      <c r="A8" s="33" t="s">
        <v>27</v>
      </c>
      <c r="B8" s="47" t="s">
        <v>62</v>
      </c>
      <c r="C8" s="47"/>
      <c r="D8" s="47"/>
      <c r="E8" s="47"/>
      <c r="F8" s="47"/>
      <c r="G8" s="47"/>
    </row>
    <row r="9" spans="1:7" x14ac:dyDescent="0.3">
      <c r="A9" s="33" t="s">
        <v>28</v>
      </c>
      <c r="B9" s="47" t="s">
        <v>61</v>
      </c>
      <c r="C9" s="47"/>
      <c r="D9" s="47"/>
      <c r="E9" s="47"/>
      <c r="F9" s="47"/>
      <c r="G9" s="47"/>
    </row>
    <row r="10" spans="1:7" ht="20.399999999999999" x14ac:dyDescent="0.3">
      <c r="A10" s="2" t="s">
        <v>5</v>
      </c>
      <c r="B10" s="2" t="s">
        <v>21</v>
      </c>
      <c r="C10" s="3" t="s">
        <v>7</v>
      </c>
      <c r="D10" s="4" t="s">
        <v>17</v>
      </c>
      <c r="E10" s="5" t="s">
        <v>8</v>
      </c>
      <c r="F10" s="5" t="s">
        <v>9</v>
      </c>
      <c r="G10" s="6" t="s">
        <v>10</v>
      </c>
    </row>
    <row r="11" spans="1:7" x14ac:dyDescent="0.3">
      <c r="A11" s="22">
        <v>1</v>
      </c>
      <c r="B11" s="22">
        <f>A11+1</f>
        <v>2</v>
      </c>
      <c r="C11" s="22">
        <f t="shared" ref="C11:G11" si="0">B11+1</f>
        <v>3</v>
      </c>
      <c r="D11" s="22">
        <f t="shared" si="0"/>
        <v>4</v>
      </c>
      <c r="E11" s="22">
        <f t="shared" si="0"/>
        <v>5</v>
      </c>
      <c r="F11" s="22">
        <f t="shared" si="0"/>
        <v>6</v>
      </c>
      <c r="G11" s="22">
        <f t="shared" si="0"/>
        <v>7</v>
      </c>
    </row>
    <row r="12" spans="1:7" x14ac:dyDescent="0.3">
      <c r="A12" s="18">
        <v>1</v>
      </c>
      <c r="B12" s="18"/>
      <c r="C12" s="19" t="s">
        <v>1</v>
      </c>
      <c r="D12" s="20"/>
      <c r="E12" s="20"/>
      <c r="F12" s="21"/>
      <c r="G12" s="21"/>
    </row>
    <row r="13" spans="1:7" ht="39.6" x14ac:dyDescent="0.3">
      <c r="A13" s="10">
        <v>1.1000000000000001</v>
      </c>
      <c r="B13" s="34" t="s">
        <v>40</v>
      </c>
      <c r="C13" s="16" t="s">
        <v>30</v>
      </c>
      <c r="D13" s="15" t="s">
        <v>39</v>
      </c>
      <c r="E13" s="31">
        <v>1</v>
      </c>
      <c r="F13" s="15"/>
      <c r="G13" s="15">
        <f>ROUND(E13*F13,2)</f>
        <v>0</v>
      </c>
    </row>
    <row r="14" spans="1:7" ht="26.4" x14ac:dyDescent="0.3">
      <c r="A14" s="10">
        <v>1.2</v>
      </c>
      <c r="B14" s="10" t="s">
        <v>31</v>
      </c>
      <c r="C14" s="16" t="s">
        <v>79</v>
      </c>
      <c r="D14" s="17" t="s">
        <v>2</v>
      </c>
      <c r="E14" s="31">
        <v>6393</v>
      </c>
      <c r="F14" s="15"/>
      <c r="G14" s="15">
        <f>ROUND(E14*F14,2)</f>
        <v>0</v>
      </c>
    </row>
    <row r="15" spans="1:7" ht="26.4" x14ac:dyDescent="0.3">
      <c r="A15" s="10">
        <v>1.3</v>
      </c>
      <c r="B15" s="10" t="s">
        <v>31</v>
      </c>
      <c r="C15" s="37" t="s">
        <v>76</v>
      </c>
      <c r="D15" s="17" t="s">
        <v>2</v>
      </c>
      <c r="E15" s="31">
        <v>44</v>
      </c>
      <c r="F15" s="15"/>
      <c r="G15" s="15">
        <f>ROUND(E15*F15,2)</f>
        <v>0</v>
      </c>
    </row>
    <row r="16" spans="1:7" ht="26.4" x14ac:dyDescent="0.3">
      <c r="A16" s="10">
        <v>1.4</v>
      </c>
      <c r="B16" s="10">
        <v>3.2</v>
      </c>
      <c r="C16" s="16" t="s">
        <v>69</v>
      </c>
      <c r="D16" s="17" t="s">
        <v>2</v>
      </c>
      <c r="E16" s="35">
        <v>4269</v>
      </c>
      <c r="F16" s="15"/>
      <c r="G16" s="15">
        <f>ROUND(E16*F16,2)</f>
        <v>0</v>
      </c>
    </row>
    <row r="17" spans="1:7" x14ac:dyDescent="0.3">
      <c r="A17" s="18">
        <v>2</v>
      </c>
      <c r="B17" s="18"/>
      <c r="C17" s="19" t="s">
        <v>35</v>
      </c>
      <c r="D17" s="20"/>
      <c r="E17" s="20"/>
      <c r="F17" s="21"/>
      <c r="G17" s="21"/>
    </row>
    <row r="18" spans="1:7" x14ac:dyDescent="0.3">
      <c r="A18" s="27">
        <v>2.1</v>
      </c>
      <c r="B18" s="27"/>
      <c r="C18" s="7" t="s">
        <v>63</v>
      </c>
      <c r="D18" s="26"/>
      <c r="E18" s="8"/>
      <c r="F18" s="9"/>
      <c r="G18" s="9"/>
    </row>
    <row r="19" spans="1:7" ht="26.4" x14ac:dyDescent="0.3">
      <c r="A19" s="39" t="s">
        <v>43</v>
      </c>
      <c r="B19" s="10" t="s">
        <v>36</v>
      </c>
      <c r="C19" s="30" t="s">
        <v>73</v>
      </c>
      <c r="D19" s="17" t="s">
        <v>2</v>
      </c>
      <c r="E19" s="31">
        <v>6393</v>
      </c>
      <c r="F19" s="15"/>
      <c r="G19" s="15">
        <f t="shared" ref="G19:G41" si="1">ROUND(E19*F19,2)</f>
        <v>0</v>
      </c>
    </row>
    <row r="20" spans="1:7" ht="26.4" x14ac:dyDescent="0.3">
      <c r="A20" s="39" t="s">
        <v>44</v>
      </c>
      <c r="B20" s="10" t="s">
        <v>37</v>
      </c>
      <c r="C20" s="30" t="s">
        <v>74</v>
      </c>
      <c r="D20" s="17" t="s">
        <v>2</v>
      </c>
      <c r="E20" s="31">
        <v>6393</v>
      </c>
      <c r="F20" s="15"/>
      <c r="G20" s="15">
        <f t="shared" si="1"/>
        <v>0</v>
      </c>
    </row>
    <row r="21" spans="1:7" x14ac:dyDescent="0.3">
      <c r="A21" s="27">
        <v>2.2000000000000002</v>
      </c>
      <c r="B21" s="27"/>
      <c r="C21" s="7" t="s">
        <v>80</v>
      </c>
      <c r="D21" s="26"/>
      <c r="E21" s="8"/>
      <c r="F21" s="9"/>
      <c r="G21" s="9"/>
    </row>
    <row r="22" spans="1:7" ht="26.4" x14ac:dyDescent="0.3">
      <c r="A22" s="43" t="s">
        <v>45</v>
      </c>
      <c r="B22" s="44" t="s">
        <v>81</v>
      </c>
      <c r="C22" s="40" t="s">
        <v>82</v>
      </c>
      <c r="D22" s="41" t="s">
        <v>2</v>
      </c>
      <c r="E22" s="42">
        <v>60</v>
      </c>
      <c r="F22" s="15"/>
      <c r="G22" s="15">
        <f t="shared" si="1"/>
        <v>0</v>
      </c>
    </row>
    <row r="23" spans="1:7" x14ac:dyDescent="0.3">
      <c r="A23" s="27">
        <v>2.2999999999999998</v>
      </c>
      <c r="B23" s="27"/>
      <c r="C23" s="7" t="s">
        <v>64</v>
      </c>
      <c r="D23" s="26"/>
      <c r="E23" s="8"/>
      <c r="F23" s="9"/>
      <c r="G23" s="9"/>
    </row>
    <row r="24" spans="1:7" ht="26.4" x14ac:dyDescent="0.3">
      <c r="A24" s="39" t="s">
        <v>46</v>
      </c>
      <c r="B24" s="10" t="s">
        <v>78</v>
      </c>
      <c r="C24" s="37" t="s">
        <v>83</v>
      </c>
      <c r="D24" s="17" t="s">
        <v>2</v>
      </c>
      <c r="E24" s="35">
        <v>4228</v>
      </c>
      <c r="F24" s="15"/>
      <c r="G24" s="15">
        <f t="shared" ref="G24:G28" si="2">ROUND(E24*F24,2)</f>
        <v>0</v>
      </c>
    </row>
    <row r="25" spans="1:7" ht="26.4" x14ac:dyDescent="0.3">
      <c r="A25" s="39" t="s">
        <v>48</v>
      </c>
      <c r="B25" s="10">
        <v>5.5</v>
      </c>
      <c r="C25" s="16" t="s">
        <v>84</v>
      </c>
      <c r="D25" s="17" t="s">
        <v>2</v>
      </c>
      <c r="E25" s="31">
        <v>41</v>
      </c>
      <c r="F25" s="15"/>
      <c r="G25" s="15">
        <f t="shared" si="2"/>
        <v>0</v>
      </c>
    </row>
    <row r="26" spans="1:7" x14ac:dyDescent="0.3">
      <c r="A26" s="39" t="s">
        <v>49</v>
      </c>
      <c r="B26" s="10">
        <v>5.5</v>
      </c>
      <c r="C26" s="16" t="s">
        <v>54</v>
      </c>
      <c r="D26" s="17" t="s">
        <v>0</v>
      </c>
      <c r="E26" s="31">
        <v>129</v>
      </c>
      <c r="F26" s="15"/>
      <c r="G26" s="15">
        <f t="shared" si="2"/>
        <v>0</v>
      </c>
    </row>
    <row r="27" spans="1:7" ht="26.4" x14ac:dyDescent="0.3">
      <c r="A27" s="39" t="s">
        <v>50</v>
      </c>
      <c r="B27" s="10" t="s">
        <v>52</v>
      </c>
      <c r="C27" s="16" t="s">
        <v>57</v>
      </c>
      <c r="D27" s="17" t="s">
        <v>0</v>
      </c>
      <c r="E27" s="31">
        <v>641</v>
      </c>
      <c r="F27" s="15"/>
      <c r="G27" s="15">
        <f t="shared" si="2"/>
        <v>0</v>
      </c>
    </row>
    <row r="28" spans="1:7" x14ac:dyDescent="0.3">
      <c r="A28" s="39" t="s">
        <v>51</v>
      </c>
      <c r="B28" s="10" t="s">
        <v>58</v>
      </c>
      <c r="C28" s="16" t="s">
        <v>53</v>
      </c>
      <c r="D28" s="17" t="s">
        <v>2</v>
      </c>
      <c r="E28" s="31">
        <v>843</v>
      </c>
      <c r="F28" s="15"/>
      <c r="G28" s="15">
        <f t="shared" si="2"/>
        <v>0</v>
      </c>
    </row>
    <row r="29" spans="1:7" x14ac:dyDescent="0.3">
      <c r="A29" s="18">
        <v>3</v>
      </c>
      <c r="B29" s="18"/>
      <c r="C29" s="19" t="s">
        <v>66</v>
      </c>
      <c r="D29" s="20"/>
      <c r="E29" s="20"/>
      <c r="F29" s="21"/>
      <c r="G29" s="21"/>
    </row>
    <row r="30" spans="1:7" x14ac:dyDescent="0.3">
      <c r="A30" s="10">
        <v>3.1</v>
      </c>
      <c r="B30" s="34" t="s">
        <v>67</v>
      </c>
      <c r="C30" s="16" t="s">
        <v>68</v>
      </c>
      <c r="D30" s="17" t="s">
        <v>2</v>
      </c>
      <c r="E30" s="31">
        <v>599</v>
      </c>
      <c r="F30" s="15"/>
      <c r="G30" s="15">
        <f t="shared" ref="G30" si="3">ROUND(E30*F30,2)</f>
        <v>0</v>
      </c>
    </row>
    <row r="31" spans="1:7" x14ac:dyDescent="0.3">
      <c r="A31" s="18">
        <v>4</v>
      </c>
      <c r="B31" s="18"/>
      <c r="C31" s="19" t="s">
        <v>4</v>
      </c>
      <c r="D31" s="20"/>
      <c r="E31" s="20"/>
      <c r="F31" s="21"/>
      <c r="G31" s="21"/>
    </row>
    <row r="32" spans="1:7" ht="26.4" x14ac:dyDescent="0.3">
      <c r="A32" s="10">
        <v>4.0999999999999996</v>
      </c>
      <c r="B32" s="34" t="s">
        <v>77</v>
      </c>
      <c r="C32" s="16" t="s">
        <v>59</v>
      </c>
      <c r="D32" s="17" t="s">
        <v>2</v>
      </c>
      <c r="E32" s="31">
        <v>95</v>
      </c>
      <c r="F32" s="15"/>
      <c r="G32" s="15">
        <f t="shared" si="1"/>
        <v>0</v>
      </c>
    </row>
    <row r="33" spans="1:7" x14ac:dyDescent="0.3">
      <c r="A33" s="10">
        <v>4.2</v>
      </c>
      <c r="B33" s="34">
        <v>7.2</v>
      </c>
      <c r="C33" s="16" t="s">
        <v>55</v>
      </c>
      <c r="D33" s="36" t="s">
        <v>42</v>
      </c>
      <c r="E33" s="35">
        <v>1106</v>
      </c>
      <c r="F33" s="15"/>
      <c r="G33" s="15">
        <f>ROUND(E33*F33,2)</f>
        <v>0</v>
      </c>
    </row>
    <row r="34" spans="1:7" x14ac:dyDescent="0.3">
      <c r="A34" s="10">
        <v>4.3</v>
      </c>
      <c r="B34" s="34">
        <v>7.2</v>
      </c>
      <c r="C34" s="16" t="s">
        <v>56</v>
      </c>
      <c r="D34" s="36" t="s">
        <v>42</v>
      </c>
      <c r="E34" s="35">
        <v>260</v>
      </c>
      <c r="F34" s="15"/>
      <c r="G34" s="15">
        <f>ROUND(E34*F34,2)</f>
        <v>0</v>
      </c>
    </row>
    <row r="35" spans="1:7" x14ac:dyDescent="0.3">
      <c r="A35" s="10">
        <v>4.4000000000000004</v>
      </c>
      <c r="B35" s="34">
        <v>7.2</v>
      </c>
      <c r="C35" s="16" t="s">
        <v>47</v>
      </c>
      <c r="D35" s="36" t="s">
        <v>42</v>
      </c>
      <c r="E35" s="31">
        <v>125</v>
      </c>
      <c r="F35" s="15"/>
      <c r="G35" s="15">
        <f>ROUND(E35*F35,2)</f>
        <v>0</v>
      </c>
    </row>
    <row r="36" spans="1:7" ht="26.4" x14ac:dyDescent="0.3">
      <c r="A36" s="10">
        <v>4.5</v>
      </c>
      <c r="B36" s="10" t="s">
        <v>58</v>
      </c>
      <c r="C36" s="37" t="s">
        <v>70</v>
      </c>
      <c r="D36" s="17" t="s">
        <v>3</v>
      </c>
      <c r="E36" s="31">
        <v>28</v>
      </c>
      <c r="F36" s="15"/>
      <c r="G36" s="15">
        <f>ROUND(E36*F36,2)</f>
        <v>0</v>
      </c>
    </row>
    <row r="37" spans="1:7" x14ac:dyDescent="0.3">
      <c r="A37" s="10">
        <v>4.5999999999999996</v>
      </c>
      <c r="B37" s="38">
        <v>3.2</v>
      </c>
      <c r="C37" s="37" t="s">
        <v>71</v>
      </c>
      <c r="D37" s="17" t="s">
        <v>42</v>
      </c>
      <c r="E37" s="31">
        <v>21</v>
      </c>
      <c r="F37" s="15"/>
      <c r="G37" s="15">
        <f>ROUND(E37*F37,2)</f>
        <v>0</v>
      </c>
    </row>
    <row r="38" spans="1:7" x14ac:dyDescent="0.3">
      <c r="A38" s="18">
        <v>5</v>
      </c>
      <c r="B38" s="18"/>
      <c r="C38" s="19" t="s">
        <v>6</v>
      </c>
      <c r="D38" s="20"/>
      <c r="E38" s="20"/>
      <c r="F38" s="21"/>
      <c r="G38" s="21"/>
    </row>
    <row r="39" spans="1:7" x14ac:dyDescent="0.3">
      <c r="A39" s="10">
        <f>A38+0.1</f>
        <v>5.0999999999999996</v>
      </c>
      <c r="B39" s="10" t="s">
        <v>34</v>
      </c>
      <c r="C39" s="16" t="s">
        <v>32</v>
      </c>
      <c r="D39" s="17" t="s">
        <v>3</v>
      </c>
      <c r="E39" s="35">
        <v>41</v>
      </c>
      <c r="F39" s="15"/>
      <c r="G39" s="15">
        <f t="shared" si="1"/>
        <v>0</v>
      </c>
    </row>
    <row r="40" spans="1:7" x14ac:dyDescent="0.3">
      <c r="A40" s="10">
        <f t="shared" ref="A40:A41" si="4">A39+0.1</f>
        <v>5.1999999999999993</v>
      </c>
      <c r="B40" s="10" t="s">
        <v>34</v>
      </c>
      <c r="C40" s="16" t="s">
        <v>41</v>
      </c>
      <c r="D40" s="17" t="s">
        <v>3</v>
      </c>
      <c r="E40" s="35">
        <v>110</v>
      </c>
      <c r="F40" s="15"/>
      <c r="G40" s="15">
        <f t="shared" si="1"/>
        <v>0</v>
      </c>
    </row>
    <row r="41" spans="1:7" x14ac:dyDescent="0.3">
      <c r="A41" s="10">
        <f t="shared" si="4"/>
        <v>5.2999999999999989</v>
      </c>
      <c r="B41" s="10" t="s">
        <v>34</v>
      </c>
      <c r="C41" s="16" t="s">
        <v>33</v>
      </c>
      <c r="D41" s="17" t="s">
        <v>3</v>
      </c>
      <c r="E41" s="35">
        <v>21</v>
      </c>
      <c r="F41" s="15"/>
      <c r="G41" s="15">
        <f t="shared" si="1"/>
        <v>0</v>
      </c>
    </row>
    <row r="42" spans="1:7" x14ac:dyDescent="0.3">
      <c r="A42" s="11"/>
      <c r="B42" s="11"/>
      <c r="C42" s="12"/>
      <c r="D42" s="11"/>
      <c r="E42" s="11"/>
      <c r="F42" s="11"/>
      <c r="G42" s="11"/>
    </row>
    <row r="43" spans="1:7" x14ac:dyDescent="0.3">
      <c r="A43" s="13"/>
      <c r="B43" s="13"/>
      <c r="C43" s="12"/>
      <c r="D43" s="25" t="s">
        <v>11</v>
      </c>
      <c r="E43" s="54" t="s">
        <v>12</v>
      </c>
      <c r="F43" s="55"/>
      <c r="G43" s="23">
        <f>SUM(G12:G41)</f>
        <v>0</v>
      </c>
    </row>
    <row r="44" spans="1:7" x14ac:dyDescent="0.3">
      <c r="A44" s="14"/>
      <c r="B44" s="14"/>
      <c r="C44" s="12"/>
      <c r="D44" s="25" t="s">
        <v>13</v>
      </c>
      <c r="E44" s="54" t="s">
        <v>14</v>
      </c>
      <c r="F44" s="55"/>
      <c r="G44" s="24">
        <f>ROUND(0.21*G43,2)</f>
        <v>0</v>
      </c>
    </row>
    <row r="45" spans="1:7" x14ac:dyDescent="0.3">
      <c r="A45" s="14"/>
      <c r="B45" s="14"/>
      <c r="C45" s="12"/>
      <c r="D45" s="12"/>
      <c r="E45" s="54" t="s">
        <v>15</v>
      </c>
      <c r="F45" s="55"/>
      <c r="G45" s="23">
        <f>G43+G44</f>
        <v>0</v>
      </c>
    </row>
    <row r="46" spans="1:7" x14ac:dyDescent="0.3">
      <c r="A46" s="29" t="s">
        <v>16</v>
      </c>
      <c r="B46" s="29"/>
      <c r="C46" s="12"/>
      <c r="D46" s="12"/>
      <c r="E46" s="12"/>
      <c r="F46" s="12"/>
      <c r="G46" s="12"/>
    </row>
    <row r="47" spans="1:7" ht="27" customHeight="1" x14ac:dyDescent="0.3">
      <c r="A47" s="28">
        <v>1</v>
      </c>
      <c r="B47" s="32"/>
      <c r="C47" s="51" t="s">
        <v>19</v>
      </c>
      <c r="D47" s="52"/>
      <c r="E47" s="52"/>
      <c r="F47" s="52"/>
      <c r="G47" s="53"/>
    </row>
    <row r="48" spans="1:7" ht="27" customHeight="1" x14ac:dyDescent="0.3">
      <c r="A48" s="28">
        <v>2</v>
      </c>
      <c r="B48" s="32"/>
      <c r="C48" s="51" t="s">
        <v>75</v>
      </c>
      <c r="D48" s="52"/>
      <c r="E48" s="52"/>
      <c r="F48" s="52"/>
      <c r="G48" s="53"/>
    </row>
    <row r="49" spans="1:7" ht="13.5" customHeight="1" x14ac:dyDescent="0.3">
      <c r="A49" s="28">
        <v>3</v>
      </c>
      <c r="B49" s="32"/>
      <c r="C49" s="51" t="s">
        <v>18</v>
      </c>
      <c r="D49" s="52"/>
      <c r="E49" s="52"/>
      <c r="F49" s="52"/>
      <c r="G49" s="53"/>
    </row>
    <row r="50" spans="1:7" ht="13.5" customHeight="1" x14ac:dyDescent="0.3">
      <c r="A50" s="28">
        <v>4</v>
      </c>
      <c r="B50" s="32"/>
      <c r="C50" s="51" t="s">
        <v>20</v>
      </c>
      <c r="D50" s="52"/>
      <c r="E50" s="52"/>
      <c r="F50" s="52"/>
      <c r="G50" s="53"/>
    </row>
    <row r="51" spans="1:7" ht="27" customHeight="1" x14ac:dyDescent="0.3">
      <c r="A51" s="28">
        <v>5</v>
      </c>
      <c r="B51" s="32"/>
      <c r="C51" s="56" t="s">
        <v>65</v>
      </c>
      <c r="D51" s="57"/>
      <c r="E51" s="57"/>
      <c r="F51" s="57"/>
      <c r="G51" s="58"/>
    </row>
  </sheetData>
  <mergeCells count="17">
    <mergeCell ref="B7:G7"/>
    <mergeCell ref="B8:G8"/>
    <mergeCell ref="B9:G9"/>
    <mergeCell ref="C47:G47"/>
    <mergeCell ref="C49:G49"/>
    <mergeCell ref="C48:G48"/>
    <mergeCell ref="C50:G50"/>
    <mergeCell ref="E43:F43"/>
    <mergeCell ref="E44:F44"/>
    <mergeCell ref="E45:F45"/>
    <mergeCell ref="C51:G51"/>
    <mergeCell ref="A1:G1"/>
    <mergeCell ref="B4:G4"/>
    <mergeCell ref="B5:G5"/>
    <mergeCell ref="B6:G6"/>
    <mergeCell ref="A3:G3"/>
    <mergeCell ref="A2:G2"/>
  </mergeCells>
  <phoneticPr fontId="15" type="noConversion"/>
  <dataValidations count="2">
    <dataValidation type="list" allowBlank="1" showInputMessage="1" showErrorMessage="1" sqref="D26:D27 D19:D20 D32 D14:D16 D39:D41 D22" xr:uid="{50159FD5-2F4D-4108-B764-F6D26D21E673}">
      <formula1>#REF!</formula1>
    </dataValidation>
    <dataValidation type="list" allowBlank="1" showInputMessage="1" showErrorMessage="1" sqref="D30" xr:uid="{7EA58891-0BD8-4C1C-B429-AE36B0C266B6}">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2023-12-28T06:33:44Z</cp:lastPrinted>
  <dcterms:created xsi:type="dcterms:W3CDTF">2005-05-23T04:50:33Z</dcterms:created>
  <dcterms:modified xsi:type="dcterms:W3CDTF">2024-03-08T11:50:45Z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