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vineta.verecinska\OneDrive - Jēkabpils novada pašvaldība\Documents\VINETAS MAPE\APDROŠINĀŠANA\2024_iepirkums\iepirkums\Pielikumi\"/>
    </mc:Choice>
  </mc:AlternateContent>
  <xr:revisionPtr revIDLastSave="0" documentId="8_{3D20F8B5-833A-4301-B6D1-3124F423DE8B}"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23" i="1" l="1"/>
  <c r="F916" i="1"/>
  <c r="F910" i="1"/>
  <c r="F900" i="1" s="1"/>
  <c r="F894" i="1"/>
  <c r="F884" i="1" s="1"/>
  <c r="F878" i="1"/>
  <c r="F870" i="1" s="1"/>
  <c r="F868" i="1" l="1"/>
  <c r="D860" i="1"/>
  <c r="D859" i="1"/>
  <c r="D858" i="1"/>
  <c r="D857" i="1"/>
  <c r="D855" i="1"/>
  <c r="D854" i="1"/>
  <c r="D852" i="1"/>
  <c r="D850" i="1"/>
  <c r="D832" i="1"/>
  <c r="D830" i="1"/>
  <c r="F768" i="1" l="1"/>
  <c r="F748" i="1" l="1"/>
  <c r="F734" i="1" l="1"/>
  <c r="F707" i="1" l="1"/>
  <c r="F700" i="1" l="1"/>
  <c r="F688" i="1" l="1"/>
  <c r="F675" i="1" l="1"/>
  <c r="F669" i="1" l="1"/>
  <c r="F662" i="1"/>
  <c r="F658" i="1" l="1"/>
  <c r="F629" i="1" l="1"/>
  <c r="F618" i="1" l="1"/>
  <c r="F604" i="1" l="1"/>
  <c r="F584" i="1" l="1"/>
  <c r="F569" i="1" l="1"/>
  <c r="F555" i="1" l="1"/>
  <c r="F547" i="1" l="1"/>
  <c r="F535" i="1"/>
  <c r="F529" i="1"/>
  <c r="F525" i="1"/>
  <c r="F519" i="1" l="1"/>
  <c r="F418" i="1"/>
  <c r="F511" i="1"/>
  <c r="F413" i="1"/>
  <c r="F395" i="1"/>
  <c r="F299" i="1"/>
  <c r="F281" i="1"/>
  <c r="F249" i="1"/>
  <c r="F236" i="1"/>
  <c r="F188" i="1"/>
  <c r="F176" i="1"/>
  <c r="F32" i="1"/>
  <c r="F14" i="1"/>
  <c r="F318" i="1" l="1"/>
  <c r="F319" i="1" s="1"/>
  <c r="F314" i="1" l="1"/>
</calcChain>
</file>

<file path=xl/sharedStrings.xml><?xml version="1.0" encoding="utf-8"?>
<sst xmlns="http://schemas.openxmlformats.org/spreadsheetml/2006/main" count="2028" uniqueCount="1019">
  <si>
    <t>Nr.</t>
  </si>
  <si>
    <t>Adrese</t>
  </si>
  <si>
    <t>Apdrošināmais objekts</t>
  </si>
  <si>
    <t>Mērvienība</t>
  </si>
  <si>
    <t>Nojume 1</t>
  </si>
  <si>
    <t>Nojume 2</t>
  </si>
  <si>
    <t>Nojume 3</t>
  </si>
  <si>
    <t>Nojume 4</t>
  </si>
  <si>
    <t>Nojume 5</t>
  </si>
  <si>
    <t>Nojume 6</t>
  </si>
  <si>
    <t>Nojume 7</t>
  </si>
  <si>
    <t>Nojume 8</t>
  </si>
  <si>
    <t>Ledusskapis</t>
  </si>
  <si>
    <t>gab</t>
  </si>
  <si>
    <t>Tērauda tvaika nosūcējs</t>
  </si>
  <si>
    <t>Divu joslu akustiskā sistēma TCS</t>
  </si>
  <si>
    <t>Blu-ray atskaņotājs k.z</t>
  </si>
  <si>
    <t>Vadības pults</t>
  </si>
  <si>
    <t>Skaņas karte</t>
  </si>
  <si>
    <t>Kondensatora mikrofons</t>
  </si>
  <si>
    <t>Bungu apskaņošanas mikrafonu komplekts</t>
  </si>
  <si>
    <t>Vokālais kondensatora mikrafons</t>
  </si>
  <si>
    <t>Kondensatora mikrofonu stereo pāris</t>
  </si>
  <si>
    <t>Signāla pārveidotājs</t>
  </si>
  <si>
    <t>Radiomikrofonu komplekts</t>
  </si>
  <si>
    <t>Skaņu pults Mēģinājumu telpā</t>
  </si>
  <si>
    <t>Efektu procesors</t>
  </si>
  <si>
    <t>Ģitāras pastiprinātājs</t>
  </si>
  <si>
    <t>Basģitāras pastiprinātājs</t>
  </si>
  <si>
    <t>Sintezatora pastiprinātājs</t>
  </si>
  <si>
    <t>Digitālais taustiņu instruments</t>
  </si>
  <si>
    <t>Divu joslu akustiskā sistēma</t>
  </si>
  <si>
    <t>CD un MD atskaņotājs</t>
  </si>
  <si>
    <t>Skaņas pults instalācija</t>
  </si>
  <si>
    <t>Dinamiskā skaņas apstrāde L.zāle</t>
  </si>
  <si>
    <t>Concertflīģeļ Seiler 242</t>
  </si>
  <si>
    <t>Informatīvā plāksne</t>
  </si>
  <si>
    <t>Āra soli 8.gab</t>
  </si>
  <si>
    <t>Āra atkritumu urna</t>
  </si>
  <si>
    <t>Karogu masti</t>
  </si>
  <si>
    <t>Apskaņošanas sistēma L.zāle</t>
  </si>
  <si>
    <t>Zemfrekvences akustiskā sistēma -L.zāle</t>
  </si>
  <si>
    <t>Divu joslu akustiskā sistēma -L.zāle</t>
  </si>
  <si>
    <t>Jaudas pastiprinātājs - L.zāle</t>
  </si>
  <si>
    <t>Distribūcijas pastiprinātājs- L.zāle</t>
  </si>
  <si>
    <t>Interfeiss - L.zāle</t>
  </si>
  <si>
    <t>Skaņas pults - L.zāle MIDAS</t>
  </si>
  <si>
    <t>Priekškars divdaļīgs</t>
  </si>
  <si>
    <t>Dinamiskā skaņu apstrāde L.zāle</t>
  </si>
  <si>
    <t>Telpas akustiskais noformējums</t>
  </si>
  <si>
    <t>Sistēmas komutācija</t>
  </si>
  <si>
    <t>Mīkstie krēsli kompl.5 krēsli</t>
  </si>
  <si>
    <t>Mīkstie krēsli L.zālē</t>
  </si>
  <si>
    <t>Iebūvējams grimmēšanas galds</t>
  </si>
  <si>
    <t>Iebūvējams grimēšanas galds</t>
  </si>
  <si>
    <t>Garderobe lete kreisā puse</t>
  </si>
  <si>
    <t>Garderobes statīvi pakaramajiem āķiem</t>
  </si>
  <si>
    <t>Garderobe lete kreisā pusē</t>
  </si>
  <si>
    <t>Divu joslu akustiskā sist. monitors L.z</t>
  </si>
  <si>
    <t>Audio sistēmas vadības procesors- L.zāle</t>
  </si>
  <si>
    <t>Grafiskais ekvalaizers - L.zāle</t>
  </si>
  <si>
    <t>Priekškara mehānisms-L.zāle</t>
  </si>
  <si>
    <t>Gaismu piekares līnija - L.zāle</t>
  </si>
  <si>
    <t>Kulišu piekares līnija-L.zāle</t>
  </si>
  <si>
    <t>Prospekta piekares līnija-L.zāle</t>
  </si>
  <si>
    <t>Gaismu piekares līnija -L.zāle</t>
  </si>
  <si>
    <t>Elektrisko motoru vadības bloks-L.zāle</t>
  </si>
  <si>
    <t>Jaudas regulatori-L.zāle</t>
  </si>
  <si>
    <t>Signāla sadalītājs - L.zāle</t>
  </si>
  <si>
    <t>Gaismu vadības pults-L.zāle</t>
  </si>
  <si>
    <t>Profilējamais prožektors -L.zāle</t>
  </si>
  <si>
    <t>Gludās lēcas-L.zāle</t>
  </si>
  <si>
    <t>Gludās lēcas -L.zāle</t>
  </si>
  <si>
    <t>Freneļa lēcas-L.zāle</t>
  </si>
  <si>
    <t>Asimetriskie halogēnprožektori-L.zāle</t>
  </si>
  <si>
    <t>Kustīgās galvas efektprožektors-L.zāle</t>
  </si>
  <si>
    <t>Spoguļi 7.5x1.5</t>
  </si>
  <si>
    <t>Spoguļi deju zālē 10x1.5</t>
  </si>
  <si>
    <t>Stanga pakaramo izviet.aktieru telpā</t>
  </si>
  <si>
    <t>Stanga pakaramo izvietošanai</t>
  </si>
  <si>
    <t>Stieņi tērpu pakāršanai  14.82m</t>
  </si>
  <si>
    <t>Saliekamie pakaramie garderobēs</t>
  </si>
  <si>
    <t>Stacionārais pacēlājs Hiro</t>
  </si>
  <si>
    <t>Pacelšanas platforma Hiro-320</t>
  </si>
  <si>
    <t>Efektu procesors L.zāle</t>
  </si>
  <si>
    <t>Fona iekars skatuvei-L.zāle</t>
  </si>
  <si>
    <t>Manteļsofe skatuvei-L.zāle (arlekīns)</t>
  </si>
  <si>
    <t>Kulises-L.zāle</t>
  </si>
  <si>
    <t>Divu joslu akustiskā sistēma -D.zāle</t>
  </si>
  <si>
    <t>Zemfrekvences akustiskā sistēma - D.zāle</t>
  </si>
  <si>
    <t>Divu joslu akustiskā sistēma-D.zāle</t>
  </si>
  <si>
    <t>Skaņas pults-D.zāle</t>
  </si>
  <si>
    <t>Transporta kaste-D.zāle</t>
  </si>
  <si>
    <t>Grafiskais ekvalaizers-D.zāle</t>
  </si>
  <si>
    <t>Podesta virsma, kājas, trepes savil d.z.</t>
  </si>
  <si>
    <t>Nosedzošais audums podestiem</t>
  </si>
  <si>
    <t>Zemfrekvences akustiskā sistēma k.z</t>
  </si>
  <si>
    <t>Jaudas pastiprinātājs</t>
  </si>
  <si>
    <t>Matriks mikseris</t>
  </si>
  <si>
    <t>Skaņas surrounda priekšpastiprinātājs</t>
  </si>
  <si>
    <t>Skaņas pults</t>
  </si>
  <si>
    <t>Freneļa lēcas</t>
  </si>
  <si>
    <t>Datu/video projektors kino zālē</t>
  </si>
  <si>
    <t>Objektīvs projektoram kino zālē</t>
  </si>
  <si>
    <t>Motorizēts ekrāns kino zālē</t>
  </si>
  <si>
    <t>Duālais HD video skeileris kino zālē</t>
  </si>
  <si>
    <t>Kontroles monitors kino zālē</t>
  </si>
  <si>
    <t>Lustras vestibīlā</t>
  </si>
  <si>
    <t>Jaudas regulatori K.zāle</t>
  </si>
  <si>
    <t>Gaismu vadības pults K.zāle</t>
  </si>
  <si>
    <t>Freneļa lēcas PC prožektors K.zāle</t>
  </si>
  <si>
    <t>Lustras lielā zāle</t>
  </si>
  <si>
    <t>Podesta virsma K.zāle 4x5m</t>
  </si>
  <si>
    <t>Dinamiskā skaņas apstrāde D.zāle 4kanāli</t>
  </si>
  <si>
    <t>Dinamiskā skaņas apstrāde D.zāle 4kanālu</t>
  </si>
  <si>
    <t>Efektu procesors D.zāle</t>
  </si>
  <si>
    <t>Efektu procesors D.zāle duālais</t>
  </si>
  <si>
    <t>Daudzdzīslu audio kabelis D.zāle</t>
  </si>
  <si>
    <t>Lustras deju zāle</t>
  </si>
  <si>
    <t>Jaudas regulatori D.zāle</t>
  </si>
  <si>
    <t>Gaismu vadības pults D.zāle</t>
  </si>
  <si>
    <t>Freneļa lēcas F prožektors D.zāle</t>
  </si>
  <si>
    <t>Efektprožektors D.zāle rotējošu spoguļu</t>
  </si>
  <si>
    <t>Gaismu piekares līnija D.zāle</t>
  </si>
  <si>
    <t>Divu joslu akustiskā sistēma kino zāle</t>
  </si>
  <si>
    <t>Portatīvais dators ar gaismas vadības pr</t>
  </si>
  <si>
    <t>Studijas monitors</t>
  </si>
  <si>
    <t>Dators ierakstu studijā</t>
  </si>
  <si>
    <t>Monitors skaņu ierakstu studijā</t>
  </si>
  <si>
    <t>Ārējais cietais disks skaņu ierakstu s</t>
  </si>
  <si>
    <t>Printeris A3 KYOCERA TASKalfa 250ci</t>
  </si>
  <si>
    <t>Datorprogramma skaņu ierakstu stud.apr.</t>
  </si>
  <si>
    <t>98 m</t>
  </si>
  <si>
    <t>762 m</t>
  </si>
  <si>
    <t xml:space="preserve">151 m </t>
  </si>
  <si>
    <t>300 m</t>
  </si>
  <si>
    <t>Ārējais ūdens vads</t>
  </si>
  <si>
    <t>Ārējais apgaismojums</t>
  </si>
  <si>
    <t>Sadzīves kanalizācija</t>
  </si>
  <si>
    <t>Ārējā siltumtrase</t>
  </si>
  <si>
    <t>Ārējā elektroapgāde</t>
  </si>
  <si>
    <t>Lietus ūdens kanalizācija</t>
  </si>
  <si>
    <t>Lifts pie ēkas Dūmu ielā 1</t>
  </si>
  <si>
    <t>1</t>
  </si>
  <si>
    <t xml:space="preserve">Ratiņkrēslu pacēlājs </t>
  </si>
  <si>
    <t>Dūmu 1 iela, Jēkabpils</t>
  </si>
  <si>
    <t>Neretas iela 121, Jēkabpils</t>
  </si>
  <si>
    <t>Rīgas iela 212, Jēkabpils</t>
  </si>
  <si>
    <t>Jaunā iela 43, Jēkabpils</t>
  </si>
  <si>
    <t>Dārzeņu smalcinātājs</t>
  </si>
  <si>
    <t>Ledusskapis "Zanussi"</t>
  </si>
  <si>
    <t>Nerūsējošais tērauda galds ar izlietni k</t>
  </si>
  <si>
    <t>Gaļas maļamā mašīna</t>
  </si>
  <si>
    <t>Nerūsējoša tērauda darba galds ar koka v</t>
  </si>
  <si>
    <t>Konvekcijas krāsns</t>
  </si>
  <si>
    <t>Nerūsējoša tērauda elektriskā panna</t>
  </si>
  <si>
    <t>Elektriskā plīts</t>
  </si>
  <si>
    <t>Nerūsējošā tērauda elektrisk.vārkatls</t>
  </si>
  <si>
    <t>Nerūsējošā tērauda tvaika nosūcējs</t>
  </si>
  <si>
    <t>Mikseris</t>
  </si>
  <si>
    <t>Nerūsējoša tērauda galds ar izlietni</t>
  </si>
  <si>
    <t>Garderobes skapis</t>
  </si>
  <si>
    <t>Saldētava</t>
  </si>
  <si>
    <t>Ledusskapis Zanussi</t>
  </si>
  <si>
    <t>Dārzeņu(kartupeļu)tīrāmā mašīna</t>
  </si>
  <si>
    <t>Nerūsējošā tērauda galds ar izlietni kr.</t>
  </si>
  <si>
    <t>Nerūsējošā tērauda galds ar izlietni l.</t>
  </si>
  <si>
    <t>Meža iela 9, Jēkabpils</t>
  </si>
  <si>
    <t>Virtuves skapji 1</t>
  </si>
  <si>
    <t>Virtuves skapji 2</t>
  </si>
  <si>
    <t>Virtuves skapji 3</t>
  </si>
  <si>
    <t>Virtuves skapji 4</t>
  </si>
  <si>
    <t>Virtuves skapji 5</t>
  </si>
  <si>
    <t>Virtuves skapji 6</t>
  </si>
  <si>
    <t>Virtuves skapji 7</t>
  </si>
  <si>
    <t>Virtuves skapji 8</t>
  </si>
  <si>
    <t>Virtuves skapji 9</t>
  </si>
  <si>
    <t>Virtuves skapji 10</t>
  </si>
  <si>
    <t>Virtuves skapji 11</t>
  </si>
  <si>
    <t>Virtuves skapji 12</t>
  </si>
  <si>
    <t>Plauktu sistēma 1</t>
  </si>
  <si>
    <t>Plauktu sistēma 2</t>
  </si>
  <si>
    <t>Rotaļu Nojume 1</t>
  </si>
  <si>
    <t>Rotaļu Nojume 2</t>
  </si>
  <si>
    <t>Rotaļu Nojume 3</t>
  </si>
  <si>
    <t>Rotaļu Nojume 4</t>
  </si>
  <si>
    <t>Rotaļu Nojume 5</t>
  </si>
  <si>
    <t>Rotaļu Nojume 6</t>
  </si>
  <si>
    <t>Rotaļu Nojume 7</t>
  </si>
  <si>
    <t>Rotaļu Nojume 8</t>
  </si>
  <si>
    <t>Rotaļu Nojume 9</t>
  </si>
  <si>
    <t>Rotaļu Nojume 10</t>
  </si>
  <si>
    <t>Rotaļu Nojume 11</t>
  </si>
  <si>
    <t>Rotaļu Nojume 12</t>
  </si>
  <si>
    <t>Meža iela  12, Jēkabpils</t>
  </si>
  <si>
    <t>Nerūsējošā tērauda galds ar izlietni</t>
  </si>
  <si>
    <t>Elektiskā plīts ar 2 sildvirsmām</t>
  </si>
  <si>
    <t>Plauktu sistēma 3</t>
  </si>
  <si>
    <t>Plauktu sistēma 4</t>
  </si>
  <si>
    <t>Plauktu sistēma 5</t>
  </si>
  <si>
    <t>Plauktu sistēma ar izlietni 1</t>
  </si>
  <si>
    <t>Plauktu sistēma ar izlietni 2</t>
  </si>
  <si>
    <t>Plauktu sistēma ar izlietni 3</t>
  </si>
  <si>
    <t>Plauktu sistēma ar izlietni 4</t>
  </si>
  <si>
    <t>Plauktu sistēma ar izlietni 5</t>
  </si>
  <si>
    <t>Plauktu sistēma ar izlietni 6</t>
  </si>
  <si>
    <t>Plauktu sistēma ar izlietni 7</t>
  </si>
  <si>
    <t>Plauktu sistēma ar izlietni 8</t>
  </si>
  <si>
    <t>Vingrošanas siena ar papildus rīkiem 1</t>
  </si>
  <si>
    <t>Vingrošanas siena ar papildus rīkiem 2</t>
  </si>
  <si>
    <t>Slidkalniņš 1</t>
  </si>
  <si>
    <t>Slidkalniņš 2</t>
  </si>
  <si>
    <t>Slidkalniņš 3</t>
  </si>
  <si>
    <t>Norobežojoš tikls 20mPE2Onet</t>
  </si>
  <si>
    <t>Enkura tipa pacēlājs Multi- Skilift</t>
  </si>
  <si>
    <t>Mākslīgās nobraukšanas trase ar sintētisko segumu (kalns)</t>
  </si>
  <si>
    <t>Lentveida pacēlājs  (Kalns)</t>
  </si>
  <si>
    <t>LED Televizors 40"</t>
  </si>
  <si>
    <t>Neveplast EVO Maxi kameršļūkšanas kamera ar apvalku 1</t>
  </si>
  <si>
    <t>Neveplast EVO Maxi kameršļūkšanas kamera ar apvalku 2</t>
  </si>
  <si>
    <t>Koku stādījums Krustpils saliņā</t>
  </si>
  <si>
    <t>Stends Informatīvais  Krustpils saliņā</t>
  </si>
  <si>
    <t>Parka sols Krustpils saliņā</t>
  </si>
  <si>
    <t>"Sēta" Krustpils saliņa</t>
  </si>
  <si>
    <t>Tualete WC ēka Krustpils saliņā</t>
  </si>
  <si>
    <t>Brauktuve Krustpils saliņā</t>
  </si>
  <si>
    <t>Laukums autoransporta novietošanai</t>
  </si>
  <si>
    <t>Ietve Krustpils saliņā</t>
  </si>
  <si>
    <t>Kanalizācija Lietus ūdens kanalizāc. Krustpils saliņā</t>
  </si>
  <si>
    <t>Ūdensvads ārējais Krustpils saliņā</t>
  </si>
  <si>
    <t>Elektroapgāde ārējā Krustpils saliņā</t>
  </si>
  <si>
    <t>Laukums Estrādes Krustpils saliņā</t>
  </si>
  <si>
    <t>Namiņš Rotaļu  Krustpils saliņā</t>
  </si>
  <si>
    <t>Vides mākslas objekts"AKA" V.L.1</t>
  </si>
  <si>
    <t>Vides mākslas priekšmets"SVARI"</t>
  </si>
  <si>
    <t>Vides mākslas objekts"Pilsētas stāsts"</t>
  </si>
  <si>
    <t>Lūsis bronzas figūra Vecpilsētas laukums</t>
  </si>
  <si>
    <t>Stends Mobīlais reklāmas  Vecpilsētas l.1</t>
  </si>
  <si>
    <t>Norādes zīmju stabs Vecpilsētas lauk.1</t>
  </si>
  <si>
    <t>Laukums, ceļa daļaVecpilsētas laukumā1</t>
  </si>
  <si>
    <t>Apgaismojums Vecpilsētas laukumā 1</t>
  </si>
  <si>
    <t>Siltumtīklu trase  Vecpilsētas laukumā 1</t>
  </si>
  <si>
    <t>Ūdensvads Vecpilsētas laukumā 1</t>
  </si>
  <si>
    <t>Ūdens kanalizācija Vecpilsētas laukumā 1</t>
  </si>
  <si>
    <t>Kanalizācija saimnieciskā  Vecpilsētas laukumā1</t>
  </si>
  <si>
    <t>Japānas spireja Gold flame Rīgas ielā</t>
  </si>
  <si>
    <t>Liepas Holandes Rīgas ielā</t>
  </si>
  <si>
    <t>Vītols Matsudanas Rīgas ielā</t>
  </si>
  <si>
    <t>Košumkrūmi Goldflame</t>
  </si>
  <si>
    <t>"Karuselis" vides objekts tirgus laukumā</t>
  </si>
  <si>
    <t>"Aka" vides objekts tirgus laukumā</t>
  </si>
  <si>
    <t>"Zirgs" vides objekts tirgus laukumā</t>
  </si>
  <si>
    <t>Liepas Holandes</t>
  </si>
  <si>
    <t>Metāla aizsargi kokiem Rīgas ielā</t>
  </si>
  <si>
    <t>Stumbru aizsargi kokiem Rīgas ielā</t>
  </si>
  <si>
    <t>Tualete BIO Modul</t>
  </si>
  <si>
    <t>Riteņu turētāji Brīvības ielā</t>
  </si>
  <si>
    <t>Soliņi Brīvības ielā (tirgus laukums)</t>
  </si>
  <si>
    <t>Aizsargs metāla kokiem Brīvības ielā</t>
  </si>
  <si>
    <t>Metāla aizsargi kokiem Brīvības ielā</t>
  </si>
  <si>
    <t>Stends"Rīgas,Brīvības,R.Blaumaņa,Zaļās i</t>
  </si>
  <si>
    <t>Luksafors</t>
  </si>
  <si>
    <t>Barjeras Margas Drošības gājējiem K.Skaubīša</t>
  </si>
  <si>
    <t>Rīgas iela ( Donaviņas upe-Gravas iela)</t>
  </si>
  <si>
    <t>Celtuves iela</t>
  </si>
  <si>
    <t>Dārzu iela</t>
  </si>
  <si>
    <t>Aiviekstes iela</t>
  </si>
  <si>
    <t>Ozolu iela</t>
  </si>
  <si>
    <t>K.Skaubīša iela</t>
  </si>
  <si>
    <t>Kuģu iela</t>
  </si>
  <si>
    <t>Atbalstsiena  pie Krustpils pils</t>
  </si>
  <si>
    <t>Barjeras Drošības margas Rīgas ielā</t>
  </si>
  <si>
    <t>Pietuvietara Rīgas ielā (progress)</t>
  </si>
  <si>
    <t>Pieturvieta Rīgas ielā (Kuģu ie</t>
  </si>
  <si>
    <t>Pieturvieta Rīgas ielā (ēka173)</t>
  </si>
  <si>
    <t>Pieturvieta Daugavas p. Zīlānu</t>
  </si>
  <si>
    <t>Pieturvieta Daugavas p.Zīlānu i</t>
  </si>
  <si>
    <t>Pieturvieta Rīgas i(Zīlānu iel)</t>
  </si>
  <si>
    <t>Pieturvieta Brīvības iela</t>
  </si>
  <si>
    <t>Pieturvieta Brīvības ielā</t>
  </si>
  <si>
    <t>Pieturvieta Brīvības ielā 30</t>
  </si>
  <si>
    <t>Pieturvieta Brīvības ielā 67</t>
  </si>
  <si>
    <t>Spogulis Brīvības ielā</t>
  </si>
  <si>
    <t>Spogulis Brīvības un Vienības ielas kr.</t>
  </si>
  <si>
    <t>Ostas iela</t>
  </si>
  <si>
    <t>Salaskroga iela (asfalts)</t>
  </si>
  <si>
    <t>Meža iela (asfalts)</t>
  </si>
  <si>
    <t>Klostera iela</t>
  </si>
  <si>
    <t>Brīvības iela noR.Blaumaņa-Neretas ielai</t>
  </si>
  <si>
    <t>Barjeras  drošībai Brīvības ielā</t>
  </si>
  <si>
    <t>Ielu apg.bar.p-ts T-6404</t>
  </si>
  <si>
    <t>Ielu apg. bar.p-ts T-6455</t>
  </si>
  <si>
    <t>Ielu apg. bar. p-ts T-6481</t>
  </si>
  <si>
    <t>Ielu apg.bar.p-ts T-6437</t>
  </si>
  <si>
    <t>Ielu apg.bar.p-ts T-5243</t>
  </si>
  <si>
    <t>Ielu apg.bar.p-ts T-5214</t>
  </si>
  <si>
    <t>Siltumapgādes tīkli Rīgas ielā</t>
  </si>
  <si>
    <t>Kanalizācija Lietus ūdens kanalizācija Rīgas ielā</t>
  </si>
  <si>
    <t>Kanalizācija Lietus ūdens kanalizācija Dārzu ielā</t>
  </si>
  <si>
    <t>Kanalizācija Lietus ūdens kanalizācija Ozolu ielā</t>
  </si>
  <si>
    <t>Kanalizācija Lietus ūdens kanalizācija K.Skaubīša iel</t>
  </si>
  <si>
    <t>Kanalizācija Lietus ūdens kanalizācija Kuģu ielā</t>
  </si>
  <si>
    <t>Kanalizācija saimnieciskā Rīgas ielā</t>
  </si>
  <si>
    <t>Kanalizācijas saimnieciskā, Dārzu ielā</t>
  </si>
  <si>
    <t>Kanalizācija saimniec. (akas)K.Skaubīša</t>
  </si>
  <si>
    <t>Kanalizācija saimn. Kuģu ielā(akas)</t>
  </si>
  <si>
    <t>Ūdensvads Rīgas ielā</t>
  </si>
  <si>
    <t>Kanalizācija Lietus ūdens kanalizācija LKT Aiviekstes</t>
  </si>
  <si>
    <t>Ūdensvads (ŪKT)Brīvības ielā</t>
  </si>
  <si>
    <t>Siltumapgādes tīkli Brīvības ielā</t>
  </si>
  <si>
    <t>Kanalizācija saimnieciskā Brīvības ielā</t>
  </si>
  <si>
    <t>Kanalizācija Lietus ūdens kanalizācija (LKT)Brīvības</t>
  </si>
  <si>
    <t>Velonovietne Rīgas ielā</t>
  </si>
  <si>
    <t>Sēta Brīvības ielā 2-6</t>
  </si>
  <si>
    <t>Velonujume Brīvības ielā45</t>
  </si>
  <si>
    <t>Velonojume Brīvības ielā 2</t>
  </si>
  <si>
    <t>Ielu apg. bar.p-ts T-6407</t>
  </si>
  <si>
    <t>Zaļā iela (asfaltbetons)</t>
  </si>
  <si>
    <t>A. Pormaļa iela (asfaltbetons)</t>
  </si>
  <si>
    <t>Rūdolfa Blaumaņa iela (asfaltbetons)</t>
  </si>
  <si>
    <t>Pieturvieta Zaļās ielas</t>
  </si>
  <si>
    <t>Barjeras drošībai Zaļā un Blaumaņa ielu krustojums</t>
  </si>
  <si>
    <t>Pieturvieta R.Blaumaņa ielas</t>
  </si>
  <si>
    <t>Kanalizācija Lietus ūdens kanalizācija Zaļā ielā</t>
  </si>
  <si>
    <t>Kanalizācija Lietus ūdens kanalizācija R.Blaumaņaielā</t>
  </si>
  <si>
    <t>Ūdensvadi, kanalizācija R.Blaumaņa,Zaļā</t>
  </si>
  <si>
    <t>Žogs Jēkabpils kapu</t>
  </si>
  <si>
    <t>Velonovietne Zaļas ielas</t>
  </si>
  <si>
    <t>Velonovietne R.Blaumaņa ielas</t>
  </si>
  <si>
    <t>Nožogojums R.Blaumaņa ielas</t>
  </si>
  <si>
    <t>Kapu iela (asfaltbetons)</t>
  </si>
  <si>
    <t>Palejas iela 15A, Jēkabpils</t>
  </si>
  <si>
    <t>Nojume 9</t>
  </si>
  <si>
    <t>Nojume 10</t>
  </si>
  <si>
    <t>Nojume 11</t>
  </si>
  <si>
    <t>Skatītāju soli un kāpnes</t>
  </si>
  <si>
    <t>Aktieru ģērptuve</t>
  </si>
  <si>
    <t>Lapene 1</t>
  </si>
  <si>
    <t>Lapene 2</t>
  </si>
  <si>
    <t>Lapene 3</t>
  </si>
  <si>
    <t>Lapene 4</t>
  </si>
  <si>
    <t>Lapene 5</t>
  </si>
  <si>
    <t>Lapene 6</t>
  </si>
  <si>
    <t>Lapene 7</t>
  </si>
  <si>
    <t>Lapene 8</t>
  </si>
  <si>
    <t>Lapene 9</t>
  </si>
  <si>
    <t>Lapene 10</t>
  </si>
  <si>
    <t>3.2. pielikums pie TEHNISKĀS SPECIFIKĀCIJAS</t>
  </si>
  <si>
    <t>Laukums Rotaļu ar apgaismojumu</t>
  </si>
  <si>
    <t>Laukums Betona bruģakmens,soliņi</t>
  </si>
  <si>
    <t>Nojume Dūmu ielā 1A (8)</t>
  </si>
  <si>
    <t>Nojume Dūmu ielā 1A (9)</t>
  </si>
  <si>
    <t>Nojume Dūmu ielā 1A (10)</t>
  </si>
  <si>
    <t>Nojume Dūmu ielā 1A (11)</t>
  </si>
  <si>
    <t>Nojume Dūmu ielā 1A (12)</t>
  </si>
  <si>
    <t>Dators CAPITAL NEO 1</t>
  </si>
  <si>
    <t>Dators CAPITAL NEO 2</t>
  </si>
  <si>
    <t>Dators CAPITAL NEO 3</t>
  </si>
  <si>
    <t>Dators CAPITAL NEO 4</t>
  </si>
  <si>
    <t>Atlīdzības minimālais limits EUR</t>
  </si>
  <si>
    <t>Koku stādījumi Vecpilsētas laukums 1</t>
  </si>
  <si>
    <t>Kanalizācija Ārējā sadzīves kanalizāc.Krustpils saliņā</t>
  </si>
  <si>
    <t>Lietots slēpošanas pacēlājs Multilift</t>
  </si>
  <si>
    <t>Dators Capital NEO GX33</t>
  </si>
  <si>
    <t>Botex PSA161 16A Strāvas sadalītājs</t>
  </si>
  <si>
    <t>The T.Bone Free solo HT 1.8GHz Bezvadu mikrofons</t>
  </si>
  <si>
    <t>Kyucera ECOSYS M6230 cind printeris</t>
  </si>
  <si>
    <t>Pilsētvides objekts  "Iņ- Jaņ" (autors Andrejs Ratkevičs, koks nerūsējošais tērauds )</t>
  </si>
  <si>
    <t>Pilsētvides objekts “Daugavas lilija-Pilnbrieds”(autors Ingrīda Slišāne, koks, nerusējošais tērauds )</t>
  </si>
  <si>
    <t>Kopā:</t>
  </si>
  <si>
    <t>Betona bruģakmens segums ar apmalēm Vecpilsētas laukumā 1 (pie ozola)</t>
  </si>
  <si>
    <t>Atkritumu novietne</t>
  </si>
  <si>
    <t>Žogs ar nožogojumu</t>
  </si>
  <si>
    <t>Ietve Dūmu iela</t>
  </si>
  <si>
    <t>Stāvlaukumi Dūmu iela</t>
  </si>
  <si>
    <t>Zālāji Dūmu iela</t>
  </si>
  <si>
    <t>Laukums ar laukamens bruģi Dūmu iela</t>
  </si>
  <si>
    <t>Ceļa zīmes Dūmu iela</t>
  </si>
  <si>
    <t>Bērnu rotaļu laukums ar žogu Dūmu iela</t>
  </si>
  <si>
    <t>Betona atkritumu urnas ar marmora dekoratīvo apdari 400*400*400</t>
  </si>
  <si>
    <t>Soliņi ar atzveltni pie celiņiem</t>
  </si>
  <si>
    <t>Soliņi pie ieejām 500*2000*400 Dūmu iela</t>
  </si>
  <si>
    <t>Gājēju drošības barjera Dūmu iela</t>
  </si>
  <si>
    <t>Ēku norādes zīmes Dūmu iela</t>
  </si>
  <si>
    <t>Informatīvais stends Dūmu iela 1200*1000</t>
  </si>
  <si>
    <t>Laukums ar bruģi</t>
  </si>
  <si>
    <t>Karuselis-bērnu rotaļu laukuma aprīkojums</t>
  </si>
  <si>
    <t>Šūpoles-bērnu rotaļu laukuma aprīkojums</t>
  </si>
  <si>
    <t>Smilšu kaste-bērnu rotaļu laukuma aprīkojums</t>
  </si>
  <si>
    <t>Atsperšupoles-bērnu rotaļu laukuma aprīkojums</t>
  </si>
  <si>
    <t>Arka-bērnu rotaļu laukuma aprīkojums</t>
  </si>
  <si>
    <t>Bērnu pilsētiņa ar slidkalniņu-bērnu rotaļu laukuma aprīkojums</t>
  </si>
  <si>
    <t>Apzaļumošana Dūmu iela</t>
  </si>
  <si>
    <t>Kļava parastā</t>
  </si>
  <si>
    <t>Vilābele divirbuļu</t>
  </si>
  <si>
    <t>Dūmu iela 4196.8 m²</t>
  </si>
  <si>
    <t>Ietve Atmodas iela</t>
  </si>
  <si>
    <t>Stāvlaukumi Atmodas iela</t>
  </si>
  <si>
    <t>Zālāji Atmodas iela</t>
  </si>
  <si>
    <t>Laukums ar laukamens bruģi Atmodas iela</t>
  </si>
  <si>
    <t>laukums ar bruģi</t>
  </si>
  <si>
    <t>Ārējie ūdensvadu tīkli Atmodas, Dūmu, Kadiķu ielām</t>
  </si>
  <si>
    <t>Lietus ūdens kanalizācijas tīkli Atmodas, Dūmu, Kadiķu ielām</t>
  </si>
  <si>
    <t>Sadzīves kanalizācijas tīkli Atmodas, Dūmu, Kadiķu ielām</t>
  </si>
  <si>
    <t>Elektroapgaimojuma tīkli Atmodas, Dūmu, Kadiķu ielām</t>
  </si>
  <si>
    <t>Vājstrāvas sakaru tīkli Atmodas, Dūmu, Kadiķu ielām</t>
  </si>
  <si>
    <t>Žogs atkritumu laukumam Atmodas iela</t>
  </si>
  <si>
    <t>Ceļa zīmes Atmodas iela</t>
  </si>
  <si>
    <t>Soliņi pie ieejām 500*2000*400 Atmodas iela</t>
  </si>
  <si>
    <t>Ielu norādes plāksnes Atmodas iela</t>
  </si>
  <si>
    <t>Ēku norādes zīmes Atmodas iela</t>
  </si>
  <si>
    <t>Informatīvais stends Atmodas iela 1200*1000</t>
  </si>
  <si>
    <t>Apzaļumošana Atmodas iela</t>
  </si>
  <si>
    <t>Atmodas iela 4431  m²</t>
  </si>
  <si>
    <t>Kadiķu iela 11185.5kv.m.</t>
  </si>
  <si>
    <t>Ietve Kadiķu iela</t>
  </si>
  <si>
    <t>Stāvlaukumi Kadiķu iela</t>
  </si>
  <si>
    <t>Zālāji Kadiķu iela</t>
  </si>
  <si>
    <t>Laukums ar laukamens bruģi Kadiķu iela</t>
  </si>
  <si>
    <t>Ceļa zīmes Kadiķu iela</t>
  </si>
  <si>
    <t>Bērnu rotaļu laukums ar žogu Kadiķu iela</t>
  </si>
  <si>
    <t>Videonovērošanas sistēma bērnu rotaļu laukumam Kadiķu iela</t>
  </si>
  <si>
    <t>Žogs atkritumu laukumam Kadiķu iela</t>
  </si>
  <si>
    <t>Soliņi pie ieejām 500*2000*400 Kadiķu iela</t>
  </si>
  <si>
    <t>laukumi ar bruģi</t>
  </si>
  <si>
    <t>ielu norādes plāksnītes Kadiķu iela</t>
  </si>
  <si>
    <t>Ēku norādes zīmes Kadiķu iela</t>
  </si>
  <si>
    <t>Bebra skulptūra no bronzas 1000*700*700</t>
  </si>
  <si>
    <t>Informatīvais stends Kadiķu iela 1200*1000</t>
  </si>
  <si>
    <t>Velosipēdu novietne ar  5 velosipēdu turētājiem</t>
  </si>
  <si>
    <t>Atsperšūpoles-bērnu rotaļu laukuma aprīkojums</t>
  </si>
  <si>
    <t>Mājiņa koka-bērnu rotaļu laukuma aprīkojums</t>
  </si>
  <si>
    <t>Mašinas koka-bērnu rotaļu laukuma aprīkojums</t>
  </si>
  <si>
    <t>Lokomotīve soliņš- bērnu rotaļu laikuma aprīkojums</t>
  </si>
  <si>
    <t>Vagons soliņš- bērnu rotaļu laikuma aprīkojums</t>
  </si>
  <si>
    <t>Koka virvju tiltiņš- bērnu rotaļu laikuma aprīkojums</t>
  </si>
  <si>
    <t>balansa šūpoles- bērnu rotaļu laikuma aprīkojums</t>
  </si>
  <si>
    <t>Līdzsvara tiltiņš- bērnu rotaļu laikuma aprīkojums</t>
  </si>
  <si>
    <t>Bērnu pilsētiņa ar 5 platformām-bērnu rotaļu laukuma aprīkojums</t>
  </si>
  <si>
    <t>Šūpuļtīkls- bērnu rotaļu laikuma aprīkojums</t>
  </si>
  <si>
    <t>Vēdera preses un muguras trenažieris</t>
  </si>
  <si>
    <t>Kāju trenažieris</t>
  </si>
  <si>
    <t>Ritenis un steperis</t>
  </si>
  <si>
    <t>Slēpošana</t>
  </si>
  <si>
    <t>Plecu un kāju trenažieris</t>
  </si>
  <si>
    <t>Basketbola laukums ar Strītbola grozu GOOSE NECK</t>
  </si>
  <si>
    <t>Pludmales Volejbola laukums ar Tīkla balstiem Visby un tīklu</t>
  </si>
  <si>
    <t>Betona galds</t>
  </si>
  <si>
    <t>Apzaļumošana Kadiķu iela</t>
  </si>
  <si>
    <t>Pīlādzis parastais</t>
  </si>
  <si>
    <t>Melnā priede</t>
  </si>
  <si>
    <t>Liepa parastā</t>
  </si>
  <si>
    <t>Purpura ābele</t>
  </si>
  <si>
    <t>Ceriņš parastais</t>
  </si>
  <si>
    <t>Vītols trauslais</t>
  </si>
  <si>
    <r>
      <t xml:space="preserve">Publiskais iepirkums </t>
    </r>
    <r>
      <rPr>
        <i/>
        <sz val="10"/>
        <color theme="1"/>
        <rFont val="Times New Roman"/>
        <family val="1"/>
        <charset val="186"/>
      </rPr>
      <t xml:space="preserve"> ”Jēkabpils novada pašvaldības un tās iestāžu nekustāmā un kustamā īpašuma apdrošināšana”</t>
    </r>
  </si>
  <si>
    <t>Krustpils saliņa, Jēkabpils</t>
  </si>
  <si>
    <t>Vecpilsētas laukums, Jēkabpils</t>
  </si>
  <si>
    <t>Rīgas - Brīvības iela, Jēkabpils</t>
  </si>
  <si>
    <t>Mežaparks, Jēkabpils</t>
  </si>
  <si>
    <t>Dūmu iela, Jēkabpils</t>
  </si>
  <si>
    <t>Atmodas iela, Jēkabpils</t>
  </si>
  <si>
    <t xml:space="preserve">Kadiķu iela, Jēkabpils </t>
  </si>
  <si>
    <t>Rūdolfa Blaumaņa- Neretas iela, Jēkabpils</t>
  </si>
  <si>
    <t>Pilsētvides objekts "Mazais makšķernieks"</t>
  </si>
  <si>
    <t>"Rīti", Asares pag, Jēkbapils nov.</t>
  </si>
  <si>
    <t>"Rīti"-1 (Telpu grupa  ar kadastra apzīmējumu 56440050293001019)</t>
  </si>
  <si>
    <t>"Rīti"-2 (Telpu grupa  ar kadastra apzīmējumu 564400502930010120)</t>
  </si>
  <si>
    <t>Ugunsgrēka trauksmes  atklāšanas sistēma</t>
  </si>
  <si>
    <t>Videonovērošanas sistēma</t>
  </si>
  <si>
    <t>Izsaukšanas sistēma</t>
  </si>
  <si>
    <t>Pandusa izbūve</t>
  </si>
  <si>
    <t>14.</t>
  </si>
  <si>
    <t>Dzīvokļu pārbūves darbi "Rīti":</t>
  </si>
  <si>
    <t>"Jaunviesturi", Salas pag., Jēkabpils nov.</t>
  </si>
  <si>
    <t>Projekts "Bērnu rotaļu laukuma izbūve "Jaunviesturos""  NR.22-05-AL24-A019.2201-000002:</t>
  </si>
  <si>
    <t>Rotaļu komplekts BRL21, Jaunviesturi, Salas pagasts</t>
  </si>
  <si>
    <t>Šūpoles ar grozu SUP3, Jaunviesturi, Salas pagasts</t>
  </si>
  <si>
    <t>Gumijas mulčas segums, Jaunviesturi, Salas pagasts</t>
  </si>
  <si>
    <t>Informatīvais stends, Jaunviesturi, Salas pagasts</t>
  </si>
  <si>
    <t>15.</t>
  </si>
  <si>
    <t xml:space="preserve">Projekts Nr.21-05-AL24-A019.2201-000004 "Viedās tehnoloģijas drošas vides veicināšana":
</t>
  </si>
  <si>
    <t>Lapene 3.0x4.0m ar grīdu, galdu un diviem soliem, Dunavas pagasta īpašumā "Plostnieku akmens" Dunavā, Dunavas pagastā</t>
  </si>
  <si>
    <t>Hibrīdapgaismojuma laterna Dunavas pagasta īpašumā "Plostnieku akmens" Dunavā, Dunavas pagastā</t>
  </si>
  <si>
    <t xml:space="preserve"> "Plostnieku akmens",  Dunavā, Dunavas pagastā, Jēkabpils novadā</t>
  </si>
  <si>
    <t xml:space="preserve"> Id.nr.SNP 2020/20/ERAF proj."Starptautiskā tūristu maršruta "Strūves ģeodēziskais loks" izveide Nr.LLI-447":</t>
  </si>
  <si>
    <t>Publiskā tualete pie skatu torņa "Daborkalns",Jančuki, Sēlpils pag.Salas nov. Id.nr.SNP 2020/20/ERAF proj."Starptautiskā tūristu maršruta "Strūves ģeodēziskais loks" izveide Nr.LLI-447" (str.5529)</t>
  </si>
  <si>
    <t>Strūves ģeodēziskā loka punkta "Daborkalns" skatu tornis, Jančuki,Sēlpils pag. Id.nr.SNP 2020/20/ERAF proj."Starptautiskā tūristu maršruta "Strūves ģeodēziskais loks" izveide Nr.LLI-447"</t>
  </si>
  <si>
    <t>Publ. infrastr.pie skatu torņa (gājēju,br.zona,zāl.,k.soli,inf.st.,urnas,tilts) Id.nr.SNP 2020/20/ERAF proj."Starptautiskā tūristu maršruta "Strūves ģeodēziskais loks" izveide Nr.LLI-447" (str.5529)</t>
  </si>
  <si>
    <t>Informatīvais stends (Projekta nosaukums,Nr. un atbalstītā pasākuma mērķis)</t>
  </si>
  <si>
    <t>Oskara Kalpaka laukums, Jēkabpils</t>
  </si>
  <si>
    <t>Gājēju celiņš ar betona bruģakmens segumu un betona apmalēm Kalpaka laukums</t>
  </si>
  <si>
    <t>Gājēju celiņā granīta plāksnes (300x2000x60) ar gravētu tekstu Kalpaka laukums</t>
  </si>
  <si>
    <t>Stāvlaukums betona bruģakmens Kalpaka laukums</t>
  </si>
  <si>
    <t>Zāliens Kalpaka laukums</t>
  </si>
  <si>
    <t>Sols uz betona kājām bez atzveltnes Kalpaka laukumā</t>
  </si>
  <si>
    <t>Atkritumu urnas betona Kalpaka laukumā</t>
  </si>
  <si>
    <t>Betona puķu pods Kalpaka laukumā</t>
  </si>
  <si>
    <t>Velostatīvs "Lūsis" Kalpaka laukumā</t>
  </si>
  <si>
    <t>Apgaismojuma tīkli Kalpaka laukumā (10 balsti, 11 gaismekļi)</t>
  </si>
  <si>
    <t xml:space="preserve">Izmaksu sadalījums objektam "Kalpaka laukuma pārbūve" , proj.nr. LLI-477  Starptautiskā tūristu maršruta "Strūves ģeodēziskais loks" izveide:         </t>
  </si>
  <si>
    <t>16.</t>
  </si>
  <si>
    <t>17.</t>
  </si>
  <si>
    <t>18.</t>
  </si>
  <si>
    <t>Drošības stabiņi ar frēzētu tekstu nerūsējoša tērauda        Kalpaka laukumā (valstu nosaukumi - Norvēģija, Zviedrija, Somija, Krievija, Igaunija, Latvija, Lietuva, Baltkrievija, Moldova, Ukraina)</t>
  </si>
  <si>
    <t>Skatu tornis "Daborkalns", "Jančuki", Sēlpils pag., Jēkabpils novadā</t>
  </si>
  <si>
    <t>19.</t>
  </si>
  <si>
    <t>Izmaksu sadalījums objektam "Ēkas pārbūve Pils Rajons 41, Jēkabpils":</t>
  </si>
  <si>
    <t>Pils Rajons 41, Jēkabpils</t>
  </si>
  <si>
    <t>Ēka</t>
  </si>
  <si>
    <t>Lietus kanalizācijas sistēma</t>
  </si>
  <si>
    <t>Drenāžas kanalizācijas sistēma</t>
  </si>
  <si>
    <t xml:space="preserve">Zāliens </t>
  </si>
  <si>
    <t>Betona bruģakmens segums</t>
  </si>
  <si>
    <t xml:space="preserve">Škelta granīta bruģakmens segums </t>
  </si>
  <si>
    <t>56,3 m²</t>
  </si>
  <si>
    <t>176,4 m²</t>
  </si>
  <si>
    <t>96,2 m²</t>
  </si>
  <si>
    <t>47 m²</t>
  </si>
  <si>
    <t>35 m²</t>
  </si>
  <si>
    <t>85,7 m²</t>
  </si>
  <si>
    <t>20.</t>
  </si>
  <si>
    <t>Izmaksu sadalījums objektam "Ēkas pārbūve deinstitucionalizācijas plāna īstenošanas vajadzībām", Biržu iela 12, Birži, Salas pagasts, Jēkabpils novads, ERAF projekts "Pakalpojumu infrastruktūras attīstība deinstitucionalizācijas plānu īstenošanai Jēkabpils novada Salas un Sēlpils pagastos"  nr.9.3.1.1/19/I/001:</t>
  </si>
  <si>
    <t>Biržu iela 12, Birži, Salas pagasts, Jēkabpils novads</t>
  </si>
  <si>
    <t xml:space="preserve">Ēka </t>
  </si>
  <si>
    <t>Apkures sistēma (53 radiatori, 505 m cauruļvadi)</t>
  </si>
  <si>
    <t>Ventilācijas sistēma (21 gaisa apstrādes iekārta, 8 ventilatori, 262 m gaisa vadi)</t>
  </si>
  <si>
    <t xml:space="preserve">Aukstais un karstais sadzīves ūdensvads               </t>
  </si>
  <si>
    <t>Ārējie elektrotīkli, zibensaizsardzība (50 m kabeļi, zemējums 120 m)</t>
  </si>
  <si>
    <t>Iekšējie elektrotīkli (157 gaismekļi, 3 sadalnes, 6535 m kabeļi)</t>
  </si>
  <si>
    <t>Elektronisko sakaru sistēmas (20 videonovērošanas kameras, 5 WiFi pieslēguma punkti, 1 UPS, 1 videoieraksta serveris)</t>
  </si>
  <si>
    <t>Automātiskā ugunsdzēsības signalizācija (89 dūmu detektori, 6 trauksmes pogas, 14 trauksmes sirēnas)</t>
  </si>
  <si>
    <t>Diagonālais pacēlājs cilvēkiem ar īpašām vajadzībām "Stratos"</t>
  </si>
  <si>
    <t>Betona bruģakmens segums ar apmalēm</t>
  </si>
  <si>
    <t>Zāliens</t>
  </si>
  <si>
    <t>Ēka (būve  ar kadastra apzīmējumu 56860090130001)</t>
  </si>
  <si>
    <t>21.</t>
  </si>
  <si>
    <t>"Līkumi", Sēlpils pagasts, Jēkabpils novads</t>
  </si>
  <si>
    <t>Izmaksu sadalījums objektam "Līkummuižas ēkas pārbūve", Līkumi, Sēlpils pagasts, būve ar kadastra apzīmējumu 56900030074006:</t>
  </si>
  <si>
    <t>Siltummezgls</t>
  </si>
  <si>
    <t>Apkures sistēma (47 radiatori, 537 m)</t>
  </si>
  <si>
    <t>Ventilācijas sistēma, (Duplex 1500 ventilāc.iekārta, 8 ventilatori, 260 m gaisa vadi)</t>
  </si>
  <si>
    <t>Ūdensvada tīkli</t>
  </si>
  <si>
    <t>Kanalizācijas tīkli</t>
  </si>
  <si>
    <t>Ārējie elektrotīkli (t.sk. 2 stabi ar LED spuldzēm, EPL 122 m)</t>
  </si>
  <si>
    <t>Iekšējie elektrotīkli (164 LED, 9 dvieļu žāvētāji, 3 sadalnes, 1 skaitītājs, 3753m kabeļi, zemējums)</t>
  </si>
  <si>
    <t>Centralizētā izziņošanas sistēma (38 skaļruņi, pults,kontrolieris,pastiprinātājs, lādēšanas iekārta)</t>
  </si>
  <si>
    <t>Elektronisko sakaru inženiertīkli (komutāc.skapis, 2 komutāc.paneļi, 6 WC trauksmes izsauk.sistēmas, 1 izsauk.sistēmas panelis)</t>
  </si>
  <si>
    <t>Videonovērošana (1 serveris,7 ārējās videokameras)</t>
  </si>
  <si>
    <t>Apsardzes signalizācija (2 vadības pultis, 2 ārējās un 2 iekšējās trauksmes signaliz., 20 infrasark.staru detektori, 16 stiklu plīšanas detektori)</t>
  </si>
  <si>
    <t>Ugunsdzēsības automātikas sistēma (1 kontroles panelis, 78 dūmu detektori, 10 trauksmes sirēnas, 1 ārējā trauksmes sirēna)</t>
  </si>
  <si>
    <t xml:space="preserve"> kompl.</t>
  </si>
  <si>
    <t>Draudzības aleja un Viestura iela, Jēkabpils</t>
  </si>
  <si>
    <t>22.</t>
  </si>
  <si>
    <t xml:space="preserve">Draudzības aleja  </t>
  </si>
  <si>
    <t>Viestura iela</t>
  </si>
  <si>
    <t>Ietve Draudzības alejā un Viestura ielā</t>
  </si>
  <si>
    <t>Zālājs Draudzības alejā un Viestura ielā</t>
  </si>
  <si>
    <t>Lietus ūdens kanalizācijas tīkli</t>
  </si>
  <si>
    <t>Ielu apgaismojums-49 balsti</t>
  </si>
  <si>
    <t>Elektronisko sakaru tīkli</t>
  </si>
  <si>
    <t>Gājēju ( velosipēdistu)barjera</t>
  </si>
  <si>
    <t>Japānas spireja</t>
  </si>
  <si>
    <t>Tunberga bārbele</t>
  </si>
  <si>
    <t>Dzeltenais rododendrs</t>
  </si>
  <si>
    <t>Japānas rododendrs</t>
  </si>
  <si>
    <t>Aka PEH plastmasas</t>
  </si>
  <si>
    <t>Ielu aprīkojums (ceļa zīmes-56 gab)</t>
  </si>
  <si>
    <t>Soliņi</t>
  </si>
  <si>
    <t>Atkritumu urnas</t>
  </si>
  <si>
    <t>Velosipēdu statīvs</t>
  </si>
  <si>
    <t>Ielu norāžu zīmes</t>
  </si>
  <si>
    <t>23.</t>
  </si>
  <si>
    <t>Ķieģeļu iela, Jēkabpils</t>
  </si>
  <si>
    <t>Ķieģeļu ielas posma no Zīlānu ielas pārbūve:</t>
  </si>
  <si>
    <t>Draudzības alejas un Viestura ielas pārbūve no Andreja Pormaļa līdz Draudzības alejai Jēkabpilī:</t>
  </si>
  <si>
    <t>Ķieģeļu ielas posms no Zīlānu ielas Jēkabpilī, asfalts</t>
  </si>
  <si>
    <t>Ceļa zīmes ar stabiem Ķieģeļu ielas posmā</t>
  </si>
  <si>
    <t>Zālājs Ķieģeļu ielā</t>
  </si>
  <si>
    <t>Ietve Ķieģeļu ielā</t>
  </si>
  <si>
    <t>Ūdensapgādes tīkli Ķieģeļu ielā</t>
  </si>
  <si>
    <t xml:space="preserve">Sadzīves  kanalizācijas tīkli Ķieģeļu ielā </t>
  </si>
  <si>
    <t>Lietus ūdens kanalizācijas tīkli Ķieģeļu ielā</t>
  </si>
  <si>
    <t>Apgaismojums -24 balsti Ķieģeļu ielā</t>
  </si>
  <si>
    <t>Elektroapgādes tīkli Ķieģeļu ielā</t>
  </si>
  <si>
    <t>Sakaru komunikāciju tīkli (SIA Lattelecom) Ķieģeļu ielā</t>
  </si>
  <si>
    <t>Elektronisko sakaru tīkli Ķieģeļu ielā</t>
  </si>
  <si>
    <t>20Kv KL pieslēgums Ķieģeļu ielā</t>
  </si>
  <si>
    <t>24.</t>
  </si>
  <si>
    <t>Šķēršļu takas jaunbūve Zīlānu ciemā Kūku pagasta", t.sk. mākslīgais segums 220,0 (z.v. 56700040235):</t>
  </si>
  <si>
    <t>Rotaļu iekārta Atlas</t>
  </si>
  <si>
    <t>Rotaļu iekārta Bermuda Triangle</t>
  </si>
  <si>
    <t>Rotaļu iekārta Everglades</t>
  </si>
  <si>
    <t>Rotaļu iekārta Gaping Ghyll</t>
  </si>
  <si>
    <t>Rotaļu iekārta Giant Causeway</t>
  </si>
  <si>
    <t>Rotaļu iekārta Klondike</t>
  </si>
  <si>
    <t>Rotaļu iekārta Magellan Straiks</t>
  </si>
  <si>
    <t>Rotaļu iekārta Sierra Diablo</t>
  </si>
  <si>
    <t>Informācijas plāksne iebetonēta</t>
  </si>
  <si>
    <t>Daudzfunkcionālā laukuma izbūve Aknīstes pilsētā", t.sk. Publiskā tualete, kadastra apzīmējums 56050010592003:</t>
  </si>
  <si>
    <t>Skolas iela 2A, Aknīste, Aknīstes pag.</t>
  </si>
  <si>
    <t>25.</t>
  </si>
  <si>
    <t>Tualete/nojume Aknīstes daudzfunkcionālajā laukumā</t>
  </si>
  <si>
    <t>Ietve bruģakmens Aknīstes daudzfunkcionālajā laukumā</t>
  </si>
  <si>
    <t>Laukums ar gumijas segumu</t>
  </si>
  <si>
    <t>Zālājs Aknīstes daudzfunkcionālajā laukumā</t>
  </si>
  <si>
    <t>Atpūtas sols ar atzveltni</t>
  </si>
  <si>
    <t>Atkritumu urna</t>
  </si>
  <si>
    <t>Velo statīvs</t>
  </si>
  <si>
    <t>Karoga masts</t>
  </si>
  <si>
    <t>Figūra "Varde"</t>
  </si>
  <si>
    <t>Šūpoles ar ligzdu</t>
  </si>
  <si>
    <t>Šūpoles ar grozu</t>
  </si>
  <si>
    <t>Figūra Piramīda</t>
  </si>
  <si>
    <t>Bļodveida karuselis</t>
  </si>
  <si>
    <t>Informācijas zīme</t>
  </si>
  <si>
    <t>Afišu stabs</t>
  </si>
  <si>
    <t>Klajeniskais kadiķis</t>
  </si>
  <si>
    <t>Kazaku kadiķis</t>
  </si>
  <si>
    <t>Zvīņainais kadiķis</t>
  </si>
  <si>
    <t>Parastā kļava</t>
  </si>
  <si>
    <t>Parastais dižskabārdis</t>
  </si>
  <si>
    <t>Apgaismojums  un elektroapgāde Aknīstes daudzfunkcionālajam laukumam ( 21 stabs)</t>
  </si>
  <si>
    <t>Elektroapgāde tualetei/nojumei Aknīstes daudzfunkcionālajā laukumā</t>
  </si>
  <si>
    <t>Ūdensapgādes tīkli</t>
  </si>
  <si>
    <t>Sadzīves kanalizācijas tīkli</t>
  </si>
  <si>
    <t>Lietus kanalizācijas tīkli</t>
  </si>
  <si>
    <t>Sakaru tīkli</t>
  </si>
  <si>
    <t>26.</t>
  </si>
  <si>
    <t>Rīgas iela 200, Jēkabpils</t>
  </si>
  <si>
    <t>Izmaksu sadalījums objektam "Jēkabpils  2. vidusskolas  iekštelpu un inženiertīklu atjaunošana  Rīgas ielā 200, Jēkabpilī, Jēkabpils novadā", Projekts Nr.8.1.2.0/18/I/007  “Jēkabpils vispārējās izglītības iestāžu mācību vides un infrastruktūras uzlabošana" :</t>
  </si>
  <si>
    <t>Logi un durvis skolas ēkai, Rīgas iela 200, Jēkabpilī</t>
  </si>
  <si>
    <t>Skolas ēka, kadastra apzīmējums 56010012751001</t>
  </si>
  <si>
    <t>Apkure un ventilācija, Jēkabpils 2.vsk.ēkā, Rīgas iela 200, Jēkabpilī</t>
  </si>
  <si>
    <t>Ūdenspagāde un kanalizācija, iekšējie tīkli, Jēkabpils 2.vsk ēkai, Rīgas iela 200, Jēkabpilī</t>
  </si>
  <si>
    <t>Ugunsdzēsības automātika un trauksmes sistēma, Jēkabpils 2.vsk ēkai, Rīgas iela 200, Jēkabpilī</t>
  </si>
  <si>
    <t>Datortīkli Jēkabpils 2.vsk ēkai, Rīgas iela 200, Jēkabpilī</t>
  </si>
  <si>
    <t>Centralizētā izziņošanas sistēma, apskaņošana, Jēkabpils 2.vsk ēkai, Rīgas iela 200, Jēkabpilī</t>
  </si>
  <si>
    <t>Elektroapgāde (iekšējā), Jēkabpils 2.vsk ēkai, Rīgas iela 200, Jēkabpilī</t>
  </si>
  <si>
    <t>Rīgas iela 192, Jēkabpils</t>
  </si>
  <si>
    <t>27.</t>
  </si>
  <si>
    <t>Jēkabpils 2.vidusskola jumta seguma nomaiņa un fasādes  atjaunošana, būves kadastra apzīmējums 56010012796001, Projekts Nr.8.1.2.0/18/I/007  “Jēkabpils vispārējās izglītības iestāžu mācību vides un infrastruktūras uzlabošana" :</t>
  </si>
  <si>
    <t>Skolas ēka, Rīgas iela 192, Jēkabpilī, kad.apz. 56010012796001</t>
  </si>
  <si>
    <t>Jumta segums skolas ēkai, Rīgas iela 192, Jēkabpilī</t>
  </si>
  <si>
    <t>Zibensaizsardzība skolas ēkai, Rīgas iela 192, Jēkabpilī</t>
  </si>
  <si>
    <t>Durvis, bēniņu logs skolas ēkai Rīgas iela 192, Jēkabpilī</t>
  </si>
  <si>
    <t>28.</t>
  </si>
  <si>
    <t>Jaunā iela, Jēkabpils</t>
  </si>
  <si>
    <t xml:space="preserve">Jaunās ielas posms (asfalts) </t>
  </si>
  <si>
    <t xml:space="preserve">Gājēju ietve (bruģakmens) Jaunās ielas posms  </t>
  </si>
  <si>
    <t>Ceļa zīme uz cinkota metāla staba Jaunās ielas posms</t>
  </si>
  <si>
    <t>Ielu nosaukumu norādes stabi ar norādēm Jaunās ielas posms</t>
  </si>
  <si>
    <t xml:space="preserve">Ārējie elektroapgādes tīkli (13 ielu apgaismes balsti)  </t>
  </si>
  <si>
    <t>Zāliens Jaunās ielas posms</t>
  </si>
  <si>
    <t>Rūpniecības iela</t>
  </si>
  <si>
    <t>Gājēju ietve (bruģakmens) Rūpniecības iela</t>
  </si>
  <si>
    <t>Ceļa zīme uz cinkota metāla staba Rūpniecības iela</t>
  </si>
  <si>
    <t>Ielu nosaukumu norādes stabi ar norādēm Rūpniecības iela</t>
  </si>
  <si>
    <t>Zāliens Rūpniecības iela</t>
  </si>
  <si>
    <t>Ārējie elektroapgādes tīkli (6 ielu apgaismes balsti)  Rūpniecības iela</t>
  </si>
  <si>
    <t>Jaunās ielas posms Zemgales ielas līdz Viestura ielai</t>
  </si>
  <si>
    <t xml:space="preserve"> "Jaunās ielas posma atjaunošana, Jēkabpilī", Projekts Nr. 5.6.2.0/18/I/020  “Viestura ielas, Draudzības alejas un Jaunās ielas degradēto teritoriju atjaunošana un publiskās infrastruktūras uzlabošana uzņēmējdarbības attīstībai":  </t>
  </si>
  <si>
    <t>Vilhelma Strūves iela 10, Jēkabpils</t>
  </si>
  <si>
    <t>29.</t>
  </si>
  <si>
    <t>"Strūves parka labiekārtojuma pārbūve":</t>
  </si>
  <si>
    <t>Gājēju celiņš ar betona bruģakmens segumu un betona apmalēm</t>
  </si>
  <si>
    <t>Izzinošu rotaļu ierīču uzstādīšana uz betona bruģakmens seguma (105m²)</t>
  </si>
  <si>
    <t>Apgaismojuma līnijas izbūve (16 laternas)</t>
  </si>
  <si>
    <t>Ūdens vada pievada (10.4m) izbūve rotaļu ierīcēm</t>
  </si>
  <si>
    <t>Apmeklētāju plūsmas skaitītājs</t>
  </si>
  <si>
    <t>Velostatīvi</t>
  </si>
  <si>
    <t>Informatīvais stends</t>
  </si>
  <si>
    <t>Biržu iela 12, Birži, Salas pag.</t>
  </si>
  <si>
    <t>Iekšējais ūdensvads</t>
  </si>
  <si>
    <t>Iekšējā kanalizācija</t>
  </si>
  <si>
    <t>Iekšējie elektrotīkli</t>
  </si>
  <si>
    <t>Platformas tipa pacēlājs cilvēku pārvadāšanai</t>
  </si>
  <si>
    <t>Skolas ēkas vienkāršota atjaunošana sociālās mājas ierīkošanai , Biržu iela 12, Birži, Salas pagasts ", ELFLA Projekts "Sociālās mājas izveide Salas novadā" Nr.20-05-AL24-A019.2203-000001 būve ar kadastra apzīmējumu 56900030074006:</t>
  </si>
  <si>
    <t>Ēka,  būve ar kadastra apzīmējumu 56900030074006</t>
  </si>
  <si>
    <t>30.</t>
  </si>
  <si>
    <t>Zīlānu iela 122A , Zīlāni, Kūku pag., Jēkabpils nov.("Madaras", Zīlāni, Kūku pag.)</t>
  </si>
  <si>
    <t>Brīvības iela 286A, Jēkabpils</t>
  </si>
  <si>
    <t>Izmaksu sadalījums objektam Dzīvojamās mājas pārbūve, teritorijas labiekārtošana Brīvības ielā 286A, Jēkabpilī, PL kartiņa PP10092, proj.nr.9.3.1.1/18/I/001.Infrastruktūras izveide sabiedrībā balstītu sociālo pakalpojumu nodrošināšanai dzīvesvietā:</t>
  </si>
  <si>
    <t>Ēkas pārbūves darbi</t>
  </si>
  <si>
    <t>Iekšējie ūdensvadi un to aprīkojums</t>
  </si>
  <si>
    <t>Iekšējie kanalizācijas tīkli un to aprīkojums</t>
  </si>
  <si>
    <t>Apkures sistēma</t>
  </si>
  <si>
    <t>Ventilācijas sistēmas</t>
  </si>
  <si>
    <t>Iekšējie elektrotehniskie tīkli</t>
  </si>
  <si>
    <t>Ugunsdrošības apsardzes sistēma</t>
  </si>
  <si>
    <t>Iekšējie vājstrāvas tīkli (Datoru, telefonu, televizoru,MIS)</t>
  </si>
  <si>
    <t>Durvju automātiskās atvēršanas tīkls</t>
  </si>
  <si>
    <t>Laukums bruģakmens</t>
  </si>
  <si>
    <t>Zālājs</t>
  </si>
  <si>
    <t>Atkritumu konteineru nožogojums</t>
  </si>
  <si>
    <t>Galds ar soliem (betona kājas, koka sēdvirsma)</t>
  </si>
  <si>
    <t>Betona atkritumu urna 60 l</t>
  </si>
  <si>
    <t>Velosipēdu pusloka novietnes (3)</t>
  </si>
  <si>
    <t>Sols ar atzveltni 2*0.6m</t>
  </si>
  <si>
    <t>Puķu kaste koka</t>
  </si>
  <si>
    <t xml:space="preserve">Metāla paneļu žogs ar veramiem vārtiem 1.5x2m </t>
  </si>
  <si>
    <t>Hortenzija kokveida</t>
  </si>
  <si>
    <t>Hortenzija skarainā</t>
  </si>
  <si>
    <t>Ārējie ūdensvada  tīkli</t>
  </si>
  <si>
    <t>Ārējie sadzīves kanalizācijas tīkli</t>
  </si>
  <si>
    <t>Siltumtrases tīkli</t>
  </si>
  <si>
    <t>Daudzums</t>
  </si>
  <si>
    <t>m²</t>
  </si>
  <si>
    <t xml:space="preserve"> m²</t>
  </si>
  <si>
    <t>m</t>
  </si>
  <si>
    <t>429,19 m</t>
  </si>
  <si>
    <t xml:space="preserve">13,35 </t>
  </si>
  <si>
    <t xml:space="preserve">1 </t>
  </si>
  <si>
    <t xml:space="preserve">21,5 </t>
  </si>
  <si>
    <t xml:space="preserve">2 </t>
  </si>
  <si>
    <t xml:space="preserve">21,8 </t>
  </si>
  <si>
    <t xml:space="preserve">21.8 </t>
  </si>
  <si>
    <t xml:space="preserve">65,3 </t>
  </si>
  <si>
    <t>87,5</t>
  </si>
  <si>
    <t xml:space="preserve">64,1 </t>
  </si>
  <si>
    <t xml:space="preserve">32,1 </t>
  </si>
  <si>
    <t xml:space="preserve">33,2 </t>
  </si>
  <si>
    <t>35,9</t>
  </si>
  <si>
    <t xml:space="preserve">35,6 </t>
  </si>
  <si>
    <t>35,6</t>
  </si>
  <si>
    <t xml:space="preserve">33,3 </t>
  </si>
  <si>
    <t xml:space="preserve">34,8 </t>
  </si>
  <si>
    <t xml:space="preserve">20 </t>
  </si>
  <si>
    <t xml:space="preserve">54,1 </t>
  </si>
  <si>
    <t xml:space="preserve">25 </t>
  </si>
  <si>
    <t xml:space="preserve">370 </t>
  </si>
  <si>
    <t xml:space="preserve">290,9 </t>
  </si>
  <si>
    <t xml:space="preserve">1967 </t>
  </si>
  <si>
    <t xml:space="preserve">80,7 </t>
  </si>
  <si>
    <t xml:space="preserve">485 </t>
  </si>
  <si>
    <t xml:space="preserve">2934 </t>
  </si>
  <si>
    <t xml:space="preserve">5098 </t>
  </si>
  <si>
    <t xml:space="preserve">2694 </t>
  </si>
  <si>
    <t xml:space="preserve">424 </t>
  </si>
  <si>
    <t xml:space="preserve">9505,29 </t>
  </si>
  <si>
    <t xml:space="preserve">30  </t>
  </si>
  <si>
    <t xml:space="preserve">118 </t>
  </si>
  <si>
    <t xml:space="preserve">716 </t>
  </si>
  <si>
    <t xml:space="preserve">192 </t>
  </si>
  <si>
    <t xml:space="preserve">140 </t>
  </si>
  <si>
    <t xml:space="preserve">807 </t>
  </si>
  <si>
    <t>gb</t>
  </si>
  <si>
    <t>gb.</t>
  </si>
  <si>
    <t xml:space="preserve">18 </t>
  </si>
  <si>
    <t xml:space="preserve">3.373 </t>
  </si>
  <si>
    <t>km</t>
  </si>
  <si>
    <t>0.063</t>
  </si>
  <si>
    <t xml:space="preserve">0.03  </t>
  </si>
  <si>
    <t xml:space="preserve">0.197 </t>
  </si>
  <si>
    <t xml:space="preserve">0.034 </t>
  </si>
  <si>
    <t xml:space="preserve">3.155 </t>
  </si>
  <si>
    <t xml:space="preserve">4 </t>
  </si>
  <si>
    <t xml:space="preserve">795 </t>
  </si>
  <si>
    <t>867</t>
  </si>
  <si>
    <t>kompl.</t>
  </si>
  <si>
    <t xml:space="preserve">m </t>
  </si>
  <si>
    <t>komp.</t>
  </si>
  <si>
    <t>31.</t>
  </si>
  <si>
    <t>Dolomīta iela</t>
  </si>
  <si>
    <t>Ielas aprīkojums (Dolomīta iela)</t>
  </si>
  <si>
    <t>Gājēju un velosipēdu ceļš (Dolomīta iela)</t>
  </si>
  <si>
    <t>Satiksmes aprīkojums veloceliņam</t>
  </si>
  <si>
    <t>Zāliens Dolomīta iela veloceliņam</t>
  </si>
  <si>
    <t xml:space="preserve">Elektroapgādes ārējie tīkli (ielu apgaismojums) 41 balsts </t>
  </si>
  <si>
    <t>Metāla vārti 6m</t>
  </si>
  <si>
    <t>Metāla vārti 10m</t>
  </si>
  <si>
    <t>Irbeņlapu fizokarps Dart Gold</t>
  </si>
  <si>
    <t>Priede kalnu (Dolomīta iela)</t>
  </si>
  <si>
    <t>Zāliens Dolomīta iela</t>
  </si>
  <si>
    <t>Izmaksu sadalījums objektam Dolomīta ielas pārbūve, Jēkabpilī, proj.nr.6.1.4.2/17/I/006:</t>
  </si>
  <si>
    <t>Dolomīta iela, Jēkabpils</t>
  </si>
  <si>
    <t>33.</t>
  </si>
  <si>
    <t>32.</t>
  </si>
  <si>
    <t>Filozofu iela 6A, Jēkabpils</t>
  </si>
  <si>
    <t>34.</t>
  </si>
  <si>
    <t>Izmaksu sadalījums objektam Muzeja brīvdabas nodaļas  "Sēļu  Sēta" apmeklētāju centra ēkas jaunbūve un kases ēkas nojaukšana Filozofu ielā 6A, Jēkabpilī:</t>
  </si>
  <si>
    <t>Apmeklētāju centrs  Filozofu ielā 6A, Jēkabpilī, /Amatu māja/</t>
  </si>
  <si>
    <t>Apkures sistēma /Amatu māja/</t>
  </si>
  <si>
    <t>Tērauda apkures katls   ar granulu padeves mehānismu, automātikas un vadības bloku katlu mājā  /Amatu māja/</t>
  </si>
  <si>
    <t>Kombinētāis boileris OKC 80 katlu mājā  /Amatu māja/</t>
  </si>
  <si>
    <t>Ventilācijas  sistēma /Amatu māja/</t>
  </si>
  <si>
    <t>Ūdensvada tīkli , iekšējie  /Amatu māja/</t>
  </si>
  <si>
    <t>Sadzīves kanalizācija   /Amatu māja/</t>
  </si>
  <si>
    <t>Elektrotīkli , iekšējie  /Amatu māja/</t>
  </si>
  <si>
    <t>Ugunsgrēka atklāšanas un trauksmes signalizācijas sistēma  /Amatu māja/</t>
  </si>
  <si>
    <t>Zibens aizsardzība /Amatu māja/</t>
  </si>
  <si>
    <t>Sadzīves kanalizācija  ārējie tīkli  /Amatu māja/</t>
  </si>
  <si>
    <t>Ūdensvada tīkli , ārējie  /Amatu māja/</t>
  </si>
  <si>
    <t>Elektrotīkli , ārējie   /Amatu māja/</t>
  </si>
  <si>
    <t>Iebraucamā ceļa grants segums , šķemba  /Amatu māja/</t>
  </si>
  <si>
    <t>Šķeltas dabīga akmens bruģa  segums /Amatu māja/</t>
  </si>
  <si>
    <t xml:space="preserve">Daudzgadīgu puķu  dobe  /Amatu māja/ </t>
  </si>
  <si>
    <t>Zāliens /Amatu māja/</t>
  </si>
  <si>
    <t>Velostātīvs 5 riteņiem /Amatu māja/</t>
  </si>
  <si>
    <t xml:space="preserve">Atkritumu tvertnes </t>
  </si>
  <si>
    <t>Informācijas stends  ar koka skaidu jumtiņu /Amatu māja/</t>
  </si>
  <si>
    <t xml:space="preserve"> Filozofu ielā 15 un Viestura ielā 1, Jēkabpils</t>
  </si>
  <si>
    <t>Skeitparks ar iekārtām:</t>
  </si>
  <si>
    <t>35.</t>
  </si>
  <si>
    <t>Laukums ar asfaltbetona segumu, Skeitparkā Filozofu ielā 15, Jēkabpilī</t>
  </si>
  <si>
    <t>Laukums ar betona bruģakmens segumu, Skeitparkā Filozofu ielā 15, Jēkabpilī</t>
  </si>
  <si>
    <t>Zāliens, Skeitparka laukumā Filozofu ielā 15, Jēkabpilī</t>
  </si>
  <si>
    <t>Betona augu konteineri, Skeitparkā Filozofu ielā 15, Jēkabpilī</t>
  </si>
  <si>
    <t>Kalnu priedes (Pinus sylvestris 'Watereri'), Skeitparkā Filozofu ielā 15, Jēkabpilī</t>
  </si>
  <si>
    <t>Gājēju celiņi ar betona bruģakmens segumu, Vingrošanas un trenažieru laukumā, Viestura ielā 1 un Filozofu ielā 15</t>
  </si>
  <si>
    <t>Laukums ar gumijas plākšņu segumu, Vingrošanas un trenažieru laukumā, Viestura ielā 1 un Filozofu ielā 15</t>
  </si>
  <si>
    <t>Laukums ar betona bruģakmens segumu, Vingrošanas un trenažieru laukumā, Viestura ielā 1 un Filozofu ielā 15</t>
  </si>
  <si>
    <t>Zāliens, Vingrošanas un trenažieru laukumā, Viestura ielā 1 un Filozofu ielā 15</t>
  </si>
  <si>
    <t>Multifunkcionāls vingrošanas komplekss, Vingrošanas un trenažieru laukumā, Viestura ielā 1 un Filozofu ielā 15</t>
  </si>
  <si>
    <t>Fitnesa virves, Vingrošanas un trenažieru laukumā, Viestura ielā 1 un Filozofu ielā 15</t>
  </si>
  <si>
    <t>Jaunā iela 39I, Jēkabpils</t>
  </si>
  <si>
    <t>36.</t>
  </si>
  <si>
    <t>Izmaksu sadalījums objektam "Pašvaldības ēkas Jaunā ielā 39I atjaunošana un energoefektivitātes paaugstināšana", Projekts “Pašvaldības ēkas Jaunā ielā 39I atjaunošana un energoefektivitātes paaugstināšana”  (Nr. 4.2.2.0/18/I/066):</t>
  </si>
  <si>
    <t xml:space="preserve">Apkures sistēma </t>
  </si>
  <si>
    <t>Ventilācija</t>
  </si>
  <si>
    <t>Ventilācijas sistēmu siltumapgāde</t>
  </si>
  <si>
    <t>Elektroapgādes sistēma (ārējā)</t>
  </si>
  <si>
    <t>Apgaismošanas līnija (550m,29 balsti)</t>
  </si>
  <si>
    <t>Apsardzes signalizācijas sistēma</t>
  </si>
  <si>
    <t xml:space="preserve">Iekšējie vājstrāvu datortīkli </t>
  </si>
  <si>
    <t>Ugunsdzēsības automātikas sistēmas</t>
  </si>
  <si>
    <t>Ārējie ūdensvada tīkli, 44.9m</t>
  </si>
  <si>
    <t>Ārējie kanalizācijas tīkli, 113m</t>
  </si>
  <si>
    <t>Ārējā siltumtrase, 12m</t>
  </si>
  <si>
    <t>kompl</t>
  </si>
  <si>
    <t>Laukums (brauktuves zona)  asfalta segums ar betona apmalēm</t>
  </si>
  <si>
    <t>Laukums un gājēju celiņi betona bruģakmens segums ar betona apmalēm</t>
  </si>
  <si>
    <t xml:space="preserve">Laukums gumijas segums </t>
  </si>
  <si>
    <t xml:space="preserve">Žogs metāla </t>
  </si>
  <si>
    <t>Rotaļu kompleksa nojumes</t>
  </si>
  <si>
    <t>Soliņi nojumēs l=2m</t>
  </si>
  <si>
    <t>Atpūtas soli ar atzveltni  (ERGO-UM368)</t>
  </si>
  <si>
    <t>Norobežojošās barjeras (BARJERA BG94)</t>
  </si>
  <si>
    <t>Atkritumu urnas (DARA-PA694SMO)</t>
  </si>
  <si>
    <t xml:space="preserve">Velosipēdu turētājs LŪSIS h=0,98m, l=0,82m uz betonēta pamata </t>
  </si>
  <si>
    <t>Ātruma slāpētājs l=5,92m</t>
  </si>
  <si>
    <t>Nosaukuma pilons h=2,5m</t>
  </si>
  <si>
    <t>Šūpoles (Buglo 3016)</t>
  </si>
  <si>
    <t>Līdzsvara šūpoles (Buglo 4077)</t>
  </si>
  <si>
    <t>Karuselis (Buglo 4067)</t>
  </si>
  <si>
    <t>Bērnu rotaļu pilsētiņa (Buglo 8045)</t>
  </si>
  <si>
    <t>Šūpoles ar platformu (Buglo 3015)</t>
  </si>
  <si>
    <t>Atmiņas spēle (081460M)</t>
  </si>
  <si>
    <t>Informacijas zīme (137556M)</t>
  </si>
  <si>
    <t>Sporta un vingrošanas iekārta (080483M)</t>
  </si>
  <si>
    <t>Iekārta "Serpentīna ceļš"" (081450M)</t>
  </si>
  <si>
    <t>Trenažieris Sedēt un piecelties (081445M)</t>
  </si>
  <si>
    <t>Viļņveida vingrošanas stienis (081400M)</t>
  </si>
  <si>
    <t>Iekārta "Plaukstu trenažieris" (081430M)</t>
  </si>
  <si>
    <t>Iekārta "Pirkstu trepes" (081425M)</t>
  </si>
  <si>
    <t>Skuju kokaugi</t>
  </si>
  <si>
    <t>Klājeniskais  kadiķis, Blue Moon</t>
  </si>
  <si>
    <t>Kalnu priedes, Winter Gold</t>
  </si>
  <si>
    <t>Rietumu  tūjas, Little Giant</t>
  </si>
  <si>
    <t>Lapu kokaugi</t>
  </si>
  <si>
    <t>Tumberga bārbele, Carmen</t>
  </si>
  <si>
    <t>Baltais grimonis, Elegantissima</t>
  </si>
  <si>
    <t>Fortina segliņš, Emerald Gaiety</t>
  </si>
  <si>
    <t xml:space="preserve">Galotnes pahisandra, </t>
  </si>
  <si>
    <t>Alpīnās vērenes, Schmidt</t>
  </si>
  <si>
    <t>Pelēkās spirejas, Greifsheim</t>
  </si>
  <si>
    <t>Japānas spirejas, Gold Mound</t>
  </si>
  <si>
    <t>Japānas spirejas Dart s Red</t>
  </si>
  <si>
    <t>Ceļa zīmes</t>
  </si>
  <si>
    <t>Dodiet ceļu Nr.206</t>
  </si>
  <si>
    <t>Iebraukt aizliegts Nr.301</t>
  </si>
  <si>
    <t>Vienvirziena ceļš Nr.501</t>
  </si>
  <si>
    <t>Maksimālā ātruma ierobežojuma zona Nr.525</t>
  </si>
  <si>
    <t>Maksimālā ātruma ierobežojuma zonas beigas  Nr.526</t>
  </si>
  <si>
    <t>Invalīdiem Nr.844</t>
  </si>
  <si>
    <t>Darbības zona Nr.804</t>
  </si>
  <si>
    <t>Izmaksu sadalījums objektam "Teritorijas labiekārtošana Jaunā ielā 39I", Projekta “Infrastruktūras izveide sabiedrībā balstītu sociālo pakalpojumu nodrošināšanai dzīvesvietā” īstenošana (Nr. 9.3.1.1/18/I/001):</t>
  </si>
  <si>
    <t>kpl.</t>
  </si>
  <si>
    <t>Jaunā iela 44, Jēkabpils</t>
  </si>
  <si>
    <t>37.</t>
  </si>
  <si>
    <t>" Jēkabpils 2.vidusskolas pārbūve Jaunā iela 44, Jēkabpilī", proj.nr.8.1.2.0/18/I/007:</t>
  </si>
  <si>
    <t xml:space="preserve">""Jēkabpils 2.vidusskolas pārbūve Jaunā ielā 44, Jēkabpilī" </t>
  </si>
  <si>
    <t xml:space="preserve">"Jēkabpils 2.vidusskolas internāta korpuss, kad. apzīm. 5601 002 2943 002 -  attiecināmās izmaksas" </t>
  </si>
  <si>
    <t>Jēkabpils 2.vidusskola Internāta ēka</t>
  </si>
  <si>
    <t>Iekšējie ūdensvadu tīkli un to aprīkojums</t>
  </si>
  <si>
    <t>Siltumapgādes sistēma</t>
  </si>
  <si>
    <t>Ventilācijas sistēma</t>
  </si>
  <si>
    <t>Iekšējie vājstrāvas darbi - UAS-1, UAS-2, ESS-1, ESS-2, ESS-3 sistēmas</t>
  </si>
  <si>
    <t>Ugunsdrošības signalizācijas tīkli</t>
  </si>
  <si>
    <t>Trauksmes signalizācijas tīkli</t>
  </si>
  <si>
    <t>Apsardzes signalizācijas tīkli</t>
  </si>
  <si>
    <t>Datortīkls</t>
  </si>
  <si>
    <t>Videonovērošnas sistēma Dahua</t>
  </si>
  <si>
    <t xml:space="preserve">"Jēkabpils 2.vidusskolas jaunais korpuss, kad. apzīm. 5601 002 2943 001 -  attiecināmās izmaksas" </t>
  </si>
  <si>
    <t>Jēkabpils 2.vidusskolas jaunais korpuss</t>
  </si>
  <si>
    <t>Kondicionēšanas sistēma</t>
  </si>
  <si>
    <t xml:space="preserve">"Jēkabpils 2.vidusskolas vecais korpuss, kad. apzīm. 5601 002 2943 001 -  attiecināmās izmaksas" </t>
  </si>
  <si>
    <t>Jēkabpils 2.vidusskolas vecais korpuss</t>
  </si>
  <si>
    <t xml:space="preserve">Ventilācijas sistēmas </t>
  </si>
  <si>
    <t>Garderobes piebūves apjoms</t>
  </si>
  <si>
    <t>Jēkabpils 2.vidusskolas garderobes piebūve</t>
  </si>
  <si>
    <t>Iekšējie inženiertīkli - garderobes piebūve</t>
  </si>
  <si>
    <t>Ārējie inženiertīkli</t>
  </si>
  <si>
    <t>Ārējie ūdensvada un kanalizācijas tīkli</t>
  </si>
  <si>
    <t>Ārējie elektroapgādes tīkli</t>
  </si>
  <si>
    <t>Elektronisko sakaru sistēmas</t>
  </si>
  <si>
    <t>Labiekārtošanas darbi</t>
  </si>
  <si>
    <t>Laukums betona bruģakmens</t>
  </si>
  <si>
    <t>Stāvlaukums</t>
  </si>
  <si>
    <t>ceļa zīmes</t>
  </si>
  <si>
    <t>Ceļa zīmes nr.301</t>
  </si>
  <si>
    <t>papildzīmes</t>
  </si>
  <si>
    <t>Sols T-1, metāla karkasa ar termokoksnes sēdekli</t>
  </si>
  <si>
    <t>Sols T-2, metāla karkasa ar termokoksnes sēdekli</t>
  </si>
  <si>
    <t>Sols T-3 ar atzveltni, metāla karkasa ar termokoksnes sēdekli</t>
  </si>
  <si>
    <t>Velonovietne</t>
  </si>
  <si>
    <t>Atkritumu urna stiprināta pie zemes metāla cinkota</t>
  </si>
  <si>
    <t>Žogs (tērauda cinkots h=1.5m, segmenta posma garums 2.54m) tumši pelēks</t>
  </si>
  <si>
    <t>Žogs ( cinkots h=1.5m, segmenta posma garums 2.54m) tumši zaļš</t>
  </si>
  <si>
    <t>Vārti veramie 1.5x2.25m</t>
  </si>
  <si>
    <t>Vārti veramie 1.5x2.5m</t>
  </si>
  <si>
    <t>Vārti bīdāmie 1.5x4.2m</t>
  </si>
  <si>
    <t>Vārti bīdāmie 1.5x6.4m</t>
  </si>
  <si>
    <t>Vārti bīdāmie 1.5x7.0m</t>
  </si>
  <si>
    <t>Vārti bīdāmie 1.5x7.3m</t>
  </si>
  <si>
    <t>Rietumu tūja "Dumosa"</t>
  </si>
  <si>
    <t>Ābele parastā</t>
  </si>
  <si>
    <t>Neretas iela posmā no rekonstruētā Neretas ielas posma pie tilta līdz gājēju pārejai, kas aprīkota ar luksaforu</t>
  </si>
  <si>
    <t>Satiksmes pārvads pār Kļavu ielu (dzelzbetona)</t>
  </si>
  <si>
    <t>Gājēju ietve veloceliņš</t>
  </si>
  <si>
    <t>Ārējā apgaismojuma tīkli (20) stabi</t>
  </si>
  <si>
    <t>Satiksmes aprīkojums ielai</t>
  </si>
  <si>
    <t>Luksofori</t>
  </si>
  <si>
    <t>Zāliens nogāzēs</t>
  </si>
  <si>
    <t xml:space="preserve">informatīvie stendi </t>
  </si>
  <si>
    <t>38.</t>
  </si>
  <si>
    <t>Neretas iela, Jēkabpils</t>
  </si>
  <si>
    <t xml:space="preserve"> Pārvads</t>
  </si>
  <si>
    <t>Aplis</t>
  </si>
  <si>
    <t>Neretas iela ar nobrauktuvēm (no Zaļās ielas līdz pilsētas robežai)</t>
  </si>
  <si>
    <t>Gājēju un velosipēdistu celiņš</t>
  </si>
  <si>
    <t>Ūdensapgādes un kanalizācijas tīkli</t>
  </si>
  <si>
    <t xml:space="preserve">Caurtekas d= 1.0 m </t>
  </si>
  <si>
    <t xml:space="preserve">Caurtekas d= 0.8 m </t>
  </si>
  <si>
    <t>Caurtekas d= 0.6 m</t>
  </si>
  <si>
    <t>caurteka Pelītes D=1.5</t>
  </si>
  <si>
    <t>caurteka Pelītes D=2.00</t>
  </si>
  <si>
    <t>Ārējā apgaismojuma tīkli (21 stabs)</t>
  </si>
  <si>
    <t>Informācijas stends</t>
  </si>
  <si>
    <t>Apgaismojums prožektoru ārējais  vides elementam "Lūsis"</t>
  </si>
  <si>
    <t>Ārējā apgaismojuma tīkli Atpūtas laukumam (3 stabi)</t>
  </si>
  <si>
    <t xml:space="preserve">Žogs ar vārtiem  pie īpašumiem Jēkaba ielā </t>
  </si>
  <si>
    <t>Vides dizaina objekts "Lūsis"</t>
  </si>
  <si>
    <t>Galds ar soliem 2x2m (betona kājas, betona virsma, koka sēdvirsma)</t>
  </si>
  <si>
    <t>Velosipēdu turētājs pusloka metāla Atpūtas vietā</t>
  </si>
  <si>
    <t>Atkritumu urna betona</t>
  </si>
  <si>
    <t>Ielu virziena rādītājs</t>
  </si>
  <si>
    <t>Videonovērošanas kamera ar aprīkojumu</t>
  </si>
  <si>
    <t>Pilons "Jēkabpils" pārvietošana</t>
  </si>
  <si>
    <t>Neretas ielas pārbūve, proj.nr.6.1.4.2/17/I/006:</t>
  </si>
  <si>
    <t>Suņu pastaigu laukums:</t>
  </si>
  <si>
    <t>39.</t>
  </si>
  <si>
    <t>Nojume ar koka grīdu, Neretas iela 121, suņu pastaigas laukumam</t>
  </si>
  <si>
    <t>Laukums betona bruģakmens, Neretas iela 121, suņu pastaigas laukumam</t>
  </si>
  <si>
    <t>Kāpnes, Neretas iela 121, suņu pastaigas laukumam</t>
  </si>
  <si>
    <t>Informatīvais dēlis, Neretas iela 121, suņu pastaigas laukumam</t>
  </si>
  <si>
    <t>Videonovērošanas kamera ar aprīkojumu, Suņu pastaigas laukums (kameru sarakstā)</t>
  </si>
  <si>
    <t>Apgaismojums suņu pastaigu laukumā Neretas iela 121, zemes kadastrab apzīmējums 56010021110</t>
  </si>
  <si>
    <t>Suņu pastaigu laukuma aprīkojums:</t>
  </si>
  <si>
    <t>Saliekamais šķērslis</t>
  </si>
  <si>
    <t>Slīdšķērslis</t>
  </si>
  <si>
    <t>Z veida rāpšanās šķērslis</t>
  </si>
  <si>
    <t>Rāpšanas šķērslis</t>
  </si>
  <si>
    <t>Šķērslis kvadratveidīgs čūska</t>
  </si>
  <si>
    <t>Regul.šķērslis ar pudelēm</t>
  </si>
  <si>
    <t>Šūpojoša caurule</t>
  </si>
  <si>
    <t>Universālais šķērslis</t>
  </si>
  <si>
    <t>regulējamais šķērslis</t>
  </si>
  <si>
    <t>A-veida šķērslis</t>
  </si>
  <si>
    <t>Šūpojošais tiltveida šķērslis</t>
  </si>
  <si>
    <t>Laipa</t>
  </si>
  <si>
    <t>Caurule</t>
  </si>
  <si>
    <t>Šķērslis ar riepu</t>
  </si>
  <si>
    <t>Šūpojoša barjera</t>
  </si>
  <si>
    <t>Regulējamais apaļais šķērslis</t>
  </si>
  <si>
    <t>Regulējama lēkšanas barjera</t>
  </si>
  <si>
    <t>Šūpojošais tilts</t>
  </si>
  <si>
    <t>Koka parka sols</t>
  </si>
  <si>
    <t>Ekskrementu savākšanas urna</t>
  </si>
  <si>
    <t>1.000</t>
  </si>
  <si>
    <t>10</t>
  </si>
  <si>
    <t>3</t>
  </si>
  <si>
    <t xml:space="preserve"> Jēkabpils valsts ģimnāzijas stadiona pārbūve Rūdolfa Blaumaņa ielā 27, Jēkabpilī:</t>
  </si>
  <si>
    <t>Rūdolfa Blaumaņa iela 27, Jēkabpils</t>
  </si>
  <si>
    <t>40.</t>
  </si>
  <si>
    <t>Ceļi un laukumi asfalts</t>
  </si>
  <si>
    <t>Sporta laukumi un trases ar mīksto segumu</t>
  </si>
  <si>
    <t>Mākslīgais zāliens</t>
  </si>
  <si>
    <t>Gājēju celiņi</t>
  </si>
  <si>
    <t>Futbola laukuma drenāža</t>
  </si>
  <si>
    <t>Elektroapgādes un apgaismojuma tīkli</t>
  </si>
  <si>
    <t>Elektronisko sakaru tīkli (Wifi, apskaņošana un tablo)</t>
  </si>
  <si>
    <t>41.</t>
  </si>
  <si>
    <t xml:space="preserve">Zvaigžņu ielas pārbūve, Jēkabpilī,  Projekts  “Infrastruktūras izbūve industrialās teritorijas sasniedzamības un attistības nodrošināšanai Jekabpilī"  Nr. 3.3.1.0/19/I/004: </t>
  </si>
  <si>
    <t>Zvaigžņu iela,  Jēkabpilī</t>
  </si>
  <si>
    <t xml:space="preserve">Zvaigžņu iela 751 m ar atzaru 94 m (asfalts) </t>
  </si>
  <si>
    <t>Stāvlaukums (bruģakmens) ar nobrauktuvi Zvaigžņu iela</t>
  </si>
  <si>
    <t xml:space="preserve">Ietve (bruģakmens) Zvaigžņu iela </t>
  </si>
  <si>
    <t xml:space="preserve">Trepes (bruģakmens) ar cauruļu tipa margām Zvaigžņu iela </t>
  </si>
  <si>
    <t>Zālājs Zvaigžņu iela</t>
  </si>
  <si>
    <t>Ceļa zīmes uz cinkota metāla staba</t>
  </si>
  <si>
    <t xml:space="preserve">Ielu norādes - zimes uz balsta </t>
  </si>
  <si>
    <t xml:space="preserve">Žogs metāla ar vārtiem un vārtiņiem Zvaigžņu iela </t>
  </si>
  <si>
    <t xml:space="preserve">Ārējie ūdensvada tīkli Zvaigžņu iela </t>
  </si>
  <si>
    <t>Lietus ūdens kanalizācijas tīkli Zvaigžņu iela</t>
  </si>
  <si>
    <t>Ārējie elektroapgādes tīkli - ielu apgaismojums(26 balsti)  Zvaigžņu iela</t>
  </si>
  <si>
    <t>Pašvaldības elektronisko sakaru tīkls  Zvaigžņu iela</t>
  </si>
  <si>
    <t xml:space="preserve">Videonovērošanas sistēma Zvaigžņu iela </t>
  </si>
  <si>
    <t>m3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</si>
</sst>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numFmt numFmtId="165" formatCode="#0.00"/>
    <numFmt numFmtId="166" formatCode="0.0"/>
  </numFmts>
  <fonts count="23" x14ac:knownFonts="1">
    <font>
      <sz val="11"/>
      <color theme="1"/>
      <name val="Calibri"/>
      <family val="2"/>
      <charset val="186"/>
      <scheme val="minor"/>
    </font>
    <font>
      <sz val="11"/>
      <color theme="1"/>
      <name val="Calibri"/>
      <family val="2"/>
      <scheme val="minor"/>
    </font>
    <font>
      <sz val="10"/>
      <name val="Arial"/>
      <family val="2"/>
      <charset val="186"/>
    </font>
    <font>
      <sz val="10"/>
      <name val="Arial"/>
      <family val="2"/>
      <charset val="186"/>
    </font>
    <font>
      <sz val="10"/>
      <name val="Arial"/>
      <family val="2"/>
      <charset val="186"/>
    </font>
    <font>
      <sz val="10"/>
      <color theme="1"/>
      <name val="Arial"/>
      <family val="2"/>
      <charset val="186"/>
    </font>
    <font>
      <b/>
      <sz val="11"/>
      <color theme="0"/>
      <name val="Calibri"/>
      <family val="2"/>
      <charset val="186"/>
      <scheme val="minor"/>
    </font>
    <font>
      <sz val="12"/>
      <color theme="1"/>
      <name val="Times New Roman"/>
      <family val="1"/>
      <charset val="186"/>
    </font>
    <font>
      <sz val="12"/>
      <color rgb="FF000000"/>
      <name val="Times New Roman"/>
      <family val="1"/>
      <charset val="186"/>
    </font>
    <font>
      <sz val="12"/>
      <name val="Times New Roman"/>
      <family val="1"/>
      <charset val="186"/>
    </font>
    <font>
      <sz val="10"/>
      <color theme="1"/>
      <name val="Times New Roman"/>
      <family val="1"/>
      <charset val="186"/>
    </font>
    <font>
      <i/>
      <sz val="10"/>
      <color theme="1"/>
      <name val="Times New Roman"/>
      <family val="1"/>
      <charset val="186"/>
    </font>
    <font>
      <b/>
      <sz val="10"/>
      <color theme="0"/>
      <name val="Times New Roman"/>
      <family val="1"/>
      <charset val="186"/>
    </font>
    <font>
      <sz val="10"/>
      <name val="Times New Roman"/>
      <family val="1"/>
      <charset val="186"/>
    </font>
    <font>
      <sz val="11"/>
      <color theme="1"/>
      <name val="Times New Roman"/>
      <family val="1"/>
      <charset val="186"/>
    </font>
    <font>
      <sz val="11"/>
      <color rgb="FFFF0000"/>
      <name val="Times New Roman"/>
      <family val="1"/>
      <charset val="186"/>
    </font>
    <font>
      <sz val="10"/>
      <color rgb="FFFF0000"/>
      <name val="Arial"/>
      <family val="2"/>
      <charset val="186"/>
    </font>
    <font>
      <sz val="8"/>
      <name val="Calibri"/>
      <family val="2"/>
      <charset val="186"/>
      <scheme val="minor"/>
    </font>
    <font>
      <sz val="11"/>
      <color theme="1"/>
      <name val="Calibri"/>
      <family val="2"/>
      <charset val="186"/>
      <scheme val="minor"/>
    </font>
    <font>
      <sz val="11"/>
      <color theme="0"/>
      <name val="Calibri"/>
      <family val="2"/>
      <charset val="186"/>
      <scheme val="minor"/>
    </font>
    <font>
      <sz val="11"/>
      <name val="Calibri"/>
      <family val="2"/>
      <charset val="186"/>
      <scheme val="minor"/>
    </font>
    <font>
      <sz val="10"/>
      <name val="Arial"/>
      <family val="2"/>
      <charset val="204"/>
    </font>
    <font>
      <b/>
      <sz val="10"/>
      <name val="Times New Roman"/>
      <family val="1"/>
      <charset val="186"/>
    </font>
  </fonts>
  <fills count="9">
    <fill>
      <patternFill patternType="none"/>
    </fill>
    <fill>
      <patternFill patternType="gray125"/>
    </fill>
    <fill>
      <patternFill patternType="solid">
        <fgColor rgb="FFA5A5A5"/>
      </patternFill>
    </fill>
    <fill>
      <patternFill patternType="solid">
        <fgColor rgb="FFFFFFFF"/>
        <bgColor rgb="FFFFFFFF"/>
      </patternFill>
    </fill>
    <fill>
      <patternFill patternType="solid">
        <fgColor theme="0"/>
        <bgColor indexed="64"/>
      </patternFill>
    </fill>
    <fill>
      <patternFill patternType="solid">
        <fgColor theme="4"/>
      </patternFill>
    </fill>
    <fill>
      <patternFill patternType="solid">
        <fgColor theme="6" tint="0.59999389629810485"/>
        <bgColor indexed="65"/>
      </patternFill>
    </fill>
    <fill>
      <patternFill patternType="solid">
        <fgColor theme="7" tint="0.59999389629810485"/>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uble">
        <color rgb="FF3F3F3F"/>
      </right>
      <top style="thin">
        <color indexed="64"/>
      </top>
      <bottom/>
      <diagonal/>
    </border>
    <border>
      <left style="double">
        <color rgb="FF3F3F3F"/>
      </left>
      <right style="double">
        <color rgb="FF3F3F3F"/>
      </right>
      <top style="thin">
        <color indexed="64"/>
      </top>
      <bottom/>
      <diagonal/>
    </border>
    <border>
      <left style="double">
        <color rgb="FF3F3F3F"/>
      </left>
      <right style="thin">
        <color indexed="64"/>
      </right>
      <top style="thin">
        <color indexed="64"/>
      </top>
      <bottom/>
      <diagonal/>
    </border>
    <border>
      <left style="hair">
        <color indexed="64"/>
      </left>
      <right/>
      <top/>
      <bottom/>
      <diagonal/>
    </border>
  </borders>
  <cellStyleXfs count="14">
    <xf numFmtId="0" fontId="0" fillId="0" borderId="0"/>
    <xf numFmtId="0" fontId="1" fillId="0" borderId="0"/>
    <xf numFmtId="0" fontId="2" fillId="0" borderId="0"/>
    <xf numFmtId="0" fontId="3" fillId="0" borderId="0"/>
    <xf numFmtId="0" fontId="4" fillId="0" borderId="0"/>
    <xf numFmtId="0" fontId="6" fillId="2" borderId="13" applyNumberFormat="0" applyAlignment="0" applyProtection="0"/>
    <xf numFmtId="0" fontId="2" fillId="0" borderId="0"/>
    <xf numFmtId="0" fontId="2" fillId="0" borderId="0"/>
    <xf numFmtId="44" fontId="18" fillId="0" borderId="0" applyFont="0" applyFill="0" applyBorder="0" applyAlignment="0" applyProtection="0"/>
    <xf numFmtId="0" fontId="19" fillId="5" borderId="0" applyNumberFormat="0" applyBorder="0" applyAlignment="0" applyProtection="0"/>
    <xf numFmtId="0" fontId="18" fillId="6" borderId="0" applyNumberFormat="0" applyBorder="0" applyAlignment="0" applyProtection="0"/>
    <xf numFmtId="0" fontId="2" fillId="0" borderId="0"/>
    <xf numFmtId="0" fontId="21" fillId="0" borderId="0"/>
    <xf numFmtId="0" fontId="21" fillId="0" borderId="0"/>
  </cellStyleXfs>
  <cellXfs count="322">
    <xf numFmtId="0" fontId="0" fillId="0" borderId="0" xfId="0"/>
    <xf numFmtId="0" fontId="5" fillId="0" borderId="0" xfId="0" applyFont="1"/>
    <xf numFmtId="165" fontId="5" fillId="0" borderId="0" xfId="0" applyNumberFormat="1" applyFont="1" applyAlignment="1">
      <alignment horizontal="right"/>
    </xf>
    <xf numFmtId="0" fontId="2" fillId="0" borderId="0" xfId="2" applyAlignment="1">
      <alignment horizontal="center"/>
    </xf>
    <xf numFmtId="0" fontId="7" fillId="0" borderId="0" xfId="0" applyFont="1"/>
    <xf numFmtId="0" fontId="8" fillId="0" borderId="0" xfId="0" applyFont="1"/>
    <xf numFmtId="165" fontId="5" fillId="0" borderId="0" xfId="0" applyNumberFormat="1" applyFont="1"/>
    <xf numFmtId="165" fontId="9" fillId="0" borderId="0" xfId="2" applyNumberFormat="1" applyFont="1" applyAlignment="1">
      <alignment horizontal="center"/>
    </xf>
    <xf numFmtId="166" fontId="8" fillId="0" borderId="0" xfId="0" applyNumberFormat="1" applyFont="1"/>
    <xf numFmtId="2" fontId="8" fillId="0" borderId="0" xfId="0" applyNumberFormat="1" applyFont="1"/>
    <xf numFmtId="0" fontId="9" fillId="0" borderId="0" xfId="3" applyFont="1" applyAlignment="1">
      <alignment horizontal="center"/>
    </xf>
    <xf numFmtId="165" fontId="7" fillId="0" borderId="0" xfId="0" applyNumberFormat="1" applyFont="1" applyAlignment="1">
      <alignment horizontal="center"/>
    </xf>
    <xf numFmtId="0" fontId="9" fillId="0" borderId="0" xfId="2" applyFont="1" applyAlignment="1">
      <alignment horizontal="center"/>
    </xf>
    <xf numFmtId="0" fontId="7" fillId="0" borderId="0" xfId="0" applyFont="1" applyAlignment="1">
      <alignment horizontal="center"/>
    </xf>
    <xf numFmtId="165" fontId="9" fillId="0" borderId="0" xfId="4" applyNumberFormat="1" applyFont="1" applyAlignment="1">
      <alignment horizontal="center"/>
    </xf>
    <xf numFmtId="2" fontId="9" fillId="0" borderId="0" xfId="0" applyNumberFormat="1" applyFont="1" applyAlignment="1">
      <alignment horizontal="center"/>
    </xf>
    <xf numFmtId="165" fontId="8" fillId="0" borderId="0" xfId="0" applyNumberFormat="1" applyFont="1"/>
    <xf numFmtId="4" fontId="8" fillId="0" borderId="0" xfId="0" applyNumberFormat="1" applyFont="1"/>
    <xf numFmtId="0" fontId="5" fillId="0" borderId="12" xfId="0" applyFont="1" applyBorder="1"/>
    <xf numFmtId="0" fontId="5" fillId="0" borderId="0" xfId="0" applyFont="1" applyAlignment="1">
      <alignment wrapText="1"/>
    </xf>
    <xf numFmtId="0" fontId="10" fillId="0" borderId="0" xfId="0" applyFont="1"/>
    <xf numFmtId="0" fontId="13" fillId="0" borderId="12" xfId="0" applyFont="1" applyBorder="1"/>
    <xf numFmtId="0" fontId="13" fillId="0" borderId="5" xfId="0" applyFont="1" applyBorder="1" applyAlignment="1">
      <alignment horizontal="center" vertical="center"/>
    </xf>
    <xf numFmtId="0" fontId="13" fillId="0" borderId="6" xfId="1" applyFont="1" applyBorder="1"/>
    <xf numFmtId="0" fontId="13" fillId="0" borderId="6" xfId="3" applyFont="1" applyBorder="1" applyAlignment="1">
      <alignment wrapText="1"/>
    </xf>
    <xf numFmtId="0" fontId="13" fillId="0" borderId="6" xfId="3" applyFont="1" applyBorder="1" applyAlignment="1">
      <alignment horizontal="center"/>
    </xf>
    <xf numFmtId="0" fontId="13" fillId="0" borderId="7" xfId="0" applyFont="1" applyBorder="1" applyAlignment="1">
      <alignment horizontal="center" vertical="center"/>
    </xf>
    <xf numFmtId="0" fontId="13" fillId="0" borderId="8" xfId="1" applyFont="1" applyBorder="1"/>
    <xf numFmtId="0" fontId="13" fillId="0" borderId="0" xfId="1" applyFont="1" applyAlignment="1">
      <alignment horizontal="center" wrapText="1"/>
    </xf>
    <xf numFmtId="0" fontId="13" fillId="0" borderId="11" xfId="0" applyFont="1" applyBorder="1"/>
    <xf numFmtId="0" fontId="13" fillId="0" borderId="0" xfId="0" applyFont="1"/>
    <xf numFmtId="0" fontId="13" fillId="0" borderId="6" xfId="0" applyFont="1" applyBorder="1"/>
    <xf numFmtId="0" fontId="13" fillId="0" borderId="10" xfId="0" applyFont="1" applyBorder="1"/>
    <xf numFmtId="0" fontId="13" fillId="0" borderId="8" xfId="0" applyFont="1" applyBorder="1"/>
    <xf numFmtId="0" fontId="13" fillId="0" borderId="11" xfId="2" applyFont="1" applyBorder="1" applyAlignment="1">
      <alignment horizontal="center"/>
    </xf>
    <xf numFmtId="0" fontId="13" fillId="0" borderId="6" xfId="2" applyFont="1" applyBorder="1" applyAlignment="1">
      <alignment horizontal="center" vertical="center" wrapText="1"/>
    </xf>
    <xf numFmtId="0" fontId="13" fillId="0" borderId="6" xfId="2" applyFont="1" applyBorder="1" applyAlignment="1">
      <alignment horizontal="center"/>
    </xf>
    <xf numFmtId="0" fontId="13" fillId="0" borderId="6" xfId="2" applyFont="1" applyBorder="1" applyAlignment="1">
      <alignment horizontal="center" vertical="center"/>
    </xf>
    <xf numFmtId="0" fontId="13" fillId="0" borderId="1" xfId="2" applyFont="1" applyBorder="1" applyAlignment="1">
      <alignment horizontal="center"/>
    </xf>
    <xf numFmtId="0" fontId="13" fillId="0" borderId="1" xfId="3" applyFont="1" applyBorder="1" applyAlignment="1">
      <alignment horizontal="center"/>
    </xf>
    <xf numFmtId="0" fontId="13" fillId="0" borderId="1" xfId="6" applyFont="1" applyBorder="1" applyAlignment="1">
      <alignment horizontal="center"/>
    </xf>
    <xf numFmtId="0" fontId="13" fillId="0" borderId="11" xfId="0" applyFont="1" applyBorder="1" applyAlignment="1">
      <alignment horizontal="center"/>
    </xf>
    <xf numFmtId="0" fontId="13" fillId="0" borderId="6" xfId="1" applyFont="1" applyBorder="1" applyAlignment="1">
      <alignment horizontal="center" wrapText="1"/>
    </xf>
    <xf numFmtId="0" fontId="13" fillId="0" borderId="5" xfId="0" applyFont="1" applyBorder="1"/>
    <xf numFmtId="49" fontId="13" fillId="0" borderId="1" xfId="2" applyNumberFormat="1" applyFont="1" applyBorder="1" applyAlignment="1">
      <alignment horizontal="center"/>
    </xf>
    <xf numFmtId="0" fontId="13" fillId="0" borderId="6" xfId="0" applyFont="1" applyBorder="1" applyAlignment="1">
      <alignment horizontal="center"/>
    </xf>
    <xf numFmtId="0" fontId="13" fillId="0" borderId="7" xfId="0" applyFont="1" applyBorder="1"/>
    <xf numFmtId="49" fontId="13" fillId="0" borderId="9" xfId="2" applyNumberFormat="1" applyFont="1" applyBorder="1" applyAlignment="1">
      <alignment horizontal="center"/>
    </xf>
    <xf numFmtId="0" fontId="13" fillId="0" borderId="8" xfId="0" applyFont="1" applyBorder="1" applyAlignment="1">
      <alignment horizontal="center"/>
    </xf>
    <xf numFmtId="49" fontId="13" fillId="0" borderId="5" xfId="4" applyNumberFormat="1" applyFont="1" applyBorder="1" applyAlignment="1">
      <alignment horizontal="left"/>
    </xf>
    <xf numFmtId="49" fontId="13" fillId="0" borderId="5" xfId="4" applyNumberFormat="1" applyFont="1" applyBorder="1" applyAlignment="1">
      <alignment horizontal="center"/>
    </xf>
    <xf numFmtId="165" fontId="13" fillId="0" borderId="1" xfId="4" applyNumberFormat="1" applyFont="1" applyBorder="1" applyAlignment="1">
      <alignment horizontal="center"/>
    </xf>
    <xf numFmtId="49" fontId="13" fillId="0" borderId="7" xfId="4" applyNumberFormat="1" applyFont="1" applyBorder="1" applyAlignment="1">
      <alignment horizontal="left"/>
    </xf>
    <xf numFmtId="165" fontId="13" fillId="0" borderId="9" xfId="4" applyNumberFormat="1" applyFont="1" applyBorder="1" applyAlignment="1">
      <alignment horizontal="center"/>
    </xf>
    <xf numFmtId="165" fontId="13" fillId="0" borderId="4" xfId="4" applyNumberFormat="1" applyFont="1" applyBorder="1" applyAlignment="1">
      <alignment horizontal="center"/>
    </xf>
    <xf numFmtId="0" fontId="13" fillId="0" borderId="3" xfId="0" applyFont="1" applyBorder="1"/>
    <xf numFmtId="49" fontId="13" fillId="0" borderId="5" xfId="2" applyNumberFormat="1" applyFont="1" applyBorder="1" applyAlignment="1">
      <alignment horizontal="center"/>
    </xf>
    <xf numFmtId="2" fontId="13" fillId="0" borderId="1" xfId="0" applyNumberFormat="1" applyFont="1" applyBorder="1" applyAlignment="1">
      <alignment horizontal="center"/>
    </xf>
    <xf numFmtId="49" fontId="13" fillId="0" borderId="7" xfId="2" applyNumberFormat="1" applyFont="1" applyBorder="1" applyAlignment="1">
      <alignment horizontal="center"/>
    </xf>
    <xf numFmtId="2" fontId="13" fillId="0" borderId="9" xfId="0" applyNumberFormat="1" applyFont="1" applyBorder="1" applyAlignment="1">
      <alignment horizontal="center"/>
    </xf>
    <xf numFmtId="49" fontId="13" fillId="0" borderId="1" xfId="4" applyNumberFormat="1" applyFont="1" applyBorder="1" applyAlignment="1">
      <alignment horizontal="left"/>
    </xf>
    <xf numFmtId="49" fontId="13" fillId="0" borderId="1" xfId="4" applyNumberFormat="1" applyFont="1" applyBorder="1" applyAlignment="1">
      <alignment horizontal="center"/>
    </xf>
    <xf numFmtId="0" fontId="13" fillId="0" borderId="1" xfId="0" applyFont="1" applyBorder="1" applyAlignment="1">
      <alignment horizontal="center"/>
    </xf>
    <xf numFmtId="0" fontId="13" fillId="0" borderId="1" xfId="0" applyFont="1" applyBorder="1"/>
    <xf numFmtId="0" fontId="13" fillId="0" borderId="0" xfId="0" applyFont="1" applyAlignment="1">
      <alignment horizontal="center" wrapText="1"/>
    </xf>
    <xf numFmtId="49" fontId="13" fillId="0" borderId="2" xfId="2" applyNumberFormat="1" applyFont="1" applyBorder="1" applyAlignment="1">
      <alignment horizontal="left"/>
    </xf>
    <xf numFmtId="165" fontId="13" fillId="0" borderId="2" xfId="2" applyNumberFormat="1" applyFont="1" applyBorder="1" applyAlignment="1">
      <alignment horizontal="center"/>
    </xf>
    <xf numFmtId="49" fontId="13" fillId="0" borderId="1" xfId="2" applyNumberFormat="1" applyFont="1" applyBorder="1" applyAlignment="1">
      <alignment horizontal="left"/>
    </xf>
    <xf numFmtId="165" fontId="13" fillId="0" borderId="1" xfId="2" applyNumberFormat="1" applyFont="1" applyBorder="1" applyAlignment="1">
      <alignment horizontal="center"/>
    </xf>
    <xf numFmtId="49" fontId="13" fillId="0" borderId="6" xfId="2" applyNumberFormat="1" applyFont="1" applyBorder="1" applyAlignment="1">
      <alignment horizontal="left"/>
    </xf>
    <xf numFmtId="49" fontId="13" fillId="0" borderId="1" xfId="2" applyNumberFormat="1" applyFont="1" applyBorder="1" applyAlignment="1">
      <alignment horizontal="right"/>
    </xf>
    <xf numFmtId="165" fontId="13" fillId="0" borderId="9" xfId="2" applyNumberFormat="1" applyFont="1" applyBorder="1" applyAlignment="1">
      <alignment horizontal="center"/>
    </xf>
    <xf numFmtId="49" fontId="13" fillId="0" borderId="3" xfId="2" applyNumberFormat="1" applyFont="1" applyBorder="1" applyAlignment="1">
      <alignment horizontal="left"/>
    </xf>
    <xf numFmtId="49" fontId="13" fillId="0" borderId="5" xfId="2" applyNumberFormat="1" applyFont="1" applyBorder="1" applyAlignment="1">
      <alignment horizontal="left"/>
    </xf>
    <xf numFmtId="49" fontId="13" fillId="0" borderId="7" xfId="2" applyNumberFormat="1" applyFont="1" applyBorder="1" applyAlignment="1">
      <alignment horizontal="left"/>
    </xf>
    <xf numFmtId="164" fontId="13" fillId="0" borderId="2" xfId="2" applyNumberFormat="1" applyFont="1" applyBorder="1" applyAlignment="1">
      <alignment horizontal="center"/>
    </xf>
    <xf numFmtId="164" fontId="13" fillId="0" borderId="1" xfId="2" applyNumberFormat="1" applyFont="1" applyBorder="1" applyAlignment="1">
      <alignment horizontal="center"/>
    </xf>
    <xf numFmtId="0" fontId="13" fillId="0" borderId="2" xfId="0" applyFont="1" applyBorder="1"/>
    <xf numFmtId="0" fontId="13" fillId="0" borderId="8" xfId="3" applyFont="1" applyBorder="1" applyAlignment="1">
      <alignment wrapText="1"/>
    </xf>
    <xf numFmtId="0" fontId="13" fillId="0" borderId="8" xfId="3" applyFont="1" applyBorder="1" applyAlignment="1">
      <alignment horizontal="center"/>
    </xf>
    <xf numFmtId="0" fontId="13" fillId="0" borderId="1" xfId="0" applyFont="1" applyBorder="1" applyAlignment="1">
      <alignment horizontal="center" vertical="center"/>
    </xf>
    <xf numFmtId="0" fontId="13" fillId="0" borderId="9" xfId="0" applyFont="1" applyBorder="1"/>
    <xf numFmtId="0" fontId="13" fillId="0" borderId="14" xfId="0" applyFont="1" applyBorder="1"/>
    <xf numFmtId="0" fontId="13" fillId="0" borderId="14" xfId="0" applyFont="1" applyBorder="1" applyAlignment="1">
      <alignment horizontal="center"/>
    </xf>
    <xf numFmtId="165" fontId="13" fillId="0" borderId="4" xfId="0" applyNumberFormat="1" applyFont="1" applyBorder="1" applyAlignment="1">
      <alignment horizontal="center"/>
    </xf>
    <xf numFmtId="0" fontId="13" fillId="0" borderId="15" xfId="0" applyFont="1" applyBorder="1"/>
    <xf numFmtId="0" fontId="13" fillId="0" borderId="6" xfId="2" applyFont="1" applyBorder="1"/>
    <xf numFmtId="0" fontId="13" fillId="0" borderId="6" xfId="3" applyFont="1" applyBorder="1"/>
    <xf numFmtId="0" fontId="13" fillId="0" borderId="6" xfId="6" applyFont="1" applyBorder="1"/>
    <xf numFmtId="0" fontId="13" fillId="0" borderId="3" xfId="0" applyFont="1" applyBorder="1" applyAlignment="1">
      <alignment horizontal="center" vertical="center"/>
    </xf>
    <xf numFmtId="0" fontId="13" fillId="0" borderId="16" xfId="0" applyFont="1" applyBorder="1"/>
    <xf numFmtId="165" fontId="13" fillId="0" borderId="6" xfId="4" applyNumberFormat="1" applyFont="1" applyBorder="1" applyAlignment="1">
      <alignment horizontal="center"/>
    </xf>
    <xf numFmtId="49" fontId="13" fillId="0" borderId="12" xfId="4" applyNumberFormat="1" applyFont="1" applyBorder="1" applyAlignment="1">
      <alignment horizontal="left"/>
    </xf>
    <xf numFmtId="49" fontId="13" fillId="0" borderId="12" xfId="2" applyNumberFormat="1" applyFont="1" applyBorder="1" applyAlignment="1">
      <alignment horizontal="center"/>
    </xf>
    <xf numFmtId="2" fontId="13" fillId="0" borderId="11" xfId="0" applyNumberFormat="1" applyFont="1" applyBorder="1" applyAlignment="1">
      <alignment horizontal="center"/>
    </xf>
    <xf numFmtId="165" fontId="13" fillId="0" borderId="11" xfId="4" applyNumberFormat="1" applyFont="1" applyBorder="1" applyAlignment="1">
      <alignment horizontal="center"/>
    </xf>
    <xf numFmtId="49" fontId="13" fillId="0" borderId="12" xfId="2" applyNumberFormat="1" applyFont="1" applyBorder="1" applyAlignment="1">
      <alignment horizontal="left"/>
    </xf>
    <xf numFmtId="165" fontId="13" fillId="0" borderId="11" xfId="2" applyNumberFormat="1" applyFont="1" applyBorder="1" applyAlignment="1">
      <alignment horizontal="center"/>
    </xf>
    <xf numFmtId="0" fontId="13" fillId="0" borderId="16" xfId="0" applyFont="1" applyBorder="1" applyAlignment="1">
      <alignment horizontal="center" vertical="center"/>
    </xf>
    <xf numFmtId="164" fontId="13" fillId="0" borderId="12" xfId="2" applyNumberFormat="1" applyFont="1" applyBorder="1" applyAlignment="1">
      <alignment horizontal="center"/>
    </xf>
    <xf numFmtId="0" fontId="13" fillId="0" borderId="12" xfId="0" applyFont="1" applyBorder="1" applyAlignment="1">
      <alignment horizontal="center"/>
    </xf>
    <xf numFmtId="0" fontId="13" fillId="0" borderId="4" xfId="0" applyFont="1" applyBorder="1" applyAlignment="1">
      <alignment horizontal="center"/>
    </xf>
    <xf numFmtId="49" fontId="13" fillId="0" borderId="4" xfId="2" applyNumberFormat="1" applyFont="1" applyBorder="1" applyAlignment="1">
      <alignment horizontal="center"/>
    </xf>
    <xf numFmtId="0" fontId="13" fillId="0" borderId="12" xfId="0" applyFont="1" applyBorder="1" applyAlignment="1">
      <alignment horizontal="center" vertical="center" wrapText="1"/>
    </xf>
    <xf numFmtId="0" fontId="13" fillId="0" borderId="12" xfId="1" applyFont="1" applyBorder="1" applyAlignment="1">
      <alignment horizontal="center" wrapText="1"/>
    </xf>
    <xf numFmtId="49" fontId="13" fillId="0" borderId="14" xfId="0" applyNumberFormat="1" applyFont="1" applyBorder="1" applyAlignment="1">
      <alignment horizontal="left"/>
    </xf>
    <xf numFmtId="0" fontId="13" fillId="0" borderId="12" xfId="2" applyFont="1" applyBorder="1" applyAlignment="1">
      <alignment horizontal="center" vertical="center" wrapText="1"/>
    </xf>
    <xf numFmtId="0" fontId="13" fillId="0" borderId="14" xfId="1" applyFont="1" applyBorder="1"/>
    <xf numFmtId="0" fontId="13" fillId="0" borderId="14" xfId="3" applyFont="1" applyBorder="1" applyAlignment="1">
      <alignment wrapText="1"/>
    </xf>
    <xf numFmtId="0" fontId="13" fillId="0" borderId="14" xfId="3" applyFont="1" applyBorder="1" applyAlignment="1">
      <alignment horizontal="center"/>
    </xf>
    <xf numFmtId="0" fontId="13" fillId="0" borderId="4" xfId="3" applyFont="1" applyBorder="1" applyAlignment="1">
      <alignment horizontal="center"/>
    </xf>
    <xf numFmtId="0" fontId="12" fillId="2" borderId="17" xfId="5" applyFont="1" applyBorder="1" applyAlignment="1">
      <alignment horizontal="center" vertical="center" wrapText="1"/>
    </xf>
    <xf numFmtId="0" fontId="12" fillId="2" borderId="18" xfId="5" applyFont="1" applyBorder="1" applyAlignment="1">
      <alignment horizontal="center" vertical="center" wrapText="1"/>
    </xf>
    <xf numFmtId="0" fontId="12" fillId="2" borderId="19" xfId="5" applyFont="1" applyBorder="1" applyAlignment="1">
      <alignment horizontal="center" vertical="center" wrapText="1"/>
    </xf>
    <xf numFmtId="0" fontId="13" fillId="0" borderId="12" xfId="1" applyFont="1" applyBorder="1" applyAlignment="1">
      <alignment wrapText="1"/>
    </xf>
    <xf numFmtId="0" fontId="13" fillId="0" borderId="7" xfId="1" applyFont="1" applyBorder="1" applyAlignment="1">
      <alignment horizontal="center" wrapText="1"/>
    </xf>
    <xf numFmtId="0" fontId="13" fillId="0" borderId="12" xfId="6" applyFont="1" applyBorder="1"/>
    <xf numFmtId="0" fontId="13" fillId="0" borderId="12" xfId="6" applyFont="1" applyBorder="1" applyAlignment="1">
      <alignment horizontal="center"/>
    </xf>
    <xf numFmtId="49" fontId="13" fillId="0" borderId="14" xfId="4" applyNumberFormat="1" applyFont="1" applyBorder="1" applyAlignment="1">
      <alignment horizontal="left"/>
    </xf>
    <xf numFmtId="49" fontId="13" fillId="0" borderId="4" xfId="4" applyNumberFormat="1" applyFont="1" applyBorder="1" applyAlignment="1">
      <alignment horizontal="center"/>
    </xf>
    <xf numFmtId="0" fontId="13" fillId="0" borderId="12" xfId="0" applyFont="1" applyBorder="1" applyAlignment="1">
      <alignment wrapText="1"/>
    </xf>
    <xf numFmtId="49" fontId="13" fillId="0" borderId="12" xfId="4" applyNumberFormat="1" applyFont="1" applyBorder="1" applyAlignment="1">
      <alignment horizontal="center"/>
    </xf>
    <xf numFmtId="49" fontId="13" fillId="0" borderId="14" xfId="2" applyNumberFormat="1" applyFont="1" applyBorder="1" applyAlignment="1">
      <alignment horizontal="center"/>
    </xf>
    <xf numFmtId="2" fontId="13" fillId="0" borderId="4" xfId="0" applyNumberFormat="1" applyFont="1" applyBorder="1" applyAlignment="1">
      <alignment horizontal="center"/>
    </xf>
    <xf numFmtId="0" fontId="13" fillId="0" borderId="12" xfId="0" applyFont="1" applyBorder="1" applyAlignment="1">
      <alignment horizontal="center" wrapText="1"/>
    </xf>
    <xf numFmtId="0" fontId="13" fillId="0" borderId="5" xfId="0" applyFont="1" applyBorder="1" applyAlignment="1">
      <alignment wrapText="1"/>
    </xf>
    <xf numFmtId="0" fontId="5" fillId="0" borderId="0" xfId="0" applyFont="1" applyAlignment="1">
      <alignment horizontal="center" vertical="top"/>
    </xf>
    <xf numFmtId="0" fontId="14" fillId="0" borderId="0" xfId="0" applyFont="1"/>
    <xf numFmtId="2" fontId="13" fillId="0" borderId="1" xfId="0" applyNumberFormat="1" applyFont="1" applyBorder="1" applyAlignment="1">
      <alignment wrapText="1"/>
    </xf>
    <xf numFmtId="2" fontId="13" fillId="0" borderId="1" xfId="0" applyNumberFormat="1" applyFont="1" applyBorder="1"/>
    <xf numFmtId="2" fontId="13" fillId="0" borderId="9" xfId="0" applyNumberFormat="1" applyFont="1" applyBorder="1"/>
    <xf numFmtId="0" fontId="15" fillId="0" borderId="0" xfId="0" applyFont="1" applyAlignment="1">
      <alignment wrapText="1"/>
    </xf>
    <xf numFmtId="0" fontId="13" fillId="0" borderId="1" xfId="0" applyFont="1" applyBorder="1" applyAlignment="1">
      <alignment horizontal="center" vertical="top"/>
    </xf>
    <xf numFmtId="0" fontId="13" fillId="0" borderId="2" xfId="0" applyFont="1" applyBorder="1" applyAlignment="1">
      <alignment horizontal="left" vertical="top" wrapText="1"/>
    </xf>
    <xf numFmtId="2" fontId="13" fillId="0" borderId="9" xfId="0" applyNumberFormat="1" applyFont="1" applyBorder="1" applyAlignment="1">
      <alignment wrapText="1"/>
    </xf>
    <xf numFmtId="4" fontId="13" fillId="0" borderId="1" xfId="0" applyNumberFormat="1" applyFont="1" applyBorder="1" applyAlignment="1">
      <alignment horizontal="center"/>
    </xf>
    <xf numFmtId="3" fontId="13" fillId="0" borderId="9" xfId="0" applyNumberFormat="1" applyFont="1" applyBorder="1" applyAlignment="1">
      <alignment horizontal="center"/>
    </xf>
    <xf numFmtId="4" fontId="13" fillId="0" borderId="2" xfId="0" applyNumberFormat="1" applyFont="1" applyBorder="1" applyAlignment="1">
      <alignment horizontal="center"/>
    </xf>
    <xf numFmtId="4" fontId="13" fillId="0" borderId="9" xfId="0" applyNumberFormat="1" applyFont="1" applyBorder="1" applyAlignment="1">
      <alignment horizontal="center"/>
    </xf>
    <xf numFmtId="2" fontId="13" fillId="0" borderId="2" xfId="0" applyNumberFormat="1" applyFont="1" applyBorder="1" applyAlignment="1">
      <alignment wrapText="1"/>
    </xf>
    <xf numFmtId="0" fontId="16" fillId="0" borderId="0" xfId="0" applyFont="1"/>
    <xf numFmtId="0" fontId="13" fillId="4" borderId="1" xfId="0" applyFont="1" applyFill="1" applyBorder="1" applyAlignment="1">
      <alignment wrapText="1"/>
    </xf>
    <xf numFmtId="49" fontId="13" fillId="0" borderId="0" xfId="0" applyNumberFormat="1" applyFont="1" applyAlignment="1">
      <alignment horizontal="left"/>
    </xf>
    <xf numFmtId="49" fontId="13" fillId="0" borderId="5" xfId="0" applyNumberFormat="1" applyFont="1" applyBorder="1" applyAlignment="1">
      <alignment horizontal="left"/>
    </xf>
    <xf numFmtId="165" fontId="13" fillId="0" borderId="6" xfId="0" applyNumberFormat="1" applyFont="1" applyBorder="1" applyAlignment="1">
      <alignment horizontal="center"/>
    </xf>
    <xf numFmtId="164" fontId="13" fillId="0" borderId="0" xfId="0" applyNumberFormat="1" applyFont="1" applyAlignment="1">
      <alignment horizontal="center"/>
    </xf>
    <xf numFmtId="49" fontId="13" fillId="0" borderId="2" xfId="0" applyNumberFormat="1" applyFont="1" applyBorder="1" applyAlignment="1">
      <alignment horizontal="center"/>
    </xf>
    <xf numFmtId="49" fontId="13" fillId="0" borderId="1" xfId="0" applyNumberFormat="1" applyFont="1" applyBorder="1" applyAlignment="1">
      <alignment horizontal="center"/>
    </xf>
    <xf numFmtId="164" fontId="13" fillId="0" borderId="1" xfId="0" applyNumberFormat="1" applyFont="1" applyBorder="1" applyAlignment="1">
      <alignment horizontal="center"/>
    </xf>
    <xf numFmtId="164" fontId="13" fillId="0" borderId="9" xfId="0" applyNumberFormat="1" applyFont="1" applyBorder="1" applyAlignment="1">
      <alignment horizontal="center"/>
    </xf>
    <xf numFmtId="49" fontId="13" fillId="0" borderId="2" xfId="2" applyNumberFormat="1" applyFont="1" applyBorder="1" applyAlignment="1">
      <alignment horizontal="center"/>
    </xf>
    <xf numFmtId="49" fontId="13" fillId="0" borderId="9" xfId="4" applyNumberFormat="1" applyFont="1" applyBorder="1" applyAlignment="1">
      <alignment horizontal="center"/>
    </xf>
    <xf numFmtId="49" fontId="13" fillId="0" borderId="2" xfId="4" applyNumberFormat="1" applyFont="1" applyBorder="1" applyAlignment="1">
      <alignment horizontal="center"/>
    </xf>
    <xf numFmtId="49" fontId="13" fillId="0" borderId="2" xfId="4" applyNumberFormat="1" applyFont="1" applyBorder="1" applyAlignment="1">
      <alignment horizontal="center" vertical="top"/>
    </xf>
    <xf numFmtId="49" fontId="13" fillId="0" borderId="1" xfId="4" applyNumberFormat="1" applyFont="1" applyBorder="1" applyAlignment="1">
      <alignment horizontal="center" vertical="top"/>
    </xf>
    <xf numFmtId="49" fontId="13" fillId="0" borderId="1" xfId="2" applyNumberFormat="1" applyFont="1" applyBorder="1" applyAlignment="1">
      <alignment horizontal="center" vertical="top"/>
    </xf>
    <xf numFmtId="49" fontId="13" fillId="0" borderId="14" xfId="2" applyNumberFormat="1" applyFont="1" applyBorder="1" applyAlignment="1">
      <alignment horizontal="left"/>
    </xf>
    <xf numFmtId="0" fontId="13" fillId="0" borderId="9" xfId="0" applyFont="1" applyBorder="1" applyAlignment="1">
      <alignment horizontal="center"/>
    </xf>
    <xf numFmtId="0" fontId="13" fillId="0" borderId="2" xfId="0" applyFont="1" applyBorder="1" applyAlignment="1">
      <alignment horizontal="center"/>
    </xf>
    <xf numFmtId="49" fontId="13" fillId="0" borderId="1" xfId="0" applyNumberFormat="1" applyFont="1" applyBorder="1" applyAlignment="1">
      <alignment wrapText="1"/>
    </xf>
    <xf numFmtId="49" fontId="13" fillId="0" borderId="9" xfId="0" applyNumberFormat="1" applyFont="1" applyBorder="1" applyAlignment="1">
      <alignment wrapText="1"/>
    </xf>
    <xf numFmtId="49" fontId="13" fillId="0" borderId="2" xfId="0" applyNumberFormat="1" applyFont="1" applyBorder="1" applyAlignment="1">
      <alignment horizontal="center" vertical="top" wrapText="1"/>
    </xf>
    <xf numFmtId="49" fontId="13" fillId="0" borderId="1" xfId="0" applyNumberFormat="1" applyFont="1" applyBorder="1" applyAlignment="1">
      <alignment horizontal="center" vertical="top" wrapText="1"/>
    </xf>
    <xf numFmtId="49" fontId="13" fillId="0" borderId="9" xfId="0" applyNumberFormat="1" applyFont="1" applyBorder="1" applyAlignment="1">
      <alignment horizontal="center" vertical="top" wrapText="1"/>
    </xf>
    <xf numFmtId="2" fontId="13" fillId="0" borderId="1" xfId="0" applyNumberFormat="1" applyFont="1" applyBorder="1" applyAlignment="1">
      <alignment vertical="top" wrapText="1"/>
    </xf>
    <xf numFmtId="2" fontId="13" fillId="0" borderId="1" xfId="0" applyNumberFormat="1" applyFont="1" applyBorder="1" applyAlignment="1">
      <alignment horizontal="center" vertical="top" wrapText="1"/>
    </xf>
    <xf numFmtId="2" fontId="13" fillId="0" borderId="9" xfId="0" applyNumberFormat="1" applyFont="1" applyBorder="1" applyAlignment="1">
      <alignment horizontal="center" vertical="top" wrapText="1"/>
    </xf>
    <xf numFmtId="4" fontId="13" fillId="0" borderId="5" xfId="0" applyNumberFormat="1" applyFont="1" applyBorder="1" applyAlignment="1">
      <alignment horizontal="center"/>
    </xf>
    <xf numFmtId="4" fontId="13" fillId="0" borderId="7" xfId="0" applyNumberFormat="1" applyFont="1" applyBorder="1" applyAlignment="1">
      <alignment horizontal="center"/>
    </xf>
    <xf numFmtId="4" fontId="13" fillId="0" borderId="1" xfId="0" applyNumberFormat="1" applyFont="1" applyBorder="1" applyAlignment="1">
      <alignment horizontal="center" vertical="top"/>
    </xf>
    <xf numFmtId="0" fontId="13" fillId="0" borderId="1" xfId="0" applyFont="1" applyBorder="1" applyAlignment="1">
      <alignment horizontal="left" vertical="center" wrapText="1"/>
    </xf>
    <xf numFmtId="0" fontId="13" fillId="0" borderId="5" xfId="0" applyFont="1" applyBorder="1" applyAlignment="1">
      <alignment horizontal="left" vertical="center" wrapText="1"/>
    </xf>
    <xf numFmtId="0" fontId="13" fillId="0" borderId="7" xfId="0" applyFont="1" applyBorder="1" applyAlignment="1">
      <alignment horizontal="left" vertical="center" wrapText="1"/>
    </xf>
    <xf numFmtId="0" fontId="13" fillId="0" borderId="3" xfId="0" applyFont="1" applyBorder="1" applyAlignment="1">
      <alignment horizontal="left" vertical="top" wrapText="1"/>
    </xf>
    <xf numFmtId="0" fontId="13" fillId="0" borderId="0" xfId="0" applyFont="1" applyAlignment="1">
      <alignment wrapText="1"/>
    </xf>
    <xf numFmtId="0" fontId="13" fillId="0" borderId="1" xfId="0" applyFont="1" applyBorder="1" applyAlignment="1">
      <alignment wrapText="1"/>
    </xf>
    <xf numFmtId="0" fontId="13" fillId="0" borderId="9" xfId="0" applyFont="1" applyBorder="1" applyAlignment="1">
      <alignment wrapText="1"/>
    </xf>
    <xf numFmtId="0" fontId="13" fillId="0" borderId="7" xfId="0" applyFont="1" applyBorder="1" applyAlignment="1">
      <alignment wrapText="1"/>
    </xf>
    <xf numFmtId="2" fontId="13" fillId="0" borderId="9" xfId="0" applyNumberFormat="1" applyFont="1" applyBorder="1" applyAlignment="1">
      <alignment horizontal="center" vertical="center"/>
    </xf>
    <xf numFmtId="0" fontId="13" fillId="7" borderId="5" xfId="0" applyFont="1" applyFill="1" applyBorder="1" applyAlignment="1">
      <alignment horizontal="left" vertical="center" wrapText="1"/>
    </xf>
    <xf numFmtId="0" fontId="22" fillId="8" borderId="5" xfId="0" applyFont="1" applyFill="1" applyBorder="1" applyAlignment="1">
      <alignment horizontal="center" vertical="center" wrapText="1"/>
    </xf>
    <xf numFmtId="0" fontId="22" fillId="0" borderId="5" xfId="0" applyFont="1" applyBorder="1" applyAlignment="1">
      <alignment horizontal="center" vertical="center" wrapText="1"/>
    </xf>
    <xf numFmtId="2" fontId="13" fillId="7" borderId="1" xfId="0" applyNumberFormat="1" applyFont="1" applyFill="1" applyBorder="1" applyAlignment="1">
      <alignment horizontal="center" vertical="top"/>
    </xf>
    <xf numFmtId="2" fontId="13" fillId="0" borderId="1" xfId="0" applyNumberFormat="1" applyFont="1" applyBorder="1" applyAlignment="1">
      <alignment horizontal="center" vertical="center"/>
    </xf>
    <xf numFmtId="2" fontId="13" fillId="7" borderId="1" xfId="0" applyNumberFormat="1" applyFont="1" applyFill="1" applyBorder="1" applyAlignment="1">
      <alignment horizontal="center" vertical="center"/>
    </xf>
    <xf numFmtId="2" fontId="22" fillId="8" borderId="1" xfId="0" applyNumberFormat="1" applyFont="1" applyFill="1" applyBorder="1" applyAlignment="1">
      <alignment horizontal="center" vertical="center"/>
    </xf>
    <xf numFmtId="0" fontId="13" fillId="0" borderId="5" xfId="2" applyFont="1" applyBorder="1" applyAlignment="1">
      <alignment horizontal="center" vertical="top"/>
    </xf>
    <xf numFmtId="2" fontId="13" fillId="0" borderId="5" xfId="0" applyNumberFormat="1" applyFont="1" applyBorder="1" applyAlignment="1">
      <alignment wrapText="1"/>
    </xf>
    <xf numFmtId="2" fontId="13" fillId="0" borderId="1" xfId="11" applyNumberFormat="1" applyFont="1" applyBorder="1" applyAlignment="1">
      <alignment horizontal="center"/>
    </xf>
    <xf numFmtId="2" fontId="13" fillId="0" borderId="1" xfId="12" applyNumberFormat="1" applyFont="1" applyBorder="1" applyAlignment="1">
      <alignment horizontal="center"/>
    </xf>
    <xf numFmtId="2" fontId="13" fillId="0" borderId="9" xfId="12" applyNumberFormat="1" applyFont="1" applyBorder="1" applyAlignment="1">
      <alignment horizontal="center"/>
    </xf>
    <xf numFmtId="2" fontId="13" fillId="0" borderId="5" xfId="0" applyNumberFormat="1" applyFont="1" applyBorder="1" applyAlignment="1">
      <alignment horizontal="center"/>
    </xf>
    <xf numFmtId="2" fontId="13" fillId="0" borderId="5" xfId="11" applyNumberFormat="1" applyFont="1" applyBorder="1" applyAlignment="1">
      <alignment horizontal="center"/>
    </xf>
    <xf numFmtId="2" fontId="13" fillId="0" borderId="5" xfId="12" applyNumberFormat="1" applyFont="1" applyBorder="1" applyAlignment="1">
      <alignment horizontal="center"/>
    </xf>
    <xf numFmtId="2" fontId="13" fillId="0" borderId="7" xfId="12" applyNumberFormat="1" applyFont="1" applyBorder="1" applyAlignment="1">
      <alignment horizontal="center"/>
    </xf>
    <xf numFmtId="0" fontId="13" fillId="0" borderId="5" xfId="0" applyFont="1" applyBorder="1" applyAlignment="1">
      <alignment horizontal="center"/>
    </xf>
    <xf numFmtId="0" fontId="13" fillId="0" borderId="7" xfId="0" applyFont="1" applyBorder="1" applyAlignment="1">
      <alignment horizontal="center"/>
    </xf>
    <xf numFmtId="0" fontId="13" fillId="0" borderId="2" xfId="0" applyFont="1" applyBorder="1" applyAlignment="1">
      <alignment horizontal="center" vertical="top"/>
    </xf>
    <xf numFmtId="0" fontId="2" fillId="0" borderId="1" xfId="0" applyFont="1" applyBorder="1" applyAlignment="1">
      <alignment horizontal="center" vertical="top"/>
    </xf>
    <xf numFmtId="0" fontId="2" fillId="0" borderId="1" xfId="0" applyFont="1" applyBorder="1"/>
    <xf numFmtId="0" fontId="2" fillId="0" borderId="9" xfId="0" applyFont="1" applyBorder="1"/>
    <xf numFmtId="0" fontId="13" fillId="0" borderId="9" xfId="0" applyFont="1" applyBorder="1" applyAlignment="1">
      <alignment horizontal="center" vertical="top"/>
    </xf>
    <xf numFmtId="0" fontId="13" fillId="0" borderId="0" xfId="0" applyFont="1" applyAlignment="1">
      <alignment horizontal="center" vertical="top"/>
    </xf>
    <xf numFmtId="0" fontId="13" fillId="0" borderId="15" xfId="0" applyFont="1" applyBorder="1" applyAlignment="1">
      <alignment horizontal="center" vertical="center"/>
    </xf>
    <xf numFmtId="0" fontId="13" fillId="0" borderId="15" xfId="0" applyFont="1" applyBorder="1" applyAlignment="1">
      <alignment horizontal="center" wrapText="1"/>
    </xf>
    <xf numFmtId="165" fontId="13" fillId="0" borderId="1" xfId="0" applyNumberFormat="1" applyFont="1" applyBorder="1" applyAlignment="1">
      <alignment horizontal="center"/>
    </xf>
    <xf numFmtId="0" fontId="13"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center"/>
    </xf>
    <xf numFmtId="0" fontId="13" fillId="0" borderId="11" xfId="0" applyFont="1" applyBorder="1" applyAlignment="1">
      <alignment horizontal="center" wrapText="1"/>
    </xf>
    <xf numFmtId="0" fontId="2" fillId="0" borderId="0" xfId="0" applyFont="1"/>
    <xf numFmtId="0" fontId="2" fillId="0" borderId="9" xfId="0" applyFont="1" applyBorder="1" applyAlignment="1">
      <alignment horizontal="center" vertical="top"/>
    </xf>
    <xf numFmtId="0" fontId="2" fillId="0" borderId="9" xfId="0" applyFont="1" applyBorder="1" applyAlignment="1">
      <alignment horizontal="center" vertical="center"/>
    </xf>
    <xf numFmtId="0" fontId="13" fillId="0" borderId="6" xfId="0" applyFont="1" applyBorder="1" applyAlignment="1">
      <alignment horizontal="center" vertical="center"/>
    </xf>
    <xf numFmtId="0" fontId="13" fillId="0" borderId="2" xfId="0" applyFont="1" applyBorder="1" applyAlignment="1">
      <alignment horizontal="center" vertical="top" wrapText="1"/>
    </xf>
    <xf numFmtId="0" fontId="13" fillId="0" borderId="2" xfId="0" applyFont="1" applyBorder="1" applyAlignment="1">
      <alignment horizontal="center" vertical="center"/>
    </xf>
    <xf numFmtId="0" fontId="13" fillId="0" borderId="1" xfId="0" applyFont="1" applyBorder="1" applyAlignment="1">
      <alignment horizontal="center" vertical="top" wrapText="1"/>
    </xf>
    <xf numFmtId="0" fontId="13" fillId="0" borderId="9" xfId="0" applyFont="1" applyBorder="1" applyAlignment="1">
      <alignment horizontal="center" vertical="top" wrapText="1"/>
    </xf>
    <xf numFmtId="0" fontId="13" fillId="0" borderId="9" xfId="0" applyFont="1" applyBorder="1" applyAlignment="1">
      <alignment horizontal="center" vertical="center"/>
    </xf>
    <xf numFmtId="49" fontId="13" fillId="0" borderId="2" xfId="0" applyNumberFormat="1" applyFont="1" applyBorder="1" applyAlignment="1">
      <alignment horizontal="left" vertical="top" wrapText="1"/>
    </xf>
    <xf numFmtId="2" fontId="13" fillId="0" borderId="1" xfId="0" applyNumberFormat="1" applyFont="1" applyBorder="1" applyAlignment="1">
      <alignment horizontal="center" vertical="top"/>
    </xf>
    <xf numFmtId="2" fontId="13" fillId="0" borderId="9" xfId="0" applyNumberFormat="1" applyFont="1" applyBorder="1" applyAlignment="1">
      <alignment horizontal="center" vertical="top"/>
    </xf>
    <xf numFmtId="2" fontId="13" fillId="0" borderId="11" xfId="0" applyNumberFormat="1" applyFont="1" applyBorder="1"/>
    <xf numFmtId="0" fontId="13" fillId="3" borderId="2" xfId="0" applyFont="1" applyFill="1" applyBorder="1" applyAlignment="1">
      <alignment horizontal="center" vertical="top" wrapText="1"/>
    </xf>
    <xf numFmtId="0" fontId="13" fillId="0" borderId="2" xfId="0" applyFont="1" applyBorder="1" applyAlignment="1">
      <alignment vertical="top" wrapText="1"/>
    </xf>
    <xf numFmtId="0" fontId="13" fillId="0" borderId="14" xfId="0" applyFont="1" applyBorder="1" applyAlignment="1">
      <alignment horizontal="center" vertical="top"/>
    </xf>
    <xf numFmtId="2" fontId="13" fillId="0" borderId="4" xfId="0" applyNumberFormat="1" applyFont="1" applyBorder="1"/>
    <xf numFmtId="0" fontId="13" fillId="0" borderId="3" xfId="0" applyFont="1" applyBorder="1" applyAlignment="1">
      <alignment vertical="top" wrapText="1"/>
    </xf>
    <xf numFmtId="0" fontId="13" fillId="0" borderId="2" xfId="0" applyFont="1" applyBorder="1" applyAlignment="1">
      <alignment wrapText="1"/>
    </xf>
    <xf numFmtId="0" fontId="13" fillId="0" borderId="4" xfId="0" applyFont="1" applyBorder="1" applyAlignment="1">
      <alignment wrapText="1"/>
    </xf>
    <xf numFmtId="2" fontId="13" fillId="0" borderId="5" xfId="0" applyNumberFormat="1" applyFont="1" applyBorder="1" applyAlignment="1">
      <alignment horizontal="center" vertical="top"/>
    </xf>
    <xf numFmtId="2" fontId="13" fillId="0" borderId="6" xfId="0" applyNumberFormat="1" applyFont="1" applyBorder="1" applyAlignment="1">
      <alignment horizontal="center" vertical="center"/>
    </xf>
    <xf numFmtId="2" fontId="13" fillId="4" borderId="7" xfId="0" applyNumberFormat="1" applyFont="1" applyFill="1" applyBorder="1" applyAlignment="1">
      <alignment horizontal="center" vertical="top"/>
    </xf>
    <xf numFmtId="2" fontId="13" fillId="0" borderId="8" xfId="0" applyNumberFormat="1" applyFont="1" applyBorder="1" applyAlignment="1">
      <alignment horizontal="center" vertical="center"/>
    </xf>
    <xf numFmtId="0" fontId="13" fillId="0" borderId="6" xfId="0" applyFont="1" applyBorder="1" applyAlignment="1">
      <alignment horizontal="center" vertical="top"/>
    </xf>
    <xf numFmtId="0" fontId="13" fillId="0" borderId="8" xfId="0" applyFont="1" applyBorder="1" applyAlignment="1">
      <alignment horizontal="center" vertical="top"/>
    </xf>
    <xf numFmtId="0" fontId="13" fillId="0" borderId="3" xfId="0" applyFont="1" applyBorder="1" applyAlignment="1">
      <alignment horizontal="center" vertical="top" wrapText="1"/>
    </xf>
    <xf numFmtId="0" fontId="13" fillId="0" borderId="4" xfId="0" applyFont="1" applyBorder="1" applyAlignment="1">
      <alignment horizontal="center" vertical="top"/>
    </xf>
    <xf numFmtId="0" fontId="13" fillId="4" borderId="5" xfId="0" applyFont="1" applyFill="1" applyBorder="1"/>
    <xf numFmtId="0" fontId="13" fillId="4" borderId="5" xfId="0" applyFont="1" applyFill="1" applyBorder="1" applyAlignment="1">
      <alignment horizontal="center"/>
    </xf>
    <xf numFmtId="0" fontId="13" fillId="4" borderId="1" xfId="0" applyFont="1" applyFill="1" applyBorder="1" applyAlignment="1">
      <alignment horizontal="center" vertical="top"/>
    </xf>
    <xf numFmtId="2" fontId="13" fillId="0" borderId="6" xfId="0" applyNumberFormat="1" applyFont="1" applyBorder="1" applyAlignment="1">
      <alignment horizontal="center" vertical="top"/>
    </xf>
    <xf numFmtId="0" fontId="13" fillId="4" borderId="5" xfId="0" applyFont="1" applyFill="1" applyBorder="1" applyAlignment="1">
      <alignment wrapText="1"/>
    </xf>
    <xf numFmtId="0" fontId="13" fillId="4" borderId="7" xfId="0" applyFont="1" applyFill="1" applyBorder="1"/>
    <xf numFmtId="0" fontId="13" fillId="4" borderId="7" xfId="0" applyFont="1" applyFill="1" applyBorder="1" applyAlignment="1">
      <alignment horizontal="center"/>
    </xf>
    <xf numFmtId="0" fontId="13" fillId="4" borderId="9" xfId="0" applyFont="1" applyFill="1" applyBorder="1" applyAlignment="1">
      <alignment horizontal="center" vertical="top"/>
    </xf>
    <xf numFmtId="2" fontId="13" fillId="0" borderId="8" xfId="0" applyNumberFormat="1" applyFont="1" applyBorder="1" applyAlignment="1">
      <alignment horizontal="center" vertical="top"/>
    </xf>
    <xf numFmtId="0" fontId="13" fillId="0" borderId="2" xfId="0" applyFont="1" applyBorder="1" applyAlignment="1">
      <alignment vertical="top"/>
    </xf>
    <xf numFmtId="0" fontId="13" fillId="4" borderId="1" xfId="0" applyFont="1" applyFill="1" applyBorder="1" applyAlignment="1">
      <alignment horizontal="center" vertical="top" wrapText="1"/>
    </xf>
    <xf numFmtId="0" fontId="13" fillId="4" borderId="1" xfId="0" applyFont="1" applyFill="1" applyBorder="1"/>
    <xf numFmtId="0" fontId="13" fillId="4" borderId="9" xfId="0" applyFont="1" applyFill="1" applyBorder="1" applyAlignment="1">
      <alignment wrapText="1"/>
    </xf>
    <xf numFmtId="0" fontId="13" fillId="4" borderId="9" xfId="0" applyFont="1" applyFill="1" applyBorder="1" applyAlignment="1">
      <alignment horizontal="center" vertical="top" wrapText="1"/>
    </xf>
    <xf numFmtId="0" fontId="13" fillId="3" borderId="2" xfId="0" applyFont="1" applyFill="1" applyBorder="1" applyAlignment="1">
      <alignment horizontal="left" vertical="top" wrapText="1"/>
    </xf>
    <xf numFmtId="0" fontId="13" fillId="4" borderId="9" xfId="0" applyFont="1" applyFill="1" applyBorder="1"/>
    <xf numFmtId="0" fontId="13" fillId="0" borderId="4" xfId="0" applyFont="1" applyBorder="1" applyAlignment="1">
      <alignment horizontal="left" vertical="top" wrapText="1"/>
    </xf>
    <xf numFmtId="0" fontId="13" fillId="4" borderId="6" xfId="0" applyFont="1" applyFill="1" applyBorder="1" applyAlignment="1">
      <alignment wrapText="1"/>
    </xf>
    <xf numFmtId="0" fontId="13" fillId="4" borderId="6" xfId="0" applyFont="1" applyFill="1" applyBorder="1" applyAlignment="1">
      <alignment horizontal="center" vertical="top" wrapText="1"/>
    </xf>
    <xf numFmtId="0" fontId="13" fillId="4" borderId="6" xfId="0" applyFont="1" applyFill="1" applyBorder="1"/>
    <xf numFmtId="0" fontId="13" fillId="4" borderId="6" xfId="0" applyFont="1" applyFill="1" applyBorder="1" applyAlignment="1">
      <alignment horizontal="center" vertical="top"/>
    </xf>
    <xf numFmtId="0" fontId="13" fillId="4" borderId="8" xfId="0" applyFont="1" applyFill="1" applyBorder="1"/>
    <xf numFmtId="0" fontId="13" fillId="4" borderId="8" xfId="0" applyFont="1" applyFill="1" applyBorder="1" applyAlignment="1">
      <alignment horizontal="center" vertical="top"/>
    </xf>
    <xf numFmtId="0" fontId="13" fillId="0" borderId="3" xfId="0" applyFont="1" applyBorder="1" applyAlignment="1">
      <alignment wrapText="1"/>
    </xf>
    <xf numFmtId="0" fontId="13" fillId="0" borderId="4" xfId="0" applyFont="1" applyBorder="1"/>
    <xf numFmtId="4" fontId="13" fillId="0" borderId="5" xfId="0" applyNumberFormat="1" applyFont="1" applyBorder="1" applyAlignment="1">
      <alignment horizontal="center" vertical="top"/>
    </xf>
    <xf numFmtId="0" fontId="13" fillId="4" borderId="1" xfId="0" applyFont="1" applyFill="1" applyBorder="1" applyAlignment="1">
      <alignment vertical="top" wrapText="1"/>
    </xf>
    <xf numFmtId="49" fontId="13" fillId="0" borderId="5" xfId="0" applyNumberFormat="1" applyFont="1" applyBorder="1" applyAlignment="1">
      <alignment horizontal="center" vertical="top"/>
    </xf>
    <xf numFmtId="0" fontId="13" fillId="4" borderId="9" xfId="0" applyFont="1" applyFill="1" applyBorder="1" applyAlignment="1">
      <alignment vertical="top" wrapText="1"/>
    </xf>
    <xf numFmtId="49" fontId="13" fillId="0" borderId="7" xfId="0" applyNumberFormat="1" applyFont="1" applyBorder="1" applyAlignment="1">
      <alignment horizontal="center" vertical="top"/>
    </xf>
    <xf numFmtId="49" fontId="13" fillId="0" borderId="1" xfId="0" applyNumberFormat="1" applyFont="1" applyBorder="1" applyAlignment="1">
      <alignment horizontal="center" vertical="top"/>
    </xf>
    <xf numFmtId="49" fontId="13" fillId="0" borderId="9" xfId="0" applyNumberFormat="1" applyFont="1" applyBorder="1" applyAlignment="1">
      <alignment horizontal="center" vertical="top"/>
    </xf>
    <xf numFmtId="4" fontId="13" fillId="0" borderId="9" xfId="0" applyNumberFormat="1" applyFont="1" applyBorder="1" applyAlignment="1">
      <alignment horizontal="center" vertical="top"/>
    </xf>
    <xf numFmtId="4" fontId="13" fillId="0" borderId="0" xfId="0" applyNumberFormat="1" applyFont="1"/>
    <xf numFmtId="0" fontId="13" fillId="0" borderId="3" xfId="0" applyFont="1" applyBorder="1" applyAlignment="1">
      <alignment horizontal="center"/>
    </xf>
    <xf numFmtId="0" fontId="13" fillId="0" borderId="5" xfId="0" applyFont="1" applyBorder="1" applyAlignment="1">
      <alignment horizontal="center" vertical="top"/>
    </xf>
    <xf numFmtId="0" fontId="13" fillId="0" borderId="3" xfId="0" applyFont="1" applyBorder="1" applyAlignment="1">
      <alignment horizontal="center" vertical="top"/>
    </xf>
    <xf numFmtId="0" fontId="13" fillId="0" borderId="7" xfId="0" applyFont="1" applyBorder="1" applyAlignment="1">
      <alignment horizontal="center" vertical="top"/>
    </xf>
    <xf numFmtId="2" fontId="13" fillId="0" borderId="0" xfId="0" applyNumberFormat="1" applyFont="1"/>
    <xf numFmtId="49" fontId="13" fillId="0" borderId="3" xfId="0" applyNumberFormat="1" applyFont="1" applyBorder="1" applyAlignment="1">
      <alignment vertical="top"/>
    </xf>
    <xf numFmtId="49" fontId="13" fillId="0" borderId="5" xfId="0" applyNumberFormat="1" applyFont="1" applyBorder="1" applyAlignment="1">
      <alignment horizontal="left" vertical="top" wrapText="1"/>
    </xf>
    <xf numFmtId="49" fontId="13" fillId="0" borderId="7" xfId="0" applyNumberFormat="1" applyFont="1" applyBorder="1" applyAlignment="1">
      <alignment horizontal="left" vertical="top" wrapText="1"/>
    </xf>
    <xf numFmtId="2" fontId="13" fillId="0" borderId="7" xfId="0" applyNumberFormat="1" applyFont="1" applyBorder="1" applyAlignment="1">
      <alignment horizontal="center" vertical="top"/>
    </xf>
    <xf numFmtId="49" fontId="13" fillId="0" borderId="9" xfId="0" applyNumberFormat="1" applyFont="1" applyBorder="1" applyAlignment="1">
      <alignment horizontal="center"/>
    </xf>
    <xf numFmtId="0" fontId="13" fillId="0" borderId="9" xfId="11" applyFont="1" applyBorder="1" applyAlignment="1">
      <alignment wrapText="1"/>
    </xf>
    <xf numFmtId="0" fontId="13" fillId="0" borderId="1" xfId="11" applyFont="1" applyBorder="1" applyAlignment="1">
      <alignment wrapText="1"/>
    </xf>
    <xf numFmtId="0" fontId="22" fillId="0" borderId="5" xfId="0" applyFont="1" applyBorder="1" applyAlignment="1">
      <alignment horizontal="left" wrapText="1"/>
    </xf>
    <xf numFmtId="0" fontId="13" fillId="0" borderId="1" xfId="0" applyFont="1" applyBorder="1" applyAlignment="1">
      <alignment horizontal="left" wrapText="1"/>
    </xf>
    <xf numFmtId="2" fontId="22" fillId="0" borderId="5" xfId="0" applyNumberFormat="1" applyFont="1" applyBorder="1"/>
    <xf numFmtId="0" fontId="13" fillId="0" borderId="1" xfId="12" applyFont="1" applyBorder="1" applyAlignment="1">
      <alignment wrapText="1"/>
    </xf>
    <xf numFmtId="0" fontId="13" fillId="0" borderId="1" xfId="13" applyFont="1" applyBorder="1" applyAlignment="1">
      <alignment horizontal="center"/>
    </xf>
    <xf numFmtId="44" fontId="13" fillId="0" borderId="9" xfId="8" applyFont="1" applyBorder="1" applyAlignment="1">
      <alignment wrapText="1"/>
    </xf>
    <xf numFmtId="0" fontId="13" fillId="0" borderId="9" xfId="13" applyFont="1" applyBorder="1" applyAlignment="1">
      <alignment horizontal="center"/>
    </xf>
    <xf numFmtId="0" fontId="22" fillId="6" borderId="5" xfId="10" applyFont="1" applyBorder="1" applyAlignment="1">
      <alignment horizontal="left" vertical="center" wrapText="1"/>
    </xf>
    <xf numFmtId="0" fontId="22" fillId="6" borderId="1" xfId="10" applyFont="1" applyBorder="1" applyAlignment="1">
      <alignment horizontal="center" vertical="top"/>
    </xf>
    <xf numFmtId="2" fontId="22" fillId="6" borderId="1" xfId="10" applyNumberFormat="1" applyFont="1" applyBorder="1" applyAlignment="1">
      <alignment horizontal="center" vertical="center"/>
    </xf>
    <xf numFmtId="2" fontId="22" fillId="6" borderId="1" xfId="10" applyNumberFormat="1" applyFont="1" applyBorder="1"/>
    <xf numFmtId="2" fontId="22" fillId="0" borderId="1" xfId="0" applyNumberFormat="1" applyFont="1" applyBorder="1"/>
    <xf numFmtId="0" fontId="13" fillId="7" borderId="1" xfId="0" applyFont="1" applyFill="1" applyBorder="1" applyAlignment="1">
      <alignment horizontal="center" vertical="top"/>
    </xf>
    <xf numFmtId="2" fontId="13" fillId="7" borderId="1" xfId="0" applyNumberFormat="1" applyFont="1" applyFill="1" applyBorder="1"/>
    <xf numFmtId="0" fontId="22" fillId="8" borderId="1" xfId="0" applyFont="1" applyFill="1" applyBorder="1" applyAlignment="1">
      <alignment horizontal="center" vertical="top"/>
    </xf>
    <xf numFmtId="2" fontId="22" fillId="8" borderId="1" xfId="0" applyNumberFormat="1" applyFont="1" applyFill="1" applyBorder="1"/>
    <xf numFmtId="0" fontId="22" fillId="0" borderId="20" xfId="9" applyFont="1" applyFill="1" applyBorder="1" applyAlignment="1">
      <alignment horizontal="center" vertical="top" wrapText="1"/>
    </xf>
    <xf numFmtId="2" fontId="22" fillId="0" borderId="11" xfId="0" applyNumberFormat="1" applyFont="1" applyBorder="1"/>
    <xf numFmtId="2" fontId="13" fillId="0" borderId="2" xfId="0" applyNumberFormat="1" applyFont="1" applyBorder="1"/>
    <xf numFmtId="0" fontId="13" fillId="0" borderId="1" xfId="2" applyFont="1" applyBorder="1" applyAlignment="1">
      <alignment horizontal="left" vertical="center" wrapText="1"/>
    </xf>
    <xf numFmtId="0" fontId="13" fillId="0" borderId="3" xfId="0" applyFont="1" applyBorder="1" applyAlignment="1">
      <alignment vertical="top"/>
    </xf>
    <xf numFmtId="49" fontId="13" fillId="0" borderId="5" xfId="0" applyNumberFormat="1" applyFont="1" applyBorder="1"/>
    <xf numFmtId="49" fontId="13" fillId="0" borderId="5" xfId="0" applyNumberFormat="1" applyFont="1" applyBorder="1" applyAlignment="1">
      <alignment wrapText="1"/>
    </xf>
    <xf numFmtId="49" fontId="13" fillId="0" borderId="7" xfId="0" applyNumberFormat="1" applyFont="1" applyBorder="1" applyAlignment="1">
      <alignment wrapText="1"/>
    </xf>
    <xf numFmtId="1" fontId="13" fillId="0" borderId="5" xfId="0" applyNumberFormat="1" applyFont="1" applyBorder="1" applyAlignment="1">
      <alignment horizontal="center" vertical="top"/>
    </xf>
    <xf numFmtId="0" fontId="20" fillId="0" borderId="1" xfId="0" applyFont="1" applyBorder="1" applyAlignment="1">
      <alignment horizontal="center" vertical="top"/>
    </xf>
    <xf numFmtId="0" fontId="20" fillId="0" borderId="9" xfId="0" applyFont="1" applyBorder="1" applyAlignment="1">
      <alignment horizontal="center" vertical="top"/>
    </xf>
    <xf numFmtId="0" fontId="13" fillId="0" borderId="2" xfId="0" applyFont="1" applyBorder="1" applyAlignment="1">
      <alignment horizontal="center" vertical="top"/>
    </xf>
    <xf numFmtId="0" fontId="13" fillId="0" borderId="1" xfId="0" applyFont="1" applyBorder="1" applyAlignment="1">
      <alignment horizontal="center" vertical="top"/>
    </xf>
    <xf numFmtId="0" fontId="11" fillId="0" borderId="0" xfId="0" applyFont="1" applyAlignment="1">
      <alignment horizontal="center"/>
    </xf>
    <xf numFmtId="0" fontId="10" fillId="0" borderId="0" xfId="0" applyFont="1" applyAlignment="1">
      <alignment horizontal="right" vertical="center"/>
    </xf>
    <xf numFmtId="0" fontId="13" fillId="0" borderId="2" xfId="0" applyFont="1" applyBorder="1" applyAlignment="1">
      <alignment horizontal="center" vertical="top" wrapText="1"/>
    </xf>
    <xf numFmtId="0" fontId="13" fillId="0" borderId="1" xfId="0" applyFont="1" applyBorder="1" applyAlignment="1">
      <alignment horizontal="center" vertical="top" wrapText="1"/>
    </xf>
    <xf numFmtId="0" fontId="13" fillId="0" borderId="9" xfId="0" applyFont="1" applyBorder="1" applyAlignment="1">
      <alignment horizontal="center" vertical="top" wrapText="1"/>
    </xf>
    <xf numFmtId="0" fontId="20" fillId="0" borderId="1" xfId="0" applyFont="1" applyBorder="1" applyAlignment="1">
      <alignment horizontal="center" vertical="top" wrapText="1"/>
    </xf>
    <xf numFmtId="0" fontId="13" fillId="0" borderId="5" xfId="0" applyFont="1" applyBorder="1" applyAlignment="1">
      <alignment horizontal="left" vertical="center" wrapText="1"/>
    </xf>
    <xf numFmtId="2" fontId="13" fillId="0" borderId="1" xfId="0" applyNumberFormat="1" applyFont="1" applyBorder="1" applyAlignment="1">
      <alignment horizontal="center" vertical="center"/>
    </xf>
    <xf numFmtId="0" fontId="13" fillId="4" borderId="1" xfId="0" applyFont="1" applyFill="1" applyBorder="1" applyAlignment="1">
      <alignment horizontal="center" vertical="top"/>
    </xf>
  </cellXfs>
  <cellStyles count="14">
    <cellStyle name="40% no 3. izcēluma" xfId="10" builtinId="39"/>
    <cellStyle name="Izcēlums (1. veids)" xfId="9" builtinId="29"/>
    <cellStyle name="Normal 2" xfId="1" xr:uid="{00000000-0005-0000-0000-000002000000}"/>
    <cellStyle name="Normal 3" xfId="2" xr:uid="{00000000-0005-0000-0000-000003000000}"/>
    <cellStyle name="Normal 4" xfId="3" xr:uid="{00000000-0005-0000-0000-000004000000}"/>
    <cellStyle name="Normal 4 2" xfId="6" xr:uid="{00000000-0005-0000-0000-000005000000}"/>
    <cellStyle name="Normal 5" xfId="4" xr:uid="{00000000-0005-0000-0000-000006000000}"/>
    <cellStyle name="Normal 5 2" xfId="7" xr:uid="{00000000-0005-0000-0000-000007000000}"/>
    <cellStyle name="Normal_Sheet1" xfId="13" xr:uid="{F72171BE-CE36-4AE9-84A1-6EA14CA7772A}"/>
    <cellStyle name="Normal_Sheet10" xfId="12" xr:uid="{7932AA17-BBC5-4363-A93A-27053189F0AF}"/>
    <cellStyle name="Parasts" xfId="0" builtinId="0"/>
    <cellStyle name="Parasts 2 2" xfId="11" xr:uid="{D672F7AF-3EF9-4302-9345-E3E8D3ED8CE5}"/>
    <cellStyle name="Pārbaudes šūna" xfId="5" builtinId="23"/>
    <cellStyle name="Valūta" xfId="8"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1042"/>
  <sheetViews>
    <sheetView tabSelected="1" zoomScaleNormal="100" workbookViewId="0">
      <pane xSplit="1" ySplit="4" topLeftCell="B1012" activePane="bottomRight" state="frozen"/>
      <selection pane="topRight" activeCell="B1" sqref="B1"/>
      <selection pane="bottomLeft" activeCell="A5" sqref="A5"/>
      <selection pane="bottomRight" activeCell="G1030" sqref="G1030"/>
    </sheetView>
  </sheetViews>
  <sheetFormatPr defaultColWidth="9.140625" defaultRowHeight="12.75" x14ac:dyDescent="0.2"/>
  <cols>
    <col min="1" max="1" width="6.7109375" style="1" customWidth="1"/>
    <col min="2" max="2" width="14.7109375" style="1" customWidth="1"/>
    <col min="3" max="3" width="70.140625" style="1" customWidth="1"/>
    <col min="4" max="4" width="14.85546875" style="1" customWidth="1"/>
    <col min="5" max="5" width="12.42578125" style="1" customWidth="1"/>
    <col min="6" max="6" width="28.140625" style="1" customWidth="1"/>
    <col min="7" max="7" width="35.85546875" style="1" customWidth="1"/>
    <col min="8" max="8" width="11.85546875" style="1" bestFit="1" customWidth="1"/>
    <col min="9" max="9" width="14.5703125" style="1" customWidth="1"/>
    <col min="10" max="11" width="9.140625" style="1"/>
    <col min="12" max="12" width="29.140625" style="1" customWidth="1"/>
    <col min="13" max="13" width="9.140625" style="1"/>
    <col min="14" max="14" width="13" style="1" customWidth="1"/>
    <col min="15" max="16384" width="9.140625" style="1"/>
  </cols>
  <sheetData>
    <row r="1" spans="1:12" ht="15" customHeight="1" x14ac:dyDescent="0.2">
      <c r="A1" s="20"/>
      <c r="B1" s="20"/>
      <c r="C1" s="314" t="s">
        <v>347</v>
      </c>
      <c r="D1" s="314"/>
      <c r="E1" s="314"/>
      <c r="F1" s="314"/>
    </row>
    <row r="2" spans="1:12" ht="15" customHeight="1" x14ac:dyDescent="0.2">
      <c r="A2" s="20"/>
      <c r="B2" s="20"/>
      <c r="C2" s="314" t="s">
        <v>455</v>
      </c>
      <c r="D2" s="314"/>
      <c r="E2" s="314"/>
      <c r="F2" s="314"/>
    </row>
    <row r="3" spans="1:12" ht="15" customHeight="1" x14ac:dyDescent="0.2">
      <c r="A3" s="20"/>
      <c r="B3" s="20"/>
      <c r="C3" s="20"/>
      <c r="D3" s="20"/>
      <c r="E3" s="313"/>
      <c r="F3" s="313"/>
    </row>
    <row r="4" spans="1:12" ht="52.5" customHeight="1" x14ac:dyDescent="0.2">
      <c r="A4" s="111" t="s">
        <v>0</v>
      </c>
      <c r="B4" s="112" t="s">
        <v>1</v>
      </c>
      <c r="C4" s="112" t="s">
        <v>2</v>
      </c>
      <c r="D4" s="112" t="s">
        <v>706</v>
      </c>
      <c r="E4" s="112" t="s">
        <v>3</v>
      </c>
      <c r="F4" s="113" t="s">
        <v>359</v>
      </c>
    </row>
    <row r="5" spans="1:12" ht="35.25" customHeight="1" x14ac:dyDescent="0.2">
      <c r="A5" s="98">
        <v>1</v>
      </c>
      <c r="B5" s="114" t="s">
        <v>146</v>
      </c>
      <c r="C5" s="21"/>
      <c r="D5" s="21"/>
      <c r="E5" s="21"/>
      <c r="F5" s="34"/>
    </row>
    <row r="6" spans="1:12" ht="15" customHeight="1" x14ac:dyDescent="0.25">
      <c r="A6" s="22"/>
      <c r="B6" s="23"/>
      <c r="C6" s="24" t="s">
        <v>213</v>
      </c>
      <c r="D6" s="25"/>
      <c r="E6" s="25">
        <v>1</v>
      </c>
      <c r="F6" s="25">
        <v>2398.09</v>
      </c>
      <c r="H6" s="10"/>
      <c r="L6" s="10"/>
    </row>
    <row r="7" spans="1:12" ht="15" customHeight="1" x14ac:dyDescent="0.25">
      <c r="A7" s="22"/>
      <c r="B7" s="23"/>
      <c r="C7" s="24" t="s">
        <v>214</v>
      </c>
      <c r="D7" s="25"/>
      <c r="E7" s="25">
        <v>1</v>
      </c>
      <c r="F7" s="25">
        <v>4254.3900000000003</v>
      </c>
      <c r="H7" s="10"/>
      <c r="L7" s="10"/>
    </row>
    <row r="8" spans="1:12" ht="17.25" customHeight="1" x14ac:dyDescent="0.25">
      <c r="A8" s="22"/>
      <c r="B8" s="23"/>
      <c r="C8" s="24" t="s">
        <v>215</v>
      </c>
      <c r="D8" s="25"/>
      <c r="E8" s="25">
        <v>1</v>
      </c>
      <c r="F8" s="25">
        <v>41990</v>
      </c>
      <c r="H8" s="10"/>
      <c r="L8" s="10"/>
    </row>
    <row r="9" spans="1:12" ht="15" customHeight="1" x14ac:dyDescent="0.25">
      <c r="A9" s="22"/>
      <c r="B9" s="23"/>
      <c r="C9" s="24" t="s">
        <v>216</v>
      </c>
      <c r="D9" s="25"/>
      <c r="E9" s="25">
        <v>1</v>
      </c>
      <c r="F9" s="25">
        <v>41900</v>
      </c>
      <c r="H9" s="10"/>
      <c r="L9" s="10"/>
    </row>
    <row r="10" spans="1:12" ht="15" customHeight="1" x14ac:dyDescent="0.25">
      <c r="A10" s="22"/>
      <c r="B10" s="23"/>
      <c r="C10" s="24" t="s">
        <v>362</v>
      </c>
      <c r="D10" s="25"/>
      <c r="E10" s="25">
        <v>1</v>
      </c>
      <c r="F10" s="25">
        <v>9960.1</v>
      </c>
      <c r="H10" s="10"/>
      <c r="L10" s="10"/>
    </row>
    <row r="11" spans="1:12" ht="15" customHeight="1" x14ac:dyDescent="0.25">
      <c r="A11" s="22"/>
      <c r="B11" s="23"/>
      <c r="C11" s="24" t="s">
        <v>217</v>
      </c>
      <c r="D11" s="25"/>
      <c r="E11" s="25">
        <v>1</v>
      </c>
      <c r="F11" s="25">
        <v>227.27</v>
      </c>
      <c r="H11" s="10"/>
      <c r="L11" s="10"/>
    </row>
    <row r="12" spans="1:12" ht="13.5" customHeight="1" x14ac:dyDescent="0.25">
      <c r="A12" s="22"/>
      <c r="B12" s="23"/>
      <c r="C12" s="24" t="s">
        <v>218</v>
      </c>
      <c r="D12" s="25"/>
      <c r="E12" s="25">
        <v>1</v>
      </c>
      <c r="F12" s="25">
        <v>245</v>
      </c>
      <c r="H12" s="10"/>
      <c r="L12" s="10"/>
    </row>
    <row r="13" spans="1:12" ht="15" customHeight="1" x14ac:dyDescent="0.25">
      <c r="A13" s="26"/>
      <c r="B13" s="27"/>
      <c r="C13" s="78" t="s">
        <v>219</v>
      </c>
      <c r="D13" s="79"/>
      <c r="E13" s="79">
        <v>1</v>
      </c>
      <c r="F13" s="79">
        <v>245</v>
      </c>
      <c r="H13" s="10"/>
      <c r="L13" s="10"/>
    </row>
    <row r="14" spans="1:12" ht="15" customHeight="1" x14ac:dyDescent="0.25">
      <c r="A14" s="89"/>
      <c r="B14" s="107"/>
      <c r="C14" s="108"/>
      <c r="D14" s="108"/>
      <c r="E14" s="109"/>
      <c r="F14" s="110">
        <f>SUM(F6:F13)</f>
        <v>101219.85000000002</v>
      </c>
      <c r="H14" s="10"/>
      <c r="L14" s="10"/>
    </row>
    <row r="15" spans="1:12" ht="33.75" customHeight="1" x14ac:dyDescent="0.25">
      <c r="A15" s="98">
        <v>2</v>
      </c>
      <c r="B15" s="104" t="s">
        <v>145</v>
      </c>
      <c r="C15" s="21"/>
      <c r="D15" s="82"/>
      <c r="E15" s="82"/>
      <c r="F15" s="29"/>
      <c r="G15" s="2"/>
      <c r="H15" s="9"/>
      <c r="L15" s="11"/>
    </row>
    <row r="16" spans="1:12" ht="16.5" customHeight="1" x14ac:dyDescent="0.25">
      <c r="A16" s="80"/>
      <c r="B16" s="28"/>
      <c r="C16" s="143" t="s">
        <v>144</v>
      </c>
      <c r="D16" s="146" t="s">
        <v>143</v>
      </c>
      <c r="E16" s="146"/>
      <c r="F16" s="144">
        <v>6576.04</v>
      </c>
      <c r="G16" s="2"/>
      <c r="H16" s="11"/>
      <c r="L16" s="11"/>
    </row>
    <row r="17" spans="1:12" ht="15" customHeight="1" x14ac:dyDescent="0.25">
      <c r="A17" s="80"/>
      <c r="B17" s="23"/>
      <c r="C17" s="143" t="s">
        <v>142</v>
      </c>
      <c r="D17" s="147" t="s">
        <v>143</v>
      </c>
      <c r="E17" s="147"/>
      <c r="F17" s="144">
        <v>24879.78</v>
      </c>
      <c r="G17" s="2"/>
      <c r="H17" s="11"/>
      <c r="L17" s="11"/>
    </row>
    <row r="18" spans="1:12" ht="15" customHeight="1" x14ac:dyDescent="0.25">
      <c r="A18" s="80"/>
      <c r="B18" s="23"/>
      <c r="C18" s="143" t="s">
        <v>4</v>
      </c>
      <c r="D18" s="148">
        <v>48.4</v>
      </c>
      <c r="E18" s="148" t="s">
        <v>707</v>
      </c>
      <c r="F18" s="144">
        <v>5534.94</v>
      </c>
      <c r="H18" s="11"/>
      <c r="L18" s="11"/>
    </row>
    <row r="19" spans="1:12" ht="15" customHeight="1" x14ac:dyDescent="0.25">
      <c r="A19" s="80"/>
      <c r="B19" s="23"/>
      <c r="C19" s="143" t="s">
        <v>5</v>
      </c>
      <c r="D19" s="148">
        <v>47.4</v>
      </c>
      <c r="E19" s="148" t="s">
        <v>708</v>
      </c>
      <c r="F19" s="144">
        <v>5527.86</v>
      </c>
      <c r="H19" s="11"/>
      <c r="L19" s="11"/>
    </row>
    <row r="20" spans="1:12" ht="15" customHeight="1" x14ac:dyDescent="0.25">
      <c r="A20" s="80"/>
      <c r="B20" s="23"/>
      <c r="C20" s="143" t="s">
        <v>6</v>
      </c>
      <c r="D20" s="148">
        <v>42.4</v>
      </c>
      <c r="E20" s="148" t="s">
        <v>707</v>
      </c>
      <c r="F20" s="144">
        <v>5496.53</v>
      </c>
      <c r="H20" s="11"/>
      <c r="L20" s="11"/>
    </row>
    <row r="21" spans="1:12" ht="15" customHeight="1" x14ac:dyDescent="0.25">
      <c r="A21" s="80"/>
      <c r="B21" s="23"/>
      <c r="C21" s="143" t="s">
        <v>7</v>
      </c>
      <c r="D21" s="148">
        <v>41.1</v>
      </c>
      <c r="E21" s="148" t="s">
        <v>707</v>
      </c>
      <c r="F21" s="144">
        <v>5452.42</v>
      </c>
      <c r="H21" s="11"/>
      <c r="L21" s="11"/>
    </row>
    <row r="22" spans="1:12" ht="15" customHeight="1" x14ac:dyDescent="0.25">
      <c r="A22" s="80"/>
      <c r="B22" s="23"/>
      <c r="C22" s="143" t="s">
        <v>8</v>
      </c>
      <c r="D22" s="148">
        <v>41.7</v>
      </c>
      <c r="E22" s="148" t="s">
        <v>708</v>
      </c>
      <c r="F22" s="144">
        <v>5456.68</v>
      </c>
      <c r="H22" s="11"/>
      <c r="L22" s="11"/>
    </row>
    <row r="23" spans="1:12" ht="15" customHeight="1" x14ac:dyDescent="0.25">
      <c r="A23" s="80"/>
      <c r="B23" s="23"/>
      <c r="C23" s="143" t="s">
        <v>9</v>
      </c>
      <c r="D23" s="148">
        <v>47.6</v>
      </c>
      <c r="E23" s="148" t="s">
        <v>707</v>
      </c>
      <c r="F23" s="144">
        <v>5489.41</v>
      </c>
      <c r="H23" s="11"/>
      <c r="L23" s="11"/>
    </row>
    <row r="24" spans="1:12" ht="15" customHeight="1" x14ac:dyDescent="0.25">
      <c r="A24" s="80"/>
      <c r="B24" s="23"/>
      <c r="C24" s="143" t="s">
        <v>10</v>
      </c>
      <c r="D24" s="148">
        <v>48.4</v>
      </c>
      <c r="E24" s="148" t="s">
        <v>707</v>
      </c>
      <c r="F24" s="144">
        <v>5493.68</v>
      </c>
      <c r="H24" s="11"/>
      <c r="L24" s="11"/>
    </row>
    <row r="25" spans="1:12" ht="15" customHeight="1" x14ac:dyDescent="0.25">
      <c r="A25" s="80"/>
      <c r="B25" s="23"/>
      <c r="C25" s="143" t="s">
        <v>350</v>
      </c>
      <c r="D25" s="148">
        <v>46.2</v>
      </c>
      <c r="E25" s="148" t="s">
        <v>707</v>
      </c>
      <c r="F25" s="144">
        <v>5480.87</v>
      </c>
      <c r="H25" s="11"/>
      <c r="L25" s="11"/>
    </row>
    <row r="26" spans="1:12" ht="15" customHeight="1" x14ac:dyDescent="0.25">
      <c r="A26" s="80"/>
      <c r="B26" s="23"/>
      <c r="C26" s="143" t="s">
        <v>351</v>
      </c>
      <c r="D26" s="148">
        <v>46.4</v>
      </c>
      <c r="E26" s="148" t="s">
        <v>707</v>
      </c>
      <c r="F26" s="144">
        <v>5482.3</v>
      </c>
      <c r="H26" s="11"/>
      <c r="L26" s="11"/>
    </row>
    <row r="27" spans="1:12" ht="15" customHeight="1" x14ac:dyDescent="0.25">
      <c r="A27" s="80"/>
      <c r="B27" s="23"/>
      <c r="C27" s="143" t="s">
        <v>352</v>
      </c>
      <c r="D27" s="148">
        <v>46.2</v>
      </c>
      <c r="E27" s="148" t="s">
        <v>707</v>
      </c>
      <c r="F27" s="144">
        <v>5480.87</v>
      </c>
      <c r="H27" s="11"/>
      <c r="L27" s="11"/>
    </row>
    <row r="28" spans="1:12" ht="15" customHeight="1" x14ac:dyDescent="0.25">
      <c r="A28" s="80"/>
      <c r="B28" s="23"/>
      <c r="C28" s="143" t="s">
        <v>353</v>
      </c>
      <c r="D28" s="148">
        <v>39.4</v>
      </c>
      <c r="E28" s="148" t="s">
        <v>708</v>
      </c>
      <c r="F28" s="144">
        <v>5443.88</v>
      </c>
      <c r="H28" s="11"/>
      <c r="L28" s="11"/>
    </row>
    <row r="29" spans="1:12" ht="15.75" x14ac:dyDescent="0.25">
      <c r="A29" s="63"/>
      <c r="B29" s="31"/>
      <c r="C29" s="143" t="s">
        <v>354</v>
      </c>
      <c r="D29" s="148">
        <v>46.5</v>
      </c>
      <c r="E29" s="148" t="s">
        <v>707</v>
      </c>
      <c r="F29" s="144">
        <v>5482.3</v>
      </c>
      <c r="H29" s="11"/>
      <c r="L29" s="11"/>
    </row>
    <row r="30" spans="1:12" ht="15.75" x14ac:dyDescent="0.25">
      <c r="A30" s="63"/>
      <c r="B30" s="31"/>
      <c r="C30" s="143" t="s">
        <v>348</v>
      </c>
      <c r="D30" s="148">
        <v>166</v>
      </c>
      <c r="E30" s="148" t="s">
        <v>707</v>
      </c>
      <c r="F30" s="144">
        <v>24519.57</v>
      </c>
      <c r="H30" s="11"/>
      <c r="L30" s="11"/>
    </row>
    <row r="31" spans="1:12" ht="15.75" x14ac:dyDescent="0.25">
      <c r="A31" s="63"/>
      <c r="B31" s="31"/>
      <c r="C31" s="143" t="s">
        <v>349</v>
      </c>
      <c r="D31" s="149">
        <v>1230</v>
      </c>
      <c r="E31" s="149" t="s">
        <v>707</v>
      </c>
      <c r="F31" s="144">
        <v>34170.15</v>
      </c>
      <c r="H31" s="11"/>
      <c r="L31" s="12"/>
    </row>
    <row r="32" spans="1:12" ht="15.75" x14ac:dyDescent="0.25">
      <c r="A32" s="77"/>
      <c r="B32" s="82"/>
      <c r="C32" s="105"/>
      <c r="D32" s="142"/>
      <c r="E32" s="145"/>
      <c r="F32" s="84">
        <f>SUM(F16:F31)</f>
        <v>155967.28</v>
      </c>
      <c r="H32" s="11"/>
      <c r="L32" s="12"/>
    </row>
    <row r="33" spans="1:12" ht="41.25" customHeight="1" x14ac:dyDescent="0.25">
      <c r="A33" s="98">
        <v>3</v>
      </c>
      <c r="B33" s="106" t="s">
        <v>147</v>
      </c>
      <c r="C33" s="21"/>
      <c r="D33" s="21"/>
      <c r="E33" s="21"/>
      <c r="F33" s="34"/>
      <c r="H33" s="8"/>
      <c r="L33" s="12"/>
    </row>
    <row r="34" spans="1:12" ht="18.75" customHeight="1" x14ac:dyDescent="0.25">
      <c r="A34" s="43"/>
      <c r="B34" s="35"/>
      <c r="C34" s="86" t="s">
        <v>136</v>
      </c>
      <c r="D34" s="38" t="s">
        <v>132</v>
      </c>
      <c r="E34" s="197" t="s">
        <v>709</v>
      </c>
      <c r="F34" s="36">
        <v>8490.73</v>
      </c>
      <c r="H34" s="12"/>
      <c r="L34" s="12"/>
    </row>
    <row r="35" spans="1:12" ht="15.75" x14ac:dyDescent="0.25">
      <c r="A35" s="43"/>
      <c r="B35" s="37"/>
      <c r="C35" s="86" t="s">
        <v>140</v>
      </c>
      <c r="D35" s="38" t="s">
        <v>710</v>
      </c>
      <c r="E35" s="132" t="s">
        <v>709</v>
      </c>
      <c r="F35" s="36">
        <v>8630.36</v>
      </c>
      <c r="H35" s="12"/>
      <c r="L35" s="12"/>
    </row>
    <row r="36" spans="1:12" ht="15.75" x14ac:dyDescent="0.25">
      <c r="A36" s="43"/>
      <c r="B36" s="37"/>
      <c r="C36" s="86" t="s">
        <v>137</v>
      </c>
      <c r="D36" s="38">
        <v>9</v>
      </c>
      <c r="E36" s="132"/>
      <c r="F36" s="36">
        <v>11393.02</v>
      </c>
      <c r="H36" s="5"/>
      <c r="L36" s="12"/>
    </row>
    <row r="37" spans="1:12" ht="15.75" x14ac:dyDescent="0.25">
      <c r="A37" s="43"/>
      <c r="B37" s="37"/>
      <c r="C37" s="86" t="s">
        <v>139</v>
      </c>
      <c r="D37" s="38" t="s">
        <v>133</v>
      </c>
      <c r="E37" s="132" t="s">
        <v>709</v>
      </c>
      <c r="F37" s="36">
        <v>99563.96</v>
      </c>
      <c r="H37" s="17"/>
      <c r="L37" s="13"/>
    </row>
    <row r="38" spans="1:12" ht="15.75" x14ac:dyDescent="0.25">
      <c r="A38" s="43"/>
      <c r="B38" s="37"/>
      <c r="C38" s="86" t="s">
        <v>138</v>
      </c>
      <c r="D38" s="38" t="s">
        <v>134</v>
      </c>
      <c r="E38" s="132" t="s">
        <v>709</v>
      </c>
      <c r="F38" s="36">
        <v>16776.78</v>
      </c>
      <c r="H38" s="12"/>
      <c r="L38" s="12"/>
    </row>
    <row r="39" spans="1:12" ht="15.75" x14ac:dyDescent="0.25">
      <c r="A39" s="43"/>
      <c r="B39" s="37"/>
      <c r="C39" s="86" t="s">
        <v>141</v>
      </c>
      <c r="D39" s="38" t="s">
        <v>135</v>
      </c>
      <c r="E39" s="132" t="s">
        <v>709</v>
      </c>
      <c r="F39" s="45">
        <v>27752.959999999999</v>
      </c>
      <c r="H39" s="13"/>
      <c r="L39" s="12"/>
    </row>
    <row r="40" spans="1:12" ht="15.75" x14ac:dyDescent="0.25">
      <c r="A40" s="43"/>
      <c r="B40" s="37"/>
      <c r="C40" s="86" t="s">
        <v>131</v>
      </c>
      <c r="D40" s="38">
        <v>1</v>
      </c>
      <c r="E40" s="198"/>
      <c r="F40" s="36">
        <v>669.93</v>
      </c>
      <c r="H40" s="12"/>
      <c r="L40" s="12"/>
    </row>
    <row r="41" spans="1:12" ht="15.75" x14ac:dyDescent="0.25">
      <c r="A41" s="43"/>
      <c r="B41" s="31"/>
      <c r="C41" s="87" t="s">
        <v>15</v>
      </c>
      <c r="D41" s="39">
        <v>5</v>
      </c>
      <c r="E41" s="199"/>
      <c r="F41" s="36">
        <v>9491.25</v>
      </c>
      <c r="H41" s="12"/>
      <c r="L41" s="12"/>
    </row>
    <row r="42" spans="1:12" ht="15.75" x14ac:dyDescent="0.25">
      <c r="A42" s="43"/>
      <c r="B42" s="31"/>
      <c r="C42" s="87" t="s">
        <v>16</v>
      </c>
      <c r="D42" s="39">
        <v>1</v>
      </c>
      <c r="E42" s="199"/>
      <c r="F42" s="36">
        <v>1102.44</v>
      </c>
      <c r="H42" s="12"/>
      <c r="L42" s="12"/>
    </row>
    <row r="43" spans="1:12" ht="15.75" x14ac:dyDescent="0.25">
      <c r="A43" s="43"/>
      <c r="B43" s="31"/>
      <c r="C43" s="87" t="s">
        <v>17</v>
      </c>
      <c r="D43" s="39">
        <v>1</v>
      </c>
      <c r="E43" s="199"/>
      <c r="F43" s="36">
        <v>467.26</v>
      </c>
      <c r="H43" s="12"/>
      <c r="L43" s="12"/>
    </row>
    <row r="44" spans="1:12" ht="15.75" x14ac:dyDescent="0.25">
      <c r="A44" s="43"/>
      <c r="B44" s="31"/>
      <c r="C44" s="87" t="s">
        <v>18</v>
      </c>
      <c r="D44" s="39">
        <v>2</v>
      </c>
      <c r="E44" s="199"/>
      <c r="F44" s="36">
        <v>2079.75</v>
      </c>
      <c r="H44" s="12"/>
      <c r="L44" s="12"/>
    </row>
    <row r="45" spans="1:12" ht="15.75" x14ac:dyDescent="0.25">
      <c r="A45" s="43"/>
      <c r="B45" s="31"/>
      <c r="C45" s="87" t="s">
        <v>19</v>
      </c>
      <c r="D45" s="39">
        <v>2</v>
      </c>
      <c r="E45" s="199"/>
      <c r="F45" s="36">
        <v>2058.44</v>
      </c>
      <c r="H45" s="12"/>
      <c r="L45" s="12"/>
    </row>
    <row r="46" spans="1:12" ht="15.75" x14ac:dyDescent="0.25">
      <c r="A46" s="43"/>
      <c r="B46" s="31"/>
      <c r="C46" s="87" t="s">
        <v>20</v>
      </c>
      <c r="D46" s="39">
        <v>1</v>
      </c>
      <c r="E46" s="199"/>
      <c r="F46" s="36">
        <v>1442.12</v>
      </c>
      <c r="H46" s="12"/>
      <c r="L46" s="12"/>
    </row>
    <row r="47" spans="1:12" ht="15.75" x14ac:dyDescent="0.25">
      <c r="A47" s="43"/>
      <c r="B47" s="31"/>
      <c r="C47" s="87" t="s">
        <v>21</v>
      </c>
      <c r="D47" s="39">
        <v>4</v>
      </c>
      <c r="E47" s="199"/>
      <c r="F47" s="36">
        <v>1784.79</v>
      </c>
      <c r="H47" s="12"/>
      <c r="L47" s="12"/>
    </row>
    <row r="48" spans="1:12" ht="15.75" x14ac:dyDescent="0.25">
      <c r="A48" s="43"/>
      <c r="B48" s="31"/>
      <c r="C48" s="87" t="s">
        <v>22</v>
      </c>
      <c r="D48" s="39">
        <v>3</v>
      </c>
      <c r="E48" s="199"/>
      <c r="F48" s="36">
        <v>1951.33</v>
      </c>
      <c r="H48" s="12"/>
      <c r="L48" s="12"/>
    </row>
    <row r="49" spans="1:12" ht="15.75" x14ac:dyDescent="0.25">
      <c r="A49" s="43"/>
      <c r="B49" s="31"/>
      <c r="C49" s="87" t="s">
        <v>23</v>
      </c>
      <c r="D49" s="39">
        <v>1</v>
      </c>
      <c r="E49" s="199"/>
      <c r="F49" s="36">
        <v>263.39</v>
      </c>
      <c r="H49" s="12"/>
      <c r="L49" s="12"/>
    </row>
    <row r="50" spans="1:12" ht="15.75" x14ac:dyDescent="0.25">
      <c r="A50" s="43"/>
      <c r="B50" s="31"/>
      <c r="C50" s="87" t="s">
        <v>24</v>
      </c>
      <c r="D50" s="39">
        <v>1</v>
      </c>
      <c r="E50" s="199"/>
      <c r="F50" s="36">
        <v>7516.56</v>
      </c>
      <c r="H50" s="12"/>
      <c r="L50" s="12"/>
    </row>
    <row r="51" spans="1:12" ht="15.75" x14ac:dyDescent="0.25">
      <c r="A51" s="43"/>
      <c r="B51" s="31"/>
      <c r="C51" s="87" t="s">
        <v>25</v>
      </c>
      <c r="D51" s="39">
        <v>1</v>
      </c>
      <c r="E51" s="199"/>
      <c r="F51" s="36">
        <v>272.35000000000002</v>
      </c>
      <c r="H51" s="12"/>
      <c r="L51" s="12"/>
    </row>
    <row r="52" spans="1:12" ht="15.75" x14ac:dyDescent="0.25">
      <c r="A52" s="43"/>
      <c r="B52" s="31"/>
      <c r="C52" s="87" t="s">
        <v>26</v>
      </c>
      <c r="D52" s="39">
        <v>1</v>
      </c>
      <c r="E52" s="199"/>
      <c r="F52" s="36">
        <v>570.03</v>
      </c>
      <c r="H52" s="12"/>
      <c r="L52" s="12"/>
    </row>
    <row r="53" spans="1:12" ht="15.75" x14ac:dyDescent="0.25">
      <c r="A53" s="43"/>
      <c r="B53" s="31"/>
      <c r="C53" s="87" t="s">
        <v>27</v>
      </c>
      <c r="D53" s="39">
        <v>1</v>
      </c>
      <c r="E53" s="199"/>
      <c r="F53" s="36">
        <v>908.33</v>
      </c>
      <c r="H53" s="12"/>
      <c r="L53" s="12"/>
    </row>
    <row r="54" spans="1:12" ht="15.75" x14ac:dyDescent="0.25">
      <c r="A54" s="43"/>
      <c r="B54" s="31"/>
      <c r="C54" s="87" t="s">
        <v>28</v>
      </c>
      <c r="D54" s="39">
        <v>1</v>
      </c>
      <c r="E54" s="199"/>
      <c r="F54" s="36">
        <v>621.48</v>
      </c>
      <c r="H54" s="12"/>
      <c r="L54" s="12"/>
    </row>
    <row r="55" spans="1:12" ht="15.75" x14ac:dyDescent="0.25">
      <c r="A55" s="43"/>
      <c r="B55" s="31"/>
      <c r="C55" s="87" t="s">
        <v>29</v>
      </c>
      <c r="D55" s="39">
        <v>1</v>
      </c>
      <c r="E55" s="199"/>
      <c r="F55" s="36">
        <v>995.98</v>
      </c>
      <c r="H55" s="12"/>
      <c r="L55" s="12"/>
    </row>
    <row r="56" spans="1:12" ht="15.75" x14ac:dyDescent="0.25">
      <c r="A56" s="43"/>
      <c r="B56" s="31"/>
      <c r="C56" s="87" t="s">
        <v>30</v>
      </c>
      <c r="D56" s="39">
        <v>1</v>
      </c>
      <c r="E56" s="199"/>
      <c r="F56" s="36">
        <v>4082.97</v>
      </c>
      <c r="H56" s="12"/>
      <c r="L56" s="12"/>
    </row>
    <row r="57" spans="1:12" ht="15.75" x14ac:dyDescent="0.25">
      <c r="A57" s="43"/>
      <c r="B57" s="31"/>
      <c r="C57" s="87" t="s">
        <v>31</v>
      </c>
      <c r="D57" s="39">
        <v>3</v>
      </c>
      <c r="E57" s="199"/>
      <c r="F57" s="36">
        <v>1399.11</v>
      </c>
      <c r="H57" s="12"/>
      <c r="L57" s="12"/>
    </row>
    <row r="58" spans="1:12" ht="15.75" x14ac:dyDescent="0.25">
      <c r="A58" s="43"/>
      <c r="B58" s="31"/>
      <c r="C58" s="87" t="s">
        <v>32</v>
      </c>
      <c r="D58" s="39">
        <v>2</v>
      </c>
      <c r="E58" s="199"/>
      <c r="F58" s="36">
        <v>2027.39</v>
      </c>
      <c r="H58" s="12"/>
      <c r="L58" s="12"/>
    </row>
    <row r="59" spans="1:12" ht="15.75" x14ac:dyDescent="0.25">
      <c r="A59" s="43"/>
      <c r="B59" s="31"/>
      <c r="C59" s="87" t="s">
        <v>33</v>
      </c>
      <c r="D59" s="39">
        <v>2</v>
      </c>
      <c r="E59" s="199"/>
      <c r="F59" s="36">
        <v>544.73</v>
      </c>
      <c r="H59" s="12"/>
      <c r="L59" s="12"/>
    </row>
    <row r="60" spans="1:12" ht="15.75" x14ac:dyDescent="0.25">
      <c r="A60" s="43"/>
      <c r="B60" s="31"/>
      <c r="C60" s="87" t="s">
        <v>34</v>
      </c>
      <c r="D60" s="39">
        <v>2</v>
      </c>
      <c r="E60" s="199"/>
      <c r="F60" s="36">
        <v>2319.2800000000002</v>
      </c>
      <c r="H60" s="12"/>
      <c r="L60" s="12"/>
    </row>
    <row r="61" spans="1:12" ht="15.75" x14ac:dyDescent="0.25">
      <c r="A61" s="43"/>
      <c r="B61" s="31"/>
      <c r="C61" s="87" t="s">
        <v>35</v>
      </c>
      <c r="D61" s="39">
        <v>1</v>
      </c>
      <c r="E61" s="199"/>
      <c r="F61" s="36">
        <v>66778.22</v>
      </c>
      <c r="H61" s="12"/>
      <c r="L61" s="12"/>
    </row>
    <row r="62" spans="1:12" ht="15.75" x14ac:dyDescent="0.25">
      <c r="A62" s="43"/>
      <c r="B62" s="31"/>
      <c r="C62" s="87" t="s">
        <v>36</v>
      </c>
      <c r="D62" s="39">
        <v>1</v>
      </c>
      <c r="E62" s="199"/>
      <c r="F62" s="36">
        <v>284.57</v>
      </c>
      <c r="H62" s="12"/>
      <c r="L62" s="12"/>
    </row>
    <row r="63" spans="1:12" ht="15.75" x14ac:dyDescent="0.25">
      <c r="A63" s="43"/>
      <c r="B63" s="31"/>
      <c r="C63" s="87" t="s">
        <v>37</v>
      </c>
      <c r="D63" s="39">
        <v>8</v>
      </c>
      <c r="E63" s="199"/>
      <c r="F63" s="36">
        <v>3169.53</v>
      </c>
      <c r="H63" s="12"/>
      <c r="L63" s="12"/>
    </row>
    <row r="64" spans="1:12" ht="15.75" x14ac:dyDescent="0.25">
      <c r="A64" s="43"/>
      <c r="B64" s="31"/>
      <c r="C64" s="87" t="s">
        <v>38</v>
      </c>
      <c r="D64" s="39">
        <v>4</v>
      </c>
      <c r="E64" s="199"/>
      <c r="F64" s="36">
        <v>963.41</v>
      </c>
      <c r="H64" s="12"/>
      <c r="L64" s="12"/>
    </row>
    <row r="65" spans="1:12" ht="15.75" x14ac:dyDescent="0.25">
      <c r="A65" s="43"/>
      <c r="B65" s="31"/>
      <c r="C65" s="87" t="s">
        <v>39</v>
      </c>
      <c r="D65" s="39">
        <v>5</v>
      </c>
      <c r="E65" s="199"/>
      <c r="F65" s="36">
        <v>6190.76</v>
      </c>
      <c r="H65" s="12"/>
      <c r="L65" s="12"/>
    </row>
    <row r="66" spans="1:12" ht="15.75" x14ac:dyDescent="0.25">
      <c r="A66" s="43"/>
      <c r="B66" s="31"/>
      <c r="C66" s="87" t="s">
        <v>40</v>
      </c>
      <c r="D66" s="39">
        <v>2</v>
      </c>
      <c r="E66" s="199"/>
      <c r="F66" s="36">
        <v>4724.62</v>
      </c>
      <c r="H66" s="12"/>
      <c r="L66" s="12"/>
    </row>
    <row r="67" spans="1:12" ht="15.75" x14ac:dyDescent="0.25">
      <c r="A67" s="43"/>
      <c r="B67" s="31"/>
      <c r="C67" s="87" t="s">
        <v>41</v>
      </c>
      <c r="D67" s="39">
        <v>2</v>
      </c>
      <c r="E67" s="199"/>
      <c r="F67" s="36">
        <v>6519.06</v>
      </c>
      <c r="H67" s="12"/>
      <c r="L67" s="12"/>
    </row>
    <row r="68" spans="1:12" ht="15.75" x14ac:dyDescent="0.25">
      <c r="A68" s="43"/>
      <c r="B68" s="31"/>
      <c r="C68" s="87" t="s">
        <v>42</v>
      </c>
      <c r="D68" s="39">
        <v>4</v>
      </c>
      <c r="E68" s="199"/>
      <c r="F68" s="36">
        <v>3281.16</v>
      </c>
      <c r="H68" s="12"/>
      <c r="L68" s="12"/>
    </row>
    <row r="69" spans="1:12" ht="15.75" x14ac:dyDescent="0.25">
      <c r="A69" s="43"/>
      <c r="B69" s="31"/>
      <c r="C69" s="87" t="s">
        <v>43</v>
      </c>
      <c r="D69" s="39">
        <v>1</v>
      </c>
      <c r="E69" s="199"/>
      <c r="F69" s="36">
        <v>3234.87</v>
      </c>
      <c r="H69" s="12"/>
      <c r="L69" s="12"/>
    </row>
    <row r="70" spans="1:12" ht="15.75" x14ac:dyDescent="0.25">
      <c r="A70" s="43"/>
      <c r="B70" s="31"/>
      <c r="C70" s="87" t="s">
        <v>44</v>
      </c>
      <c r="D70" s="39">
        <v>1</v>
      </c>
      <c r="E70" s="199"/>
      <c r="F70" s="36">
        <v>528.37</v>
      </c>
      <c r="H70" s="12"/>
      <c r="L70" s="12"/>
    </row>
    <row r="71" spans="1:12" ht="15.75" x14ac:dyDescent="0.25">
      <c r="A71" s="43"/>
      <c r="B71" s="31"/>
      <c r="C71" s="87" t="s">
        <v>45</v>
      </c>
      <c r="D71" s="39">
        <v>1</v>
      </c>
      <c r="E71" s="199"/>
      <c r="F71" s="36">
        <v>316.29000000000002</v>
      </c>
      <c r="H71" s="12"/>
      <c r="L71" s="12"/>
    </row>
    <row r="72" spans="1:12" ht="15.75" x14ac:dyDescent="0.25">
      <c r="A72" s="43"/>
      <c r="B72" s="31"/>
      <c r="C72" s="87" t="s">
        <v>46</v>
      </c>
      <c r="D72" s="39">
        <v>1</v>
      </c>
      <c r="E72" s="199"/>
      <c r="F72" s="36">
        <v>16045.73</v>
      </c>
      <c r="H72" s="12"/>
      <c r="L72" s="12"/>
    </row>
    <row r="73" spans="1:12" ht="15.75" x14ac:dyDescent="0.25">
      <c r="A73" s="43"/>
      <c r="B73" s="31"/>
      <c r="C73" s="87" t="s">
        <v>47</v>
      </c>
      <c r="D73" s="39">
        <v>1</v>
      </c>
      <c r="E73" s="199"/>
      <c r="F73" s="36">
        <v>5096.54</v>
      </c>
      <c r="H73" s="12"/>
      <c r="L73" s="12"/>
    </row>
    <row r="74" spans="1:12" ht="15.75" x14ac:dyDescent="0.25">
      <c r="A74" s="43"/>
      <c r="B74" s="31"/>
      <c r="C74" s="87" t="s">
        <v>48</v>
      </c>
      <c r="D74" s="39">
        <v>2</v>
      </c>
      <c r="E74" s="199"/>
      <c r="F74" s="36">
        <v>2319.2800000000002</v>
      </c>
      <c r="H74" s="12"/>
      <c r="L74" s="12"/>
    </row>
    <row r="75" spans="1:12" ht="15.75" x14ac:dyDescent="0.25">
      <c r="A75" s="43"/>
      <c r="B75" s="31"/>
      <c r="C75" s="87" t="s">
        <v>49</v>
      </c>
      <c r="D75" s="39">
        <v>1</v>
      </c>
      <c r="E75" s="199"/>
      <c r="F75" s="36">
        <v>4622.0600000000004</v>
      </c>
      <c r="H75" s="12"/>
      <c r="L75" s="12"/>
    </row>
    <row r="76" spans="1:12" ht="15.75" x14ac:dyDescent="0.25">
      <c r="A76" s="43"/>
      <c r="B76" s="31"/>
      <c r="C76" s="87" t="s">
        <v>50</v>
      </c>
      <c r="D76" s="39">
        <v>1</v>
      </c>
      <c r="E76" s="199"/>
      <c r="F76" s="36">
        <v>2286.04</v>
      </c>
      <c r="H76" s="12"/>
      <c r="L76" s="12"/>
    </row>
    <row r="77" spans="1:12" ht="15.75" x14ac:dyDescent="0.25">
      <c r="A77" s="43"/>
      <c r="B77" s="31"/>
      <c r="C77" s="87" t="s">
        <v>51</v>
      </c>
      <c r="D77" s="39">
        <v>62</v>
      </c>
      <c r="E77" s="199"/>
      <c r="F77" s="36">
        <v>50584.23</v>
      </c>
      <c r="H77" s="12"/>
      <c r="L77" s="12"/>
    </row>
    <row r="78" spans="1:12" ht="15.75" x14ac:dyDescent="0.25">
      <c r="A78" s="43"/>
      <c r="B78" s="31"/>
      <c r="C78" s="87" t="s">
        <v>52</v>
      </c>
      <c r="D78" s="39">
        <v>18</v>
      </c>
      <c r="E78" s="199"/>
      <c r="F78" s="36">
        <v>9698.83</v>
      </c>
      <c r="H78" s="12"/>
      <c r="L78" s="12"/>
    </row>
    <row r="79" spans="1:12" ht="15.75" x14ac:dyDescent="0.25">
      <c r="A79" s="43"/>
      <c r="B79" s="31"/>
      <c r="C79" s="87" t="s">
        <v>53</v>
      </c>
      <c r="D79" s="39">
        <v>1</v>
      </c>
      <c r="E79" s="199"/>
      <c r="F79" s="36">
        <v>682.91</v>
      </c>
      <c r="H79" s="12"/>
      <c r="L79" s="12"/>
    </row>
    <row r="80" spans="1:12" ht="15.75" x14ac:dyDescent="0.25">
      <c r="A80" s="43"/>
      <c r="B80" s="31"/>
      <c r="C80" s="87" t="s">
        <v>54</v>
      </c>
      <c r="D80" s="39">
        <v>1</v>
      </c>
      <c r="E80" s="199"/>
      <c r="F80" s="36">
        <v>582.22</v>
      </c>
      <c r="H80" s="12"/>
      <c r="L80" s="12"/>
    </row>
    <row r="81" spans="1:12" ht="15.75" x14ac:dyDescent="0.25">
      <c r="A81" s="43"/>
      <c r="B81" s="31"/>
      <c r="C81" s="87" t="s">
        <v>54</v>
      </c>
      <c r="D81" s="39">
        <v>1</v>
      </c>
      <c r="E81" s="199"/>
      <c r="F81" s="36">
        <v>825.25</v>
      </c>
      <c r="H81" s="12"/>
      <c r="L81" s="12"/>
    </row>
    <row r="82" spans="1:12" ht="15.75" x14ac:dyDescent="0.25">
      <c r="A82" s="43"/>
      <c r="B82" s="31"/>
      <c r="C82" s="87" t="s">
        <v>54</v>
      </c>
      <c r="D82" s="39">
        <v>1</v>
      </c>
      <c r="E82" s="199"/>
      <c r="F82" s="36">
        <v>824.55</v>
      </c>
      <c r="H82" s="12"/>
      <c r="L82" s="12"/>
    </row>
    <row r="83" spans="1:12" ht="15.75" x14ac:dyDescent="0.25">
      <c r="A83" s="43"/>
      <c r="B83" s="31"/>
      <c r="C83" s="87" t="s">
        <v>55</v>
      </c>
      <c r="D83" s="39">
        <v>1</v>
      </c>
      <c r="E83" s="199"/>
      <c r="F83" s="36">
        <v>6040.94</v>
      </c>
      <c r="H83" s="12"/>
      <c r="L83" s="12"/>
    </row>
    <row r="84" spans="1:12" ht="15.75" x14ac:dyDescent="0.25">
      <c r="A84" s="43"/>
      <c r="B84" s="31"/>
      <c r="C84" s="87" t="s">
        <v>56</v>
      </c>
      <c r="D84" s="39">
        <v>1</v>
      </c>
      <c r="E84" s="199"/>
      <c r="F84" s="36">
        <v>663.12</v>
      </c>
      <c r="H84" s="12"/>
      <c r="L84" s="12"/>
    </row>
    <row r="85" spans="1:12" ht="15.75" x14ac:dyDescent="0.25">
      <c r="A85" s="43"/>
      <c r="B85" s="31"/>
      <c r="C85" s="87" t="s">
        <v>57</v>
      </c>
      <c r="D85" s="39">
        <v>1</v>
      </c>
      <c r="E85" s="199"/>
      <c r="F85" s="36">
        <v>5693.76</v>
      </c>
      <c r="H85" s="12"/>
      <c r="L85" s="12"/>
    </row>
    <row r="86" spans="1:12" ht="15.75" x14ac:dyDescent="0.25">
      <c r="A86" s="43"/>
      <c r="B86" s="31"/>
      <c r="C86" s="87" t="s">
        <v>56</v>
      </c>
      <c r="D86" s="39">
        <v>1</v>
      </c>
      <c r="E86" s="199"/>
      <c r="F86" s="36">
        <v>663.12</v>
      </c>
      <c r="H86" s="12"/>
      <c r="L86" s="12"/>
    </row>
    <row r="87" spans="1:12" ht="15.75" x14ac:dyDescent="0.25">
      <c r="A87" s="43"/>
      <c r="B87" s="31"/>
      <c r="C87" s="87" t="s">
        <v>58</v>
      </c>
      <c r="D87" s="39">
        <v>6</v>
      </c>
      <c r="E87" s="199"/>
      <c r="F87" s="36">
        <v>3936.19</v>
      </c>
      <c r="H87" s="12"/>
      <c r="L87" s="12"/>
    </row>
    <row r="88" spans="1:12" ht="15.75" x14ac:dyDescent="0.25">
      <c r="A88" s="43"/>
      <c r="B88" s="31"/>
      <c r="C88" s="87" t="s">
        <v>43</v>
      </c>
      <c r="D88" s="39">
        <v>2</v>
      </c>
      <c r="E88" s="199"/>
      <c r="F88" s="36">
        <v>3509.16</v>
      </c>
      <c r="H88" s="12"/>
      <c r="L88" s="12"/>
    </row>
    <row r="89" spans="1:12" ht="15.75" x14ac:dyDescent="0.25">
      <c r="A89" s="43"/>
      <c r="B89" s="31"/>
      <c r="C89" s="87" t="s">
        <v>59</v>
      </c>
      <c r="D89" s="39">
        <v>2</v>
      </c>
      <c r="E89" s="199"/>
      <c r="F89" s="36">
        <v>2609.21</v>
      </c>
      <c r="H89" s="12"/>
      <c r="L89" s="12"/>
    </row>
    <row r="90" spans="1:12" ht="15.75" x14ac:dyDescent="0.25">
      <c r="A90" s="43"/>
      <c r="B90" s="31"/>
      <c r="C90" s="87" t="s">
        <v>60</v>
      </c>
      <c r="D90" s="39">
        <v>2</v>
      </c>
      <c r="E90" s="199"/>
      <c r="F90" s="36">
        <v>1655.37</v>
      </c>
      <c r="H90" s="12"/>
      <c r="L90" s="12"/>
    </row>
    <row r="91" spans="1:12" ht="15.75" x14ac:dyDescent="0.25">
      <c r="A91" s="43"/>
      <c r="B91" s="31"/>
      <c r="C91" s="87" t="s">
        <v>48</v>
      </c>
      <c r="D91" s="39">
        <v>1</v>
      </c>
      <c r="E91" s="199"/>
      <c r="F91" s="36">
        <v>1159.6400000000001</v>
      </c>
      <c r="H91" s="12"/>
      <c r="L91" s="12"/>
    </row>
    <row r="92" spans="1:12" ht="15.75" x14ac:dyDescent="0.25">
      <c r="A92" s="43"/>
      <c r="B92" s="31"/>
      <c r="C92" s="87" t="s">
        <v>61</v>
      </c>
      <c r="D92" s="39">
        <v>1</v>
      </c>
      <c r="E92" s="199"/>
      <c r="F92" s="36">
        <v>3720.37</v>
      </c>
      <c r="H92" s="12"/>
      <c r="L92" s="12"/>
    </row>
    <row r="93" spans="1:12" ht="15.75" x14ac:dyDescent="0.25">
      <c r="A93" s="43"/>
      <c r="B93" s="31"/>
      <c r="C93" s="87" t="s">
        <v>62</v>
      </c>
      <c r="D93" s="39">
        <v>5</v>
      </c>
      <c r="E93" s="199"/>
      <c r="F93" s="36">
        <v>23890.02</v>
      </c>
      <c r="H93" s="12"/>
      <c r="L93" s="12"/>
    </row>
    <row r="94" spans="1:12" ht="15.75" x14ac:dyDescent="0.25">
      <c r="A94" s="43"/>
      <c r="B94" s="31"/>
      <c r="C94" s="87" t="s">
        <v>63</v>
      </c>
      <c r="D94" s="39">
        <v>5</v>
      </c>
      <c r="E94" s="199"/>
      <c r="F94" s="36">
        <v>23889.99</v>
      </c>
      <c r="H94" s="12"/>
      <c r="L94" s="12"/>
    </row>
    <row r="95" spans="1:12" ht="15.75" x14ac:dyDescent="0.25">
      <c r="A95" s="43"/>
      <c r="B95" s="31"/>
      <c r="C95" s="87" t="s">
        <v>64</v>
      </c>
      <c r="D95" s="39">
        <v>1</v>
      </c>
      <c r="E95" s="199"/>
      <c r="F95" s="36">
        <v>4877.01</v>
      </c>
      <c r="H95" s="12"/>
      <c r="L95" s="12"/>
    </row>
    <row r="96" spans="1:12" ht="15.75" x14ac:dyDescent="0.25">
      <c r="A96" s="43"/>
      <c r="B96" s="31"/>
      <c r="C96" s="87" t="s">
        <v>65</v>
      </c>
      <c r="D96" s="39">
        <v>3</v>
      </c>
      <c r="E96" s="199"/>
      <c r="F96" s="36">
        <v>22622.639999999999</v>
      </c>
      <c r="H96" s="12"/>
      <c r="L96" s="12"/>
    </row>
    <row r="97" spans="1:12" ht="15.75" x14ac:dyDescent="0.25">
      <c r="A97" s="43"/>
      <c r="B97" s="31"/>
      <c r="C97" s="87" t="s">
        <v>66</v>
      </c>
      <c r="D97" s="39">
        <v>1</v>
      </c>
      <c r="E97" s="199"/>
      <c r="F97" s="36">
        <v>1886.33</v>
      </c>
      <c r="H97" s="12"/>
      <c r="L97" s="12"/>
    </row>
    <row r="98" spans="1:12" ht="15.75" x14ac:dyDescent="0.25">
      <c r="A98" s="43"/>
      <c r="B98" s="31"/>
      <c r="C98" s="87" t="s">
        <v>67</v>
      </c>
      <c r="D98" s="39">
        <v>3</v>
      </c>
      <c r="E98" s="199"/>
      <c r="F98" s="36">
        <v>5605.77</v>
      </c>
      <c r="H98" s="12"/>
      <c r="L98" s="12"/>
    </row>
    <row r="99" spans="1:12" ht="15.75" x14ac:dyDescent="0.25">
      <c r="A99" s="43"/>
      <c r="B99" s="31"/>
      <c r="C99" s="87" t="s">
        <v>67</v>
      </c>
      <c r="D99" s="39">
        <v>2</v>
      </c>
      <c r="E99" s="199"/>
      <c r="F99" s="36">
        <v>1049.6199999999999</v>
      </c>
      <c r="H99" s="12"/>
      <c r="L99" s="12"/>
    </row>
    <row r="100" spans="1:12" ht="15.75" x14ac:dyDescent="0.25">
      <c r="A100" s="43"/>
      <c r="B100" s="31"/>
      <c r="C100" s="87" t="s">
        <v>68</v>
      </c>
      <c r="D100" s="39">
        <v>1</v>
      </c>
      <c r="E100" s="199"/>
      <c r="F100" s="36">
        <v>671.47</v>
      </c>
      <c r="H100" s="12"/>
      <c r="L100" s="12"/>
    </row>
    <row r="101" spans="1:12" ht="15.75" x14ac:dyDescent="0.25">
      <c r="A101" s="43"/>
      <c r="B101" s="31"/>
      <c r="C101" s="87" t="s">
        <v>69</v>
      </c>
      <c r="D101" s="39">
        <v>1</v>
      </c>
      <c r="E101" s="199"/>
      <c r="F101" s="36">
        <v>12376.91</v>
      </c>
      <c r="H101" s="12"/>
      <c r="L101" s="12"/>
    </row>
    <row r="102" spans="1:12" ht="15.75" x14ac:dyDescent="0.25">
      <c r="A102" s="43"/>
      <c r="B102" s="31"/>
      <c r="C102" s="87" t="s">
        <v>70</v>
      </c>
      <c r="D102" s="39">
        <v>16</v>
      </c>
      <c r="E102" s="199"/>
      <c r="F102" s="36">
        <v>10439.9</v>
      </c>
      <c r="H102" s="12"/>
      <c r="L102" s="12"/>
    </row>
    <row r="103" spans="1:12" ht="15.75" x14ac:dyDescent="0.25">
      <c r="A103" s="43"/>
      <c r="B103" s="31"/>
      <c r="C103" s="87" t="s">
        <v>71</v>
      </c>
      <c r="D103" s="39">
        <v>8</v>
      </c>
      <c r="E103" s="199"/>
      <c r="F103" s="36">
        <v>4678.1000000000004</v>
      </c>
      <c r="H103" s="12"/>
      <c r="L103" s="12"/>
    </row>
    <row r="104" spans="1:12" ht="15.75" x14ac:dyDescent="0.25">
      <c r="A104" s="43"/>
      <c r="B104" s="31"/>
      <c r="C104" s="87" t="s">
        <v>72</v>
      </c>
      <c r="D104" s="39">
        <v>8</v>
      </c>
      <c r="E104" s="199"/>
      <c r="F104" s="36">
        <v>4167.45</v>
      </c>
      <c r="H104" s="12"/>
      <c r="L104" s="12"/>
    </row>
    <row r="105" spans="1:12" ht="15.75" x14ac:dyDescent="0.25">
      <c r="A105" s="43"/>
      <c r="B105" s="31"/>
      <c r="C105" s="87" t="s">
        <v>73</v>
      </c>
      <c r="D105" s="39">
        <v>24</v>
      </c>
      <c r="E105" s="199"/>
      <c r="F105" s="36">
        <v>12241.71</v>
      </c>
      <c r="H105" s="12"/>
      <c r="L105" s="12"/>
    </row>
    <row r="106" spans="1:12" ht="15.75" x14ac:dyDescent="0.25">
      <c r="A106" s="43"/>
      <c r="B106" s="31"/>
      <c r="C106" s="87" t="s">
        <v>74</v>
      </c>
      <c r="D106" s="39">
        <v>8</v>
      </c>
      <c r="E106" s="199"/>
      <c r="F106" s="36">
        <v>2927.64</v>
      </c>
      <c r="H106" s="12"/>
      <c r="L106" s="12"/>
    </row>
    <row r="107" spans="1:12" ht="15.75" x14ac:dyDescent="0.25">
      <c r="A107" s="43"/>
      <c r="B107" s="31"/>
      <c r="C107" s="87" t="s">
        <v>75</v>
      </c>
      <c r="D107" s="39">
        <v>6</v>
      </c>
      <c r="E107" s="199"/>
      <c r="F107" s="36">
        <v>17471.099999999999</v>
      </c>
      <c r="H107" s="12"/>
      <c r="L107" s="12"/>
    </row>
    <row r="108" spans="1:12" ht="15.75" x14ac:dyDescent="0.25">
      <c r="A108" s="43"/>
      <c r="B108" s="31"/>
      <c r="C108" s="87" t="s">
        <v>76</v>
      </c>
      <c r="D108" s="39">
        <v>1</v>
      </c>
      <c r="E108" s="199"/>
      <c r="F108" s="36">
        <v>806.33</v>
      </c>
      <c r="H108" s="12"/>
      <c r="L108" s="12"/>
    </row>
    <row r="109" spans="1:12" ht="15.75" x14ac:dyDescent="0.25">
      <c r="A109" s="43"/>
      <c r="B109" s="31"/>
      <c r="C109" s="87" t="s">
        <v>77</v>
      </c>
      <c r="D109" s="39">
        <v>1</v>
      </c>
      <c r="E109" s="199"/>
      <c r="F109" s="36">
        <v>981.65</v>
      </c>
      <c r="H109" s="12"/>
      <c r="L109" s="12"/>
    </row>
    <row r="110" spans="1:12" ht="15.75" x14ac:dyDescent="0.25">
      <c r="A110" s="43"/>
      <c r="B110" s="31"/>
      <c r="C110" s="87" t="s">
        <v>78</v>
      </c>
      <c r="D110" s="39">
        <v>1</v>
      </c>
      <c r="E110" s="199"/>
      <c r="F110" s="36">
        <v>447</v>
      </c>
      <c r="H110" s="12"/>
      <c r="L110" s="12"/>
    </row>
    <row r="111" spans="1:12" ht="15.75" x14ac:dyDescent="0.25">
      <c r="A111" s="43"/>
      <c r="B111" s="31"/>
      <c r="C111" s="87" t="s">
        <v>79</v>
      </c>
      <c r="D111" s="39">
        <v>1</v>
      </c>
      <c r="E111" s="199"/>
      <c r="F111" s="36">
        <v>534.66</v>
      </c>
      <c r="H111" s="12"/>
      <c r="L111" s="12"/>
    </row>
    <row r="112" spans="1:12" ht="15.75" x14ac:dyDescent="0.25">
      <c r="A112" s="43"/>
      <c r="B112" s="31"/>
      <c r="C112" s="87" t="s">
        <v>80</v>
      </c>
      <c r="D112" s="39">
        <v>1</v>
      </c>
      <c r="E112" s="199"/>
      <c r="F112" s="36">
        <v>4414.59</v>
      </c>
      <c r="H112" s="12"/>
      <c r="L112" s="12"/>
    </row>
    <row r="113" spans="1:12" ht="15.75" x14ac:dyDescent="0.25">
      <c r="A113" s="43"/>
      <c r="B113" s="31"/>
      <c r="C113" s="87" t="s">
        <v>81</v>
      </c>
      <c r="D113" s="39">
        <v>1</v>
      </c>
      <c r="E113" s="199"/>
      <c r="F113" s="36">
        <v>3480.13</v>
      </c>
      <c r="H113" s="12"/>
      <c r="L113" s="12"/>
    </row>
    <row r="114" spans="1:12" ht="15.75" x14ac:dyDescent="0.25">
      <c r="A114" s="43"/>
      <c r="B114" s="31"/>
      <c r="C114" s="87" t="s">
        <v>82</v>
      </c>
      <c r="D114" s="39">
        <v>1</v>
      </c>
      <c r="E114" s="199"/>
      <c r="F114" s="36">
        <v>7644.05</v>
      </c>
      <c r="H114" s="12"/>
      <c r="L114" s="12"/>
    </row>
    <row r="115" spans="1:12" ht="15.75" x14ac:dyDescent="0.25">
      <c r="A115" s="43"/>
      <c r="B115" s="31"/>
      <c r="C115" s="87" t="s">
        <v>83</v>
      </c>
      <c r="D115" s="39">
        <v>2</v>
      </c>
      <c r="E115" s="199"/>
      <c r="F115" s="36">
        <v>43432.31</v>
      </c>
      <c r="H115" s="12"/>
      <c r="L115" s="12"/>
    </row>
    <row r="116" spans="1:12" ht="15.75" x14ac:dyDescent="0.25">
      <c r="A116" s="43"/>
      <c r="B116" s="31"/>
      <c r="C116" s="87" t="s">
        <v>84</v>
      </c>
      <c r="D116" s="39">
        <v>1</v>
      </c>
      <c r="E116" s="199"/>
      <c r="F116" s="36">
        <v>597.61</v>
      </c>
      <c r="H116" s="12"/>
      <c r="L116" s="12"/>
    </row>
    <row r="117" spans="1:12" ht="15.75" x14ac:dyDescent="0.25">
      <c r="A117" s="43"/>
      <c r="B117" s="31"/>
      <c r="C117" s="87" t="s">
        <v>85</v>
      </c>
      <c r="D117" s="39">
        <v>1</v>
      </c>
      <c r="E117" s="199"/>
      <c r="F117" s="36">
        <v>2123.12</v>
      </c>
      <c r="H117" s="12"/>
      <c r="L117" s="12"/>
    </row>
    <row r="118" spans="1:12" ht="15.75" x14ac:dyDescent="0.25">
      <c r="A118" s="43"/>
      <c r="B118" s="31"/>
      <c r="C118" s="87" t="s">
        <v>86</v>
      </c>
      <c r="D118" s="39">
        <v>1</v>
      </c>
      <c r="E118" s="199"/>
      <c r="F118" s="36">
        <v>444.63</v>
      </c>
      <c r="H118" s="12"/>
      <c r="L118" s="12"/>
    </row>
    <row r="119" spans="1:12" ht="15.75" x14ac:dyDescent="0.25">
      <c r="A119" s="43"/>
      <c r="B119" s="31"/>
      <c r="C119" s="87" t="s">
        <v>87</v>
      </c>
      <c r="D119" s="39">
        <v>10</v>
      </c>
      <c r="E119" s="199"/>
      <c r="F119" s="36">
        <v>2531.64</v>
      </c>
      <c r="H119" s="12"/>
      <c r="L119" s="12"/>
    </row>
    <row r="120" spans="1:12" ht="15.75" x14ac:dyDescent="0.25">
      <c r="A120" s="43"/>
      <c r="B120" s="31"/>
      <c r="C120" s="87" t="s">
        <v>88</v>
      </c>
      <c r="D120" s="39">
        <v>2</v>
      </c>
      <c r="E120" s="199"/>
      <c r="F120" s="36">
        <v>6379.87</v>
      </c>
      <c r="H120" s="12"/>
      <c r="L120" s="12"/>
    </row>
    <row r="121" spans="1:12" ht="15.75" x14ac:dyDescent="0.25">
      <c r="A121" s="43"/>
      <c r="B121" s="31"/>
      <c r="C121" s="87" t="s">
        <v>89</v>
      </c>
      <c r="D121" s="39">
        <v>2</v>
      </c>
      <c r="E121" s="199"/>
      <c r="F121" s="36">
        <v>7246.16</v>
      </c>
      <c r="H121" s="12"/>
      <c r="L121" s="12"/>
    </row>
    <row r="122" spans="1:12" ht="15.75" x14ac:dyDescent="0.25">
      <c r="A122" s="43"/>
      <c r="B122" s="31"/>
      <c r="C122" s="87" t="s">
        <v>90</v>
      </c>
      <c r="D122" s="39">
        <v>2</v>
      </c>
      <c r="E122" s="199"/>
      <c r="F122" s="36">
        <v>1875.47</v>
      </c>
      <c r="H122" s="12"/>
      <c r="L122" s="12"/>
    </row>
    <row r="123" spans="1:12" ht="15.75" x14ac:dyDescent="0.25">
      <c r="A123" s="43"/>
      <c r="B123" s="31"/>
      <c r="C123" s="87" t="s">
        <v>91</v>
      </c>
      <c r="D123" s="39">
        <v>1</v>
      </c>
      <c r="E123" s="199"/>
      <c r="F123" s="36">
        <v>4036.06</v>
      </c>
      <c r="H123" s="12"/>
      <c r="L123" s="12"/>
    </row>
    <row r="124" spans="1:12" ht="15.75" x14ac:dyDescent="0.25">
      <c r="A124" s="43"/>
      <c r="B124" s="31"/>
      <c r="C124" s="87" t="s">
        <v>92</v>
      </c>
      <c r="D124" s="39">
        <v>1</v>
      </c>
      <c r="E124" s="199"/>
      <c r="F124" s="36">
        <v>659.12</v>
      </c>
      <c r="H124" s="12"/>
      <c r="L124" s="12"/>
    </row>
    <row r="125" spans="1:12" ht="15.75" x14ac:dyDescent="0.25">
      <c r="A125" s="43"/>
      <c r="B125" s="31"/>
      <c r="C125" s="87" t="s">
        <v>93</v>
      </c>
      <c r="D125" s="39">
        <v>1</v>
      </c>
      <c r="E125" s="199"/>
      <c r="F125" s="36">
        <v>1314.16</v>
      </c>
      <c r="H125" s="12"/>
      <c r="L125" s="12"/>
    </row>
    <row r="126" spans="1:12" ht="15.75" x14ac:dyDescent="0.25">
      <c r="A126" s="43"/>
      <c r="B126" s="31"/>
      <c r="C126" s="87" t="s">
        <v>94</v>
      </c>
      <c r="D126" s="39">
        <v>1</v>
      </c>
      <c r="E126" s="199"/>
      <c r="F126" s="36">
        <v>5976.1</v>
      </c>
      <c r="H126" s="12"/>
      <c r="L126" s="12"/>
    </row>
    <row r="127" spans="1:12" ht="15.75" x14ac:dyDescent="0.25">
      <c r="A127" s="43"/>
      <c r="B127" s="31"/>
      <c r="C127" s="87" t="s">
        <v>95</v>
      </c>
      <c r="D127" s="39">
        <v>1</v>
      </c>
      <c r="E127" s="199"/>
      <c r="F127" s="36">
        <v>702.16</v>
      </c>
      <c r="H127" s="12"/>
      <c r="L127" s="12"/>
    </row>
    <row r="128" spans="1:12" ht="15.75" x14ac:dyDescent="0.25">
      <c r="A128" s="43"/>
      <c r="B128" s="31"/>
      <c r="C128" s="87" t="s">
        <v>31</v>
      </c>
      <c r="D128" s="39">
        <v>6</v>
      </c>
      <c r="E128" s="199"/>
      <c r="F128" s="36">
        <v>2570.36</v>
      </c>
      <c r="H128" s="12"/>
      <c r="L128" s="12"/>
    </row>
    <row r="129" spans="1:12" ht="15.75" x14ac:dyDescent="0.25">
      <c r="A129" s="43"/>
      <c r="B129" s="31"/>
      <c r="C129" s="87" t="s">
        <v>96</v>
      </c>
      <c r="D129" s="39">
        <v>2</v>
      </c>
      <c r="E129" s="199"/>
      <c r="F129" s="36">
        <v>2764.92</v>
      </c>
      <c r="H129" s="12"/>
      <c r="L129" s="12"/>
    </row>
    <row r="130" spans="1:12" ht="15.75" x14ac:dyDescent="0.25">
      <c r="A130" s="43"/>
      <c r="B130" s="31"/>
      <c r="C130" s="87" t="s">
        <v>97</v>
      </c>
      <c r="D130" s="39">
        <v>2</v>
      </c>
      <c r="E130" s="199"/>
      <c r="F130" s="36">
        <v>2046.63</v>
      </c>
      <c r="H130" s="12"/>
      <c r="L130" s="12"/>
    </row>
    <row r="131" spans="1:12" ht="15.75" x14ac:dyDescent="0.25">
      <c r="A131" s="43"/>
      <c r="B131" s="31"/>
      <c r="C131" s="87" t="s">
        <v>97</v>
      </c>
      <c r="D131" s="39">
        <v>2</v>
      </c>
      <c r="E131" s="199"/>
      <c r="F131" s="36">
        <v>3515.06</v>
      </c>
      <c r="H131" s="12"/>
      <c r="L131" s="12"/>
    </row>
    <row r="132" spans="1:12" ht="15.75" x14ac:dyDescent="0.25">
      <c r="A132" s="43"/>
      <c r="B132" s="31"/>
      <c r="C132" s="87" t="s">
        <v>97</v>
      </c>
      <c r="D132" s="39">
        <v>1</v>
      </c>
      <c r="E132" s="199"/>
      <c r="F132" s="36">
        <v>2344.9499999999998</v>
      </c>
      <c r="H132" s="12"/>
      <c r="L132" s="12"/>
    </row>
    <row r="133" spans="1:12" ht="15.75" x14ac:dyDescent="0.25">
      <c r="A133" s="43"/>
      <c r="B133" s="31"/>
      <c r="C133" s="87" t="s">
        <v>98</v>
      </c>
      <c r="D133" s="39">
        <v>2</v>
      </c>
      <c r="E133" s="199"/>
      <c r="F133" s="36">
        <v>3641.53</v>
      </c>
      <c r="H133" s="12"/>
      <c r="L133" s="12"/>
    </row>
    <row r="134" spans="1:12" ht="15.75" x14ac:dyDescent="0.25">
      <c r="A134" s="43"/>
      <c r="B134" s="31"/>
      <c r="C134" s="87" t="s">
        <v>99</v>
      </c>
      <c r="D134" s="39">
        <v>1</v>
      </c>
      <c r="E134" s="199"/>
      <c r="F134" s="36">
        <v>1092.04</v>
      </c>
      <c r="H134" s="12"/>
      <c r="L134" s="12"/>
    </row>
    <row r="135" spans="1:12" ht="15.75" x14ac:dyDescent="0.25">
      <c r="A135" s="43"/>
      <c r="B135" s="31"/>
      <c r="C135" s="87" t="s">
        <v>100</v>
      </c>
      <c r="D135" s="39">
        <v>1</v>
      </c>
      <c r="E135" s="199"/>
      <c r="F135" s="36">
        <v>3016.32</v>
      </c>
      <c r="H135" s="12"/>
      <c r="L135" s="12"/>
    </row>
    <row r="136" spans="1:12" ht="15.75" x14ac:dyDescent="0.25">
      <c r="A136" s="43"/>
      <c r="B136" s="31"/>
      <c r="C136" s="87" t="s">
        <v>101</v>
      </c>
      <c r="D136" s="39">
        <v>14</v>
      </c>
      <c r="E136" s="199"/>
      <c r="F136" s="36">
        <v>5732.27</v>
      </c>
      <c r="H136" s="12"/>
      <c r="L136" s="12"/>
    </row>
    <row r="137" spans="1:12" ht="15.75" x14ac:dyDescent="0.25">
      <c r="A137" s="43"/>
      <c r="B137" s="31"/>
      <c r="C137" s="87" t="s">
        <v>102</v>
      </c>
      <c r="D137" s="39">
        <v>2</v>
      </c>
      <c r="E137" s="199"/>
      <c r="F137" s="36">
        <v>12231.43</v>
      </c>
      <c r="H137" s="12"/>
      <c r="L137" s="12"/>
    </row>
    <row r="138" spans="1:12" ht="15.75" x14ac:dyDescent="0.25">
      <c r="A138" s="43"/>
      <c r="B138" s="31"/>
      <c r="C138" s="87" t="s">
        <v>103</v>
      </c>
      <c r="D138" s="39">
        <v>2</v>
      </c>
      <c r="E138" s="199"/>
      <c r="F138" s="36">
        <v>3133.28</v>
      </c>
      <c r="H138" s="12"/>
      <c r="L138" s="12"/>
    </row>
    <row r="139" spans="1:12" ht="15.75" x14ac:dyDescent="0.25">
      <c r="A139" s="43"/>
      <c r="B139" s="31"/>
      <c r="C139" s="87" t="s">
        <v>104</v>
      </c>
      <c r="D139" s="39">
        <v>1</v>
      </c>
      <c r="E139" s="199"/>
      <c r="F139" s="36">
        <v>3970.52</v>
      </c>
      <c r="H139" s="12"/>
      <c r="L139" s="12"/>
    </row>
    <row r="140" spans="1:12" ht="15.75" x14ac:dyDescent="0.25">
      <c r="A140" s="43"/>
      <c r="B140" s="31"/>
      <c r="C140" s="87" t="s">
        <v>105</v>
      </c>
      <c r="D140" s="39">
        <v>1</v>
      </c>
      <c r="E140" s="199"/>
      <c r="F140" s="36">
        <v>6034.6</v>
      </c>
      <c r="H140" s="12"/>
      <c r="L140" s="12"/>
    </row>
    <row r="141" spans="1:12" ht="15.75" x14ac:dyDescent="0.25">
      <c r="A141" s="43"/>
      <c r="B141" s="31"/>
      <c r="C141" s="87" t="s">
        <v>106</v>
      </c>
      <c r="D141" s="39">
        <v>1</v>
      </c>
      <c r="E141" s="199"/>
      <c r="F141" s="36">
        <v>238.23</v>
      </c>
      <c r="H141" s="12"/>
      <c r="L141" s="12"/>
    </row>
    <row r="142" spans="1:12" ht="15.75" x14ac:dyDescent="0.25">
      <c r="A142" s="43"/>
      <c r="B142" s="31"/>
      <c r="C142" s="87" t="s">
        <v>107</v>
      </c>
      <c r="D142" s="39">
        <v>3</v>
      </c>
      <c r="E142" s="199"/>
      <c r="F142" s="36">
        <v>5528.97</v>
      </c>
      <c r="H142" s="12"/>
      <c r="L142" s="12"/>
    </row>
    <row r="143" spans="1:12" ht="15.75" x14ac:dyDescent="0.25">
      <c r="A143" s="43"/>
      <c r="B143" s="31"/>
      <c r="C143" s="87" t="s">
        <v>108</v>
      </c>
      <c r="D143" s="39">
        <v>1</v>
      </c>
      <c r="E143" s="199"/>
      <c r="F143" s="36">
        <v>840.89</v>
      </c>
      <c r="H143" s="12"/>
      <c r="L143" s="12"/>
    </row>
    <row r="144" spans="1:12" ht="15.75" x14ac:dyDescent="0.25">
      <c r="A144" s="43"/>
      <c r="B144" s="31"/>
      <c r="C144" s="87" t="s">
        <v>109</v>
      </c>
      <c r="D144" s="39">
        <v>1</v>
      </c>
      <c r="E144" s="199"/>
      <c r="F144" s="36">
        <v>856</v>
      </c>
      <c r="H144" s="12"/>
      <c r="L144" s="12"/>
    </row>
    <row r="145" spans="1:12" ht="15.75" x14ac:dyDescent="0.25">
      <c r="A145" s="43"/>
      <c r="B145" s="31"/>
      <c r="C145" s="87" t="s">
        <v>110</v>
      </c>
      <c r="D145" s="39">
        <v>12</v>
      </c>
      <c r="E145" s="199"/>
      <c r="F145" s="36">
        <v>3687.16</v>
      </c>
      <c r="H145" s="12"/>
      <c r="L145" s="12"/>
    </row>
    <row r="146" spans="1:12" ht="15.75" x14ac:dyDescent="0.25">
      <c r="A146" s="43"/>
      <c r="B146" s="31"/>
      <c r="C146" s="87" t="s">
        <v>111</v>
      </c>
      <c r="D146" s="39">
        <v>4</v>
      </c>
      <c r="E146" s="199"/>
      <c r="F146" s="36">
        <v>20197.89</v>
      </c>
      <c r="H146" s="12"/>
      <c r="L146" s="12"/>
    </row>
    <row r="147" spans="1:12" ht="15.75" x14ac:dyDescent="0.25">
      <c r="A147" s="43"/>
      <c r="B147" s="31"/>
      <c r="C147" s="87" t="s">
        <v>112</v>
      </c>
      <c r="D147" s="39">
        <v>1</v>
      </c>
      <c r="E147" s="199"/>
      <c r="F147" s="36">
        <v>5941.02</v>
      </c>
      <c r="H147" s="12"/>
      <c r="L147" s="12"/>
    </row>
    <row r="148" spans="1:12" ht="15.75" x14ac:dyDescent="0.25">
      <c r="A148" s="43"/>
      <c r="B148" s="31"/>
      <c r="C148" s="87" t="s">
        <v>113</v>
      </c>
      <c r="D148" s="39">
        <v>1</v>
      </c>
      <c r="E148" s="199"/>
      <c r="F148" s="36">
        <v>1157.55</v>
      </c>
      <c r="H148" s="12"/>
      <c r="K148" s="3"/>
      <c r="L148" s="12"/>
    </row>
    <row r="149" spans="1:12" ht="15.75" x14ac:dyDescent="0.25">
      <c r="A149" s="43"/>
      <c r="B149" s="31"/>
      <c r="C149" s="87" t="s">
        <v>114</v>
      </c>
      <c r="D149" s="39">
        <v>1</v>
      </c>
      <c r="E149" s="199"/>
      <c r="F149" s="36">
        <v>1157.55</v>
      </c>
      <c r="H149" s="12"/>
      <c r="K149" s="3"/>
      <c r="L149" s="12"/>
    </row>
    <row r="150" spans="1:12" ht="15.75" x14ac:dyDescent="0.25">
      <c r="A150" s="43"/>
      <c r="B150" s="31"/>
      <c r="C150" s="87" t="s">
        <v>115</v>
      </c>
      <c r="D150" s="39">
        <v>1</v>
      </c>
      <c r="E150" s="199"/>
      <c r="F150" s="36">
        <v>596.23</v>
      </c>
      <c r="H150" s="12"/>
      <c r="K150" s="3"/>
      <c r="L150" s="12"/>
    </row>
    <row r="151" spans="1:12" ht="15.75" x14ac:dyDescent="0.25">
      <c r="A151" s="43"/>
      <c r="B151" s="31"/>
      <c r="C151" s="87" t="s">
        <v>116</v>
      </c>
      <c r="D151" s="39">
        <v>1</v>
      </c>
      <c r="E151" s="199"/>
      <c r="F151" s="36">
        <v>490.82</v>
      </c>
      <c r="H151" s="12"/>
      <c r="K151" s="3"/>
      <c r="L151" s="12"/>
    </row>
    <row r="152" spans="1:12" ht="15.75" x14ac:dyDescent="0.25">
      <c r="A152" s="43"/>
      <c r="B152" s="31"/>
      <c r="C152" s="87" t="s">
        <v>117</v>
      </c>
      <c r="D152" s="39">
        <v>1</v>
      </c>
      <c r="E152" s="199"/>
      <c r="F152" s="36">
        <v>539.23</v>
      </c>
      <c r="H152" s="12"/>
      <c r="K152" s="3"/>
      <c r="L152" s="12"/>
    </row>
    <row r="153" spans="1:12" ht="15.75" x14ac:dyDescent="0.25">
      <c r="A153" s="43"/>
      <c r="B153" s="31"/>
      <c r="C153" s="87" t="s">
        <v>118</v>
      </c>
      <c r="D153" s="39">
        <v>3</v>
      </c>
      <c r="E153" s="199"/>
      <c r="F153" s="36">
        <v>22758.12</v>
      </c>
      <c r="H153" s="12"/>
      <c r="K153" s="3"/>
      <c r="L153" s="12"/>
    </row>
    <row r="154" spans="1:12" ht="15.75" x14ac:dyDescent="0.25">
      <c r="A154" s="43"/>
      <c r="B154" s="31"/>
      <c r="C154" s="87" t="s">
        <v>119</v>
      </c>
      <c r="D154" s="39">
        <v>2</v>
      </c>
      <c r="E154" s="199"/>
      <c r="F154" s="36">
        <v>1678.16</v>
      </c>
      <c r="H154" s="12"/>
      <c r="L154" s="12"/>
    </row>
    <row r="155" spans="1:12" ht="15.75" x14ac:dyDescent="0.25">
      <c r="A155" s="43"/>
      <c r="B155" s="31"/>
      <c r="C155" s="87" t="s">
        <v>120</v>
      </c>
      <c r="D155" s="39">
        <v>1</v>
      </c>
      <c r="E155" s="199"/>
      <c r="F155" s="36">
        <v>1997.88</v>
      </c>
      <c r="H155" s="12"/>
      <c r="L155" s="12"/>
    </row>
    <row r="156" spans="1:12" ht="15.75" x14ac:dyDescent="0.25">
      <c r="A156" s="43"/>
      <c r="B156" s="31"/>
      <c r="C156" s="87" t="s">
        <v>121</v>
      </c>
      <c r="D156" s="39">
        <v>12</v>
      </c>
      <c r="E156" s="199"/>
      <c r="F156" s="36">
        <v>6268.58</v>
      </c>
      <c r="H156" s="12"/>
      <c r="L156" s="12"/>
    </row>
    <row r="157" spans="1:12" ht="15.75" x14ac:dyDescent="0.25">
      <c r="A157" s="43"/>
      <c r="B157" s="31"/>
      <c r="C157" s="87" t="s">
        <v>122</v>
      </c>
      <c r="D157" s="39">
        <v>4</v>
      </c>
      <c r="E157" s="199"/>
      <c r="F157" s="36">
        <v>2127.31</v>
      </c>
      <c r="H157" s="12"/>
      <c r="L157" s="12"/>
    </row>
    <row r="158" spans="1:12" ht="15.75" x14ac:dyDescent="0.25">
      <c r="A158" s="43"/>
      <c r="B158" s="31"/>
      <c r="C158" s="87" t="s">
        <v>123</v>
      </c>
      <c r="D158" s="39">
        <v>1</v>
      </c>
      <c r="E158" s="199"/>
      <c r="F158" s="36">
        <v>3088.98</v>
      </c>
      <c r="H158" s="12"/>
      <c r="L158" s="12"/>
    </row>
    <row r="159" spans="1:12" ht="15.75" x14ac:dyDescent="0.25">
      <c r="A159" s="43"/>
      <c r="B159" s="31"/>
      <c r="C159" s="87" t="s">
        <v>124</v>
      </c>
      <c r="D159" s="39">
        <v>3</v>
      </c>
      <c r="E159" s="199"/>
      <c r="F159" s="36">
        <v>1927.37</v>
      </c>
      <c r="H159" s="12"/>
      <c r="L159" s="12"/>
    </row>
    <row r="160" spans="1:12" ht="15.75" x14ac:dyDescent="0.25">
      <c r="A160" s="43"/>
      <c r="B160" s="31"/>
      <c r="C160" s="87" t="s">
        <v>125</v>
      </c>
      <c r="D160" s="39">
        <v>1</v>
      </c>
      <c r="E160" s="199"/>
      <c r="F160" s="36">
        <v>1659.52</v>
      </c>
      <c r="H160" s="12"/>
      <c r="L160" s="12"/>
    </row>
    <row r="161" spans="1:12" ht="15.75" x14ac:dyDescent="0.25">
      <c r="A161" s="43"/>
      <c r="B161" s="31"/>
      <c r="C161" s="87" t="s">
        <v>126</v>
      </c>
      <c r="D161" s="39">
        <v>2</v>
      </c>
      <c r="E161" s="199"/>
      <c r="F161" s="36">
        <v>1847.07</v>
      </c>
      <c r="H161" s="12"/>
      <c r="L161" s="12"/>
    </row>
    <row r="162" spans="1:12" ht="15.75" x14ac:dyDescent="0.25">
      <c r="A162" s="43"/>
      <c r="B162" s="31"/>
      <c r="C162" s="87" t="s">
        <v>127</v>
      </c>
      <c r="D162" s="39">
        <v>1</v>
      </c>
      <c r="E162" s="199"/>
      <c r="F162" s="36">
        <v>3556.87</v>
      </c>
      <c r="H162" s="12"/>
      <c r="L162" s="12"/>
    </row>
    <row r="163" spans="1:12" ht="15.75" x14ac:dyDescent="0.25">
      <c r="A163" s="43"/>
      <c r="B163" s="31"/>
      <c r="C163" s="87" t="s">
        <v>128</v>
      </c>
      <c r="D163" s="39">
        <v>1</v>
      </c>
      <c r="E163" s="199"/>
      <c r="F163" s="36">
        <v>1072.79</v>
      </c>
      <c r="H163" s="12"/>
      <c r="L163" s="12"/>
    </row>
    <row r="164" spans="1:12" ht="15.75" x14ac:dyDescent="0.25">
      <c r="A164" s="43"/>
      <c r="B164" s="31"/>
      <c r="C164" s="87" t="s">
        <v>129</v>
      </c>
      <c r="D164" s="39">
        <v>1</v>
      </c>
      <c r="E164" s="199"/>
      <c r="F164" s="36">
        <v>277.74</v>
      </c>
      <c r="H164" s="12"/>
      <c r="L164" s="12"/>
    </row>
    <row r="165" spans="1:12" ht="15.75" x14ac:dyDescent="0.25">
      <c r="A165" s="43"/>
      <c r="B165" s="31"/>
      <c r="C165" s="87" t="s">
        <v>32</v>
      </c>
      <c r="D165" s="39">
        <v>1</v>
      </c>
      <c r="E165" s="199"/>
      <c r="F165" s="36">
        <v>1013.7</v>
      </c>
      <c r="H165" s="12"/>
      <c r="L165" s="12"/>
    </row>
    <row r="166" spans="1:12" ht="15.75" x14ac:dyDescent="0.25">
      <c r="A166" s="43"/>
      <c r="B166" s="31"/>
      <c r="C166" s="88" t="s">
        <v>355</v>
      </c>
      <c r="D166" s="40">
        <v>2</v>
      </c>
      <c r="E166" s="199"/>
      <c r="F166" s="36">
        <v>1812.45</v>
      </c>
      <c r="G166" s="4"/>
      <c r="H166" s="12"/>
      <c r="L166" s="12"/>
    </row>
    <row r="167" spans="1:12" ht="15.75" x14ac:dyDescent="0.25">
      <c r="A167" s="43"/>
      <c r="B167" s="31"/>
      <c r="C167" s="88" t="s">
        <v>356</v>
      </c>
      <c r="D167" s="40">
        <v>5</v>
      </c>
      <c r="E167" s="199"/>
      <c r="F167" s="36">
        <v>4530.99</v>
      </c>
      <c r="G167" s="4"/>
      <c r="H167" s="12"/>
      <c r="L167" s="12"/>
    </row>
    <row r="168" spans="1:12" ht="15.75" x14ac:dyDescent="0.25">
      <c r="A168" s="43"/>
      <c r="B168" s="31"/>
      <c r="C168" s="88" t="s">
        <v>357</v>
      </c>
      <c r="D168" s="40">
        <v>1</v>
      </c>
      <c r="E168" s="199"/>
      <c r="F168" s="36">
        <v>967.2</v>
      </c>
      <c r="G168" s="4"/>
      <c r="H168" s="12"/>
      <c r="L168" s="12"/>
    </row>
    <row r="169" spans="1:12" ht="15.75" x14ac:dyDescent="0.25">
      <c r="A169" s="43"/>
      <c r="B169" s="31"/>
      <c r="C169" s="88" t="s">
        <v>358</v>
      </c>
      <c r="D169" s="40">
        <v>2</v>
      </c>
      <c r="E169" s="199"/>
      <c r="F169" s="36">
        <v>1934.37</v>
      </c>
      <c r="G169" s="4"/>
      <c r="H169" s="12"/>
      <c r="L169" s="13"/>
    </row>
    <row r="170" spans="1:12" ht="15.75" x14ac:dyDescent="0.25">
      <c r="A170" s="43"/>
      <c r="B170" s="31"/>
      <c r="C170" s="88" t="s">
        <v>363</v>
      </c>
      <c r="D170" s="40">
        <v>1</v>
      </c>
      <c r="E170" s="199"/>
      <c r="F170" s="36">
        <v>927.52</v>
      </c>
      <c r="G170" s="4"/>
      <c r="H170" s="12"/>
      <c r="L170" s="13"/>
    </row>
    <row r="171" spans="1:12" ht="15.75" x14ac:dyDescent="0.25">
      <c r="A171" s="43"/>
      <c r="B171" s="31"/>
      <c r="C171" s="88" t="s">
        <v>363</v>
      </c>
      <c r="D171" s="40">
        <v>1</v>
      </c>
      <c r="E171" s="199"/>
      <c r="F171" s="36">
        <v>927.51</v>
      </c>
      <c r="G171" s="4"/>
      <c r="H171" s="12"/>
      <c r="L171" s="13"/>
    </row>
    <row r="172" spans="1:12" ht="15.75" x14ac:dyDescent="0.25">
      <c r="A172" s="43"/>
      <c r="B172" s="31"/>
      <c r="C172" s="31" t="s">
        <v>364</v>
      </c>
      <c r="D172" s="40">
        <v>1</v>
      </c>
      <c r="E172" s="199"/>
      <c r="F172" s="36">
        <v>313.93</v>
      </c>
      <c r="G172" s="4"/>
      <c r="H172" s="12"/>
      <c r="L172" s="13"/>
    </row>
    <row r="173" spans="1:12" ht="15.75" x14ac:dyDescent="0.25">
      <c r="A173" s="43"/>
      <c r="B173" s="31"/>
      <c r="C173" s="31" t="s">
        <v>365</v>
      </c>
      <c r="D173" s="40">
        <v>1</v>
      </c>
      <c r="E173" s="199"/>
      <c r="F173" s="36">
        <v>241.07</v>
      </c>
      <c r="G173" s="4"/>
      <c r="H173" s="12"/>
      <c r="L173" s="13"/>
    </row>
    <row r="174" spans="1:12" ht="15.75" x14ac:dyDescent="0.25">
      <c r="A174" s="43"/>
      <c r="B174" s="31"/>
      <c r="C174" s="88" t="s">
        <v>366</v>
      </c>
      <c r="D174" s="40">
        <v>1</v>
      </c>
      <c r="E174" s="199"/>
      <c r="F174" s="36">
        <v>659.45</v>
      </c>
      <c r="G174" s="4"/>
      <c r="H174" s="12"/>
      <c r="L174" s="13"/>
    </row>
    <row r="175" spans="1:12" ht="15.75" x14ac:dyDescent="0.25">
      <c r="A175" s="43"/>
      <c r="B175" s="31"/>
      <c r="C175" s="88" t="s">
        <v>130</v>
      </c>
      <c r="D175" s="40">
        <v>1</v>
      </c>
      <c r="E175" s="200"/>
      <c r="F175" s="36">
        <v>3969.34</v>
      </c>
      <c r="G175" s="4"/>
      <c r="H175" s="12"/>
      <c r="L175" s="13"/>
    </row>
    <row r="176" spans="1:12" ht="15.75" x14ac:dyDescent="0.25">
      <c r="A176" s="90"/>
      <c r="B176" s="21"/>
      <c r="C176" s="116"/>
      <c r="D176" s="116"/>
      <c r="E176" s="117"/>
      <c r="F176" s="34">
        <f>SUM(F34:F175)</f>
        <v>837691.95000000007</v>
      </c>
      <c r="G176" s="4"/>
      <c r="H176" s="12"/>
      <c r="L176" s="13"/>
    </row>
    <row r="177" spans="1:72" s="18" customFormat="1" ht="26.25" x14ac:dyDescent="0.25">
      <c r="A177" s="26">
        <v>4</v>
      </c>
      <c r="B177" s="115" t="s">
        <v>148</v>
      </c>
      <c r="C177" s="33"/>
      <c r="D177" s="32"/>
      <c r="E177" s="32"/>
      <c r="F177" s="48"/>
      <c r="G177" s="1"/>
      <c r="H177" s="9"/>
      <c r="I177" s="1"/>
      <c r="J177" s="1"/>
      <c r="K177" s="1"/>
      <c r="L177" s="13"/>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row>
    <row r="178" spans="1:72" ht="15.75" x14ac:dyDescent="0.25">
      <c r="A178" s="22"/>
      <c r="B178" s="42"/>
      <c r="C178" s="30" t="s">
        <v>4</v>
      </c>
      <c r="D178" s="150" t="s">
        <v>711</v>
      </c>
      <c r="E178" s="197" t="s">
        <v>707</v>
      </c>
      <c r="F178" s="45">
        <v>3268.48</v>
      </c>
      <c r="H178" s="13"/>
      <c r="L178" s="13"/>
    </row>
    <row r="179" spans="1:72" ht="15.75" x14ac:dyDescent="0.25">
      <c r="A179" s="43"/>
      <c r="B179" s="31"/>
      <c r="C179" s="30" t="s">
        <v>5</v>
      </c>
      <c r="D179" s="44" t="s">
        <v>711</v>
      </c>
      <c r="E179" s="132" t="s">
        <v>707</v>
      </c>
      <c r="F179" s="45">
        <v>3268.48</v>
      </c>
      <c r="H179" s="13"/>
      <c r="L179" s="13"/>
    </row>
    <row r="180" spans="1:72" ht="15.75" x14ac:dyDescent="0.25">
      <c r="A180" s="43"/>
      <c r="B180" s="31"/>
      <c r="C180" s="30" t="s">
        <v>6</v>
      </c>
      <c r="D180" s="44" t="s">
        <v>711</v>
      </c>
      <c r="E180" s="132" t="s">
        <v>707</v>
      </c>
      <c r="F180" s="45">
        <v>3268.48</v>
      </c>
      <c r="H180" s="13"/>
      <c r="L180" s="13"/>
    </row>
    <row r="181" spans="1:72" ht="15.75" x14ac:dyDescent="0.25">
      <c r="A181" s="43"/>
      <c r="B181" s="31"/>
      <c r="C181" s="30" t="s">
        <v>7</v>
      </c>
      <c r="D181" s="44" t="s">
        <v>711</v>
      </c>
      <c r="E181" s="132" t="s">
        <v>707</v>
      </c>
      <c r="F181" s="45">
        <v>3268.48</v>
      </c>
      <c r="H181" s="13"/>
      <c r="L181" s="13"/>
    </row>
    <row r="182" spans="1:72" ht="15.75" x14ac:dyDescent="0.25">
      <c r="A182" s="43"/>
      <c r="B182" s="31"/>
      <c r="C182" s="30" t="s">
        <v>8</v>
      </c>
      <c r="D182" s="44" t="s">
        <v>711</v>
      </c>
      <c r="E182" s="132" t="s">
        <v>707</v>
      </c>
      <c r="F182" s="45">
        <v>3268.48</v>
      </c>
      <c r="H182" s="13"/>
      <c r="L182" s="13"/>
    </row>
    <row r="183" spans="1:72" ht="15.75" x14ac:dyDescent="0.25">
      <c r="A183" s="43"/>
      <c r="B183" s="31"/>
      <c r="C183" s="30" t="s">
        <v>9</v>
      </c>
      <c r="D183" s="44" t="s">
        <v>711</v>
      </c>
      <c r="E183" s="132" t="s">
        <v>707</v>
      </c>
      <c r="F183" s="45">
        <v>3268.48</v>
      </c>
      <c r="H183" s="13"/>
      <c r="L183" s="13"/>
    </row>
    <row r="184" spans="1:72" ht="15.75" x14ac:dyDescent="0.25">
      <c r="A184" s="43"/>
      <c r="B184" s="31"/>
      <c r="C184" s="30" t="s">
        <v>10</v>
      </c>
      <c r="D184" s="44" t="s">
        <v>711</v>
      </c>
      <c r="E184" s="132" t="s">
        <v>707</v>
      </c>
      <c r="F184" s="45">
        <v>3268.48</v>
      </c>
      <c r="H184" s="13"/>
      <c r="L184" s="13"/>
    </row>
    <row r="185" spans="1:72" ht="15.75" x14ac:dyDescent="0.25">
      <c r="A185" s="43"/>
      <c r="B185" s="31"/>
      <c r="C185" s="30" t="s">
        <v>11</v>
      </c>
      <c r="D185" s="44" t="s">
        <v>711</v>
      </c>
      <c r="E185" s="132" t="s">
        <v>707</v>
      </c>
      <c r="F185" s="45">
        <v>3268.48</v>
      </c>
      <c r="H185" s="13"/>
      <c r="L185" s="14"/>
    </row>
    <row r="186" spans="1:72" ht="15.75" x14ac:dyDescent="0.25">
      <c r="A186" s="43"/>
      <c r="B186" s="31"/>
      <c r="C186" s="30" t="s">
        <v>12</v>
      </c>
      <c r="D186" s="132">
        <v>1</v>
      </c>
      <c r="E186" s="61" t="s">
        <v>746</v>
      </c>
      <c r="F186" s="45">
        <v>530</v>
      </c>
      <c r="H186" s="13"/>
      <c r="L186" s="14"/>
    </row>
    <row r="187" spans="1:72" ht="15.75" x14ac:dyDescent="0.25">
      <c r="A187" s="46"/>
      <c r="B187" s="33"/>
      <c r="C187" s="32" t="s">
        <v>14</v>
      </c>
      <c r="D187" s="201">
        <v>1</v>
      </c>
      <c r="E187" s="151" t="s">
        <v>746</v>
      </c>
      <c r="F187" s="48">
        <v>309</v>
      </c>
      <c r="H187" s="13"/>
      <c r="L187" s="14"/>
    </row>
    <row r="188" spans="1:72" ht="15.75" x14ac:dyDescent="0.25">
      <c r="A188" s="55"/>
      <c r="B188" s="82"/>
      <c r="C188" s="82"/>
      <c r="D188" s="82"/>
      <c r="E188" s="102"/>
      <c r="F188" s="45">
        <f>SUM(F178:F187)</f>
        <v>26986.84</v>
      </c>
      <c r="H188" s="13"/>
      <c r="L188" s="14"/>
    </row>
    <row r="189" spans="1:72" ht="25.5" x14ac:dyDescent="0.25">
      <c r="A189" s="98">
        <v>5</v>
      </c>
      <c r="B189" s="103" t="s">
        <v>167</v>
      </c>
      <c r="C189" s="21"/>
      <c r="D189" s="21"/>
      <c r="E189" s="21"/>
      <c r="F189" s="29"/>
      <c r="H189" s="9"/>
      <c r="L189" s="14"/>
    </row>
    <row r="190" spans="1:72" ht="15.75" x14ac:dyDescent="0.25">
      <c r="A190" s="63"/>
      <c r="B190" s="30"/>
      <c r="C190" s="49" t="s">
        <v>168</v>
      </c>
      <c r="D190" s="152" t="s">
        <v>712</v>
      </c>
      <c r="E190" s="153" t="s">
        <v>746</v>
      </c>
      <c r="F190" s="51">
        <v>353.6</v>
      </c>
      <c r="H190" s="14"/>
      <c r="L190" s="14"/>
    </row>
    <row r="191" spans="1:72" ht="15.75" x14ac:dyDescent="0.25">
      <c r="A191" s="63"/>
      <c r="B191" s="30"/>
      <c r="C191" s="49" t="s">
        <v>169</v>
      </c>
      <c r="D191" s="61" t="s">
        <v>712</v>
      </c>
      <c r="E191" s="154" t="s">
        <v>746</v>
      </c>
      <c r="F191" s="51">
        <v>353.6</v>
      </c>
      <c r="H191" s="14"/>
      <c r="L191" s="14"/>
    </row>
    <row r="192" spans="1:72" ht="15.75" x14ac:dyDescent="0.25">
      <c r="A192" s="63"/>
      <c r="B192" s="30"/>
      <c r="C192" s="49" t="s">
        <v>170</v>
      </c>
      <c r="D192" s="61" t="s">
        <v>712</v>
      </c>
      <c r="E192" s="154" t="s">
        <v>746</v>
      </c>
      <c r="F192" s="51">
        <v>353.6</v>
      </c>
      <c r="H192" s="14"/>
      <c r="L192" s="14"/>
    </row>
    <row r="193" spans="1:12" ht="15.75" x14ac:dyDescent="0.25">
      <c r="A193" s="63"/>
      <c r="B193" s="30"/>
      <c r="C193" s="49" t="s">
        <v>171</v>
      </c>
      <c r="D193" s="61" t="s">
        <v>712</v>
      </c>
      <c r="E193" s="154" t="s">
        <v>746</v>
      </c>
      <c r="F193" s="51">
        <v>353.6</v>
      </c>
      <c r="H193" s="14"/>
      <c r="L193" s="14"/>
    </row>
    <row r="194" spans="1:12" ht="15.75" x14ac:dyDescent="0.25">
      <c r="A194" s="63"/>
      <c r="B194" s="30"/>
      <c r="C194" s="49" t="s">
        <v>172</v>
      </c>
      <c r="D194" s="61" t="s">
        <v>712</v>
      </c>
      <c r="E194" s="154" t="s">
        <v>746</v>
      </c>
      <c r="F194" s="51">
        <v>353.6</v>
      </c>
      <c r="H194" s="14"/>
      <c r="L194" s="14"/>
    </row>
    <row r="195" spans="1:12" ht="15.75" x14ac:dyDescent="0.25">
      <c r="A195" s="63"/>
      <c r="B195" s="30"/>
      <c r="C195" s="49" t="s">
        <v>173</v>
      </c>
      <c r="D195" s="61" t="s">
        <v>712</v>
      </c>
      <c r="E195" s="154" t="s">
        <v>746</v>
      </c>
      <c r="F195" s="51">
        <v>353.6</v>
      </c>
      <c r="H195" s="14"/>
      <c r="L195" s="14"/>
    </row>
    <row r="196" spans="1:12" ht="15.75" x14ac:dyDescent="0.25">
      <c r="A196" s="63"/>
      <c r="B196" s="30"/>
      <c r="C196" s="49" t="s">
        <v>174</v>
      </c>
      <c r="D196" s="61" t="s">
        <v>712</v>
      </c>
      <c r="E196" s="154" t="s">
        <v>746</v>
      </c>
      <c r="F196" s="51">
        <v>353.6</v>
      </c>
      <c r="H196" s="14"/>
      <c r="L196" s="14"/>
    </row>
    <row r="197" spans="1:12" ht="15.75" x14ac:dyDescent="0.25">
      <c r="A197" s="63"/>
      <c r="B197" s="30"/>
      <c r="C197" s="49" t="s">
        <v>175</v>
      </c>
      <c r="D197" s="61" t="s">
        <v>712</v>
      </c>
      <c r="E197" s="154" t="s">
        <v>746</v>
      </c>
      <c r="F197" s="51">
        <v>353.6</v>
      </c>
      <c r="H197" s="14"/>
      <c r="L197" s="14"/>
    </row>
    <row r="198" spans="1:12" ht="15.75" x14ac:dyDescent="0.25">
      <c r="A198" s="63"/>
      <c r="B198" s="30"/>
      <c r="C198" s="49" t="s">
        <v>176</v>
      </c>
      <c r="D198" s="61" t="s">
        <v>712</v>
      </c>
      <c r="E198" s="154" t="s">
        <v>746</v>
      </c>
      <c r="F198" s="51">
        <v>353.6</v>
      </c>
      <c r="H198" s="14"/>
      <c r="L198" s="14"/>
    </row>
    <row r="199" spans="1:12" ht="15.75" x14ac:dyDescent="0.25">
      <c r="A199" s="63"/>
      <c r="B199" s="30"/>
      <c r="C199" s="49" t="s">
        <v>177</v>
      </c>
      <c r="D199" s="61" t="s">
        <v>712</v>
      </c>
      <c r="E199" s="154" t="s">
        <v>746</v>
      </c>
      <c r="F199" s="51">
        <v>353.6</v>
      </c>
      <c r="H199" s="14"/>
      <c r="L199" s="14"/>
    </row>
    <row r="200" spans="1:12" ht="15.75" x14ac:dyDescent="0.25">
      <c r="A200" s="63"/>
      <c r="B200" s="30"/>
      <c r="C200" s="49" t="s">
        <v>178</v>
      </c>
      <c r="D200" s="61" t="s">
        <v>712</v>
      </c>
      <c r="E200" s="154" t="s">
        <v>746</v>
      </c>
      <c r="F200" s="51">
        <v>353.6</v>
      </c>
      <c r="H200" s="14"/>
      <c r="L200" s="14"/>
    </row>
    <row r="201" spans="1:12" ht="15.75" x14ac:dyDescent="0.25">
      <c r="A201" s="63"/>
      <c r="B201" s="30"/>
      <c r="C201" s="49" t="s">
        <v>179</v>
      </c>
      <c r="D201" s="61" t="s">
        <v>712</v>
      </c>
      <c r="E201" s="154" t="s">
        <v>746</v>
      </c>
      <c r="F201" s="51">
        <v>353.6</v>
      </c>
      <c r="H201" s="14"/>
      <c r="L201" s="14"/>
    </row>
    <row r="202" spans="1:12" ht="15.75" x14ac:dyDescent="0.25">
      <c r="A202" s="63"/>
      <c r="B202" s="30"/>
      <c r="C202" s="49" t="s">
        <v>180</v>
      </c>
      <c r="D202" s="61" t="s">
        <v>712</v>
      </c>
      <c r="E202" s="154" t="s">
        <v>746</v>
      </c>
      <c r="F202" s="51">
        <v>290.89</v>
      </c>
      <c r="H202" s="14"/>
      <c r="L202" s="14"/>
    </row>
    <row r="203" spans="1:12" ht="15.75" x14ac:dyDescent="0.25">
      <c r="A203" s="63"/>
      <c r="B203" s="30"/>
      <c r="C203" s="49" t="s">
        <v>181</v>
      </c>
      <c r="D203" s="61" t="s">
        <v>712</v>
      </c>
      <c r="E203" s="154" t="s">
        <v>746</v>
      </c>
      <c r="F203" s="51">
        <v>291.02999999999997</v>
      </c>
      <c r="H203" s="14"/>
      <c r="L203" s="14"/>
    </row>
    <row r="204" spans="1:12" ht="15.75" x14ac:dyDescent="0.25">
      <c r="A204" s="63"/>
      <c r="B204" s="30"/>
      <c r="C204" s="49" t="s">
        <v>149</v>
      </c>
      <c r="D204" s="61" t="s">
        <v>712</v>
      </c>
      <c r="E204" s="154" t="s">
        <v>746</v>
      </c>
      <c r="F204" s="51">
        <v>1160.17</v>
      </c>
      <c r="H204" s="14"/>
      <c r="L204" s="14"/>
    </row>
    <row r="205" spans="1:12" ht="15.75" x14ac:dyDescent="0.25">
      <c r="A205" s="63"/>
      <c r="B205" s="30"/>
      <c r="C205" s="49" t="s">
        <v>150</v>
      </c>
      <c r="D205" s="61" t="s">
        <v>712</v>
      </c>
      <c r="E205" s="154" t="s">
        <v>746</v>
      </c>
      <c r="F205" s="51">
        <v>561.1</v>
      </c>
      <c r="H205" s="14"/>
      <c r="L205" s="14"/>
    </row>
    <row r="206" spans="1:12" ht="15.75" x14ac:dyDescent="0.25">
      <c r="A206" s="63"/>
      <c r="B206" s="30"/>
      <c r="C206" s="49" t="s">
        <v>151</v>
      </c>
      <c r="D206" s="61" t="s">
        <v>712</v>
      </c>
      <c r="E206" s="154" t="s">
        <v>746</v>
      </c>
      <c r="F206" s="51">
        <v>359.82</v>
      </c>
      <c r="H206" s="14"/>
      <c r="L206" s="14"/>
    </row>
    <row r="207" spans="1:12" ht="15.75" x14ac:dyDescent="0.25">
      <c r="A207" s="63"/>
      <c r="B207" s="30"/>
      <c r="C207" s="49" t="s">
        <v>152</v>
      </c>
      <c r="D207" s="61" t="s">
        <v>712</v>
      </c>
      <c r="E207" s="154" t="s">
        <v>746</v>
      </c>
      <c r="F207" s="51">
        <v>391.92</v>
      </c>
      <c r="H207" s="14"/>
      <c r="L207" s="14"/>
    </row>
    <row r="208" spans="1:12" ht="15.75" x14ac:dyDescent="0.25">
      <c r="A208" s="63"/>
      <c r="B208" s="30"/>
      <c r="C208" s="49" t="s">
        <v>153</v>
      </c>
      <c r="D208" s="61" t="s">
        <v>712</v>
      </c>
      <c r="E208" s="154" t="s">
        <v>746</v>
      </c>
      <c r="F208" s="51">
        <v>353.17</v>
      </c>
      <c r="H208" s="14"/>
      <c r="L208" s="14"/>
    </row>
    <row r="209" spans="1:12" ht="15.75" x14ac:dyDescent="0.25">
      <c r="A209" s="63"/>
      <c r="B209" s="30"/>
      <c r="C209" s="49" t="s">
        <v>154</v>
      </c>
      <c r="D209" s="61" t="s">
        <v>712</v>
      </c>
      <c r="E209" s="154" t="s">
        <v>746</v>
      </c>
      <c r="F209" s="51">
        <v>4551.24</v>
      </c>
      <c r="H209" s="14"/>
      <c r="L209" s="14"/>
    </row>
    <row r="210" spans="1:12" ht="15.75" x14ac:dyDescent="0.25">
      <c r="A210" s="63"/>
      <c r="B210" s="30"/>
      <c r="C210" s="49" t="s">
        <v>155</v>
      </c>
      <c r="D210" s="61" t="s">
        <v>712</v>
      </c>
      <c r="E210" s="154" t="s">
        <v>746</v>
      </c>
      <c r="F210" s="51">
        <v>2986.82</v>
      </c>
      <c r="H210" s="14"/>
      <c r="L210" s="14"/>
    </row>
    <row r="211" spans="1:12" ht="15.75" x14ac:dyDescent="0.25">
      <c r="A211" s="63"/>
      <c r="B211" s="30"/>
      <c r="C211" s="49" t="s">
        <v>156</v>
      </c>
      <c r="D211" s="61" t="s">
        <v>712</v>
      </c>
      <c r="E211" s="154" t="s">
        <v>746</v>
      </c>
      <c r="F211" s="51">
        <v>2059.7199999999998</v>
      </c>
      <c r="H211" s="14"/>
      <c r="L211" s="14"/>
    </row>
    <row r="212" spans="1:12" ht="15.75" x14ac:dyDescent="0.25">
      <c r="A212" s="63"/>
      <c r="B212" s="30"/>
      <c r="C212" s="49" t="s">
        <v>157</v>
      </c>
      <c r="D212" s="61" t="s">
        <v>712</v>
      </c>
      <c r="E212" s="154" t="s">
        <v>746</v>
      </c>
      <c r="F212" s="51">
        <v>4164.29</v>
      </c>
      <c r="H212" s="14"/>
      <c r="L212" s="14"/>
    </row>
    <row r="213" spans="1:12" ht="15.75" x14ac:dyDescent="0.25">
      <c r="A213" s="63"/>
      <c r="B213" s="30"/>
      <c r="C213" s="49" t="s">
        <v>158</v>
      </c>
      <c r="D213" s="61" t="s">
        <v>712</v>
      </c>
      <c r="E213" s="154" t="s">
        <v>746</v>
      </c>
      <c r="F213" s="51">
        <v>1662.64</v>
      </c>
      <c r="H213" s="14"/>
      <c r="L213" s="14"/>
    </row>
    <row r="214" spans="1:12" ht="15.75" x14ac:dyDescent="0.25">
      <c r="A214" s="63"/>
      <c r="B214" s="30"/>
      <c r="C214" s="49" t="s">
        <v>159</v>
      </c>
      <c r="D214" s="61" t="s">
        <v>712</v>
      </c>
      <c r="E214" s="154" t="s">
        <v>746</v>
      </c>
      <c r="F214" s="51">
        <v>1084.23</v>
      </c>
      <c r="H214" s="14"/>
      <c r="L214" s="14"/>
    </row>
    <row r="215" spans="1:12" ht="15.75" x14ac:dyDescent="0.25">
      <c r="A215" s="63"/>
      <c r="B215" s="30"/>
      <c r="C215" s="49" t="s">
        <v>160</v>
      </c>
      <c r="D215" s="61" t="s">
        <v>712</v>
      </c>
      <c r="E215" s="154" t="s">
        <v>746</v>
      </c>
      <c r="F215" s="51">
        <v>404.48</v>
      </c>
      <c r="H215" s="14"/>
      <c r="L215" s="14"/>
    </row>
    <row r="216" spans="1:12" ht="15.75" x14ac:dyDescent="0.25">
      <c r="A216" s="63"/>
      <c r="B216" s="30"/>
      <c r="C216" s="49" t="s">
        <v>150</v>
      </c>
      <c r="D216" s="61" t="s">
        <v>712</v>
      </c>
      <c r="E216" s="154" t="s">
        <v>746</v>
      </c>
      <c r="F216" s="51">
        <v>561.1</v>
      </c>
      <c r="H216" s="14"/>
      <c r="L216" s="14"/>
    </row>
    <row r="217" spans="1:12" ht="15.75" x14ac:dyDescent="0.25">
      <c r="A217" s="63"/>
      <c r="B217" s="30"/>
      <c r="C217" s="49" t="s">
        <v>161</v>
      </c>
      <c r="D217" s="61" t="s">
        <v>714</v>
      </c>
      <c r="E217" s="154" t="s">
        <v>746</v>
      </c>
      <c r="F217" s="51">
        <v>628.42999999999995</v>
      </c>
      <c r="H217" s="14"/>
      <c r="L217" s="14"/>
    </row>
    <row r="218" spans="1:12" ht="15.75" x14ac:dyDescent="0.25">
      <c r="A218" s="63"/>
      <c r="B218" s="30"/>
      <c r="C218" s="49" t="s">
        <v>162</v>
      </c>
      <c r="D218" s="61" t="s">
        <v>712</v>
      </c>
      <c r="E218" s="154" t="s">
        <v>746</v>
      </c>
      <c r="F218" s="51">
        <v>834.03</v>
      </c>
      <c r="H218" s="14"/>
      <c r="L218" s="14"/>
    </row>
    <row r="219" spans="1:12" ht="15.75" x14ac:dyDescent="0.25">
      <c r="A219" s="63"/>
      <c r="B219" s="30"/>
      <c r="C219" s="49" t="s">
        <v>163</v>
      </c>
      <c r="D219" s="61" t="s">
        <v>712</v>
      </c>
      <c r="E219" s="154" t="s">
        <v>746</v>
      </c>
      <c r="F219" s="51">
        <v>561.1</v>
      </c>
      <c r="H219" s="14"/>
      <c r="L219" s="14"/>
    </row>
    <row r="220" spans="1:12" ht="15.75" x14ac:dyDescent="0.25">
      <c r="A220" s="63"/>
      <c r="B220" s="30"/>
      <c r="C220" s="49" t="s">
        <v>164</v>
      </c>
      <c r="D220" s="61" t="s">
        <v>712</v>
      </c>
      <c r="E220" s="154" t="s">
        <v>746</v>
      </c>
      <c r="F220" s="51">
        <v>2139.0700000000002</v>
      </c>
      <c r="H220" s="14"/>
      <c r="L220" s="14"/>
    </row>
    <row r="221" spans="1:12" ht="15.75" x14ac:dyDescent="0.25">
      <c r="A221" s="63"/>
      <c r="B221" s="30"/>
      <c r="C221" s="49" t="s">
        <v>165</v>
      </c>
      <c r="D221" s="61" t="s">
        <v>712</v>
      </c>
      <c r="E221" s="154" t="s">
        <v>746</v>
      </c>
      <c r="F221" s="51">
        <v>325.45</v>
      </c>
      <c r="H221" s="14"/>
      <c r="L221" s="14"/>
    </row>
    <row r="222" spans="1:12" ht="15.75" x14ac:dyDescent="0.25">
      <c r="A222" s="63"/>
      <c r="B222" s="30"/>
      <c r="C222" s="49" t="s">
        <v>12</v>
      </c>
      <c r="D222" s="61" t="s">
        <v>712</v>
      </c>
      <c r="E222" s="154" t="s">
        <v>746</v>
      </c>
      <c r="F222" s="51">
        <v>1587.51</v>
      </c>
      <c r="H222" s="14"/>
      <c r="L222" s="14"/>
    </row>
    <row r="223" spans="1:12" ht="15.75" x14ac:dyDescent="0.25">
      <c r="A223" s="63"/>
      <c r="B223" s="30"/>
      <c r="C223" s="49" t="s">
        <v>166</v>
      </c>
      <c r="D223" s="61" t="s">
        <v>712</v>
      </c>
      <c r="E223" s="154" t="s">
        <v>746</v>
      </c>
      <c r="F223" s="51">
        <v>449.16</v>
      </c>
      <c r="H223" s="14"/>
      <c r="L223" s="14"/>
    </row>
    <row r="224" spans="1:12" ht="15.75" x14ac:dyDescent="0.25">
      <c r="A224" s="63"/>
      <c r="B224" s="30"/>
      <c r="C224" s="49" t="s">
        <v>182</v>
      </c>
      <c r="D224" s="61" t="s">
        <v>713</v>
      </c>
      <c r="E224" s="132" t="s">
        <v>707</v>
      </c>
      <c r="F224" s="51">
        <v>3585.52</v>
      </c>
      <c r="H224" s="14"/>
      <c r="L224" s="14"/>
    </row>
    <row r="225" spans="1:12" ht="15.75" x14ac:dyDescent="0.25">
      <c r="A225" s="63"/>
      <c r="B225" s="30"/>
      <c r="C225" s="49" t="s">
        <v>183</v>
      </c>
      <c r="D225" s="61" t="s">
        <v>713</v>
      </c>
      <c r="E225" s="132" t="s">
        <v>707</v>
      </c>
      <c r="F225" s="51">
        <v>3585.52</v>
      </c>
      <c r="H225" s="14"/>
      <c r="L225" s="14"/>
    </row>
    <row r="226" spans="1:12" ht="15.75" x14ac:dyDescent="0.25">
      <c r="A226" s="63"/>
      <c r="B226" s="30"/>
      <c r="C226" s="49" t="s">
        <v>184</v>
      </c>
      <c r="D226" s="61" t="s">
        <v>713</v>
      </c>
      <c r="E226" s="132" t="s">
        <v>707</v>
      </c>
      <c r="F226" s="51">
        <v>3585.52</v>
      </c>
      <c r="H226" s="14"/>
      <c r="L226" s="14"/>
    </row>
    <row r="227" spans="1:12" ht="15.75" x14ac:dyDescent="0.25">
      <c r="A227" s="63"/>
      <c r="B227" s="30"/>
      <c r="C227" s="49" t="s">
        <v>185</v>
      </c>
      <c r="D227" s="61" t="s">
        <v>713</v>
      </c>
      <c r="E227" s="132" t="s">
        <v>707</v>
      </c>
      <c r="F227" s="51">
        <v>3585.52</v>
      </c>
      <c r="H227" s="14"/>
      <c r="L227" s="14"/>
    </row>
    <row r="228" spans="1:12" ht="15.75" x14ac:dyDescent="0.25">
      <c r="A228" s="63"/>
      <c r="B228" s="30"/>
      <c r="C228" s="49" t="s">
        <v>186</v>
      </c>
      <c r="D228" s="61" t="s">
        <v>713</v>
      </c>
      <c r="E228" s="132" t="s">
        <v>707</v>
      </c>
      <c r="F228" s="51">
        <v>3585.52</v>
      </c>
      <c r="H228" s="14"/>
      <c r="L228" s="14"/>
    </row>
    <row r="229" spans="1:12" ht="15.75" x14ac:dyDescent="0.25">
      <c r="A229" s="63"/>
      <c r="B229" s="30"/>
      <c r="C229" s="49" t="s">
        <v>187</v>
      </c>
      <c r="D229" s="61" t="s">
        <v>713</v>
      </c>
      <c r="E229" s="132" t="s">
        <v>707</v>
      </c>
      <c r="F229" s="51">
        <v>3585.52</v>
      </c>
      <c r="H229" s="14"/>
      <c r="L229" s="14"/>
    </row>
    <row r="230" spans="1:12" ht="15.75" x14ac:dyDescent="0.25">
      <c r="A230" s="63"/>
      <c r="B230" s="30"/>
      <c r="C230" s="49" t="s">
        <v>188</v>
      </c>
      <c r="D230" s="61" t="s">
        <v>713</v>
      </c>
      <c r="E230" s="132" t="s">
        <v>707</v>
      </c>
      <c r="F230" s="51">
        <v>3585.52</v>
      </c>
      <c r="H230" s="14"/>
      <c r="L230" s="14"/>
    </row>
    <row r="231" spans="1:12" ht="15.75" x14ac:dyDescent="0.25">
      <c r="A231" s="63"/>
      <c r="B231" s="30"/>
      <c r="C231" s="49" t="s">
        <v>189</v>
      </c>
      <c r="D231" s="61" t="s">
        <v>713</v>
      </c>
      <c r="E231" s="132" t="s">
        <v>707</v>
      </c>
      <c r="F231" s="51">
        <v>3585.52</v>
      </c>
      <c r="H231" s="14"/>
      <c r="L231" s="15"/>
    </row>
    <row r="232" spans="1:12" ht="15.75" x14ac:dyDescent="0.25">
      <c r="A232" s="63"/>
      <c r="B232" s="30"/>
      <c r="C232" s="49" t="s">
        <v>190</v>
      </c>
      <c r="D232" s="61" t="s">
        <v>713</v>
      </c>
      <c r="E232" s="132" t="s">
        <v>707</v>
      </c>
      <c r="F232" s="51">
        <v>3585.52</v>
      </c>
      <c r="H232" s="14"/>
      <c r="L232" s="15"/>
    </row>
    <row r="233" spans="1:12" ht="15.75" x14ac:dyDescent="0.25">
      <c r="A233" s="63"/>
      <c r="B233" s="30"/>
      <c r="C233" s="49" t="s">
        <v>191</v>
      </c>
      <c r="D233" s="61" t="s">
        <v>713</v>
      </c>
      <c r="E233" s="132" t="s">
        <v>707</v>
      </c>
      <c r="F233" s="51">
        <v>3585.52</v>
      </c>
      <c r="H233" s="14"/>
      <c r="L233" s="15"/>
    </row>
    <row r="234" spans="1:12" ht="15.75" x14ac:dyDescent="0.25">
      <c r="A234" s="63"/>
      <c r="B234" s="30"/>
      <c r="C234" s="49" t="s">
        <v>192</v>
      </c>
      <c r="D234" s="61" t="s">
        <v>713</v>
      </c>
      <c r="E234" s="132" t="s">
        <v>707</v>
      </c>
      <c r="F234" s="51">
        <v>3585.52</v>
      </c>
      <c r="H234" s="14"/>
      <c r="L234" s="15"/>
    </row>
    <row r="235" spans="1:12" ht="15.75" x14ac:dyDescent="0.25">
      <c r="A235" s="81"/>
      <c r="B235" s="32"/>
      <c r="C235" s="52" t="s">
        <v>193</v>
      </c>
      <c r="D235" s="151" t="s">
        <v>713</v>
      </c>
      <c r="E235" s="201" t="s">
        <v>707</v>
      </c>
      <c r="F235" s="53">
        <v>3585.62</v>
      </c>
      <c r="H235" s="14"/>
      <c r="L235" s="15"/>
    </row>
    <row r="236" spans="1:12" ht="15.75" x14ac:dyDescent="0.25">
      <c r="A236" s="77"/>
      <c r="B236" s="82"/>
      <c r="C236" s="118"/>
      <c r="D236" s="118"/>
      <c r="E236" s="119"/>
      <c r="F236" s="91">
        <f>SUM(F190:F235)</f>
        <v>74676.909999999974</v>
      </c>
      <c r="H236" s="14"/>
      <c r="L236" s="15"/>
    </row>
    <row r="237" spans="1:12" ht="26.25" x14ac:dyDescent="0.25">
      <c r="A237" s="98">
        <v>6</v>
      </c>
      <c r="B237" s="120" t="s">
        <v>331</v>
      </c>
      <c r="C237" s="92"/>
      <c r="D237" s="92"/>
      <c r="E237" s="121"/>
      <c r="F237" s="95"/>
      <c r="H237" s="5"/>
      <c r="L237" s="15"/>
    </row>
    <row r="238" spans="1:12" ht="15.75" x14ac:dyDescent="0.25">
      <c r="A238" s="63"/>
      <c r="B238" s="30"/>
      <c r="C238" s="43" t="s">
        <v>4</v>
      </c>
      <c r="D238" s="56" t="s">
        <v>715</v>
      </c>
      <c r="E238" s="56" t="s">
        <v>707</v>
      </c>
      <c r="F238" s="57">
        <v>2616</v>
      </c>
      <c r="H238" s="15"/>
      <c r="L238" s="15"/>
    </row>
    <row r="239" spans="1:12" ht="15.75" x14ac:dyDescent="0.25">
      <c r="A239" s="63"/>
      <c r="B239" s="30"/>
      <c r="C239" s="43" t="s">
        <v>5</v>
      </c>
      <c r="D239" s="56" t="s">
        <v>715</v>
      </c>
      <c r="E239" s="56" t="s">
        <v>707</v>
      </c>
      <c r="F239" s="57">
        <v>2616</v>
      </c>
      <c r="H239" s="15"/>
      <c r="L239" s="15"/>
    </row>
    <row r="240" spans="1:12" ht="15.75" x14ac:dyDescent="0.25">
      <c r="A240" s="63"/>
      <c r="B240" s="30"/>
      <c r="C240" s="43" t="s">
        <v>6</v>
      </c>
      <c r="D240" s="56" t="s">
        <v>715</v>
      </c>
      <c r="E240" s="56" t="s">
        <v>707</v>
      </c>
      <c r="F240" s="57">
        <v>2616</v>
      </c>
      <c r="H240" s="15"/>
      <c r="L240" s="15"/>
    </row>
    <row r="241" spans="1:12" ht="15.75" x14ac:dyDescent="0.25">
      <c r="A241" s="63"/>
      <c r="B241" s="30"/>
      <c r="C241" s="43" t="s">
        <v>7</v>
      </c>
      <c r="D241" s="56" t="s">
        <v>715</v>
      </c>
      <c r="E241" s="56" t="s">
        <v>707</v>
      </c>
      <c r="F241" s="57">
        <v>2616</v>
      </c>
      <c r="H241" s="15"/>
      <c r="L241" s="15"/>
    </row>
    <row r="242" spans="1:12" ht="15.75" x14ac:dyDescent="0.25">
      <c r="A242" s="63"/>
      <c r="B242" s="30"/>
      <c r="C242" s="43" t="s">
        <v>8</v>
      </c>
      <c r="D242" s="56" t="s">
        <v>715</v>
      </c>
      <c r="E242" s="56" t="s">
        <v>707</v>
      </c>
      <c r="F242" s="57">
        <v>2616</v>
      </c>
      <c r="H242" s="15"/>
      <c r="L242" s="15"/>
    </row>
    <row r="243" spans="1:12" ht="15.75" x14ac:dyDescent="0.25">
      <c r="A243" s="63"/>
      <c r="B243" s="30"/>
      <c r="C243" s="43" t="s">
        <v>9</v>
      </c>
      <c r="D243" s="56" t="s">
        <v>715</v>
      </c>
      <c r="E243" s="56" t="s">
        <v>707</v>
      </c>
      <c r="F243" s="57">
        <v>2616</v>
      </c>
      <c r="H243" s="15"/>
      <c r="L243" s="14"/>
    </row>
    <row r="244" spans="1:12" ht="15.75" x14ac:dyDescent="0.25">
      <c r="A244" s="63"/>
      <c r="B244" s="30"/>
      <c r="C244" s="43" t="s">
        <v>10</v>
      </c>
      <c r="D244" s="56" t="s">
        <v>715</v>
      </c>
      <c r="E244" s="56" t="s">
        <v>707</v>
      </c>
      <c r="F244" s="57">
        <v>2616</v>
      </c>
      <c r="H244" s="15"/>
      <c r="L244" s="14"/>
    </row>
    <row r="245" spans="1:12" ht="15.75" x14ac:dyDescent="0.25">
      <c r="A245" s="63"/>
      <c r="B245" s="30"/>
      <c r="C245" s="43" t="s">
        <v>11</v>
      </c>
      <c r="D245" s="56" t="s">
        <v>715</v>
      </c>
      <c r="E245" s="56" t="s">
        <v>707</v>
      </c>
      <c r="F245" s="57">
        <v>2616</v>
      </c>
      <c r="H245" s="15"/>
      <c r="L245" s="14"/>
    </row>
    <row r="246" spans="1:12" ht="15.75" x14ac:dyDescent="0.25">
      <c r="A246" s="63"/>
      <c r="B246" s="30"/>
      <c r="C246" s="43" t="s">
        <v>332</v>
      </c>
      <c r="D246" s="56" t="s">
        <v>715</v>
      </c>
      <c r="E246" s="56" t="s">
        <v>707</v>
      </c>
      <c r="F246" s="57">
        <v>2616</v>
      </c>
      <c r="H246" s="15"/>
      <c r="L246" s="14"/>
    </row>
    <row r="247" spans="1:12" ht="15.75" x14ac:dyDescent="0.25">
      <c r="A247" s="63"/>
      <c r="B247" s="30"/>
      <c r="C247" s="43" t="s">
        <v>333</v>
      </c>
      <c r="D247" s="56" t="s">
        <v>715</v>
      </c>
      <c r="E247" s="56" t="s">
        <v>707</v>
      </c>
      <c r="F247" s="57">
        <v>2616</v>
      </c>
      <c r="H247" s="15"/>
      <c r="L247" s="14"/>
    </row>
    <row r="248" spans="1:12" ht="15.75" x14ac:dyDescent="0.25">
      <c r="A248" s="81"/>
      <c r="B248" s="32"/>
      <c r="C248" s="46" t="s">
        <v>334</v>
      </c>
      <c r="D248" s="58" t="s">
        <v>716</v>
      </c>
      <c r="E248" s="56" t="s">
        <v>707</v>
      </c>
      <c r="F248" s="59">
        <v>2616</v>
      </c>
      <c r="H248" s="15"/>
      <c r="L248" s="14"/>
    </row>
    <row r="249" spans="1:12" ht="15.75" x14ac:dyDescent="0.25">
      <c r="A249" s="77"/>
      <c r="B249" s="82"/>
      <c r="C249" s="82"/>
      <c r="D249" s="82"/>
      <c r="E249" s="122"/>
      <c r="F249" s="123">
        <f>SUM(F238:F248)</f>
        <v>28776</v>
      </c>
      <c r="H249" s="15"/>
      <c r="L249" s="14"/>
    </row>
    <row r="250" spans="1:12" ht="26.25" x14ac:dyDescent="0.25">
      <c r="A250" s="98">
        <v>7</v>
      </c>
      <c r="B250" s="124" t="s">
        <v>194</v>
      </c>
      <c r="C250" s="21"/>
      <c r="D250" s="21"/>
      <c r="E250" s="100"/>
      <c r="F250" s="41"/>
      <c r="H250" s="5"/>
      <c r="L250" s="14"/>
    </row>
    <row r="251" spans="1:12" ht="15.75" x14ac:dyDescent="0.25">
      <c r="A251" s="63"/>
      <c r="B251" s="30"/>
      <c r="C251" s="49" t="s">
        <v>195</v>
      </c>
      <c r="D251" s="50" t="s">
        <v>712</v>
      </c>
      <c r="E251" s="50" t="s">
        <v>746</v>
      </c>
      <c r="F251" s="51">
        <v>382.72</v>
      </c>
      <c r="H251" s="14"/>
      <c r="L251" s="14"/>
    </row>
    <row r="252" spans="1:12" ht="15.75" x14ac:dyDescent="0.25">
      <c r="A252" s="63"/>
      <c r="B252" s="30"/>
      <c r="C252" s="49" t="s">
        <v>196</v>
      </c>
      <c r="D252" s="50" t="s">
        <v>712</v>
      </c>
      <c r="E252" s="50" t="s">
        <v>746</v>
      </c>
      <c r="F252" s="51">
        <v>746.52</v>
      </c>
      <c r="H252" s="14"/>
      <c r="L252" s="14"/>
    </row>
    <row r="253" spans="1:12" ht="15.75" x14ac:dyDescent="0.25">
      <c r="A253" s="63"/>
      <c r="B253" s="30"/>
      <c r="C253" s="49" t="s">
        <v>180</v>
      </c>
      <c r="D253" s="50" t="s">
        <v>712</v>
      </c>
      <c r="E253" s="50" t="s">
        <v>746</v>
      </c>
      <c r="F253" s="51">
        <v>290.95999999999998</v>
      </c>
      <c r="H253" s="14"/>
      <c r="L253" s="14"/>
    </row>
    <row r="254" spans="1:12" ht="15.75" x14ac:dyDescent="0.25">
      <c r="A254" s="63"/>
      <c r="B254" s="30"/>
      <c r="C254" s="49" t="s">
        <v>181</v>
      </c>
      <c r="D254" s="50" t="s">
        <v>712</v>
      </c>
      <c r="E254" s="50" t="s">
        <v>746</v>
      </c>
      <c r="F254" s="51">
        <v>290.95999999999998</v>
      </c>
      <c r="H254" s="14"/>
      <c r="L254" s="14"/>
    </row>
    <row r="255" spans="1:12" ht="15.75" x14ac:dyDescent="0.25">
      <c r="A255" s="63"/>
      <c r="B255" s="30"/>
      <c r="C255" s="49" t="s">
        <v>197</v>
      </c>
      <c r="D255" s="50" t="s">
        <v>712</v>
      </c>
      <c r="E255" s="50" t="s">
        <v>746</v>
      </c>
      <c r="F255" s="51">
        <v>290.95999999999998</v>
      </c>
      <c r="H255" s="14"/>
      <c r="L255" s="14"/>
    </row>
    <row r="256" spans="1:12" ht="15.75" x14ac:dyDescent="0.25">
      <c r="A256" s="63"/>
      <c r="B256" s="30"/>
      <c r="C256" s="49" t="s">
        <v>198</v>
      </c>
      <c r="D256" s="50" t="s">
        <v>712</v>
      </c>
      <c r="E256" s="50" t="s">
        <v>746</v>
      </c>
      <c r="F256" s="51">
        <v>290.95999999999998</v>
      </c>
      <c r="H256" s="14"/>
      <c r="L256" s="14"/>
    </row>
    <row r="257" spans="1:12" ht="15.75" x14ac:dyDescent="0.25">
      <c r="A257" s="63"/>
      <c r="B257" s="30"/>
      <c r="C257" s="49" t="s">
        <v>199</v>
      </c>
      <c r="D257" s="50" t="s">
        <v>712</v>
      </c>
      <c r="E257" s="50" t="s">
        <v>746</v>
      </c>
      <c r="F257" s="51">
        <v>290.95999999999998</v>
      </c>
      <c r="H257" s="14"/>
      <c r="L257" s="14"/>
    </row>
    <row r="258" spans="1:12" ht="15.75" x14ac:dyDescent="0.25">
      <c r="A258" s="63"/>
      <c r="B258" s="30"/>
      <c r="C258" s="49" t="s">
        <v>200</v>
      </c>
      <c r="D258" s="50" t="s">
        <v>712</v>
      </c>
      <c r="E258" s="50" t="s">
        <v>746</v>
      </c>
      <c r="F258" s="51">
        <v>521.54999999999995</v>
      </c>
      <c r="H258" s="14"/>
      <c r="L258" s="14"/>
    </row>
    <row r="259" spans="1:12" ht="15.75" x14ac:dyDescent="0.25">
      <c r="A259" s="63"/>
      <c r="B259" s="30"/>
      <c r="C259" s="49" t="s">
        <v>201</v>
      </c>
      <c r="D259" s="50" t="s">
        <v>712</v>
      </c>
      <c r="E259" s="50" t="s">
        <v>746</v>
      </c>
      <c r="F259" s="51">
        <v>521.54999999999995</v>
      </c>
      <c r="H259" s="14"/>
      <c r="L259" s="14"/>
    </row>
    <row r="260" spans="1:12" ht="15.75" x14ac:dyDescent="0.25">
      <c r="A260" s="63"/>
      <c r="B260" s="30"/>
      <c r="C260" s="49" t="s">
        <v>202</v>
      </c>
      <c r="D260" s="50" t="s">
        <v>712</v>
      </c>
      <c r="E260" s="50" t="s">
        <v>746</v>
      </c>
      <c r="F260" s="51">
        <v>521.54999999999995</v>
      </c>
      <c r="H260" s="14"/>
      <c r="L260" s="14"/>
    </row>
    <row r="261" spans="1:12" ht="15.75" x14ac:dyDescent="0.25">
      <c r="A261" s="63"/>
      <c r="B261" s="30"/>
      <c r="C261" s="49" t="s">
        <v>203</v>
      </c>
      <c r="D261" s="50" t="s">
        <v>712</v>
      </c>
      <c r="E261" s="50" t="s">
        <v>746</v>
      </c>
      <c r="F261" s="51">
        <v>521.54999999999995</v>
      </c>
      <c r="H261" s="14"/>
      <c r="L261" s="14"/>
    </row>
    <row r="262" spans="1:12" ht="15.75" x14ac:dyDescent="0.25">
      <c r="A262" s="63"/>
      <c r="B262" s="30"/>
      <c r="C262" s="49" t="s">
        <v>204</v>
      </c>
      <c r="D262" s="50" t="s">
        <v>712</v>
      </c>
      <c r="E262" s="50" t="s">
        <v>746</v>
      </c>
      <c r="F262" s="51">
        <v>521.54999999999995</v>
      </c>
      <c r="H262" s="14"/>
      <c r="L262" s="14"/>
    </row>
    <row r="263" spans="1:12" ht="15.75" x14ac:dyDescent="0.25">
      <c r="A263" s="63"/>
      <c r="B263" s="30"/>
      <c r="C263" s="49" t="s">
        <v>205</v>
      </c>
      <c r="D263" s="50" t="s">
        <v>712</v>
      </c>
      <c r="E263" s="50" t="s">
        <v>746</v>
      </c>
      <c r="F263" s="51">
        <v>521.54999999999995</v>
      </c>
      <c r="H263" s="14"/>
      <c r="L263" s="14"/>
    </row>
    <row r="264" spans="1:12" ht="15.75" x14ac:dyDescent="0.25">
      <c r="A264" s="63"/>
      <c r="B264" s="30"/>
      <c r="C264" s="49" t="s">
        <v>206</v>
      </c>
      <c r="D264" s="50" t="s">
        <v>712</v>
      </c>
      <c r="E264" s="50" t="s">
        <v>746</v>
      </c>
      <c r="F264" s="51">
        <v>521.54999999999995</v>
      </c>
      <c r="H264" s="14"/>
      <c r="L264" s="15"/>
    </row>
    <row r="265" spans="1:12" ht="15.75" x14ac:dyDescent="0.25">
      <c r="A265" s="63"/>
      <c r="B265" s="30"/>
      <c r="C265" s="49" t="s">
        <v>207</v>
      </c>
      <c r="D265" s="50" t="s">
        <v>712</v>
      </c>
      <c r="E265" s="50" t="s">
        <v>746</v>
      </c>
      <c r="F265" s="51">
        <v>521.5</v>
      </c>
      <c r="H265" s="14"/>
      <c r="L265" s="15"/>
    </row>
    <row r="266" spans="1:12" ht="15.75" x14ac:dyDescent="0.25">
      <c r="A266" s="63"/>
      <c r="B266" s="30"/>
      <c r="C266" s="49" t="s">
        <v>208</v>
      </c>
      <c r="D266" s="50" t="s">
        <v>712</v>
      </c>
      <c r="E266" s="50" t="s">
        <v>746</v>
      </c>
      <c r="F266" s="51">
        <v>275.47000000000003</v>
      </c>
      <c r="H266" s="14"/>
      <c r="L266" s="15"/>
    </row>
    <row r="267" spans="1:12" ht="15.75" x14ac:dyDescent="0.25">
      <c r="A267" s="63"/>
      <c r="B267" s="30"/>
      <c r="C267" s="49" t="s">
        <v>209</v>
      </c>
      <c r="D267" s="50" t="s">
        <v>712</v>
      </c>
      <c r="E267" s="50" t="s">
        <v>746</v>
      </c>
      <c r="F267" s="51">
        <v>275.47000000000003</v>
      </c>
      <c r="H267" s="14"/>
      <c r="L267" s="15"/>
    </row>
    <row r="268" spans="1:12" ht="15.75" x14ac:dyDescent="0.25">
      <c r="A268" s="63"/>
      <c r="B268" s="30"/>
      <c r="C268" s="49" t="s">
        <v>210</v>
      </c>
      <c r="D268" s="50" t="s">
        <v>712</v>
      </c>
      <c r="E268" s="50" t="s">
        <v>746</v>
      </c>
      <c r="F268" s="51">
        <v>244.48</v>
      </c>
      <c r="H268" s="14"/>
      <c r="L268" s="15"/>
    </row>
    <row r="269" spans="1:12" ht="15.75" x14ac:dyDescent="0.25">
      <c r="A269" s="63"/>
      <c r="B269" s="30"/>
      <c r="C269" s="49" t="s">
        <v>211</v>
      </c>
      <c r="D269" s="50" t="s">
        <v>712</v>
      </c>
      <c r="E269" s="50" t="s">
        <v>746</v>
      </c>
      <c r="F269" s="51">
        <v>244.48</v>
      </c>
      <c r="H269" s="14"/>
      <c r="L269" s="15"/>
    </row>
    <row r="270" spans="1:12" ht="15.75" x14ac:dyDescent="0.25">
      <c r="A270" s="63"/>
      <c r="B270" s="30"/>
      <c r="C270" s="60" t="s">
        <v>212</v>
      </c>
      <c r="D270" s="61" t="s">
        <v>712</v>
      </c>
      <c r="E270" s="50" t="s">
        <v>746</v>
      </c>
      <c r="F270" s="51">
        <v>244.48</v>
      </c>
      <c r="H270" s="14"/>
      <c r="L270" s="15"/>
    </row>
    <row r="271" spans="1:12" ht="15.75" x14ac:dyDescent="0.25">
      <c r="A271" s="63"/>
      <c r="B271" s="30"/>
      <c r="C271" s="43" t="s">
        <v>337</v>
      </c>
      <c r="D271" s="44" t="s">
        <v>717</v>
      </c>
      <c r="E271" s="44" t="s">
        <v>707</v>
      </c>
      <c r="F271" s="57">
        <v>7835</v>
      </c>
      <c r="H271" s="15"/>
      <c r="L271" s="15"/>
    </row>
    <row r="272" spans="1:12" ht="15.75" x14ac:dyDescent="0.25">
      <c r="A272" s="63"/>
      <c r="B272" s="30"/>
      <c r="C272" s="43" t="s">
        <v>338</v>
      </c>
      <c r="D272" s="44" t="s">
        <v>719</v>
      </c>
      <c r="E272" s="44" t="s">
        <v>707</v>
      </c>
      <c r="F272" s="57">
        <v>7692</v>
      </c>
      <c r="H272" s="15"/>
      <c r="L272" s="14"/>
    </row>
    <row r="273" spans="1:14" ht="15.75" x14ac:dyDescent="0.25">
      <c r="A273" s="63"/>
      <c r="B273" s="30"/>
      <c r="C273" s="43" t="s">
        <v>339</v>
      </c>
      <c r="D273" s="44" t="s">
        <v>720</v>
      </c>
      <c r="E273" s="44" t="s">
        <v>707</v>
      </c>
      <c r="F273" s="57">
        <v>3852</v>
      </c>
      <c r="H273" s="15"/>
      <c r="L273" s="14"/>
    </row>
    <row r="274" spans="1:14" ht="15.75" x14ac:dyDescent="0.25">
      <c r="A274" s="63"/>
      <c r="B274" s="30"/>
      <c r="C274" s="43" t="s">
        <v>340</v>
      </c>
      <c r="D274" s="44" t="s">
        <v>721</v>
      </c>
      <c r="E274" s="44" t="s">
        <v>707</v>
      </c>
      <c r="F274" s="57">
        <v>3984</v>
      </c>
      <c r="H274" s="15"/>
      <c r="L274" s="10"/>
    </row>
    <row r="275" spans="1:14" ht="15.75" x14ac:dyDescent="0.25">
      <c r="A275" s="63"/>
      <c r="B275" s="30"/>
      <c r="C275" s="43" t="s">
        <v>341</v>
      </c>
      <c r="D275" s="62">
        <v>33.200000000000003</v>
      </c>
      <c r="E275" s="44" t="s">
        <v>707</v>
      </c>
      <c r="F275" s="57">
        <v>3984</v>
      </c>
      <c r="H275" s="15"/>
      <c r="L275" s="10"/>
    </row>
    <row r="276" spans="1:14" ht="15.75" x14ac:dyDescent="0.25">
      <c r="A276" s="63"/>
      <c r="B276" s="30"/>
      <c r="C276" s="43" t="s">
        <v>342</v>
      </c>
      <c r="D276" s="44" t="s">
        <v>726</v>
      </c>
      <c r="E276" s="44" t="s">
        <v>707</v>
      </c>
      <c r="F276" s="57">
        <v>4176</v>
      </c>
      <c r="H276" s="15"/>
      <c r="L276" s="10"/>
    </row>
    <row r="277" spans="1:14" ht="15.75" x14ac:dyDescent="0.25">
      <c r="A277" s="63"/>
      <c r="B277" s="30"/>
      <c r="C277" s="43" t="s">
        <v>343</v>
      </c>
      <c r="D277" s="44" t="s">
        <v>725</v>
      </c>
      <c r="E277" s="44" t="s">
        <v>707</v>
      </c>
      <c r="F277" s="57">
        <v>3996</v>
      </c>
      <c r="H277" s="15"/>
      <c r="L277" s="10"/>
    </row>
    <row r="278" spans="1:14" ht="15.75" x14ac:dyDescent="0.25">
      <c r="A278" s="63"/>
      <c r="B278" s="30"/>
      <c r="C278" s="43" t="s">
        <v>344</v>
      </c>
      <c r="D278" s="44" t="s">
        <v>724</v>
      </c>
      <c r="E278" s="44" t="s">
        <v>707</v>
      </c>
      <c r="F278" s="57">
        <v>4272</v>
      </c>
      <c r="H278" s="15"/>
      <c r="L278" s="10"/>
    </row>
    <row r="279" spans="1:14" ht="15.75" x14ac:dyDescent="0.25">
      <c r="A279" s="63"/>
      <c r="B279" s="30"/>
      <c r="C279" s="43" t="s">
        <v>345</v>
      </c>
      <c r="D279" s="44" t="s">
        <v>723</v>
      </c>
      <c r="E279" s="44" t="s">
        <v>707</v>
      </c>
      <c r="F279" s="51">
        <v>4272</v>
      </c>
      <c r="H279" s="14"/>
      <c r="L279" s="10"/>
    </row>
    <row r="280" spans="1:14" ht="15.75" x14ac:dyDescent="0.25">
      <c r="A280" s="81"/>
      <c r="B280" s="32"/>
      <c r="C280" s="46" t="s">
        <v>346</v>
      </c>
      <c r="D280" s="47" t="s">
        <v>722</v>
      </c>
      <c r="E280" s="44" t="s">
        <v>707</v>
      </c>
      <c r="F280" s="53">
        <v>4308</v>
      </c>
      <c r="H280" s="14"/>
      <c r="L280" s="10"/>
    </row>
    <row r="281" spans="1:14" ht="15.75" x14ac:dyDescent="0.25">
      <c r="A281" s="77"/>
      <c r="B281" s="82"/>
      <c r="C281" s="82"/>
      <c r="D281" s="82"/>
      <c r="E281" s="122"/>
      <c r="F281" s="54">
        <f>SUM(F251:F280)</f>
        <v>56411.770000000004</v>
      </c>
      <c r="H281" s="14"/>
      <c r="L281" s="10"/>
    </row>
    <row r="282" spans="1:14" ht="36.75" customHeight="1" x14ac:dyDescent="0.25">
      <c r="A282" s="98">
        <v>8</v>
      </c>
      <c r="B282" s="124" t="s">
        <v>456</v>
      </c>
      <c r="C282" s="21"/>
      <c r="D282" s="21"/>
      <c r="E282" s="100"/>
      <c r="F282" s="94"/>
      <c r="L282" s="7"/>
      <c r="N282" s="7"/>
    </row>
    <row r="283" spans="1:14" ht="15.75" x14ac:dyDescent="0.25">
      <c r="A283" s="80"/>
      <c r="B283" s="64"/>
      <c r="C283" s="67" t="s">
        <v>220</v>
      </c>
      <c r="D283" s="67"/>
      <c r="E283" s="44"/>
      <c r="F283" s="68">
        <v>6895.95</v>
      </c>
      <c r="H283" s="7"/>
      <c r="L283" s="7"/>
      <c r="N283" s="7"/>
    </row>
    <row r="284" spans="1:14" ht="15.75" x14ac:dyDescent="0.25">
      <c r="A284" s="63"/>
      <c r="B284" s="30"/>
      <c r="C284" s="67" t="s">
        <v>221</v>
      </c>
      <c r="D284" s="155" t="s">
        <v>712</v>
      </c>
      <c r="E284" s="202" t="s">
        <v>746</v>
      </c>
      <c r="F284" s="68">
        <v>542.4</v>
      </c>
      <c r="H284" s="7"/>
      <c r="L284" s="7"/>
      <c r="N284" s="7"/>
    </row>
    <row r="285" spans="1:14" ht="15.75" x14ac:dyDescent="0.25">
      <c r="A285" s="63"/>
      <c r="B285" s="30"/>
      <c r="C285" s="67" t="s">
        <v>222</v>
      </c>
      <c r="D285" s="155" t="s">
        <v>727</v>
      </c>
      <c r="E285" s="202" t="s">
        <v>746</v>
      </c>
      <c r="F285" s="68">
        <v>5191.1499999999996</v>
      </c>
      <c r="H285" s="7"/>
      <c r="L285" s="7"/>
      <c r="N285" s="7"/>
    </row>
    <row r="286" spans="1:14" ht="15.75" x14ac:dyDescent="0.25">
      <c r="A286" s="63"/>
      <c r="B286" s="30"/>
      <c r="C286" s="67" t="s">
        <v>223</v>
      </c>
      <c r="D286" s="155" t="s">
        <v>712</v>
      </c>
      <c r="E286" s="202" t="s">
        <v>746</v>
      </c>
      <c r="F286" s="68">
        <v>2019.64</v>
      </c>
      <c r="H286" s="7"/>
      <c r="L286" s="7"/>
      <c r="N286" s="7"/>
    </row>
    <row r="287" spans="1:14" ht="15.75" x14ac:dyDescent="0.25">
      <c r="A287" s="63"/>
      <c r="B287" s="30"/>
      <c r="C287" s="67" t="s">
        <v>224</v>
      </c>
      <c r="D287" s="155" t="s">
        <v>718</v>
      </c>
      <c r="E287" s="202" t="s">
        <v>707</v>
      </c>
      <c r="F287" s="68">
        <v>101410.35</v>
      </c>
      <c r="H287" s="7"/>
      <c r="L287" s="7"/>
      <c r="N287" s="7"/>
    </row>
    <row r="288" spans="1:14" ht="15.75" x14ac:dyDescent="0.25">
      <c r="A288" s="63"/>
      <c r="B288" s="30"/>
      <c r="C288" s="67" t="s">
        <v>225</v>
      </c>
      <c r="D288" s="155" t="s">
        <v>737</v>
      </c>
      <c r="E288" s="202" t="s">
        <v>707</v>
      </c>
      <c r="F288" s="68">
        <v>89351.53</v>
      </c>
      <c r="H288" s="7"/>
      <c r="L288" s="7"/>
      <c r="N288" s="7"/>
    </row>
    <row r="289" spans="1:14" ht="15.75" x14ac:dyDescent="0.25">
      <c r="A289" s="63"/>
      <c r="B289" s="30"/>
      <c r="C289" s="67" t="s">
        <v>226</v>
      </c>
      <c r="D289" s="155" t="s">
        <v>736</v>
      </c>
      <c r="E289" s="202" t="s">
        <v>707</v>
      </c>
      <c r="F289" s="68">
        <v>106912.01</v>
      </c>
      <c r="H289" s="7"/>
      <c r="L289" s="7"/>
      <c r="N289" s="7"/>
    </row>
    <row r="290" spans="1:14" ht="15.75" x14ac:dyDescent="0.25">
      <c r="A290" s="63"/>
      <c r="B290" s="30"/>
      <c r="C290" s="67" t="s">
        <v>227</v>
      </c>
      <c r="D290" s="155" t="s">
        <v>735</v>
      </c>
      <c r="E290" s="202" t="s">
        <v>707</v>
      </c>
      <c r="F290" s="68">
        <v>48121.06</v>
      </c>
      <c r="H290" s="7"/>
      <c r="L290" s="7"/>
      <c r="N290" s="7"/>
    </row>
    <row r="291" spans="1:14" ht="15.75" x14ac:dyDescent="0.25">
      <c r="A291" s="63"/>
      <c r="B291" s="30"/>
      <c r="C291" s="67" t="s">
        <v>228</v>
      </c>
      <c r="D291" s="155" t="s">
        <v>729</v>
      </c>
      <c r="E291" s="202" t="s">
        <v>709</v>
      </c>
      <c r="F291" s="68">
        <v>31196.48</v>
      </c>
      <c r="H291" s="7"/>
      <c r="L291" s="7"/>
      <c r="N291" s="7"/>
    </row>
    <row r="292" spans="1:14" ht="15.75" x14ac:dyDescent="0.25">
      <c r="A292" s="63"/>
      <c r="B292" s="30"/>
      <c r="C292" s="67" t="s">
        <v>229</v>
      </c>
      <c r="D292" s="155" t="s">
        <v>734</v>
      </c>
      <c r="E292" s="202" t="s">
        <v>709</v>
      </c>
      <c r="F292" s="68">
        <v>11216.68</v>
      </c>
      <c r="H292" s="7"/>
      <c r="L292" s="7"/>
      <c r="N292" s="7"/>
    </row>
    <row r="293" spans="1:14" ht="15.75" x14ac:dyDescent="0.25">
      <c r="A293" s="63"/>
      <c r="B293" s="30"/>
      <c r="C293" s="67" t="s">
        <v>361</v>
      </c>
      <c r="D293" s="155" t="s">
        <v>733</v>
      </c>
      <c r="E293" s="202" t="s">
        <v>709</v>
      </c>
      <c r="F293" s="68">
        <v>12141</v>
      </c>
      <c r="H293" s="7"/>
      <c r="L293" s="7"/>
      <c r="N293" s="7"/>
    </row>
    <row r="294" spans="1:14" ht="15.75" x14ac:dyDescent="0.25">
      <c r="A294" s="63"/>
      <c r="B294" s="30"/>
      <c r="C294" s="67" t="s">
        <v>230</v>
      </c>
      <c r="D294" s="155" t="s">
        <v>732</v>
      </c>
      <c r="E294" s="202" t="s">
        <v>709</v>
      </c>
      <c r="F294" s="68">
        <v>64450.34</v>
      </c>
      <c r="H294" s="7"/>
      <c r="L294" s="7"/>
      <c r="N294" s="7"/>
    </row>
    <row r="295" spans="1:14" ht="15.75" x14ac:dyDescent="0.25">
      <c r="A295" s="63"/>
      <c r="B295" s="30"/>
      <c r="C295" s="67" t="s">
        <v>231</v>
      </c>
      <c r="D295" s="155" t="s">
        <v>731</v>
      </c>
      <c r="E295" s="202" t="s">
        <v>707</v>
      </c>
      <c r="F295" s="68">
        <v>83433.72</v>
      </c>
      <c r="H295" s="7"/>
      <c r="L295" s="7"/>
      <c r="N295" s="7"/>
    </row>
    <row r="296" spans="1:14" ht="15.75" x14ac:dyDescent="0.25">
      <c r="A296" s="63"/>
      <c r="B296" s="30"/>
      <c r="C296" s="67" t="s">
        <v>232</v>
      </c>
      <c r="D296" s="155" t="s">
        <v>712</v>
      </c>
      <c r="E296" s="202" t="s">
        <v>746</v>
      </c>
      <c r="F296" s="68">
        <v>9777.6200000000008</v>
      </c>
      <c r="H296" s="7"/>
      <c r="L296" s="7"/>
      <c r="N296" s="7"/>
    </row>
    <row r="297" spans="1:14" ht="15.75" x14ac:dyDescent="0.25">
      <c r="A297" s="63"/>
      <c r="B297" s="30"/>
      <c r="C297" s="67" t="s">
        <v>335</v>
      </c>
      <c r="D297" s="155" t="s">
        <v>730</v>
      </c>
      <c r="E297" s="202" t="s">
        <v>707</v>
      </c>
      <c r="F297" s="68">
        <v>44385</v>
      </c>
      <c r="H297" s="7"/>
      <c r="L297" s="7"/>
      <c r="N297" s="7"/>
    </row>
    <row r="298" spans="1:14" ht="15.75" x14ac:dyDescent="0.25">
      <c r="A298" s="63"/>
      <c r="B298" s="30"/>
      <c r="C298" s="67" t="s">
        <v>336</v>
      </c>
      <c r="D298" s="155" t="s">
        <v>728</v>
      </c>
      <c r="E298" s="202" t="s">
        <v>707</v>
      </c>
      <c r="F298" s="68">
        <v>46850</v>
      </c>
      <c r="H298" s="7"/>
      <c r="L298" s="7"/>
      <c r="N298" s="6"/>
    </row>
    <row r="299" spans="1:14" ht="15.75" x14ac:dyDescent="0.25">
      <c r="A299" s="85"/>
      <c r="B299" s="21"/>
      <c r="C299" s="96"/>
      <c r="D299" s="96"/>
      <c r="E299" s="93"/>
      <c r="F299" s="97">
        <f>SUM(F283:F298)</f>
        <v>663894.92999999993</v>
      </c>
      <c r="H299" s="7"/>
      <c r="L299" s="7"/>
      <c r="N299" s="6"/>
    </row>
    <row r="300" spans="1:14" ht="39" x14ac:dyDescent="0.25">
      <c r="A300" s="203">
        <v>9</v>
      </c>
      <c r="B300" s="204" t="s">
        <v>457</v>
      </c>
      <c r="C300" s="21"/>
      <c r="D300" s="21"/>
      <c r="E300" s="100"/>
      <c r="F300" s="41"/>
      <c r="H300" s="16"/>
      <c r="L300" s="7"/>
    </row>
    <row r="301" spans="1:14" ht="15.75" x14ac:dyDescent="0.25">
      <c r="A301" s="63"/>
      <c r="B301" s="63"/>
      <c r="C301" s="69" t="s">
        <v>233</v>
      </c>
      <c r="D301" s="155" t="s">
        <v>712</v>
      </c>
      <c r="E301" s="202" t="s">
        <v>746</v>
      </c>
      <c r="F301" s="68">
        <v>8394.94</v>
      </c>
      <c r="H301" s="7"/>
      <c r="L301" s="7"/>
      <c r="N301" s="7"/>
    </row>
    <row r="302" spans="1:14" ht="15.75" x14ac:dyDescent="0.25">
      <c r="A302" s="63"/>
      <c r="B302" s="63"/>
      <c r="C302" s="69" t="s">
        <v>234</v>
      </c>
      <c r="D302" s="155" t="s">
        <v>712</v>
      </c>
      <c r="E302" s="202" t="s">
        <v>746</v>
      </c>
      <c r="F302" s="68">
        <v>8394.94</v>
      </c>
      <c r="H302" s="7"/>
      <c r="L302" s="7"/>
      <c r="N302" s="7"/>
    </row>
    <row r="303" spans="1:14" ht="15.75" x14ac:dyDescent="0.25">
      <c r="A303" s="63"/>
      <c r="B303" s="63"/>
      <c r="C303" s="69" t="s">
        <v>235</v>
      </c>
      <c r="D303" s="155" t="s">
        <v>712</v>
      </c>
      <c r="E303" s="202" t="s">
        <v>746</v>
      </c>
      <c r="F303" s="68">
        <v>25175.94</v>
      </c>
      <c r="H303" s="7"/>
      <c r="L303" s="7"/>
      <c r="N303" s="7"/>
    </row>
    <row r="304" spans="1:14" ht="15.75" x14ac:dyDescent="0.25">
      <c r="A304" s="63"/>
      <c r="B304" s="63"/>
      <c r="C304" s="69" t="s">
        <v>236</v>
      </c>
      <c r="D304" s="155" t="s">
        <v>712</v>
      </c>
      <c r="E304" s="202" t="s">
        <v>746</v>
      </c>
      <c r="F304" s="68">
        <v>16599.07</v>
      </c>
      <c r="H304" s="7"/>
      <c r="L304" s="7"/>
      <c r="N304" s="7"/>
    </row>
    <row r="305" spans="1:14" ht="15.75" x14ac:dyDescent="0.25">
      <c r="A305" s="63"/>
      <c r="B305" s="63"/>
      <c r="C305" s="69" t="s">
        <v>237</v>
      </c>
      <c r="D305" s="155" t="s">
        <v>712</v>
      </c>
      <c r="E305" s="202" t="s">
        <v>746</v>
      </c>
      <c r="F305" s="68">
        <v>680.06</v>
      </c>
      <c r="H305" s="7"/>
      <c r="L305" s="7"/>
      <c r="N305" s="7"/>
    </row>
    <row r="306" spans="1:14" ht="15.75" x14ac:dyDescent="0.25">
      <c r="A306" s="63"/>
      <c r="B306" s="63"/>
      <c r="C306" s="69" t="s">
        <v>238</v>
      </c>
      <c r="D306" s="155" t="s">
        <v>712</v>
      </c>
      <c r="E306" s="202" t="s">
        <v>746</v>
      </c>
      <c r="F306" s="68">
        <v>1764.72</v>
      </c>
      <c r="H306" s="7"/>
      <c r="L306" s="7"/>
      <c r="N306" s="7"/>
    </row>
    <row r="307" spans="1:14" ht="15.75" x14ac:dyDescent="0.25">
      <c r="A307" s="63"/>
      <c r="B307" s="63"/>
      <c r="C307" s="69" t="s">
        <v>239</v>
      </c>
      <c r="D307" s="155" t="s">
        <v>739</v>
      </c>
      <c r="E307" s="202" t="s">
        <v>707</v>
      </c>
      <c r="F307" s="68">
        <v>336200</v>
      </c>
      <c r="H307" s="7"/>
      <c r="L307" s="7"/>
      <c r="N307" s="7"/>
    </row>
    <row r="308" spans="1:14" ht="15.75" x14ac:dyDescent="0.25">
      <c r="A308" s="63"/>
      <c r="B308" s="63"/>
      <c r="C308" s="69" t="s">
        <v>240</v>
      </c>
      <c r="D308" s="155" t="s">
        <v>742</v>
      </c>
      <c r="E308" s="202" t="s">
        <v>709</v>
      </c>
      <c r="F308" s="68">
        <v>27080</v>
      </c>
      <c r="H308" s="7"/>
      <c r="L308" s="7"/>
      <c r="N308" s="7"/>
    </row>
    <row r="309" spans="1:14" ht="15.75" x14ac:dyDescent="0.25">
      <c r="A309" s="63"/>
      <c r="B309" s="63"/>
      <c r="C309" s="69" t="s">
        <v>241</v>
      </c>
      <c r="D309" s="155" t="s">
        <v>743</v>
      </c>
      <c r="E309" s="202" t="s">
        <v>709</v>
      </c>
      <c r="F309" s="68">
        <v>32051.21</v>
      </c>
      <c r="H309" s="7"/>
      <c r="L309" s="7"/>
      <c r="N309" s="7"/>
    </row>
    <row r="310" spans="1:14" ht="15.75" x14ac:dyDescent="0.25">
      <c r="A310" s="63"/>
      <c r="B310" s="63"/>
      <c r="C310" s="69" t="s">
        <v>242</v>
      </c>
      <c r="D310" s="155" t="s">
        <v>744</v>
      </c>
      <c r="E310" s="202" t="s">
        <v>709</v>
      </c>
      <c r="F310" s="68">
        <v>19884.21</v>
      </c>
      <c r="H310" s="7"/>
      <c r="L310" s="7"/>
      <c r="N310" s="7"/>
    </row>
    <row r="311" spans="1:14" ht="15.75" x14ac:dyDescent="0.25">
      <c r="A311" s="63"/>
      <c r="B311" s="63"/>
      <c r="C311" s="69" t="s">
        <v>243</v>
      </c>
      <c r="D311" s="155" t="s">
        <v>745</v>
      </c>
      <c r="E311" s="202" t="s">
        <v>709</v>
      </c>
      <c r="F311" s="68">
        <v>124302.04</v>
      </c>
      <c r="H311" s="7"/>
      <c r="L311" s="7"/>
      <c r="N311" s="7"/>
    </row>
    <row r="312" spans="1:14" ht="15.75" x14ac:dyDescent="0.25">
      <c r="A312" s="63"/>
      <c r="B312" s="63"/>
      <c r="C312" s="69" t="s">
        <v>244</v>
      </c>
      <c r="D312" s="155" t="s">
        <v>741</v>
      </c>
      <c r="E312" s="202" t="s">
        <v>709</v>
      </c>
      <c r="F312" s="68">
        <v>9131.2099999999991</v>
      </c>
      <c r="H312" s="7"/>
      <c r="L312" s="7"/>
      <c r="N312" s="7"/>
    </row>
    <row r="313" spans="1:14" ht="15.75" x14ac:dyDescent="0.25">
      <c r="A313" s="63"/>
      <c r="B313" s="63"/>
      <c r="C313" s="69" t="s">
        <v>360</v>
      </c>
      <c r="D313" s="155" t="s">
        <v>738</v>
      </c>
      <c r="E313" s="202" t="s">
        <v>13</v>
      </c>
      <c r="F313" s="68">
        <v>15069.27</v>
      </c>
      <c r="H313" s="7"/>
      <c r="L313" s="7"/>
      <c r="N313" s="7"/>
    </row>
    <row r="314" spans="1:14" ht="15.75" x14ac:dyDescent="0.25">
      <c r="A314" s="63"/>
      <c r="B314" s="63"/>
      <c r="C314" s="69"/>
      <c r="D314" s="69"/>
      <c r="E314" s="70" t="s">
        <v>369</v>
      </c>
      <c r="F314" s="68">
        <f>SUM(F301:F313)</f>
        <v>624727.61</v>
      </c>
      <c r="H314" s="7"/>
      <c r="L314" s="7"/>
      <c r="N314" s="7"/>
    </row>
    <row r="315" spans="1:14" ht="15.75" x14ac:dyDescent="0.25">
      <c r="A315" s="63"/>
      <c r="B315" s="63"/>
      <c r="C315" s="69" t="s">
        <v>370</v>
      </c>
      <c r="D315" s="155" t="s">
        <v>740</v>
      </c>
      <c r="E315" s="202" t="s">
        <v>707</v>
      </c>
      <c r="F315" s="205">
        <v>1130.78</v>
      </c>
      <c r="H315" s="7"/>
      <c r="L315" s="7"/>
      <c r="N315" s="7"/>
    </row>
    <row r="316" spans="1:14" ht="15.75" x14ac:dyDescent="0.25">
      <c r="A316" s="63"/>
      <c r="B316" s="63"/>
      <c r="C316" s="69" t="s">
        <v>371</v>
      </c>
      <c r="D316" s="155" t="s">
        <v>143</v>
      </c>
      <c r="E316" s="202" t="s">
        <v>746</v>
      </c>
      <c r="F316" s="206">
        <v>4190.05</v>
      </c>
      <c r="H316" s="7"/>
      <c r="L316" s="7"/>
      <c r="N316" s="7"/>
    </row>
    <row r="317" spans="1:14" ht="15.75" x14ac:dyDescent="0.25">
      <c r="A317" s="63"/>
      <c r="B317" s="63"/>
      <c r="C317" s="69" t="s">
        <v>372</v>
      </c>
      <c r="D317" s="132">
        <v>36.200000000000003</v>
      </c>
      <c r="E317" s="202" t="s">
        <v>707</v>
      </c>
      <c r="F317" s="62">
        <v>7092.86</v>
      </c>
      <c r="H317" s="7"/>
      <c r="L317" s="7"/>
      <c r="N317" s="7"/>
    </row>
    <row r="318" spans="1:14" ht="15.75" x14ac:dyDescent="0.25">
      <c r="A318" s="63"/>
      <c r="B318" s="63"/>
      <c r="C318" s="69"/>
      <c r="D318" s="69"/>
      <c r="E318" s="44" t="s">
        <v>369</v>
      </c>
      <c r="F318" s="68">
        <f>SUM(F315:F317)</f>
        <v>12413.689999999999</v>
      </c>
      <c r="H318" s="7"/>
      <c r="L318" s="7"/>
      <c r="N318" s="7"/>
    </row>
    <row r="319" spans="1:14" ht="15.75" x14ac:dyDescent="0.25">
      <c r="A319" s="85"/>
      <c r="B319" s="21"/>
      <c r="C319" s="96"/>
      <c r="D319" s="96"/>
      <c r="E319" s="93"/>
      <c r="F319" s="97">
        <f>SUM(F318)</f>
        <v>12413.689999999999</v>
      </c>
      <c r="H319" s="7"/>
      <c r="L319" s="7"/>
      <c r="N319" s="7"/>
    </row>
    <row r="320" spans="1:14" ht="36" customHeight="1" x14ac:dyDescent="0.25">
      <c r="A320" s="203">
        <v>10</v>
      </c>
      <c r="B320" s="207" t="s">
        <v>458</v>
      </c>
      <c r="C320" s="30"/>
      <c r="D320" s="30"/>
      <c r="E320" s="208"/>
      <c r="F320" s="48"/>
      <c r="H320" s="6"/>
      <c r="L320" s="7"/>
      <c r="N320" s="7"/>
    </row>
    <row r="321" spans="1:14" ht="15.75" x14ac:dyDescent="0.25">
      <c r="A321" s="63"/>
      <c r="B321" s="30"/>
      <c r="C321" s="72" t="s">
        <v>245</v>
      </c>
      <c r="D321" s="150">
        <v>228</v>
      </c>
      <c r="E321" s="202" t="s">
        <v>746</v>
      </c>
      <c r="F321" s="66">
        <v>2559.38</v>
      </c>
      <c r="L321" s="7"/>
      <c r="N321" s="7"/>
    </row>
    <row r="322" spans="1:14" ht="15.75" x14ac:dyDescent="0.25">
      <c r="A322" s="63"/>
      <c r="B322" s="30"/>
      <c r="C322" s="73" t="s">
        <v>246</v>
      </c>
      <c r="D322" s="44">
        <v>42</v>
      </c>
      <c r="E322" s="202" t="s">
        <v>747</v>
      </c>
      <c r="F322" s="68">
        <v>4284.7700000000004</v>
      </c>
      <c r="L322" s="7"/>
      <c r="N322" s="7"/>
    </row>
    <row r="323" spans="1:14" ht="15.75" x14ac:dyDescent="0.25">
      <c r="A323" s="63"/>
      <c r="B323" s="30"/>
      <c r="C323" s="73" t="s">
        <v>247</v>
      </c>
      <c r="D323" s="44">
        <v>6</v>
      </c>
      <c r="E323" s="202" t="s">
        <v>746</v>
      </c>
      <c r="F323" s="68">
        <v>612.04999999999995</v>
      </c>
      <c r="L323" s="7"/>
      <c r="N323" s="7"/>
    </row>
    <row r="324" spans="1:14" ht="15.75" x14ac:dyDescent="0.25">
      <c r="A324" s="63"/>
      <c r="B324" s="30"/>
      <c r="C324" s="73" t="s">
        <v>248</v>
      </c>
      <c r="D324" s="44">
        <v>452</v>
      </c>
      <c r="E324" s="202" t="s">
        <v>746</v>
      </c>
      <c r="F324" s="68">
        <v>24878.959999999999</v>
      </c>
      <c r="L324" s="7"/>
      <c r="N324" s="7"/>
    </row>
    <row r="325" spans="1:14" ht="15.75" x14ac:dyDescent="0.25">
      <c r="A325" s="63"/>
      <c r="B325" s="30"/>
      <c r="C325" s="73" t="s">
        <v>249</v>
      </c>
      <c r="D325" s="44">
        <v>1</v>
      </c>
      <c r="E325" s="202" t="s">
        <v>746</v>
      </c>
      <c r="F325" s="68">
        <v>20188.36</v>
      </c>
      <c r="L325" s="7"/>
      <c r="N325" s="7"/>
    </row>
    <row r="326" spans="1:14" ht="15.75" x14ac:dyDescent="0.25">
      <c r="A326" s="63"/>
      <c r="B326" s="30"/>
      <c r="C326" s="73" t="s">
        <v>250</v>
      </c>
      <c r="D326" s="44">
        <v>1</v>
      </c>
      <c r="E326" s="202" t="s">
        <v>747</v>
      </c>
      <c r="F326" s="68">
        <v>3670.61</v>
      </c>
      <c r="L326" s="7"/>
      <c r="N326" s="7"/>
    </row>
    <row r="327" spans="1:14" ht="15.75" x14ac:dyDescent="0.25">
      <c r="A327" s="63"/>
      <c r="B327" s="30"/>
      <c r="C327" s="73" t="s">
        <v>251</v>
      </c>
      <c r="D327" s="44">
        <v>1</v>
      </c>
      <c r="E327" s="202" t="s">
        <v>746</v>
      </c>
      <c r="F327" s="68">
        <v>36706.11</v>
      </c>
      <c r="L327" s="7"/>
      <c r="N327" s="7"/>
    </row>
    <row r="328" spans="1:14" ht="15.75" x14ac:dyDescent="0.25">
      <c r="A328" s="63"/>
      <c r="B328" s="30"/>
      <c r="C328" s="73" t="s">
        <v>252</v>
      </c>
      <c r="D328" s="44">
        <v>24</v>
      </c>
      <c r="E328" s="202" t="s">
        <v>746</v>
      </c>
      <c r="F328" s="68">
        <v>7402.58</v>
      </c>
      <c r="L328" s="7"/>
      <c r="N328" s="7"/>
    </row>
    <row r="329" spans="1:14" ht="15.75" x14ac:dyDescent="0.25">
      <c r="A329" s="63"/>
      <c r="B329" s="30"/>
      <c r="C329" s="73" t="s">
        <v>253</v>
      </c>
      <c r="D329" s="44">
        <v>24</v>
      </c>
      <c r="E329" s="202" t="s">
        <v>746</v>
      </c>
      <c r="F329" s="68">
        <v>22737.49</v>
      </c>
      <c r="L329" s="7"/>
      <c r="N329" s="7"/>
    </row>
    <row r="330" spans="1:14" ht="15.75" x14ac:dyDescent="0.25">
      <c r="A330" s="63"/>
      <c r="B330" s="30"/>
      <c r="C330" s="73" t="s">
        <v>254</v>
      </c>
      <c r="D330" s="44">
        <v>55</v>
      </c>
      <c r="E330" s="202" t="s">
        <v>747</v>
      </c>
      <c r="F330" s="68">
        <v>56031.98</v>
      </c>
      <c r="L330" s="7"/>
      <c r="N330" s="7"/>
    </row>
    <row r="331" spans="1:14" ht="15.75" x14ac:dyDescent="0.25">
      <c r="A331" s="63"/>
      <c r="B331" s="30"/>
      <c r="C331" s="73" t="s">
        <v>255</v>
      </c>
      <c r="D331" s="44">
        <v>1</v>
      </c>
      <c r="E331" s="202" t="s">
        <v>746</v>
      </c>
      <c r="F331" s="68">
        <v>22290.52</v>
      </c>
      <c r="L331" s="7"/>
      <c r="N331" s="7"/>
    </row>
    <row r="332" spans="1:14" ht="15.75" x14ac:dyDescent="0.25">
      <c r="A332" s="63"/>
      <c r="B332" s="30"/>
      <c r="C332" s="73" t="s">
        <v>256</v>
      </c>
      <c r="D332" s="44">
        <v>25</v>
      </c>
      <c r="E332" s="202" t="s">
        <v>746</v>
      </c>
      <c r="F332" s="68">
        <v>5964.75</v>
      </c>
      <c r="L332" s="7"/>
      <c r="N332" s="7"/>
    </row>
    <row r="333" spans="1:14" ht="15.75" x14ac:dyDescent="0.25">
      <c r="A333" s="63"/>
      <c r="B333" s="30"/>
      <c r="C333" s="73" t="s">
        <v>257</v>
      </c>
      <c r="D333" s="44">
        <v>6</v>
      </c>
      <c r="E333" s="202" t="s">
        <v>746</v>
      </c>
      <c r="F333" s="68">
        <v>2824.54</v>
      </c>
      <c r="L333" s="7"/>
      <c r="N333" s="7"/>
    </row>
    <row r="334" spans="1:14" ht="15.75" x14ac:dyDescent="0.25">
      <c r="A334" s="63"/>
      <c r="B334" s="30"/>
      <c r="C334" s="73" t="s">
        <v>258</v>
      </c>
      <c r="D334" s="44">
        <v>47</v>
      </c>
      <c r="E334" s="202" t="s">
        <v>747</v>
      </c>
      <c r="F334" s="68">
        <v>6242.07</v>
      </c>
      <c r="L334" s="7"/>
      <c r="N334" s="7"/>
    </row>
    <row r="335" spans="1:14" ht="15.75" x14ac:dyDescent="0.25">
      <c r="A335" s="63"/>
      <c r="B335" s="30"/>
      <c r="C335" s="73" t="s">
        <v>259</v>
      </c>
      <c r="D335" s="44">
        <v>2</v>
      </c>
      <c r="E335" s="202" t="s">
        <v>746</v>
      </c>
      <c r="F335" s="68">
        <v>485.85</v>
      </c>
      <c r="L335" s="7"/>
      <c r="N335" s="7"/>
    </row>
    <row r="336" spans="1:14" ht="15.75" x14ac:dyDescent="0.25">
      <c r="A336" s="63"/>
      <c r="B336" s="30"/>
      <c r="C336" s="73" t="s">
        <v>260</v>
      </c>
      <c r="D336" s="44">
        <v>1</v>
      </c>
      <c r="E336" s="202" t="s">
        <v>746</v>
      </c>
      <c r="F336" s="68">
        <v>610.75</v>
      </c>
      <c r="L336" s="7"/>
      <c r="N336" s="7"/>
    </row>
    <row r="337" spans="1:14" ht="15.75" x14ac:dyDescent="0.25">
      <c r="A337" s="63"/>
      <c r="B337" s="30"/>
      <c r="C337" s="73" t="s">
        <v>261</v>
      </c>
      <c r="D337" s="44">
        <v>1</v>
      </c>
      <c r="E337" s="202" t="s">
        <v>746</v>
      </c>
      <c r="F337" s="68">
        <v>47795.43</v>
      </c>
      <c r="L337" s="7"/>
      <c r="N337" s="7"/>
    </row>
    <row r="338" spans="1:14" ht="15.75" x14ac:dyDescent="0.25">
      <c r="A338" s="63"/>
      <c r="B338" s="30"/>
      <c r="C338" s="73" t="s">
        <v>262</v>
      </c>
      <c r="D338" s="44" t="s">
        <v>748</v>
      </c>
      <c r="E338" s="202" t="s">
        <v>709</v>
      </c>
      <c r="F338" s="68">
        <v>796.14</v>
      </c>
      <c r="L338" s="7"/>
      <c r="N338" s="7"/>
    </row>
    <row r="339" spans="1:14" ht="15.75" x14ac:dyDescent="0.25">
      <c r="A339" s="63"/>
      <c r="B339" s="30"/>
      <c r="C339" s="73" t="s">
        <v>263</v>
      </c>
      <c r="D339" s="76" t="s">
        <v>749</v>
      </c>
      <c r="E339" s="202" t="s">
        <v>750</v>
      </c>
      <c r="F339" s="68">
        <v>3244461.04</v>
      </c>
      <c r="L339" s="7"/>
      <c r="N339" s="7"/>
    </row>
    <row r="340" spans="1:14" ht="15.75" x14ac:dyDescent="0.25">
      <c r="A340" s="63"/>
      <c r="B340" s="30"/>
      <c r="C340" s="73" t="s">
        <v>264</v>
      </c>
      <c r="D340" s="76">
        <v>9.1999999999999998E-2</v>
      </c>
      <c r="E340" s="202" t="s">
        <v>750</v>
      </c>
      <c r="F340" s="68">
        <v>24259.94</v>
      </c>
      <c r="L340" s="7"/>
      <c r="N340" s="7"/>
    </row>
    <row r="341" spans="1:14" ht="15.75" x14ac:dyDescent="0.25">
      <c r="A341" s="63"/>
      <c r="B341" s="30"/>
      <c r="C341" s="73" t="s">
        <v>265</v>
      </c>
      <c r="D341" s="76">
        <v>0.34499999999999997</v>
      </c>
      <c r="E341" s="202" t="s">
        <v>750</v>
      </c>
      <c r="F341" s="68">
        <v>174739.86</v>
      </c>
      <c r="L341" s="7"/>
      <c r="N341" s="7"/>
    </row>
    <row r="342" spans="1:14" ht="15.75" x14ac:dyDescent="0.25">
      <c r="A342" s="63"/>
      <c r="B342" s="30"/>
      <c r="C342" s="73" t="s">
        <v>266</v>
      </c>
      <c r="D342" s="76">
        <v>6.7000000000000004E-2</v>
      </c>
      <c r="E342" s="202" t="s">
        <v>750</v>
      </c>
      <c r="F342" s="68">
        <v>11893.49</v>
      </c>
      <c r="L342" s="7"/>
      <c r="N342" s="7"/>
    </row>
    <row r="343" spans="1:14" ht="15.75" x14ac:dyDescent="0.25">
      <c r="A343" s="63"/>
      <c r="B343" s="30"/>
      <c r="C343" s="73" t="s">
        <v>267</v>
      </c>
      <c r="D343" s="76">
        <v>0.02</v>
      </c>
      <c r="E343" s="202" t="s">
        <v>750</v>
      </c>
      <c r="F343" s="68">
        <v>25131.91</v>
      </c>
      <c r="L343" s="7"/>
      <c r="N343" s="7"/>
    </row>
    <row r="344" spans="1:14" ht="15.75" x14ac:dyDescent="0.25">
      <c r="A344" s="63"/>
      <c r="B344" s="30"/>
      <c r="C344" s="73" t="s">
        <v>268</v>
      </c>
      <c r="D344" s="76">
        <v>0.30299999999999999</v>
      </c>
      <c r="E344" s="202" t="s">
        <v>750</v>
      </c>
      <c r="F344" s="68">
        <v>121669.98</v>
      </c>
      <c r="L344" s="7"/>
      <c r="N344" s="7"/>
    </row>
    <row r="345" spans="1:14" ht="15.75" x14ac:dyDescent="0.25">
      <c r="A345" s="63"/>
      <c r="B345" s="30"/>
      <c r="C345" s="73" t="s">
        <v>269</v>
      </c>
      <c r="D345" s="76">
        <v>0.253</v>
      </c>
      <c r="E345" s="202" t="s">
        <v>750</v>
      </c>
      <c r="F345" s="68">
        <v>96978.9</v>
      </c>
      <c r="L345" s="7"/>
      <c r="N345" s="7"/>
    </row>
    <row r="346" spans="1:14" ht="15.75" x14ac:dyDescent="0.25">
      <c r="A346" s="63"/>
      <c r="B346" s="30"/>
      <c r="C346" s="73" t="s">
        <v>270</v>
      </c>
      <c r="D346" s="44" t="s">
        <v>712</v>
      </c>
      <c r="E346" s="202" t="s">
        <v>746</v>
      </c>
      <c r="F346" s="68">
        <v>20822.490000000002</v>
      </c>
      <c r="L346" s="7"/>
      <c r="N346" s="7"/>
    </row>
    <row r="347" spans="1:14" ht="15.75" x14ac:dyDescent="0.25">
      <c r="A347" s="63"/>
      <c r="B347" s="30"/>
      <c r="C347" s="73" t="s">
        <v>271</v>
      </c>
      <c r="D347" s="76">
        <v>1281.7</v>
      </c>
      <c r="E347" s="202" t="s">
        <v>709</v>
      </c>
      <c r="F347" s="68">
        <v>66197.66</v>
      </c>
      <c r="L347" s="7"/>
      <c r="N347" s="7"/>
    </row>
    <row r="348" spans="1:14" ht="15.75" x14ac:dyDescent="0.25">
      <c r="A348" s="63"/>
      <c r="B348" s="30"/>
      <c r="C348" s="73" t="s">
        <v>272</v>
      </c>
      <c r="D348" s="44" t="s">
        <v>712</v>
      </c>
      <c r="E348" s="202" t="s">
        <v>746</v>
      </c>
      <c r="F348" s="68">
        <v>4081</v>
      </c>
      <c r="L348" s="7"/>
      <c r="N348" s="7"/>
    </row>
    <row r="349" spans="1:14" ht="15.75" x14ac:dyDescent="0.25">
      <c r="A349" s="63"/>
      <c r="B349" s="30"/>
      <c r="C349" s="73" t="s">
        <v>272</v>
      </c>
      <c r="D349" s="44" t="s">
        <v>712</v>
      </c>
      <c r="E349" s="202" t="s">
        <v>746</v>
      </c>
      <c r="F349" s="68">
        <v>4081</v>
      </c>
      <c r="L349" s="7"/>
      <c r="N349" s="7"/>
    </row>
    <row r="350" spans="1:14" ht="15.75" x14ac:dyDescent="0.25">
      <c r="A350" s="63"/>
      <c r="B350" s="30"/>
      <c r="C350" s="73" t="s">
        <v>273</v>
      </c>
      <c r="D350" s="44" t="s">
        <v>712</v>
      </c>
      <c r="E350" s="202" t="s">
        <v>746</v>
      </c>
      <c r="F350" s="68">
        <v>3962.13</v>
      </c>
      <c r="L350" s="7"/>
      <c r="N350" s="7"/>
    </row>
    <row r="351" spans="1:14" ht="15.75" x14ac:dyDescent="0.25">
      <c r="A351" s="63"/>
      <c r="B351" s="30"/>
      <c r="C351" s="73" t="s">
        <v>274</v>
      </c>
      <c r="D351" s="44" t="s">
        <v>712</v>
      </c>
      <c r="E351" s="202" t="s">
        <v>746</v>
      </c>
      <c r="F351" s="68">
        <v>3962.13</v>
      </c>
      <c r="L351" s="7"/>
      <c r="N351" s="7"/>
    </row>
    <row r="352" spans="1:14" ht="15.75" x14ac:dyDescent="0.25">
      <c r="A352" s="63"/>
      <c r="B352" s="30"/>
      <c r="C352" s="73" t="s">
        <v>275</v>
      </c>
      <c r="D352" s="44" t="s">
        <v>712</v>
      </c>
      <c r="E352" s="202" t="s">
        <v>747</v>
      </c>
      <c r="F352" s="68">
        <v>3962.13</v>
      </c>
      <c r="L352" s="7"/>
      <c r="N352" s="7"/>
    </row>
    <row r="353" spans="1:14" ht="15.75" x14ac:dyDescent="0.25">
      <c r="A353" s="63"/>
      <c r="B353" s="30"/>
      <c r="C353" s="73" t="s">
        <v>276</v>
      </c>
      <c r="D353" s="44" t="s">
        <v>712</v>
      </c>
      <c r="E353" s="202" t="s">
        <v>746</v>
      </c>
      <c r="F353" s="68">
        <v>3962.13</v>
      </c>
      <c r="L353" s="7"/>
      <c r="N353" s="7"/>
    </row>
    <row r="354" spans="1:14" ht="15.75" x14ac:dyDescent="0.25">
      <c r="A354" s="63"/>
      <c r="B354" s="30"/>
      <c r="C354" s="73" t="s">
        <v>277</v>
      </c>
      <c r="D354" s="44" t="s">
        <v>712</v>
      </c>
      <c r="E354" s="202" t="s">
        <v>746</v>
      </c>
      <c r="F354" s="68">
        <v>3962.13</v>
      </c>
      <c r="L354" s="7"/>
      <c r="N354" s="7"/>
    </row>
    <row r="355" spans="1:14" ht="15.75" x14ac:dyDescent="0.25">
      <c r="A355" s="63"/>
      <c r="B355" s="30"/>
      <c r="C355" s="73" t="s">
        <v>278</v>
      </c>
      <c r="D355" s="44" t="s">
        <v>712</v>
      </c>
      <c r="E355" s="202" t="s">
        <v>746</v>
      </c>
      <c r="F355" s="68">
        <v>5493.21</v>
      </c>
      <c r="L355" s="7"/>
      <c r="N355" s="7"/>
    </row>
    <row r="356" spans="1:14" ht="15.75" x14ac:dyDescent="0.25">
      <c r="A356" s="63"/>
      <c r="B356" s="30"/>
      <c r="C356" s="73" t="s">
        <v>279</v>
      </c>
      <c r="D356" s="44" t="s">
        <v>712</v>
      </c>
      <c r="E356" s="202" t="s">
        <v>746</v>
      </c>
      <c r="F356" s="68">
        <v>5493.21</v>
      </c>
      <c r="L356" s="7"/>
      <c r="N356" s="7"/>
    </row>
    <row r="357" spans="1:14" ht="15.75" x14ac:dyDescent="0.25">
      <c r="A357" s="63"/>
      <c r="B357" s="30"/>
      <c r="C357" s="73" t="s">
        <v>280</v>
      </c>
      <c r="D357" s="44" t="s">
        <v>712</v>
      </c>
      <c r="E357" s="202" t="s">
        <v>746</v>
      </c>
      <c r="F357" s="68">
        <v>5493.21</v>
      </c>
      <c r="L357" s="7"/>
      <c r="N357" s="7"/>
    </row>
    <row r="358" spans="1:14" ht="15.75" x14ac:dyDescent="0.25">
      <c r="A358" s="63"/>
      <c r="B358" s="30"/>
      <c r="C358" s="73" t="s">
        <v>281</v>
      </c>
      <c r="D358" s="44" t="s">
        <v>712</v>
      </c>
      <c r="E358" s="202" t="s">
        <v>747</v>
      </c>
      <c r="F358" s="68">
        <v>5493.21</v>
      </c>
      <c r="L358" s="7"/>
      <c r="N358" s="7"/>
    </row>
    <row r="359" spans="1:14" ht="15.75" x14ac:dyDescent="0.25">
      <c r="A359" s="63"/>
      <c r="B359" s="30"/>
      <c r="C359" s="73" t="s">
        <v>282</v>
      </c>
      <c r="D359" s="44" t="s">
        <v>712</v>
      </c>
      <c r="E359" s="202" t="s">
        <v>746</v>
      </c>
      <c r="F359" s="68">
        <v>280.02</v>
      </c>
      <c r="L359" s="7"/>
      <c r="N359" s="7"/>
    </row>
    <row r="360" spans="1:14" ht="15.75" x14ac:dyDescent="0.25">
      <c r="A360" s="63"/>
      <c r="B360" s="30"/>
      <c r="C360" s="73" t="s">
        <v>282</v>
      </c>
      <c r="D360" s="44" t="s">
        <v>712</v>
      </c>
      <c r="E360" s="202" t="s">
        <v>746</v>
      </c>
      <c r="F360" s="68">
        <v>280.02</v>
      </c>
      <c r="L360" s="7"/>
      <c r="N360" s="7"/>
    </row>
    <row r="361" spans="1:14" ht="15.75" x14ac:dyDescent="0.25">
      <c r="A361" s="63"/>
      <c r="B361" s="30"/>
      <c r="C361" s="73" t="s">
        <v>283</v>
      </c>
      <c r="D361" s="44" t="s">
        <v>712</v>
      </c>
      <c r="E361" s="202" t="s">
        <v>746</v>
      </c>
      <c r="F361" s="68">
        <v>280.02</v>
      </c>
      <c r="L361" s="7"/>
      <c r="N361" s="7"/>
    </row>
    <row r="362" spans="1:14" ht="15.75" x14ac:dyDescent="0.25">
      <c r="A362" s="63"/>
      <c r="B362" s="30"/>
      <c r="C362" s="73" t="s">
        <v>284</v>
      </c>
      <c r="D362" s="76" t="s">
        <v>751</v>
      </c>
      <c r="E362" s="202" t="s">
        <v>750</v>
      </c>
      <c r="F362" s="68">
        <v>28618.080000000002</v>
      </c>
      <c r="L362" s="7"/>
      <c r="N362" s="7"/>
    </row>
    <row r="363" spans="1:14" ht="15.75" x14ac:dyDescent="0.25">
      <c r="A363" s="63"/>
      <c r="B363" s="30"/>
      <c r="C363" s="73" t="s">
        <v>285</v>
      </c>
      <c r="D363" s="76" t="s">
        <v>752</v>
      </c>
      <c r="E363" s="202" t="s">
        <v>750</v>
      </c>
      <c r="F363" s="68">
        <v>10521.55</v>
      </c>
      <c r="L363" s="7"/>
      <c r="N363" s="7"/>
    </row>
    <row r="364" spans="1:14" ht="15.75" x14ac:dyDescent="0.25">
      <c r="A364" s="63"/>
      <c r="B364" s="30"/>
      <c r="C364" s="73" t="s">
        <v>286</v>
      </c>
      <c r="D364" s="76" t="s">
        <v>753</v>
      </c>
      <c r="E364" s="202" t="s">
        <v>750</v>
      </c>
      <c r="F364" s="68">
        <v>117117.28</v>
      </c>
      <c r="L364" s="7"/>
      <c r="N364" s="7"/>
    </row>
    <row r="365" spans="1:14" ht="15.75" x14ac:dyDescent="0.25">
      <c r="A365" s="63"/>
      <c r="B365" s="30"/>
      <c r="C365" s="73" t="s">
        <v>287</v>
      </c>
      <c r="D365" s="76" t="s">
        <v>754</v>
      </c>
      <c r="E365" s="202" t="s">
        <v>750</v>
      </c>
      <c r="F365" s="68">
        <v>16456.099999999999</v>
      </c>
      <c r="L365" s="7"/>
      <c r="N365" s="7"/>
    </row>
    <row r="366" spans="1:14" ht="15.75" x14ac:dyDescent="0.25">
      <c r="A366" s="63"/>
      <c r="B366" s="30"/>
      <c r="C366" s="73" t="s">
        <v>288</v>
      </c>
      <c r="D366" s="76" t="s">
        <v>755</v>
      </c>
      <c r="E366" s="202" t="s">
        <v>750</v>
      </c>
      <c r="F366" s="68">
        <v>2724392.22</v>
      </c>
      <c r="L366" s="7"/>
      <c r="N366" s="7"/>
    </row>
    <row r="367" spans="1:14" ht="15.75" x14ac:dyDescent="0.25">
      <c r="A367" s="63"/>
      <c r="B367" s="30"/>
      <c r="C367" s="73" t="s">
        <v>289</v>
      </c>
      <c r="D367" s="76">
        <v>169</v>
      </c>
      <c r="E367" s="202" t="s">
        <v>709</v>
      </c>
      <c r="F367" s="68">
        <v>8973.2999999999993</v>
      </c>
      <c r="L367" s="7"/>
      <c r="N367" s="7"/>
    </row>
    <row r="368" spans="1:14" ht="15.75" x14ac:dyDescent="0.25">
      <c r="A368" s="63"/>
      <c r="B368" s="30"/>
      <c r="C368" s="73" t="s">
        <v>290</v>
      </c>
      <c r="D368" s="44" t="s">
        <v>712</v>
      </c>
      <c r="E368" s="202" t="s">
        <v>746</v>
      </c>
      <c r="F368" s="68">
        <v>34393.339999999997</v>
      </c>
      <c r="L368" s="7"/>
      <c r="N368" s="7"/>
    </row>
    <row r="369" spans="1:14" ht="15.75" x14ac:dyDescent="0.25">
      <c r="A369" s="63"/>
      <c r="B369" s="30"/>
      <c r="C369" s="73" t="s">
        <v>291</v>
      </c>
      <c r="D369" s="44" t="s">
        <v>712</v>
      </c>
      <c r="E369" s="202" t="s">
        <v>746</v>
      </c>
      <c r="F369" s="68">
        <v>185337.37</v>
      </c>
      <c r="L369" s="7"/>
      <c r="N369" s="7"/>
    </row>
    <row r="370" spans="1:14" ht="15.75" x14ac:dyDescent="0.25">
      <c r="A370" s="63"/>
      <c r="B370" s="30"/>
      <c r="C370" s="73" t="s">
        <v>292</v>
      </c>
      <c r="D370" s="44" t="s">
        <v>712</v>
      </c>
      <c r="E370" s="202" t="s">
        <v>746</v>
      </c>
      <c r="F370" s="68">
        <v>69796.289999999994</v>
      </c>
      <c r="L370" s="7"/>
      <c r="N370" s="7"/>
    </row>
    <row r="371" spans="1:14" ht="15.75" x14ac:dyDescent="0.25">
      <c r="A371" s="63"/>
      <c r="B371" s="30"/>
      <c r="C371" s="73" t="s">
        <v>293</v>
      </c>
      <c r="D371" s="44" t="s">
        <v>143</v>
      </c>
      <c r="E371" s="202" t="s">
        <v>746</v>
      </c>
      <c r="F371" s="68">
        <v>30592.97</v>
      </c>
      <c r="L371" s="7"/>
      <c r="N371" s="7"/>
    </row>
    <row r="372" spans="1:14" ht="15.75" x14ac:dyDescent="0.25">
      <c r="A372" s="63"/>
      <c r="B372" s="30"/>
      <c r="C372" s="73" t="s">
        <v>294</v>
      </c>
      <c r="D372" s="44" t="s">
        <v>712</v>
      </c>
      <c r="E372" s="202" t="s">
        <v>746</v>
      </c>
      <c r="F372" s="68">
        <v>87912.39</v>
      </c>
      <c r="I372" s="7"/>
      <c r="L372" s="7"/>
      <c r="N372" s="7"/>
    </row>
    <row r="373" spans="1:14" ht="15.75" x14ac:dyDescent="0.25">
      <c r="A373" s="63"/>
      <c r="B373" s="30"/>
      <c r="C373" s="73" t="s">
        <v>295</v>
      </c>
      <c r="D373" s="44" t="s">
        <v>712</v>
      </c>
      <c r="E373" s="202" t="s">
        <v>746</v>
      </c>
      <c r="F373" s="68">
        <v>24561.86</v>
      </c>
      <c r="I373" s="7"/>
      <c r="L373" s="7"/>
      <c r="N373" s="7"/>
    </row>
    <row r="374" spans="1:14" ht="15.75" x14ac:dyDescent="0.25">
      <c r="A374" s="63"/>
      <c r="B374" s="30"/>
      <c r="C374" s="73" t="s">
        <v>296</v>
      </c>
      <c r="D374" s="76">
        <v>82</v>
      </c>
      <c r="E374" s="202" t="s">
        <v>709</v>
      </c>
      <c r="F374" s="68">
        <v>28514.880000000001</v>
      </c>
      <c r="I374" s="7"/>
      <c r="L374" s="7"/>
      <c r="N374" s="7"/>
    </row>
    <row r="375" spans="1:14" ht="15.75" x14ac:dyDescent="0.25">
      <c r="A375" s="63"/>
      <c r="B375" s="30"/>
      <c r="C375" s="73" t="s">
        <v>297</v>
      </c>
      <c r="D375" s="76">
        <v>3060.53</v>
      </c>
      <c r="E375" s="202" t="s">
        <v>709</v>
      </c>
      <c r="F375" s="68">
        <v>607166.46</v>
      </c>
      <c r="I375" s="7"/>
      <c r="L375" s="7"/>
      <c r="N375" s="7"/>
    </row>
    <row r="376" spans="1:14" ht="15.75" x14ac:dyDescent="0.25">
      <c r="A376" s="63"/>
      <c r="B376" s="30"/>
      <c r="C376" s="73" t="s">
        <v>298</v>
      </c>
      <c r="D376" s="76">
        <v>337</v>
      </c>
      <c r="E376" s="202" t="s">
        <v>709</v>
      </c>
      <c r="F376" s="68">
        <v>48458.7</v>
      </c>
      <c r="I376" s="7"/>
      <c r="L376" s="7"/>
      <c r="N376" s="7"/>
    </row>
    <row r="377" spans="1:14" ht="15.75" x14ac:dyDescent="0.25">
      <c r="A377" s="63"/>
      <c r="B377" s="30"/>
      <c r="C377" s="73" t="s">
        <v>299</v>
      </c>
      <c r="D377" s="76">
        <v>14</v>
      </c>
      <c r="E377" s="202" t="s">
        <v>709</v>
      </c>
      <c r="F377" s="68">
        <v>1584.81</v>
      </c>
      <c r="I377" s="7"/>
      <c r="L377" s="7"/>
      <c r="N377" s="7"/>
    </row>
    <row r="378" spans="1:14" ht="15.75" x14ac:dyDescent="0.25">
      <c r="A378" s="63"/>
      <c r="B378" s="30"/>
      <c r="C378" s="73" t="s">
        <v>300</v>
      </c>
      <c r="D378" s="76">
        <v>259</v>
      </c>
      <c r="E378" s="202" t="s">
        <v>709</v>
      </c>
      <c r="F378" s="68">
        <v>30894.37</v>
      </c>
      <c r="I378" s="7"/>
      <c r="L378" s="7"/>
      <c r="N378" s="7"/>
    </row>
    <row r="379" spans="1:14" ht="15.75" x14ac:dyDescent="0.25">
      <c r="A379" s="63"/>
      <c r="B379" s="30"/>
      <c r="C379" s="73" t="s">
        <v>301</v>
      </c>
      <c r="D379" s="76">
        <v>105.2</v>
      </c>
      <c r="E379" s="202" t="s">
        <v>709</v>
      </c>
      <c r="F379" s="68">
        <v>14107.83</v>
      </c>
      <c r="I379" s="7"/>
      <c r="L379" s="7"/>
      <c r="N379" s="7"/>
    </row>
    <row r="380" spans="1:14" ht="15.75" x14ac:dyDescent="0.25">
      <c r="A380" s="63"/>
      <c r="B380" s="30"/>
      <c r="C380" s="73" t="s">
        <v>302</v>
      </c>
      <c r="D380" s="76">
        <v>75</v>
      </c>
      <c r="E380" s="202" t="s">
        <v>709</v>
      </c>
      <c r="F380" s="68">
        <v>106090.43</v>
      </c>
      <c r="I380" s="7"/>
      <c r="L380" s="7"/>
      <c r="N380" s="7"/>
    </row>
    <row r="381" spans="1:14" ht="15.75" x14ac:dyDescent="0.25">
      <c r="A381" s="63"/>
      <c r="B381" s="30"/>
      <c r="C381" s="73" t="s">
        <v>303</v>
      </c>
      <c r="D381" s="76">
        <v>15</v>
      </c>
      <c r="E381" s="202" t="s">
        <v>709</v>
      </c>
      <c r="F381" s="68">
        <v>15639.4</v>
      </c>
      <c r="I381" s="7"/>
      <c r="L381" s="7"/>
      <c r="N381" s="7"/>
    </row>
    <row r="382" spans="1:14" ht="15.75" x14ac:dyDescent="0.25">
      <c r="A382" s="63"/>
      <c r="B382" s="30"/>
      <c r="C382" s="73" t="s">
        <v>304</v>
      </c>
      <c r="D382" s="44" t="s">
        <v>756</v>
      </c>
      <c r="E382" s="202" t="s">
        <v>746</v>
      </c>
      <c r="F382" s="68">
        <v>4070.55</v>
      </c>
      <c r="I382" s="7"/>
      <c r="L382" s="7"/>
      <c r="N382" s="7"/>
    </row>
    <row r="383" spans="1:14" ht="15.75" x14ac:dyDescent="0.25">
      <c r="A383" s="63"/>
      <c r="B383" s="30"/>
      <c r="C383" s="73" t="s">
        <v>305</v>
      </c>
      <c r="D383" s="44" t="s">
        <v>756</v>
      </c>
      <c r="E383" s="202" t="s">
        <v>746</v>
      </c>
      <c r="F383" s="68">
        <v>4070.55</v>
      </c>
      <c r="I383" s="7"/>
      <c r="L383" s="7"/>
      <c r="N383" s="7"/>
    </row>
    <row r="384" spans="1:14" ht="15.75" x14ac:dyDescent="0.25">
      <c r="A384" s="63"/>
      <c r="B384" s="30"/>
      <c r="C384" s="73" t="s">
        <v>306</v>
      </c>
      <c r="D384" s="76">
        <v>2344.6999999999998</v>
      </c>
      <c r="E384" s="202" t="s">
        <v>709</v>
      </c>
      <c r="F384" s="68">
        <v>342619.82</v>
      </c>
      <c r="I384" s="7"/>
      <c r="L384" s="7"/>
      <c r="N384" s="7"/>
    </row>
    <row r="385" spans="1:14" ht="15.75" x14ac:dyDescent="0.25">
      <c r="A385" s="63"/>
      <c r="B385" s="30"/>
      <c r="C385" s="73" t="s">
        <v>307</v>
      </c>
      <c r="D385" s="76">
        <v>62</v>
      </c>
      <c r="E385" s="202" t="s">
        <v>709</v>
      </c>
      <c r="F385" s="68">
        <v>6425.38</v>
      </c>
      <c r="I385" s="7"/>
      <c r="L385" s="7"/>
      <c r="N385" s="7"/>
    </row>
    <row r="386" spans="1:14" ht="15.75" x14ac:dyDescent="0.25">
      <c r="A386" s="63"/>
      <c r="B386" s="30"/>
      <c r="C386" s="73" t="s">
        <v>308</v>
      </c>
      <c r="D386" s="76">
        <v>1803.18</v>
      </c>
      <c r="E386" s="202" t="s">
        <v>709</v>
      </c>
      <c r="F386" s="68">
        <v>287332.74</v>
      </c>
      <c r="I386" s="7"/>
      <c r="L386" s="7"/>
      <c r="N386" s="7"/>
    </row>
    <row r="387" spans="1:14" ht="15.75" x14ac:dyDescent="0.25">
      <c r="A387" s="63"/>
      <c r="B387" s="30"/>
      <c r="C387" s="73" t="s">
        <v>309</v>
      </c>
      <c r="D387" s="76">
        <v>249</v>
      </c>
      <c r="E387" s="202" t="s">
        <v>709</v>
      </c>
      <c r="F387" s="68">
        <v>61506.879999999997</v>
      </c>
      <c r="I387" s="7"/>
      <c r="L387" s="7"/>
      <c r="N387" s="7"/>
    </row>
    <row r="388" spans="1:14" ht="15.75" x14ac:dyDescent="0.25">
      <c r="A388" s="63"/>
      <c r="B388" s="30"/>
      <c r="C388" s="73" t="s">
        <v>310</v>
      </c>
      <c r="D388" s="76">
        <v>456.8</v>
      </c>
      <c r="E388" s="202" t="s">
        <v>709</v>
      </c>
      <c r="F388" s="68">
        <v>135273.15</v>
      </c>
      <c r="I388" s="7"/>
      <c r="L388" s="7"/>
      <c r="N388" s="7"/>
    </row>
    <row r="389" spans="1:14" ht="15.75" x14ac:dyDescent="0.25">
      <c r="A389" s="63"/>
      <c r="B389" s="30"/>
      <c r="C389" s="73" t="s">
        <v>311</v>
      </c>
      <c r="D389" s="76">
        <v>3005.83</v>
      </c>
      <c r="E389" s="202" t="s">
        <v>709</v>
      </c>
      <c r="F389" s="68">
        <v>396644.93</v>
      </c>
      <c r="I389" s="7"/>
      <c r="L389" s="7"/>
      <c r="N389" s="7"/>
    </row>
    <row r="390" spans="1:14" ht="15.75" x14ac:dyDescent="0.25">
      <c r="A390" s="63"/>
      <c r="B390" s="30"/>
      <c r="C390" s="73" t="s">
        <v>312</v>
      </c>
      <c r="D390" s="44" t="s">
        <v>712</v>
      </c>
      <c r="E390" s="202" t="s">
        <v>746</v>
      </c>
      <c r="F390" s="68">
        <v>8400.0499999999993</v>
      </c>
      <c r="I390" s="7"/>
      <c r="L390" s="7"/>
      <c r="N390" s="7"/>
    </row>
    <row r="391" spans="1:14" ht="15.75" x14ac:dyDescent="0.25">
      <c r="A391" s="63"/>
      <c r="B391" s="30"/>
      <c r="C391" s="73" t="s">
        <v>313</v>
      </c>
      <c r="D391" s="76">
        <v>81.2</v>
      </c>
      <c r="E391" s="202" t="s">
        <v>709</v>
      </c>
      <c r="F391" s="68">
        <v>15615.9</v>
      </c>
      <c r="I391" s="7"/>
      <c r="L391" s="7"/>
      <c r="N391" s="7"/>
    </row>
    <row r="392" spans="1:14" ht="15.75" x14ac:dyDescent="0.25">
      <c r="A392" s="63"/>
      <c r="B392" s="30"/>
      <c r="C392" s="73" t="s">
        <v>314</v>
      </c>
      <c r="D392" s="44" t="s">
        <v>712</v>
      </c>
      <c r="E392" s="202" t="s">
        <v>746</v>
      </c>
      <c r="F392" s="68">
        <v>4872.74</v>
      </c>
      <c r="I392" s="7"/>
      <c r="L392" s="7"/>
      <c r="N392" s="7"/>
    </row>
    <row r="393" spans="1:14" ht="15.75" x14ac:dyDescent="0.25">
      <c r="A393" s="63"/>
      <c r="B393" s="30"/>
      <c r="C393" s="73" t="s">
        <v>315</v>
      </c>
      <c r="D393" s="44" t="s">
        <v>712</v>
      </c>
      <c r="E393" s="202" t="s">
        <v>746</v>
      </c>
      <c r="F393" s="68">
        <v>4872.74</v>
      </c>
      <c r="I393" s="7"/>
      <c r="L393" s="7"/>
      <c r="N393" s="7"/>
    </row>
    <row r="394" spans="1:14" ht="15.75" x14ac:dyDescent="0.25">
      <c r="A394" s="81"/>
      <c r="B394" s="33"/>
      <c r="C394" s="74" t="s">
        <v>316</v>
      </c>
      <c r="D394" s="47" t="s">
        <v>712</v>
      </c>
      <c r="E394" s="202" t="s">
        <v>746</v>
      </c>
      <c r="F394" s="71">
        <v>52950.71</v>
      </c>
      <c r="I394" s="7"/>
      <c r="L394" s="7"/>
      <c r="N394" s="7"/>
    </row>
    <row r="395" spans="1:14" ht="15.75" x14ac:dyDescent="0.25">
      <c r="A395" s="85"/>
      <c r="B395" s="21"/>
      <c r="C395" s="96"/>
      <c r="D395" s="96"/>
      <c r="E395" s="93"/>
      <c r="F395" s="97">
        <f>SUM(F321:F394)</f>
        <v>9618808.9300000016</v>
      </c>
      <c r="I395" s="7"/>
      <c r="L395" s="7"/>
      <c r="N395" s="7"/>
    </row>
    <row r="396" spans="1:14" ht="51.75" x14ac:dyDescent="0.25">
      <c r="A396" s="203">
        <v>11</v>
      </c>
      <c r="B396" s="209" t="s">
        <v>463</v>
      </c>
      <c r="C396" s="30"/>
      <c r="D396" s="30"/>
      <c r="E396" s="208"/>
      <c r="F396" s="48"/>
      <c r="I396" s="7"/>
      <c r="L396" s="7"/>
      <c r="N396" s="7"/>
    </row>
    <row r="397" spans="1:14" ht="15.75" x14ac:dyDescent="0.25">
      <c r="A397" s="63"/>
      <c r="B397" s="30"/>
      <c r="C397" s="65" t="s">
        <v>317</v>
      </c>
      <c r="D397" s="75">
        <v>1.996</v>
      </c>
      <c r="E397" s="197" t="s">
        <v>750</v>
      </c>
      <c r="F397" s="66">
        <v>943429.39</v>
      </c>
      <c r="I397" s="7"/>
      <c r="N397" s="7"/>
    </row>
    <row r="398" spans="1:14" ht="15.75" x14ac:dyDescent="0.25">
      <c r="A398" s="63"/>
      <c r="B398" s="30"/>
      <c r="C398" s="67" t="s">
        <v>318</v>
      </c>
      <c r="D398" s="76">
        <v>1.9430000000000001</v>
      </c>
      <c r="E398" s="132" t="s">
        <v>750</v>
      </c>
      <c r="F398" s="68">
        <v>165118.29999999999</v>
      </c>
      <c r="I398" s="7"/>
      <c r="N398" s="7"/>
    </row>
    <row r="399" spans="1:14" ht="15.75" x14ac:dyDescent="0.25">
      <c r="A399" s="63"/>
      <c r="B399" s="30"/>
      <c r="C399" s="67" t="s">
        <v>319</v>
      </c>
      <c r="D399" s="76">
        <v>0.76</v>
      </c>
      <c r="E399" s="132" t="s">
        <v>750</v>
      </c>
      <c r="F399" s="68">
        <v>457240.94</v>
      </c>
      <c r="I399" s="7"/>
      <c r="N399" s="7"/>
    </row>
    <row r="400" spans="1:14" ht="15.75" x14ac:dyDescent="0.25">
      <c r="A400" s="63"/>
      <c r="B400" s="30"/>
      <c r="C400" s="67" t="s">
        <v>320</v>
      </c>
      <c r="D400" s="44" t="s">
        <v>143</v>
      </c>
      <c r="E400" s="132" t="s">
        <v>746</v>
      </c>
      <c r="F400" s="68">
        <v>7459.59</v>
      </c>
      <c r="I400" s="7"/>
      <c r="N400" s="7"/>
    </row>
    <row r="401" spans="1:14" ht="15.75" x14ac:dyDescent="0.25">
      <c r="A401" s="63"/>
      <c r="B401" s="30"/>
      <c r="C401" s="67" t="s">
        <v>320</v>
      </c>
      <c r="D401" s="44" t="s">
        <v>143</v>
      </c>
      <c r="E401" s="132" t="s">
        <v>746</v>
      </c>
      <c r="F401" s="68">
        <v>7459.59</v>
      </c>
      <c r="I401" s="7"/>
      <c r="N401" s="7"/>
    </row>
    <row r="402" spans="1:14" ht="15.75" x14ac:dyDescent="0.25">
      <c r="A402" s="63"/>
      <c r="B402" s="30"/>
      <c r="C402" s="67" t="s">
        <v>321</v>
      </c>
      <c r="D402" s="44" t="s">
        <v>758</v>
      </c>
      <c r="E402" s="132" t="s">
        <v>709</v>
      </c>
      <c r="F402" s="68">
        <v>32514.23</v>
      </c>
      <c r="I402" s="7"/>
      <c r="N402" s="7"/>
    </row>
    <row r="403" spans="1:14" ht="15.75" x14ac:dyDescent="0.25">
      <c r="A403" s="63"/>
      <c r="B403" s="30"/>
      <c r="C403" s="67" t="s">
        <v>322</v>
      </c>
      <c r="D403" s="44" t="s">
        <v>143</v>
      </c>
      <c r="E403" s="132" t="s">
        <v>746</v>
      </c>
      <c r="F403" s="68">
        <v>7459.59</v>
      </c>
      <c r="I403" s="7"/>
      <c r="N403" s="7"/>
    </row>
    <row r="404" spans="1:14" ht="15.75" x14ac:dyDescent="0.25">
      <c r="A404" s="63"/>
      <c r="B404" s="30"/>
      <c r="C404" s="67" t="s">
        <v>322</v>
      </c>
      <c r="D404" s="44" t="s">
        <v>143</v>
      </c>
      <c r="E404" s="132" t="s">
        <v>746</v>
      </c>
      <c r="F404" s="68">
        <v>7459.59</v>
      </c>
      <c r="I404" s="7"/>
      <c r="N404" s="7"/>
    </row>
    <row r="405" spans="1:14" ht="15.75" x14ac:dyDescent="0.25">
      <c r="A405" s="63"/>
      <c r="B405" s="30"/>
      <c r="C405" s="67" t="s">
        <v>323</v>
      </c>
      <c r="D405" s="44" t="s">
        <v>143</v>
      </c>
      <c r="E405" s="132" t="s">
        <v>746</v>
      </c>
      <c r="F405" s="68">
        <v>144082.4</v>
      </c>
      <c r="I405" s="7"/>
      <c r="N405" s="7"/>
    </row>
    <row r="406" spans="1:14" ht="15.75" x14ac:dyDescent="0.25">
      <c r="A406" s="63"/>
      <c r="B406" s="30"/>
      <c r="C406" s="67" t="s">
        <v>324</v>
      </c>
      <c r="D406" s="44" t="s">
        <v>143</v>
      </c>
      <c r="E406" s="132" t="s">
        <v>746</v>
      </c>
      <c r="F406" s="68">
        <v>344453.56</v>
      </c>
      <c r="I406" s="7"/>
      <c r="N406" s="7"/>
    </row>
    <row r="407" spans="1:14" ht="15.75" x14ac:dyDescent="0.25">
      <c r="A407" s="63"/>
      <c r="B407" s="30"/>
      <c r="C407" s="67" t="s">
        <v>325</v>
      </c>
      <c r="D407" s="44" t="s">
        <v>712</v>
      </c>
      <c r="E407" s="132" t="s">
        <v>746</v>
      </c>
      <c r="F407" s="68">
        <v>94616.58</v>
      </c>
      <c r="I407" s="7"/>
      <c r="N407" s="7"/>
    </row>
    <row r="408" spans="1:14" ht="15.75" x14ac:dyDescent="0.25">
      <c r="A408" s="63"/>
      <c r="B408" s="30"/>
      <c r="C408" s="67" t="s">
        <v>326</v>
      </c>
      <c r="D408" s="44" t="s">
        <v>757</v>
      </c>
      <c r="E408" s="132" t="s">
        <v>707</v>
      </c>
      <c r="F408" s="68">
        <v>87177.69</v>
      </c>
      <c r="I408" s="7"/>
      <c r="N408" s="7"/>
    </row>
    <row r="409" spans="1:14" ht="15.75" x14ac:dyDescent="0.25">
      <c r="A409" s="63"/>
      <c r="B409" s="30"/>
      <c r="C409" s="67" t="s">
        <v>327</v>
      </c>
      <c r="D409" s="44" t="s">
        <v>712</v>
      </c>
      <c r="E409" s="132" t="s">
        <v>746</v>
      </c>
      <c r="F409" s="68">
        <v>19163.919999999998</v>
      </c>
      <c r="I409" s="7"/>
      <c r="N409" s="7"/>
    </row>
    <row r="410" spans="1:14" ht="15.75" x14ac:dyDescent="0.25">
      <c r="A410" s="63"/>
      <c r="B410" s="30"/>
      <c r="C410" s="67" t="s">
        <v>328</v>
      </c>
      <c r="D410" s="44" t="s">
        <v>712</v>
      </c>
      <c r="E410" s="132" t="s">
        <v>746</v>
      </c>
      <c r="F410" s="68">
        <v>19163.919999999998</v>
      </c>
      <c r="I410" s="7"/>
      <c r="N410" s="7"/>
    </row>
    <row r="411" spans="1:14" ht="15.75" x14ac:dyDescent="0.25">
      <c r="A411" s="63"/>
      <c r="B411" s="30"/>
      <c r="C411" s="67" t="s">
        <v>329</v>
      </c>
      <c r="D411" s="44" t="s">
        <v>712</v>
      </c>
      <c r="E411" s="132" t="s">
        <v>746</v>
      </c>
      <c r="F411" s="68">
        <v>14053.83</v>
      </c>
      <c r="I411" s="7"/>
      <c r="N411" s="7"/>
    </row>
    <row r="412" spans="1:14" ht="16.5" customHeight="1" x14ac:dyDescent="0.25">
      <c r="A412" s="63"/>
      <c r="B412" s="31"/>
      <c r="C412" s="67" t="s">
        <v>330</v>
      </c>
      <c r="D412" s="76">
        <v>0.20699999999999999</v>
      </c>
      <c r="E412" s="201" t="s">
        <v>750</v>
      </c>
      <c r="F412" s="68">
        <v>22204.98</v>
      </c>
      <c r="I412" s="7"/>
      <c r="N412" s="7"/>
    </row>
    <row r="413" spans="1:14" ht="16.5" customHeight="1" x14ac:dyDescent="0.25">
      <c r="A413" s="90"/>
      <c r="B413" s="21"/>
      <c r="C413" s="96"/>
      <c r="D413" s="156"/>
      <c r="E413" s="99"/>
      <c r="F413" s="97">
        <f>SUM(F397:F412)</f>
        <v>2373058.1</v>
      </c>
      <c r="I413" s="7"/>
      <c r="N413" s="7"/>
    </row>
    <row r="414" spans="1:14" ht="26.25" x14ac:dyDescent="0.25">
      <c r="A414" s="63">
        <v>12</v>
      </c>
      <c r="B414" s="125" t="s">
        <v>459</v>
      </c>
      <c r="C414" s="43"/>
      <c r="D414" s="77"/>
      <c r="E414" s="77"/>
      <c r="F414" s="77"/>
      <c r="I414" s="7"/>
      <c r="L414" s="7"/>
      <c r="N414" s="7"/>
    </row>
    <row r="415" spans="1:14" ht="26.25" x14ac:dyDescent="0.25">
      <c r="A415" s="63"/>
      <c r="B415" s="43"/>
      <c r="C415" s="125" t="s">
        <v>368</v>
      </c>
      <c r="D415" s="132">
        <v>1</v>
      </c>
      <c r="E415" s="132" t="s">
        <v>746</v>
      </c>
      <c r="F415" s="62">
        <v>1277.3</v>
      </c>
      <c r="I415" s="7"/>
      <c r="L415" s="7"/>
      <c r="N415" s="7"/>
    </row>
    <row r="416" spans="1:14" ht="15.75" x14ac:dyDescent="0.25">
      <c r="A416" s="63"/>
      <c r="B416" s="43"/>
      <c r="C416" s="43" t="s">
        <v>367</v>
      </c>
      <c r="D416" s="132">
        <v>1</v>
      </c>
      <c r="E416" s="132" t="s">
        <v>746</v>
      </c>
      <c r="F416" s="62">
        <v>1277.29</v>
      </c>
      <c r="I416" s="7"/>
      <c r="L416" s="7"/>
      <c r="N416" s="7"/>
    </row>
    <row r="417" spans="1:14" ht="15.75" x14ac:dyDescent="0.25">
      <c r="A417" s="63"/>
      <c r="B417" s="43"/>
      <c r="C417" s="210" t="s">
        <v>464</v>
      </c>
      <c r="D417" s="211">
        <v>1</v>
      </c>
      <c r="E417" s="211" t="s">
        <v>746</v>
      </c>
      <c r="F417" s="212">
        <v>4985.2</v>
      </c>
      <c r="I417" s="7"/>
      <c r="L417" s="7"/>
      <c r="N417" s="7"/>
    </row>
    <row r="418" spans="1:14" ht="15.75" x14ac:dyDescent="0.25">
      <c r="A418" s="90"/>
      <c r="B418" s="21"/>
      <c r="C418" s="82"/>
      <c r="D418" s="30"/>
      <c r="E418" s="83"/>
      <c r="F418" s="101">
        <f>SUM(F415:F417)</f>
        <v>7539.79</v>
      </c>
      <c r="I418" s="7"/>
      <c r="L418" s="7"/>
      <c r="N418" s="7"/>
    </row>
    <row r="419" spans="1:14" ht="26.25" x14ac:dyDescent="0.25">
      <c r="A419" s="90">
        <v>13</v>
      </c>
      <c r="B419" s="120" t="s">
        <v>460</v>
      </c>
      <c r="C419" s="90"/>
      <c r="D419" s="21"/>
      <c r="E419" s="100"/>
      <c r="F419" s="41"/>
      <c r="I419" s="7"/>
      <c r="L419" s="7"/>
      <c r="N419" s="7"/>
    </row>
    <row r="420" spans="1:14" ht="15.75" x14ac:dyDescent="0.25">
      <c r="A420" s="63"/>
      <c r="B420" s="125"/>
      <c r="C420" s="175" t="s">
        <v>395</v>
      </c>
      <c r="D420" s="80">
        <v>351.17</v>
      </c>
      <c r="E420" s="197" t="s">
        <v>709</v>
      </c>
      <c r="F420" s="213">
        <v>196068.27</v>
      </c>
      <c r="G420" s="19"/>
      <c r="I420" s="7"/>
      <c r="L420" s="7"/>
      <c r="N420" s="7"/>
    </row>
    <row r="421" spans="1:14" ht="15.75" x14ac:dyDescent="0.25">
      <c r="A421" s="63"/>
      <c r="B421" s="43"/>
      <c r="C421" s="175" t="s">
        <v>373</v>
      </c>
      <c r="D421" s="80">
        <v>1305.7</v>
      </c>
      <c r="E421" s="132" t="s">
        <v>707</v>
      </c>
      <c r="F421" s="213">
        <v>62557.26</v>
      </c>
      <c r="I421" s="7"/>
      <c r="L421" s="7"/>
      <c r="N421" s="7"/>
    </row>
    <row r="422" spans="1:14" ht="15.75" x14ac:dyDescent="0.25">
      <c r="A422" s="63"/>
      <c r="B422" s="43"/>
      <c r="C422" s="175" t="s">
        <v>374</v>
      </c>
      <c r="D422" s="80">
        <v>2196.4</v>
      </c>
      <c r="E422" s="132" t="s">
        <v>707</v>
      </c>
      <c r="F422" s="213">
        <v>107204.1</v>
      </c>
      <c r="I422" s="7"/>
      <c r="L422" s="7"/>
      <c r="N422" s="7"/>
    </row>
    <row r="423" spans="1:14" ht="15.75" x14ac:dyDescent="0.25">
      <c r="A423" s="63"/>
      <c r="B423" s="43"/>
      <c r="C423" s="175" t="s">
        <v>375</v>
      </c>
      <c r="D423" s="80">
        <v>3833.1</v>
      </c>
      <c r="E423" s="132" t="s">
        <v>707</v>
      </c>
      <c r="F423" s="213">
        <v>7125.78</v>
      </c>
      <c r="I423" s="7"/>
      <c r="L423" s="7"/>
      <c r="N423" s="7"/>
    </row>
    <row r="424" spans="1:14" ht="15.75" x14ac:dyDescent="0.25">
      <c r="A424" s="63"/>
      <c r="B424" s="43"/>
      <c r="C424" s="175" t="s">
        <v>376</v>
      </c>
      <c r="D424" s="80">
        <v>65.900000000000006</v>
      </c>
      <c r="E424" s="132" t="s">
        <v>707</v>
      </c>
      <c r="F424" s="213">
        <v>1665.95</v>
      </c>
      <c r="I424" s="7"/>
      <c r="L424" s="7"/>
      <c r="N424" s="7"/>
    </row>
    <row r="425" spans="1:14" ht="15.75" x14ac:dyDescent="0.25">
      <c r="A425" s="63"/>
      <c r="B425" s="43"/>
      <c r="C425" s="175" t="s">
        <v>377</v>
      </c>
      <c r="D425" s="80">
        <v>32</v>
      </c>
      <c r="E425" s="132"/>
      <c r="F425" s="213">
        <v>3441.61</v>
      </c>
      <c r="I425" s="7"/>
      <c r="L425" s="7"/>
      <c r="N425" s="7"/>
    </row>
    <row r="426" spans="1:14" ht="15.75" x14ac:dyDescent="0.25">
      <c r="A426" s="63"/>
      <c r="B426" s="43"/>
      <c r="C426" s="175" t="s">
        <v>378</v>
      </c>
      <c r="D426" s="80">
        <v>149.6</v>
      </c>
      <c r="E426" s="132" t="s">
        <v>707</v>
      </c>
      <c r="F426" s="213">
        <v>12104.12</v>
      </c>
      <c r="I426" s="7"/>
      <c r="L426" s="7"/>
      <c r="N426" s="7"/>
    </row>
    <row r="427" spans="1:14" ht="15.75" x14ac:dyDescent="0.25">
      <c r="A427" s="63"/>
      <c r="B427" s="43"/>
      <c r="C427" s="175" t="s">
        <v>379</v>
      </c>
      <c r="D427" s="80">
        <v>19</v>
      </c>
      <c r="E427" s="132" t="s">
        <v>746</v>
      </c>
      <c r="F427" s="213">
        <v>1544.18</v>
      </c>
      <c r="I427" s="7"/>
      <c r="L427" s="7"/>
      <c r="N427" s="7"/>
    </row>
    <row r="428" spans="1:14" ht="15.75" x14ac:dyDescent="0.25">
      <c r="A428" s="63"/>
      <c r="B428" s="43"/>
      <c r="C428" s="175" t="s">
        <v>380</v>
      </c>
      <c r="D428" s="80">
        <v>5</v>
      </c>
      <c r="E428" s="132" t="s">
        <v>746</v>
      </c>
      <c r="F428" s="213">
        <v>1358.58</v>
      </c>
      <c r="I428" s="7"/>
      <c r="L428" s="7"/>
      <c r="N428" s="7"/>
    </row>
    <row r="429" spans="1:14" ht="15.75" x14ac:dyDescent="0.25">
      <c r="A429" s="63"/>
      <c r="B429" s="43"/>
      <c r="C429" s="175" t="s">
        <v>381</v>
      </c>
      <c r="D429" s="80">
        <v>17</v>
      </c>
      <c r="E429" s="132" t="s">
        <v>746</v>
      </c>
      <c r="F429" s="213">
        <v>3821.32</v>
      </c>
      <c r="I429" s="7"/>
      <c r="L429" s="7"/>
      <c r="N429" s="7"/>
    </row>
    <row r="430" spans="1:14" ht="15.75" x14ac:dyDescent="0.25">
      <c r="A430" s="63"/>
      <c r="B430" s="43"/>
      <c r="C430" s="175" t="s">
        <v>382</v>
      </c>
      <c r="D430" s="80">
        <v>25.4</v>
      </c>
      <c r="E430" s="132" t="s">
        <v>709</v>
      </c>
      <c r="F430" s="213">
        <v>1204.74</v>
      </c>
      <c r="I430" s="7"/>
      <c r="L430" s="6"/>
      <c r="N430" s="7"/>
    </row>
    <row r="431" spans="1:14" ht="15.75" x14ac:dyDescent="0.25">
      <c r="A431" s="63"/>
      <c r="B431" s="43"/>
      <c r="C431" s="175" t="s">
        <v>383</v>
      </c>
      <c r="D431" s="80">
        <v>16</v>
      </c>
      <c r="E431" s="132" t="s">
        <v>746</v>
      </c>
      <c r="F431" s="213">
        <v>1086.92</v>
      </c>
      <c r="I431" s="7"/>
      <c r="N431" s="7"/>
    </row>
    <row r="432" spans="1:14" ht="15.75" x14ac:dyDescent="0.25">
      <c r="A432" s="63"/>
      <c r="B432" s="43"/>
      <c r="C432" s="175" t="s">
        <v>384</v>
      </c>
      <c r="D432" s="80">
        <v>1</v>
      </c>
      <c r="E432" s="132" t="s">
        <v>746</v>
      </c>
      <c r="F432" s="213">
        <v>265.54000000000002</v>
      </c>
      <c r="I432" s="7"/>
      <c r="N432" s="7"/>
    </row>
    <row r="433" spans="1:14" ht="15.75" x14ac:dyDescent="0.25">
      <c r="A433" s="63"/>
      <c r="B433" s="43"/>
      <c r="C433" s="175" t="s">
        <v>385</v>
      </c>
      <c r="D433" s="80">
        <v>92.5</v>
      </c>
      <c r="E433" s="132" t="s">
        <v>707</v>
      </c>
      <c r="F433" s="213">
        <v>4281.1899999999996</v>
      </c>
      <c r="I433" s="7"/>
      <c r="N433" s="7"/>
    </row>
    <row r="434" spans="1:14" ht="15.75" x14ac:dyDescent="0.25">
      <c r="A434" s="63"/>
      <c r="B434" s="43"/>
      <c r="C434" s="175" t="s">
        <v>386</v>
      </c>
      <c r="D434" s="80">
        <v>1</v>
      </c>
      <c r="E434" s="132" t="s">
        <v>746</v>
      </c>
      <c r="F434" s="213">
        <v>1086.8499999999999</v>
      </c>
      <c r="I434" s="7"/>
      <c r="N434" s="7"/>
    </row>
    <row r="435" spans="1:14" ht="15.75" x14ac:dyDescent="0.25">
      <c r="A435" s="63"/>
      <c r="B435" s="43"/>
      <c r="C435" s="175" t="s">
        <v>387</v>
      </c>
      <c r="D435" s="80">
        <v>1</v>
      </c>
      <c r="E435" s="132" t="s">
        <v>746</v>
      </c>
      <c r="F435" s="213">
        <v>901.59</v>
      </c>
      <c r="I435" s="7"/>
      <c r="N435" s="7"/>
    </row>
    <row r="436" spans="1:14" ht="15.75" x14ac:dyDescent="0.25">
      <c r="A436" s="63"/>
      <c r="B436" s="43"/>
      <c r="C436" s="175" t="s">
        <v>388</v>
      </c>
      <c r="D436" s="80">
        <v>1</v>
      </c>
      <c r="E436" s="132" t="s">
        <v>746</v>
      </c>
      <c r="F436" s="213">
        <v>314.95</v>
      </c>
      <c r="I436" s="7"/>
      <c r="N436" s="7"/>
    </row>
    <row r="437" spans="1:14" ht="15.75" x14ac:dyDescent="0.25">
      <c r="A437" s="63"/>
      <c r="B437" s="43"/>
      <c r="C437" s="175" t="s">
        <v>389</v>
      </c>
      <c r="D437" s="80">
        <v>2</v>
      </c>
      <c r="E437" s="132" t="s">
        <v>746</v>
      </c>
      <c r="F437" s="213">
        <v>963.33</v>
      </c>
      <c r="I437" s="7"/>
      <c r="N437" s="7"/>
    </row>
    <row r="438" spans="1:14" ht="15.75" x14ac:dyDescent="0.25">
      <c r="A438" s="63"/>
      <c r="B438" s="43"/>
      <c r="C438" s="175" t="s">
        <v>390</v>
      </c>
      <c r="D438" s="80">
        <v>1</v>
      </c>
      <c r="E438" s="132" t="s">
        <v>746</v>
      </c>
      <c r="F438" s="213">
        <v>691.63</v>
      </c>
      <c r="I438" s="7"/>
      <c r="N438" s="7"/>
    </row>
    <row r="439" spans="1:14" ht="15.75" x14ac:dyDescent="0.25">
      <c r="A439" s="63"/>
      <c r="B439" s="43"/>
      <c r="C439" s="175" t="s">
        <v>391</v>
      </c>
      <c r="D439" s="80">
        <v>1</v>
      </c>
      <c r="E439" s="132" t="s">
        <v>746</v>
      </c>
      <c r="F439" s="213">
        <v>1747.62</v>
      </c>
      <c r="I439" s="7"/>
      <c r="N439" s="7"/>
    </row>
    <row r="440" spans="1:14" ht="15.75" x14ac:dyDescent="0.25">
      <c r="A440" s="63"/>
      <c r="B440" s="43"/>
      <c r="C440" s="175" t="s">
        <v>392</v>
      </c>
      <c r="D440" s="80"/>
      <c r="E440" s="132"/>
      <c r="F440" s="213">
        <v>12828.03</v>
      </c>
      <c r="I440" s="7"/>
      <c r="N440" s="7"/>
    </row>
    <row r="441" spans="1:14" ht="15.75" x14ac:dyDescent="0.25">
      <c r="A441" s="63"/>
      <c r="B441" s="43"/>
      <c r="C441" s="175" t="s">
        <v>393</v>
      </c>
      <c r="D441" s="80">
        <v>18</v>
      </c>
      <c r="E441" s="132" t="s">
        <v>746</v>
      </c>
      <c r="F441" s="213">
        <v>1111.56</v>
      </c>
      <c r="I441" s="7"/>
      <c r="N441" s="7"/>
    </row>
    <row r="442" spans="1:14" ht="15.75" x14ac:dyDescent="0.25">
      <c r="A442" s="63"/>
      <c r="B442" s="43"/>
      <c r="C442" s="175" t="s">
        <v>394</v>
      </c>
      <c r="D442" s="80">
        <v>9</v>
      </c>
      <c r="E442" s="132" t="s">
        <v>746</v>
      </c>
      <c r="F442" s="213">
        <v>66.66</v>
      </c>
      <c r="I442" s="7"/>
      <c r="N442" s="7"/>
    </row>
    <row r="443" spans="1:14" ht="26.25" x14ac:dyDescent="0.25">
      <c r="A443" s="63"/>
      <c r="B443" s="125" t="s">
        <v>461</v>
      </c>
      <c r="C443" s="63" t="s">
        <v>413</v>
      </c>
      <c r="D443" s="80">
        <v>243.35</v>
      </c>
      <c r="E443" s="132" t="s">
        <v>709</v>
      </c>
      <c r="F443" s="213">
        <v>159569.47</v>
      </c>
      <c r="I443" s="7"/>
      <c r="N443" s="7"/>
    </row>
    <row r="444" spans="1:14" ht="15.75" x14ac:dyDescent="0.25">
      <c r="A444" s="63"/>
      <c r="B444" s="43"/>
      <c r="C444" s="63" t="s">
        <v>396</v>
      </c>
      <c r="D444" s="80">
        <v>1527.6</v>
      </c>
      <c r="E444" s="132" t="s">
        <v>707</v>
      </c>
      <c r="F444" s="213">
        <v>107299.07</v>
      </c>
      <c r="I444" s="7"/>
      <c r="N444" s="6"/>
    </row>
    <row r="445" spans="1:14" ht="15.75" x14ac:dyDescent="0.25">
      <c r="A445" s="63"/>
      <c r="B445" s="43"/>
      <c r="C445" s="63" t="s">
        <v>397</v>
      </c>
      <c r="D445" s="80">
        <v>2196.3000000000002</v>
      </c>
      <c r="E445" s="132" t="s">
        <v>707</v>
      </c>
      <c r="F445" s="213">
        <v>82882.23</v>
      </c>
      <c r="I445" s="7"/>
    </row>
    <row r="446" spans="1:14" x14ac:dyDescent="0.2">
      <c r="A446" s="63"/>
      <c r="B446" s="43"/>
      <c r="C446" s="63" t="s">
        <v>398</v>
      </c>
      <c r="D446" s="80">
        <v>5008.5</v>
      </c>
      <c r="E446" s="132" t="s">
        <v>707</v>
      </c>
      <c r="F446" s="213">
        <v>9310.86</v>
      </c>
      <c r="I446" s="6"/>
    </row>
    <row r="447" spans="1:14" x14ac:dyDescent="0.2">
      <c r="A447" s="63"/>
      <c r="B447" s="43"/>
      <c r="C447" s="63" t="s">
        <v>399</v>
      </c>
      <c r="D447" s="80">
        <v>148.4</v>
      </c>
      <c r="E447" s="132" t="s">
        <v>707</v>
      </c>
      <c r="F447" s="213">
        <v>3772.95</v>
      </c>
    </row>
    <row r="448" spans="1:14" x14ac:dyDescent="0.2">
      <c r="A448" s="63"/>
      <c r="B448" s="43"/>
      <c r="C448" s="63" t="s">
        <v>400</v>
      </c>
      <c r="D448" s="80">
        <v>129.6</v>
      </c>
      <c r="E448" s="132" t="s">
        <v>707</v>
      </c>
      <c r="F448" s="213">
        <v>6392.72</v>
      </c>
    </row>
    <row r="449" spans="1:6" x14ac:dyDescent="0.2">
      <c r="A449" s="63"/>
      <c r="B449" s="43"/>
      <c r="C449" s="63" t="s">
        <v>401</v>
      </c>
      <c r="D449" s="80">
        <v>957.2</v>
      </c>
      <c r="E449" s="132" t="s">
        <v>709</v>
      </c>
      <c r="F449" s="213">
        <v>108904.44</v>
      </c>
    </row>
    <row r="450" spans="1:6" x14ac:dyDescent="0.2">
      <c r="A450" s="63"/>
      <c r="B450" s="43"/>
      <c r="C450" s="63" t="s">
        <v>402</v>
      </c>
      <c r="D450" s="80">
        <v>3694</v>
      </c>
      <c r="E450" s="132" t="s">
        <v>709</v>
      </c>
      <c r="F450" s="213">
        <v>551304.99</v>
      </c>
    </row>
    <row r="451" spans="1:6" x14ac:dyDescent="0.2">
      <c r="A451" s="63"/>
      <c r="B451" s="43"/>
      <c r="C451" s="63" t="s">
        <v>403</v>
      </c>
      <c r="D451" s="80">
        <v>77.7</v>
      </c>
      <c r="E451" s="132" t="s">
        <v>709</v>
      </c>
      <c r="F451" s="213">
        <v>10323.030000000001</v>
      </c>
    </row>
    <row r="452" spans="1:6" x14ac:dyDescent="0.2">
      <c r="A452" s="63"/>
      <c r="B452" s="43"/>
      <c r="C452" s="63" t="s">
        <v>404</v>
      </c>
      <c r="D452" s="80">
        <v>5041</v>
      </c>
      <c r="E452" s="132" t="s">
        <v>709</v>
      </c>
      <c r="F452" s="213">
        <v>124861.57</v>
      </c>
    </row>
    <row r="453" spans="1:6" x14ac:dyDescent="0.2">
      <c r="A453" s="63"/>
      <c r="B453" s="43"/>
      <c r="C453" s="63" t="s">
        <v>405</v>
      </c>
      <c r="D453" s="80">
        <v>8466.1</v>
      </c>
      <c r="E453" s="132" t="s">
        <v>709</v>
      </c>
      <c r="F453" s="213">
        <v>0</v>
      </c>
    </row>
    <row r="454" spans="1:6" x14ac:dyDescent="0.2">
      <c r="A454" s="63"/>
      <c r="B454" s="43"/>
      <c r="C454" s="63" t="s">
        <v>406</v>
      </c>
      <c r="D454" s="80">
        <v>65.2</v>
      </c>
      <c r="E454" s="132" t="s">
        <v>709</v>
      </c>
      <c r="F454" s="213">
        <v>4026.31</v>
      </c>
    </row>
    <row r="455" spans="1:6" x14ac:dyDescent="0.2">
      <c r="A455" s="63"/>
      <c r="B455" s="43"/>
      <c r="C455" s="63" t="s">
        <v>407</v>
      </c>
      <c r="D455" s="80">
        <v>15</v>
      </c>
      <c r="E455" s="132" t="s">
        <v>746</v>
      </c>
      <c r="F455" s="213">
        <v>1435</v>
      </c>
    </row>
    <row r="456" spans="1:6" x14ac:dyDescent="0.2">
      <c r="A456" s="63"/>
      <c r="B456" s="43"/>
      <c r="C456" s="63" t="s">
        <v>408</v>
      </c>
      <c r="D456" s="80">
        <v>35</v>
      </c>
      <c r="E456" s="132" t="s">
        <v>746</v>
      </c>
      <c r="F456" s="213">
        <v>7867.42</v>
      </c>
    </row>
    <row r="457" spans="1:6" x14ac:dyDescent="0.2">
      <c r="A457" s="63"/>
      <c r="B457" s="43"/>
      <c r="C457" s="63" t="s">
        <v>379</v>
      </c>
      <c r="D457" s="80">
        <v>35</v>
      </c>
      <c r="E457" s="132" t="s">
        <v>746</v>
      </c>
      <c r="F457" s="213">
        <v>2844.55</v>
      </c>
    </row>
    <row r="458" spans="1:6" x14ac:dyDescent="0.2">
      <c r="A458" s="63"/>
      <c r="B458" s="43"/>
      <c r="C458" s="63" t="s">
        <v>409</v>
      </c>
      <c r="D458" s="80">
        <v>3</v>
      </c>
      <c r="E458" s="132" t="s">
        <v>746</v>
      </c>
      <c r="F458" s="213">
        <v>444.63</v>
      </c>
    </row>
    <row r="459" spans="1:6" x14ac:dyDescent="0.2">
      <c r="A459" s="63"/>
      <c r="B459" s="43"/>
      <c r="C459" s="63" t="s">
        <v>410</v>
      </c>
      <c r="D459" s="80">
        <v>16</v>
      </c>
      <c r="E459" s="132" t="s">
        <v>746</v>
      </c>
      <c r="F459" s="213">
        <v>1086.92</v>
      </c>
    </row>
    <row r="460" spans="1:6" x14ac:dyDescent="0.2">
      <c r="A460" s="63"/>
      <c r="B460" s="43"/>
      <c r="C460" s="63" t="s">
        <v>411</v>
      </c>
      <c r="D460" s="80">
        <v>1</v>
      </c>
      <c r="E460" s="132" t="s">
        <v>746</v>
      </c>
      <c r="F460" s="213">
        <v>265.55</v>
      </c>
    </row>
    <row r="461" spans="1:6" x14ac:dyDescent="0.2">
      <c r="A461" s="63"/>
      <c r="B461" s="43"/>
      <c r="C461" s="63" t="s">
        <v>412</v>
      </c>
      <c r="D461" s="80"/>
      <c r="E461" s="132"/>
      <c r="F461" s="213">
        <v>17626.97</v>
      </c>
    </row>
    <row r="462" spans="1:6" x14ac:dyDescent="0.2">
      <c r="A462" s="63"/>
      <c r="B462" s="43"/>
      <c r="C462" s="63" t="s">
        <v>393</v>
      </c>
      <c r="D462" s="80">
        <v>40</v>
      </c>
      <c r="E462" s="132" t="s">
        <v>746</v>
      </c>
      <c r="F462" s="213">
        <v>2470.13</v>
      </c>
    </row>
    <row r="463" spans="1:6" ht="25.5" x14ac:dyDescent="0.2">
      <c r="A463" s="63"/>
      <c r="B463" s="125" t="s">
        <v>462</v>
      </c>
      <c r="C463" s="63" t="s">
        <v>414</v>
      </c>
      <c r="D463" s="62">
        <v>718.4</v>
      </c>
      <c r="E463" s="132" t="s">
        <v>709</v>
      </c>
      <c r="F463" s="45">
        <v>480142.21</v>
      </c>
    </row>
    <row r="464" spans="1:6" x14ac:dyDescent="0.2">
      <c r="A464" s="63"/>
      <c r="B464" s="43"/>
      <c r="C464" s="63" t="s">
        <v>415</v>
      </c>
      <c r="D464" s="62">
        <v>4483.3999999999996</v>
      </c>
      <c r="E464" s="132" t="s">
        <v>707</v>
      </c>
      <c r="F464" s="45">
        <v>193201.79</v>
      </c>
    </row>
    <row r="465" spans="1:6" x14ac:dyDescent="0.2">
      <c r="A465" s="63"/>
      <c r="B465" s="43"/>
      <c r="C465" s="63" t="s">
        <v>416</v>
      </c>
      <c r="D465" s="62">
        <v>5204.5</v>
      </c>
      <c r="E465" s="132" t="s">
        <v>707</v>
      </c>
      <c r="F465" s="45">
        <v>230489.85</v>
      </c>
    </row>
    <row r="466" spans="1:6" x14ac:dyDescent="0.2">
      <c r="A466" s="63"/>
      <c r="B466" s="43"/>
      <c r="C466" s="63" t="s">
        <v>417</v>
      </c>
      <c r="D466" s="62">
        <v>20399.8</v>
      </c>
      <c r="E466" s="132" t="s">
        <v>707</v>
      </c>
      <c r="F466" s="45">
        <v>37923.480000000003</v>
      </c>
    </row>
    <row r="467" spans="1:6" x14ac:dyDescent="0.2">
      <c r="A467" s="63"/>
      <c r="B467" s="43"/>
      <c r="C467" s="63" t="s">
        <v>418</v>
      </c>
      <c r="D467" s="62">
        <v>325.7</v>
      </c>
      <c r="E467" s="132" t="s">
        <v>707</v>
      </c>
      <c r="F467" s="45">
        <v>8647.2999999999993</v>
      </c>
    </row>
    <row r="468" spans="1:6" x14ac:dyDescent="0.2">
      <c r="A468" s="63"/>
      <c r="B468" s="43"/>
      <c r="C468" s="63" t="s">
        <v>419</v>
      </c>
      <c r="D468" s="62">
        <v>46</v>
      </c>
      <c r="E468" s="132" t="s">
        <v>746</v>
      </c>
      <c r="F468" s="45">
        <v>4830.29</v>
      </c>
    </row>
    <row r="469" spans="1:6" x14ac:dyDescent="0.2">
      <c r="A469" s="63"/>
      <c r="B469" s="43"/>
      <c r="C469" s="63" t="s">
        <v>420</v>
      </c>
      <c r="D469" s="62">
        <v>810.1</v>
      </c>
      <c r="E469" s="132" t="s">
        <v>707</v>
      </c>
      <c r="F469" s="45">
        <v>65280.85</v>
      </c>
    </row>
    <row r="470" spans="1:6" x14ac:dyDescent="0.2">
      <c r="A470" s="63"/>
      <c r="B470" s="43"/>
      <c r="C470" s="63" t="s">
        <v>421</v>
      </c>
      <c r="D470" s="62">
        <v>1</v>
      </c>
      <c r="E470" s="132" t="s">
        <v>746</v>
      </c>
      <c r="F470" s="45">
        <v>1852.58</v>
      </c>
    </row>
    <row r="471" spans="1:6" x14ac:dyDescent="0.2">
      <c r="A471" s="63"/>
      <c r="B471" s="43"/>
      <c r="C471" s="63" t="s">
        <v>422</v>
      </c>
      <c r="D471" s="62">
        <v>125.12</v>
      </c>
      <c r="E471" s="132" t="s">
        <v>709</v>
      </c>
      <c r="F471" s="45">
        <v>7726.57</v>
      </c>
    </row>
    <row r="472" spans="1:6" x14ac:dyDescent="0.2">
      <c r="A472" s="63"/>
      <c r="B472" s="43"/>
      <c r="C472" s="63" t="s">
        <v>379</v>
      </c>
      <c r="D472" s="62">
        <v>125</v>
      </c>
      <c r="E472" s="132" t="s">
        <v>746</v>
      </c>
      <c r="F472" s="45">
        <v>10159.11</v>
      </c>
    </row>
    <row r="473" spans="1:6" x14ac:dyDescent="0.2">
      <c r="A473" s="63"/>
      <c r="B473" s="43"/>
      <c r="C473" s="63" t="s">
        <v>380</v>
      </c>
      <c r="D473" s="62">
        <v>53</v>
      </c>
      <c r="E473" s="132" t="s">
        <v>746</v>
      </c>
      <c r="F473" s="45">
        <v>14401.06</v>
      </c>
    </row>
    <row r="474" spans="1:6" x14ac:dyDescent="0.2">
      <c r="A474" s="63"/>
      <c r="B474" s="43"/>
      <c r="C474" s="63" t="s">
        <v>423</v>
      </c>
      <c r="D474" s="62">
        <v>81</v>
      </c>
      <c r="E474" s="132" t="s">
        <v>746</v>
      </c>
      <c r="F474" s="45">
        <v>18207.45</v>
      </c>
    </row>
    <row r="475" spans="1:6" x14ac:dyDescent="0.2">
      <c r="A475" s="63"/>
      <c r="B475" s="43"/>
      <c r="C475" s="63" t="s">
        <v>424</v>
      </c>
      <c r="D475" s="62">
        <v>453.9</v>
      </c>
      <c r="E475" s="132" t="s">
        <v>707</v>
      </c>
      <c r="F475" s="45">
        <v>22486.57</v>
      </c>
    </row>
    <row r="476" spans="1:6" x14ac:dyDescent="0.2">
      <c r="A476" s="63"/>
      <c r="B476" s="43"/>
      <c r="C476" s="63" t="s">
        <v>425</v>
      </c>
      <c r="D476" s="62">
        <v>5</v>
      </c>
      <c r="E476" s="132" t="s">
        <v>746</v>
      </c>
      <c r="F476" s="45">
        <v>741.05</v>
      </c>
    </row>
    <row r="477" spans="1:6" x14ac:dyDescent="0.2">
      <c r="A477" s="63"/>
      <c r="B477" s="43"/>
      <c r="C477" s="63" t="s">
        <v>426</v>
      </c>
      <c r="D477" s="62">
        <v>32</v>
      </c>
      <c r="E477" s="132" t="s">
        <v>746</v>
      </c>
      <c r="F477" s="45">
        <v>2173.84</v>
      </c>
    </row>
    <row r="478" spans="1:6" x14ac:dyDescent="0.2">
      <c r="A478" s="63"/>
      <c r="B478" s="43"/>
      <c r="C478" s="63" t="s">
        <v>427</v>
      </c>
      <c r="D478" s="62">
        <v>1</v>
      </c>
      <c r="E478" s="132" t="s">
        <v>746</v>
      </c>
      <c r="F478" s="45">
        <v>10251</v>
      </c>
    </row>
    <row r="479" spans="1:6" x14ac:dyDescent="0.2">
      <c r="A479" s="63"/>
      <c r="B479" s="43"/>
      <c r="C479" s="63" t="s">
        <v>428</v>
      </c>
      <c r="D479" s="62">
        <v>1</v>
      </c>
      <c r="E479" s="132" t="s">
        <v>746</v>
      </c>
      <c r="F479" s="45">
        <v>265.54000000000002</v>
      </c>
    </row>
    <row r="480" spans="1:6" x14ac:dyDescent="0.2">
      <c r="A480" s="63"/>
      <c r="B480" s="43"/>
      <c r="C480" s="63" t="s">
        <v>429</v>
      </c>
      <c r="D480" s="62">
        <v>1</v>
      </c>
      <c r="E480" s="132" t="s">
        <v>746</v>
      </c>
      <c r="F480" s="45">
        <v>1885.26</v>
      </c>
    </row>
    <row r="481" spans="1:6" x14ac:dyDescent="0.2">
      <c r="A481" s="63"/>
      <c r="B481" s="43"/>
      <c r="C481" s="63" t="s">
        <v>386</v>
      </c>
      <c r="D481" s="62">
        <v>1</v>
      </c>
      <c r="E481" s="132" t="s">
        <v>746</v>
      </c>
      <c r="F481" s="45">
        <v>1086.8499999999999</v>
      </c>
    </row>
    <row r="482" spans="1:6" x14ac:dyDescent="0.2">
      <c r="A482" s="63"/>
      <c r="B482" s="43"/>
      <c r="C482" s="63" t="s">
        <v>387</v>
      </c>
      <c r="D482" s="62">
        <v>1</v>
      </c>
      <c r="E482" s="132" t="s">
        <v>746</v>
      </c>
      <c r="F482" s="45">
        <v>901.59</v>
      </c>
    </row>
    <row r="483" spans="1:6" x14ac:dyDescent="0.2">
      <c r="A483" s="63"/>
      <c r="B483" s="43"/>
      <c r="C483" s="63" t="s">
        <v>388</v>
      </c>
      <c r="D483" s="62">
        <v>1</v>
      </c>
      <c r="E483" s="132" t="s">
        <v>746</v>
      </c>
      <c r="F483" s="45">
        <v>314.95</v>
      </c>
    </row>
    <row r="484" spans="1:6" x14ac:dyDescent="0.2">
      <c r="A484" s="63"/>
      <c r="B484" s="43"/>
      <c r="C484" s="63" t="s">
        <v>430</v>
      </c>
      <c r="D484" s="62">
        <v>2</v>
      </c>
      <c r="E484" s="132" t="s">
        <v>746</v>
      </c>
      <c r="F484" s="45">
        <v>963.33</v>
      </c>
    </row>
    <row r="485" spans="1:6" x14ac:dyDescent="0.2">
      <c r="A485" s="63"/>
      <c r="B485" s="43"/>
      <c r="C485" s="63" t="s">
        <v>431</v>
      </c>
      <c r="D485" s="62">
        <v>1</v>
      </c>
      <c r="E485" s="132" t="s">
        <v>746</v>
      </c>
      <c r="F485" s="45">
        <v>1352.39</v>
      </c>
    </row>
    <row r="486" spans="1:6" x14ac:dyDescent="0.2">
      <c r="A486" s="63"/>
      <c r="B486" s="43"/>
      <c r="C486" s="63" t="s">
        <v>432</v>
      </c>
      <c r="D486" s="62">
        <v>3</v>
      </c>
      <c r="E486" s="132" t="s">
        <v>746</v>
      </c>
      <c r="F486" s="45">
        <v>1037.45</v>
      </c>
    </row>
    <row r="487" spans="1:6" x14ac:dyDescent="0.2">
      <c r="A487" s="63"/>
      <c r="B487" s="43"/>
      <c r="C487" s="63" t="s">
        <v>433</v>
      </c>
      <c r="D487" s="62">
        <v>1</v>
      </c>
      <c r="E487" s="132" t="s">
        <v>746</v>
      </c>
      <c r="F487" s="45">
        <v>537.25</v>
      </c>
    </row>
    <row r="488" spans="1:6" x14ac:dyDescent="0.2">
      <c r="A488" s="63"/>
      <c r="B488" s="43"/>
      <c r="C488" s="63" t="s">
        <v>434</v>
      </c>
      <c r="D488" s="62">
        <v>2</v>
      </c>
      <c r="E488" s="132" t="s">
        <v>746</v>
      </c>
      <c r="F488" s="45">
        <v>1074.51</v>
      </c>
    </row>
    <row r="489" spans="1:6" x14ac:dyDescent="0.2">
      <c r="A489" s="63"/>
      <c r="B489" s="43"/>
      <c r="C489" s="63" t="s">
        <v>435</v>
      </c>
      <c r="D489" s="62">
        <v>1</v>
      </c>
      <c r="E489" s="132" t="s">
        <v>746</v>
      </c>
      <c r="F489" s="45">
        <v>1036.22</v>
      </c>
    </row>
    <row r="490" spans="1:6" x14ac:dyDescent="0.2">
      <c r="A490" s="63"/>
      <c r="B490" s="43"/>
      <c r="C490" s="63" t="s">
        <v>436</v>
      </c>
      <c r="D490" s="62">
        <v>1</v>
      </c>
      <c r="E490" s="132" t="s">
        <v>746</v>
      </c>
      <c r="F490" s="45">
        <v>592.83000000000004</v>
      </c>
    </row>
    <row r="491" spans="1:6" x14ac:dyDescent="0.2">
      <c r="A491" s="63"/>
      <c r="B491" s="43"/>
      <c r="C491" s="63" t="s">
        <v>437</v>
      </c>
      <c r="D491" s="62">
        <v>1</v>
      </c>
      <c r="E491" s="132" t="s">
        <v>746</v>
      </c>
      <c r="F491" s="45">
        <v>1716.73</v>
      </c>
    </row>
    <row r="492" spans="1:6" x14ac:dyDescent="0.2">
      <c r="A492" s="63"/>
      <c r="B492" s="43"/>
      <c r="C492" s="63" t="s">
        <v>438</v>
      </c>
      <c r="D492" s="62">
        <v>1</v>
      </c>
      <c r="E492" s="132" t="s">
        <v>746</v>
      </c>
      <c r="F492" s="45">
        <v>11560.16</v>
      </c>
    </row>
    <row r="493" spans="1:6" x14ac:dyDescent="0.2">
      <c r="A493" s="63"/>
      <c r="B493" s="43"/>
      <c r="C493" s="63" t="s">
        <v>439</v>
      </c>
      <c r="D493" s="62">
        <v>1</v>
      </c>
      <c r="E493" s="132" t="s">
        <v>746</v>
      </c>
      <c r="F493" s="45">
        <v>1537.65</v>
      </c>
    </row>
    <row r="494" spans="1:6" x14ac:dyDescent="0.2">
      <c r="A494" s="63"/>
      <c r="B494" s="43"/>
      <c r="C494" s="63" t="s">
        <v>440</v>
      </c>
      <c r="D494" s="62">
        <v>1</v>
      </c>
      <c r="E494" s="132" t="s">
        <v>746</v>
      </c>
      <c r="F494" s="45">
        <v>691.63</v>
      </c>
    </row>
    <row r="495" spans="1:6" x14ac:dyDescent="0.2">
      <c r="A495" s="63"/>
      <c r="B495" s="43"/>
      <c r="C495" s="63" t="s">
        <v>441</v>
      </c>
      <c r="D495" s="62">
        <v>1</v>
      </c>
      <c r="E495" s="132" t="s">
        <v>746</v>
      </c>
      <c r="F495" s="45">
        <v>1210.3599999999999</v>
      </c>
    </row>
    <row r="496" spans="1:6" x14ac:dyDescent="0.2">
      <c r="A496" s="63"/>
      <c r="B496" s="43"/>
      <c r="C496" s="63" t="s">
        <v>442</v>
      </c>
      <c r="D496" s="62">
        <v>1</v>
      </c>
      <c r="E496" s="132" t="s">
        <v>746</v>
      </c>
      <c r="F496" s="45">
        <v>1037.45</v>
      </c>
    </row>
    <row r="497" spans="1:6" x14ac:dyDescent="0.2">
      <c r="A497" s="63"/>
      <c r="B497" s="43"/>
      <c r="C497" s="63" t="s">
        <v>443</v>
      </c>
      <c r="D497" s="62">
        <v>1</v>
      </c>
      <c r="E497" s="132" t="s">
        <v>746</v>
      </c>
      <c r="F497" s="45">
        <v>1037.45</v>
      </c>
    </row>
    <row r="498" spans="1:6" x14ac:dyDescent="0.2">
      <c r="A498" s="63"/>
      <c r="B498" s="43"/>
      <c r="C498" s="63" t="s">
        <v>441</v>
      </c>
      <c r="D498" s="62">
        <v>1</v>
      </c>
      <c r="E498" s="132" t="s">
        <v>746</v>
      </c>
      <c r="F498" s="45">
        <v>1210.3599999999999</v>
      </c>
    </row>
    <row r="499" spans="1:6" x14ac:dyDescent="0.2">
      <c r="A499" s="63"/>
      <c r="B499" s="43"/>
      <c r="C499" s="63" t="s">
        <v>444</v>
      </c>
      <c r="D499" s="62">
        <v>1</v>
      </c>
      <c r="E499" s="132" t="s">
        <v>746</v>
      </c>
      <c r="F499" s="45">
        <v>1383.19</v>
      </c>
    </row>
    <row r="500" spans="1:6" x14ac:dyDescent="0.2">
      <c r="A500" s="63"/>
      <c r="B500" s="43"/>
      <c r="C500" s="63" t="s">
        <v>445</v>
      </c>
      <c r="D500" s="62">
        <v>193.5</v>
      </c>
      <c r="E500" s="132" t="s">
        <v>707</v>
      </c>
      <c r="F500" s="45">
        <v>2290.09</v>
      </c>
    </row>
    <row r="501" spans="1:6" x14ac:dyDescent="0.2">
      <c r="A501" s="63"/>
      <c r="B501" s="43"/>
      <c r="C501" s="63" t="s">
        <v>446</v>
      </c>
      <c r="D501" s="62">
        <v>1</v>
      </c>
      <c r="E501" s="132" t="s">
        <v>707</v>
      </c>
      <c r="F501" s="45">
        <v>1266.26</v>
      </c>
    </row>
    <row r="502" spans="1:6" x14ac:dyDescent="0.2">
      <c r="A502" s="63"/>
      <c r="B502" s="43"/>
      <c r="C502" s="63" t="s">
        <v>447</v>
      </c>
      <c r="D502" s="62">
        <v>1</v>
      </c>
      <c r="E502" s="132" t="s">
        <v>746</v>
      </c>
      <c r="F502" s="45">
        <v>2001.71</v>
      </c>
    </row>
    <row r="503" spans="1:6" x14ac:dyDescent="0.2">
      <c r="A503" s="63"/>
      <c r="B503" s="43"/>
      <c r="C503" s="63" t="s">
        <v>448</v>
      </c>
      <c r="D503" s="62"/>
      <c r="E503" s="132"/>
      <c r="F503" s="45">
        <v>54631.35</v>
      </c>
    </row>
    <row r="504" spans="1:6" x14ac:dyDescent="0.2">
      <c r="A504" s="63"/>
      <c r="B504" s="43"/>
      <c r="C504" s="63" t="s">
        <v>393</v>
      </c>
      <c r="D504" s="62">
        <v>94</v>
      </c>
      <c r="E504" s="132"/>
      <c r="F504" s="45">
        <v>5804.8</v>
      </c>
    </row>
    <row r="505" spans="1:6" x14ac:dyDescent="0.2">
      <c r="A505" s="63"/>
      <c r="B505" s="43"/>
      <c r="C505" s="63" t="s">
        <v>449</v>
      </c>
      <c r="D505" s="62">
        <v>15</v>
      </c>
      <c r="E505" s="132"/>
      <c r="F505" s="45">
        <v>944.76</v>
      </c>
    </row>
    <row r="506" spans="1:6" x14ac:dyDescent="0.2">
      <c r="A506" s="63"/>
      <c r="B506" s="43"/>
      <c r="C506" s="63" t="s">
        <v>450</v>
      </c>
      <c r="D506" s="62">
        <v>4</v>
      </c>
      <c r="E506" s="132"/>
      <c r="F506" s="45">
        <v>128.46</v>
      </c>
    </row>
    <row r="507" spans="1:6" x14ac:dyDescent="0.2">
      <c r="A507" s="63"/>
      <c r="B507" s="43"/>
      <c r="C507" s="63" t="s">
        <v>451</v>
      </c>
      <c r="D507" s="62">
        <v>9</v>
      </c>
      <c r="E507" s="132"/>
      <c r="F507" s="45">
        <v>289.02</v>
      </c>
    </row>
    <row r="508" spans="1:6" x14ac:dyDescent="0.2">
      <c r="A508" s="63"/>
      <c r="B508" s="43"/>
      <c r="C508" s="63" t="s">
        <v>452</v>
      </c>
      <c r="D508" s="62">
        <v>9</v>
      </c>
      <c r="E508" s="132"/>
      <c r="F508" s="45">
        <v>289.02</v>
      </c>
    </row>
    <row r="509" spans="1:6" x14ac:dyDescent="0.2">
      <c r="A509" s="63"/>
      <c r="B509" s="43"/>
      <c r="C509" s="63" t="s">
        <v>453</v>
      </c>
      <c r="D509" s="62">
        <v>6</v>
      </c>
      <c r="E509" s="132"/>
      <c r="F509" s="45">
        <v>111.15</v>
      </c>
    </row>
    <row r="510" spans="1:6" x14ac:dyDescent="0.2">
      <c r="A510" s="81"/>
      <c r="B510" s="46"/>
      <c r="C510" s="81" t="s">
        <v>454</v>
      </c>
      <c r="D510" s="157">
        <v>9</v>
      </c>
      <c r="E510" s="201"/>
      <c r="F510" s="48">
        <v>166.73</v>
      </c>
    </row>
    <row r="511" spans="1:6" x14ac:dyDescent="0.2">
      <c r="A511" s="90"/>
      <c r="B511" s="21"/>
      <c r="C511" s="21"/>
      <c r="D511" s="21"/>
      <c r="E511" s="21"/>
      <c r="F511" s="29">
        <f>SUM(F420:F510)</f>
        <v>2835002.0899999989</v>
      </c>
    </row>
    <row r="512" spans="1:6" ht="15" customHeight="1" x14ac:dyDescent="0.2">
      <c r="A512" s="311" t="s">
        <v>472</v>
      </c>
      <c r="B512" s="315" t="s">
        <v>465</v>
      </c>
      <c r="C512" s="77" t="s">
        <v>473</v>
      </c>
      <c r="D512" s="77"/>
      <c r="E512" s="77"/>
      <c r="F512" s="215"/>
    </row>
    <row r="513" spans="1:6" ht="15.75" customHeight="1" x14ac:dyDescent="0.2">
      <c r="A513" s="312"/>
      <c r="B513" s="316"/>
      <c r="C513" s="175" t="s">
        <v>466</v>
      </c>
      <c r="D513" s="80">
        <v>158.4</v>
      </c>
      <c r="E513" s="80" t="s">
        <v>707</v>
      </c>
      <c r="F513" s="80">
        <v>80604.02</v>
      </c>
    </row>
    <row r="514" spans="1:6" x14ac:dyDescent="0.2">
      <c r="A514" s="63"/>
      <c r="B514" s="316"/>
      <c r="C514" s="175" t="s">
        <v>467</v>
      </c>
      <c r="D514" s="80">
        <v>159.5</v>
      </c>
      <c r="E514" s="80" t="s">
        <v>707</v>
      </c>
      <c r="F514" s="80">
        <v>85772.06</v>
      </c>
    </row>
    <row r="515" spans="1:6" x14ac:dyDescent="0.2">
      <c r="A515" s="63"/>
      <c r="B515" s="316"/>
      <c r="C515" s="175" t="s">
        <v>468</v>
      </c>
      <c r="D515" s="80">
        <v>1</v>
      </c>
      <c r="E515" s="80" t="s">
        <v>759</v>
      </c>
      <c r="F515" s="80">
        <v>4049.15</v>
      </c>
    </row>
    <row r="516" spans="1:6" x14ac:dyDescent="0.2">
      <c r="A516" s="63"/>
      <c r="B516" s="316"/>
      <c r="C516" s="175" t="s">
        <v>469</v>
      </c>
      <c r="D516" s="80">
        <v>1</v>
      </c>
      <c r="E516" s="80" t="s">
        <v>551</v>
      </c>
      <c r="F516" s="80">
        <v>2926.93</v>
      </c>
    </row>
    <row r="517" spans="1:6" x14ac:dyDescent="0.2">
      <c r="A517" s="63"/>
      <c r="B517" s="316"/>
      <c r="C517" s="175" t="s">
        <v>470</v>
      </c>
      <c r="D517" s="80">
        <v>1</v>
      </c>
      <c r="E517" s="80" t="s">
        <v>759</v>
      </c>
      <c r="F517" s="80">
        <v>1677.5</v>
      </c>
    </row>
    <row r="518" spans="1:6" x14ac:dyDescent="0.2">
      <c r="A518" s="81"/>
      <c r="B518" s="317"/>
      <c r="C518" s="176" t="s">
        <v>471</v>
      </c>
      <c r="D518" s="218">
        <v>275.5</v>
      </c>
      <c r="E518" s="218" t="s">
        <v>708</v>
      </c>
      <c r="F518" s="218">
        <v>22128.35</v>
      </c>
    </row>
    <row r="519" spans="1:6" x14ac:dyDescent="0.2">
      <c r="A519" s="30"/>
      <c r="B519" s="90"/>
      <c r="C519" s="21"/>
      <c r="D519" s="21"/>
      <c r="E519" s="21"/>
      <c r="F519" s="29">
        <f>SUM(F513:F518)</f>
        <v>197158.01</v>
      </c>
    </row>
    <row r="520" spans="1:6" s="126" customFormat="1" ht="38.25" x14ac:dyDescent="0.25">
      <c r="A520" s="197" t="s">
        <v>480</v>
      </c>
      <c r="B520" s="214" t="s">
        <v>474</v>
      </c>
      <c r="C520" s="219" t="s">
        <v>475</v>
      </c>
      <c r="D520" s="219"/>
      <c r="E520" s="197"/>
      <c r="F520" s="197"/>
    </row>
    <row r="521" spans="1:6" x14ac:dyDescent="0.2">
      <c r="A521" s="63"/>
      <c r="B521" s="63"/>
      <c r="C521" s="159" t="s">
        <v>476</v>
      </c>
      <c r="D521" s="132">
        <v>1</v>
      </c>
      <c r="E521" s="132" t="s">
        <v>746</v>
      </c>
      <c r="F521" s="220">
        <v>7925.58</v>
      </c>
    </row>
    <row r="522" spans="1:6" x14ac:dyDescent="0.2">
      <c r="A522" s="63"/>
      <c r="B522" s="63"/>
      <c r="C522" s="159" t="s">
        <v>477</v>
      </c>
      <c r="D522" s="132">
        <v>1</v>
      </c>
      <c r="E522" s="132" t="s">
        <v>746</v>
      </c>
      <c r="F522" s="220">
        <v>3946.89</v>
      </c>
    </row>
    <row r="523" spans="1:6" x14ac:dyDescent="0.2">
      <c r="A523" s="63"/>
      <c r="B523" s="63"/>
      <c r="C523" s="159" t="s">
        <v>478</v>
      </c>
      <c r="D523" s="132">
        <v>100</v>
      </c>
      <c r="E523" s="132" t="s">
        <v>707</v>
      </c>
      <c r="F523" s="220">
        <v>9717.64</v>
      </c>
    </row>
    <row r="524" spans="1:6" x14ac:dyDescent="0.2">
      <c r="A524" s="81"/>
      <c r="B524" s="81"/>
      <c r="C524" s="160" t="s">
        <v>479</v>
      </c>
      <c r="D524" s="201">
        <v>1</v>
      </c>
      <c r="E524" s="201" t="s">
        <v>746</v>
      </c>
      <c r="F524" s="221">
        <v>590.78</v>
      </c>
    </row>
    <row r="525" spans="1:6" x14ac:dyDescent="0.2">
      <c r="A525" s="90"/>
      <c r="B525" s="21"/>
      <c r="C525" s="21"/>
      <c r="D525" s="21"/>
      <c r="E525" s="21"/>
      <c r="F525" s="222">
        <f>SUM(F521:F524)</f>
        <v>22180.89</v>
      </c>
    </row>
    <row r="526" spans="1:6" ht="63.75" customHeight="1" x14ac:dyDescent="0.2">
      <c r="A526" s="197" t="s">
        <v>501</v>
      </c>
      <c r="B526" s="223" t="s">
        <v>484</v>
      </c>
      <c r="C526" s="224" t="s">
        <v>481</v>
      </c>
      <c r="D526" s="224"/>
      <c r="E526" s="77"/>
      <c r="F526" s="197"/>
    </row>
    <row r="527" spans="1:6" ht="25.5" x14ac:dyDescent="0.2">
      <c r="A527" s="63"/>
      <c r="B527" s="63"/>
      <c r="C527" s="159" t="s">
        <v>482</v>
      </c>
      <c r="D527" s="159" t="s">
        <v>143</v>
      </c>
      <c r="E527" s="132"/>
      <c r="F527" s="220">
        <v>8660.94</v>
      </c>
    </row>
    <row r="528" spans="1:6" ht="25.5" x14ac:dyDescent="0.2">
      <c r="A528" s="81"/>
      <c r="B528" s="81"/>
      <c r="C528" s="160" t="s">
        <v>483</v>
      </c>
      <c r="D528" s="160" t="s">
        <v>143</v>
      </c>
      <c r="E528" s="201"/>
      <c r="F528" s="221">
        <v>8225.77</v>
      </c>
    </row>
    <row r="529" spans="1:16" x14ac:dyDescent="0.2">
      <c r="A529" s="55"/>
      <c r="B529" s="82"/>
      <c r="C529" s="82"/>
      <c r="D529" s="82"/>
      <c r="E529" s="225"/>
      <c r="F529" s="226">
        <f>SUM(F527:F528)</f>
        <v>16886.71</v>
      </c>
    </row>
    <row r="530" spans="1:16" ht="63.75" x14ac:dyDescent="0.2">
      <c r="A530" s="197" t="s">
        <v>502</v>
      </c>
      <c r="B530" s="224" t="s">
        <v>505</v>
      </c>
      <c r="C530" s="224" t="s">
        <v>485</v>
      </c>
      <c r="D530" s="224"/>
      <c r="E530" s="197"/>
      <c r="F530" s="77"/>
    </row>
    <row r="531" spans="1:16" ht="38.25" x14ac:dyDescent="0.2">
      <c r="A531" s="63"/>
      <c r="B531" s="63"/>
      <c r="C531" s="159" t="s">
        <v>486</v>
      </c>
      <c r="D531" s="132">
        <v>1</v>
      </c>
      <c r="E531" s="210"/>
      <c r="F531" s="220">
        <v>7577.13</v>
      </c>
    </row>
    <row r="532" spans="1:16" ht="38.25" x14ac:dyDescent="0.2">
      <c r="A532" s="63"/>
      <c r="B532" s="63"/>
      <c r="C532" s="159" t="s">
        <v>487</v>
      </c>
      <c r="D532" s="132">
        <v>1</v>
      </c>
      <c r="E532" s="210"/>
      <c r="F532" s="220">
        <v>301431.3</v>
      </c>
    </row>
    <row r="533" spans="1:16" ht="38.25" x14ac:dyDescent="0.2">
      <c r="A533" s="63"/>
      <c r="B533" s="63"/>
      <c r="C533" s="159" t="s">
        <v>488</v>
      </c>
      <c r="D533" s="132">
        <v>1</v>
      </c>
      <c r="E533" s="210"/>
      <c r="F533" s="220">
        <v>38832.44</v>
      </c>
    </row>
    <row r="534" spans="1:16" x14ac:dyDescent="0.2">
      <c r="A534" s="81"/>
      <c r="B534" s="81"/>
      <c r="C534" s="160" t="s">
        <v>489</v>
      </c>
      <c r="D534" s="201">
        <v>1</v>
      </c>
      <c r="E534" s="210"/>
      <c r="F534" s="221">
        <v>992.2</v>
      </c>
    </row>
    <row r="535" spans="1:16" x14ac:dyDescent="0.2">
      <c r="A535" s="30"/>
      <c r="B535" s="90"/>
      <c r="C535" s="21"/>
      <c r="D535" s="21"/>
      <c r="E535" s="82"/>
      <c r="F535" s="222">
        <f>SUM(F531:F534)</f>
        <v>348833.07</v>
      </c>
    </row>
    <row r="536" spans="1:16" ht="38.25" x14ac:dyDescent="0.25">
      <c r="A536" s="197" t="s">
        <v>503</v>
      </c>
      <c r="B536" s="224" t="s">
        <v>490</v>
      </c>
      <c r="C536" s="224" t="s">
        <v>500</v>
      </c>
      <c r="D536" s="227"/>
      <c r="E536" s="228"/>
      <c r="F536" s="229"/>
      <c r="G536"/>
      <c r="H536"/>
      <c r="I536"/>
      <c r="J536"/>
      <c r="K536"/>
      <c r="L536"/>
      <c r="M536"/>
      <c r="N536"/>
      <c r="O536"/>
      <c r="P536"/>
    </row>
    <row r="537" spans="1:16" x14ac:dyDescent="0.2">
      <c r="A537" s="63"/>
      <c r="B537" s="63"/>
      <c r="C537" s="128" t="s">
        <v>491</v>
      </c>
      <c r="D537" s="230">
        <v>716</v>
      </c>
      <c r="E537" s="57" t="s">
        <v>707</v>
      </c>
      <c r="F537" s="231">
        <v>36353.82</v>
      </c>
    </row>
    <row r="538" spans="1:16" x14ac:dyDescent="0.2">
      <c r="A538" s="63"/>
      <c r="B538" s="63"/>
      <c r="C538" s="128" t="s">
        <v>492</v>
      </c>
      <c r="D538" s="230">
        <v>21</v>
      </c>
      <c r="E538" s="57" t="s">
        <v>707</v>
      </c>
      <c r="F538" s="231">
        <v>23482.02</v>
      </c>
    </row>
    <row r="539" spans="1:16" x14ac:dyDescent="0.2">
      <c r="A539" s="63"/>
      <c r="B539" s="63"/>
      <c r="C539" s="128" t="s">
        <v>493</v>
      </c>
      <c r="D539" s="230">
        <v>1308</v>
      </c>
      <c r="E539" s="57" t="s">
        <v>707</v>
      </c>
      <c r="F539" s="231">
        <v>72289.84</v>
      </c>
    </row>
    <row r="540" spans="1:16" x14ac:dyDescent="0.2">
      <c r="A540" s="63"/>
      <c r="B540" s="63"/>
      <c r="C540" s="129" t="s">
        <v>494</v>
      </c>
      <c r="D540" s="230">
        <v>1070</v>
      </c>
      <c r="E540" s="57" t="s">
        <v>707</v>
      </c>
      <c r="F540" s="231">
        <v>8473.82</v>
      </c>
    </row>
    <row r="541" spans="1:16" x14ac:dyDescent="0.2">
      <c r="A541" s="63"/>
      <c r="B541" s="63"/>
      <c r="C541" s="129" t="s">
        <v>495</v>
      </c>
      <c r="D541" s="230">
        <v>10</v>
      </c>
      <c r="E541" s="57" t="s">
        <v>746</v>
      </c>
      <c r="F541" s="231">
        <v>5348.56</v>
      </c>
    </row>
    <row r="542" spans="1:16" x14ac:dyDescent="0.2">
      <c r="A542" s="63"/>
      <c r="B542" s="63"/>
      <c r="C542" s="129" t="s">
        <v>496</v>
      </c>
      <c r="D542" s="230">
        <v>10</v>
      </c>
      <c r="E542" s="57" t="s">
        <v>746</v>
      </c>
      <c r="F542" s="231">
        <v>1221.29</v>
      </c>
    </row>
    <row r="543" spans="1:16" ht="38.25" x14ac:dyDescent="0.2">
      <c r="A543" s="63"/>
      <c r="B543" s="63"/>
      <c r="C543" s="128" t="s">
        <v>504</v>
      </c>
      <c r="D543" s="230">
        <v>6</v>
      </c>
      <c r="E543" s="57" t="s">
        <v>746</v>
      </c>
      <c r="F543" s="231">
        <v>5600.14</v>
      </c>
    </row>
    <row r="544" spans="1:16" x14ac:dyDescent="0.2">
      <c r="A544" s="63"/>
      <c r="B544" s="63"/>
      <c r="C544" s="128" t="s">
        <v>497</v>
      </c>
      <c r="D544" s="230">
        <v>1</v>
      </c>
      <c r="E544" s="57" t="s">
        <v>746</v>
      </c>
      <c r="F544" s="231">
        <v>175.7</v>
      </c>
    </row>
    <row r="545" spans="1:19" x14ac:dyDescent="0.2">
      <c r="A545" s="63"/>
      <c r="B545" s="63"/>
      <c r="C545" s="129" t="s">
        <v>498</v>
      </c>
      <c r="D545" s="230">
        <v>5</v>
      </c>
      <c r="E545" s="57" t="s">
        <v>746</v>
      </c>
      <c r="F545" s="231">
        <v>3794.5</v>
      </c>
    </row>
    <row r="546" spans="1:19" x14ac:dyDescent="0.2">
      <c r="A546" s="81"/>
      <c r="B546" s="81"/>
      <c r="C546" s="130" t="s">
        <v>499</v>
      </c>
      <c r="D546" s="232">
        <v>292</v>
      </c>
      <c r="E546" s="59" t="s">
        <v>709</v>
      </c>
      <c r="F546" s="233">
        <v>48823.61</v>
      </c>
    </row>
    <row r="547" spans="1:19" x14ac:dyDescent="0.2">
      <c r="A547" s="90"/>
      <c r="B547" s="21"/>
      <c r="C547" s="21"/>
      <c r="D547" s="21"/>
      <c r="E547" s="32"/>
      <c r="F547" s="222">
        <f>SUM(F537:F546)</f>
        <v>205563.30000000005</v>
      </c>
    </row>
    <row r="548" spans="1:19" ht="26.25" x14ac:dyDescent="0.25">
      <c r="A548" s="197" t="s">
        <v>506</v>
      </c>
      <c r="B548" s="228" t="s">
        <v>508</v>
      </c>
      <c r="C548" s="224" t="s">
        <v>507</v>
      </c>
      <c r="D548" s="224"/>
      <c r="E548" s="77"/>
      <c r="F548" s="197"/>
      <c r="G548" s="127"/>
      <c r="H548" s="127"/>
    </row>
    <row r="549" spans="1:19" x14ac:dyDescent="0.2">
      <c r="A549" s="63"/>
      <c r="B549" s="63"/>
      <c r="C549" s="63" t="s">
        <v>509</v>
      </c>
      <c r="D549" s="63"/>
      <c r="E549" s="132" t="s">
        <v>516</v>
      </c>
      <c r="F549" s="220">
        <v>251685.05214170754</v>
      </c>
    </row>
    <row r="550" spans="1:19" x14ac:dyDescent="0.2">
      <c r="A550" s="63"/>
      <c r="B550" s="63"/>
      <c r="C550" s="63" t="s">
        <v>510</v>
      </c>
      <c r="D550" s="63"/>
      <c r="E550" s="132" t="s">
        <v>515</v>
      </c>
      <c r="F550" s="220">
        <v>8570.5677667047075</v>
      </c>
    </row>
    <row r="551" spans="1:19" x14ac:dyDescent="0.2">
      <c r="A551" s="63"/>
      <c r="B551" s="63"/>
      <c r="C551" s="63" t="s">
        <v>511</v>
      </c>
      <c r="D551" s="63"/>
      <c r="E551" s="132" t="s">
        <v>517</v>
      </c>
      <c r="F551" s="220">
        <v>12220.960469405556</v>
      </c>
    </row>
    <row r="552" spans="1:19" x14ac:dyDescent="0.2">
      <c r="A552" s="63"/>
      <c r="B552" s="63"/>
      <c r="C552" s="175" t="s">
        <v>514</v>
      </c>
      <c r="D552" s="175"/>
      <c r="E552" s="132" t="s">
        <v>518</v>
      </c>
      <c r="F552" s="220">
        <v>8340.6617015099619</v>
      </c>
    </row>
    <row r="553" spans="1:19" x14ac:dyDescent="0.2">
      <c r="A553" s="63"/>
      <c r="B553" s="63"/>
      <c r="C553" s="175" t="s">
        <v>513</v>
      </c>
      <c r="D553" s="175"/>
      <c r="E553" s="132" t="s">
        <v>519</v>
      </c>
      <c r="F553" s="220">
        <v>3895.4028882751181</v>
      </c>
    </row>
    <row r="554" spans="1:19" x14ac:dyDescent="0.2">
      <c r="A554" s="81"/>
      <c r="B554" s="81"/>
      <c r="C554" s="81" t="s">
        <v>512</v>
      </c>
      <c r="D554" s="81"/>
      <c r="E554" s="201" t="s">
        <v>520</v>
      </c>
      <c r="F554" s="221">
        <v>1601.2251692154043</v>
      </c>
    </row>
    <row r="555" spans="1:19" x14ac:dyDescent="0.2">
      <c r="A555" s="90"/>
      <c r="B555" s="21"/>
      <c r="C555" s="82"/>
      <c r="D555" s="82"/>
      <c r="E555" s="21"/>
      <c r="F555" s="222">
        <f>SUM(F549:F554)</f>
        <v>286313.87013681827</v>
      </c>
    </row>
    <row r="556" spans="1:19" ht="51" x14ac:dyDescent="0.25">
      <c r="A556" s="197" t="s">
        <v>521</v>
      </c>
      <c r="B556" s="227" t="s">
        <v>523</v>
      </c>
      <c r="C556" s="227" t="s">
        <v>522</v>
      </c>
      <c r="D556" s="214"/>
      <c r="E556" s="229"/>
      <c r="F556" s="228"/>
      <c r="G556" s="131"/>
      <c r="H556" s="131"/>
      <c r="I556" s="131"/>
      <c r="J556" s="131"/>
      <c r="K556" s="131"/>
      <c r="L556" s="131"/>
      <c r="M556" s="131"/>
      <c r="N556" s="131"/>
      <c r="O556" s="131"/>
      <c r="P556" s="131"/>
      <c r="Q556" s="131"/>
      <c r="R556" s="131"/>
      <c r="S556" s="131"/>
    </row>
    <row r="557" spans="1:19" ht="15" x14ac:dyDescent="0.25">
      <c r="A557" s="63"/>
      <c r="B557" s="43"/>
      <c r="C557" s="125" t="s">
        <v>535</v>
      </c>
      <c r="D557" s="62">
        <v>719.6</v>
      </c>
      <c r="E557" s="234" t="s">
        <v>707</v>
      </c>
      <c r="F557" s="216">
        <v>409151.35</v>
      </c>
      <c r="G557" s="131"/>
      <c r="H557" s="131"/>
      <c r="I557" s="131"/>
      <c r="J557" s="131"/>
      <c r="K557" s="131"/>
      <c r="L557" s="131"/>
      <c r="M557" s="131"/>
      <c r="N557" s="131"/>
      <c r="O557" s="131"/>
      <c r="P557" s="131"/>
      <c r="Q557" s="131"/>
      <c r="R557" s="131"/>
      <c r="S557" s="131"/>
    </row>
    <row r="558" spans="1:19" x14ac:dyDescent="0.2">
      <c r="A558" s="63"/>
      <c r="B558" s="43"/>
      <c r="C558" s="125" t="s">
        <v>525</v>
      </c>
      <c r="D558" s="62">
        <v>1</v>
      </c>
      <c r="E558" s="234" t="s">
        <v>759</v>
      </c>
      <c r="F558" s="132">
        <v>29365.68</v>
      </c>
    </row>
    <row r="559" spans="1:19" x14ac:dyDescent="0.2">
      <c r="A559" s="63"/>
      <c r="B559" s="43"/>
      <c r="C559" s="125" t="s">
        <v>526</v>
      </c>
      <c r="D559" s="62">
        <v>1</v>
      </c>
      <c r="E559" s="234" t="s">
        <v>759</v>
      </c>
      <c r="F559" s="132">
        <v>49485.279999999999</v>
      </c>
    </row>
    <row r="560" spans="1:19" x14ac:dyDescent="0.2">
      <c r="A560" s="63"/>
      <c r="B560" s="43"/>
      <c r="C560" s="125" t="s">
        <v>527</v>
      </c>
      <c r="D560" s="62">
        <v>270</v>
      </c>
      <c r="E560" s="234" t="s">
        <v>709</v>
      </c>
      <c r="F560" s="132">
        <v>14259.1</v>
      </c>
    </row>
    <row r="561" spans="1:9" x14ac:dyDescent="0.2">
      <c r="A561" s="63"/>
      <c r="B561" s="43"/>
      <c r="C561" s="125" t="s">
        <v>138</v>
      </c>
      <c r="D561" s="62">
        <v>251</v>
      </c>
      <c r="E561" s="234" t="s">
        <v>709</v>
      </c>
      <c r="F561" s="132">
        <v>9111.8199999999979</v>
      </c>
    </row>
    <row r="562" spans="1:9" x14ac:dyDescent="0.2">
      <c r="A562" s="63"/>
      <c r="B562" s="43"/>
      <c r="C562" s="125" t="s">
        <v>528</v>
      </c>
      <c r="D562" s="62">
        <v>170</v>
      </c>
      <c r="E562" s="234" t="s">
        <v>709</v>
      </c>
      <c r="F562" s="132">
        <v>8600.6</v>
      </c>
    </row>
    <row r="563" spans="1:9" x14ac:dyDescent="0.2">
      <c r="A563" s="63"/>
      <c r="B563" s="43"/>
      <c r="C563" s="125" t="s">
        <v>529</v>
      </c>
      <c r="D563" s="62">
        <v>1</v>
      </c>
      <c r="E563" s="234" t="s">
        <v>759</v>
      </c>
      <c r="F563" s="132">
        <v>47500.08</v>
      </c>
    </row>
    <row r="564" spans="1:9" ht="25.5" x14ac:dyDescent="0.2">
      <c r="A564" s="63"/>
      <c r="B564" s="43"/>
      <c r="C564" s="125" t="s">
        <v>530</v>
      </c>
      <c r="D564" s="62">
        <v>1</v>
      </c>
      <c r="E564" s="234" t="s">
        <v>759</v>
      </c>
      <c r="F564" s="132">
        <v>15671.66</v>
      </c>
    </row>
    <row r="565" spans="1:9" ht="25.5" x14ac:dyDescent="0.2">
      <c r="A565" s="63"/>
      <c r="B565" s="43"/>
      <c r="C565" s="125" t="s">
        <v>531</v>
      </c>
      <c r="D565" s="62"/>
      <c r="E565" s="234" t="s">
        <v>759</v>
      </c>
      <c r="F565" s="132">
        <v>11485.009999999998</v>
      </c>
    </row>
    <row r="566" spans="1:9" x14ac:dyDescent="0.2">
      <c r="A566" s="63"/>
      <c r="B566" s="43"/>
      <c r="C566" s="125" t="s">
        <v>532</v>
      </c>
      <c r="D566" s="62">
        <v>1</v>
      </c>
      <c r="E566" s="234" t="s">
        <v>746</v>
      </c>
      <c r="F566" s="132">
        <v>18455.759999999998</v>
      </c>
    </row>
    <row r="567" spans="1:9" x14ac:dyDescent="0.2">
      <c r="A567" s="63"/>
      <c r="B567" s="43"/>
      <c r="C567" s="125" t="s">
        <v>533</v>
      </c>
      <c r="D567" s="62">
        <v>223.15</v>
      </c>
      <c r="E567" s="234" t="s">
        <v>707</v>
      </c>
      <c r="F567" s="132">
        <v>15174.12</v>
      </c>
    </row>
    <row r="568" spans="1:9" x14ac:dyDescent="0.2">
      <c r="A568" s="81"/>
      <c r="B568" s="46"/>
      <c r="C568" s="177" t="s">
        <v>534</v>
      </c>
      <c r="D568" s="157">
        <v>89.81</v>
      </c>
      <c r="E568" s="235" t="s">
        <v>707</v>
      </c>
      <c r="F568" s="201">
        <v>1412.96</v>
      </c>
    </row>
    <row r="569" spans="1:9" x14ac:dyDescent="0.2">
      <c r="A569" s="90"/>
      <c r="B569" s="21"/>
      <c r="C569" s="21"/>
      <c r="D569" s="32"/>
      <c r="E569" s="21"/>
      <c r="F569" s="29">
        <f>SUM(F557:F568)</f>
        <v>629673.41999999993</v>
      </c>
    </row>
    <row r="570" spans="1:9" ht="38.25" x14ac:dyDescent="0.2">
      <c r="A570" s="197" t="s">
        <v>536</v>
      </c>
      <c r="B570" s="224" t="s">
        <v>537</v>
      </c>
      <c r="C570" s="224" t="s">
        <v>538</v>
      </c>
      <c r="D570" s="224"/>
      <c r="E570" s="77"/>
      <c r="F570" s="197"/>
      <c r="G570" s="20"/>
      <c r="H570" s="20"/>
      <c r="I570" s="20"/>
    </row>
    <row r="571" spans="1:9" x14ac:dyDescent="0.2">
      <c r="A571" s="63"/>
      <c r="B571" s="63"/>
      <c r="C571" s="63" t="s">
        <v>524</v>
      </c>
      <c r="D571" s="132">
        <v>483.8</v>
      </c>
      <c r="E571" s="132" t="s">
        <v>707</v>
      </c>
      <c r="F571" s="132">
        <v>540023.66</v>
      </c>
    </row>
    <row r="572" spans="1:9" x14ac:dyDescent="0.2">
      <c r="A572" s="63"/>
      <c r="B572" s="63"/>
      <c r="C572" s="63" t="s">
        <v>539</v>
      </c>
      <c r="D572" s="132">
        <v>1</v>
      </c>
      <c r="E572" s="132" t="s">
        <v>746</v>
      </c>
      <c r="F572" s="132">
        <v>9386.11</v>
      </c>
    </row>
    <row r="573" spans="1:9" x14ac:dyDescent="0.2">
      <c r="A573" s="63"/>
      <c r="B573" s="63"/>
      <c r="C573" s="175" t="s">
        <v>540</v>
      </c>
      <c r="D573" s="216">
        <v>1</v>
      </c>
      <c r="E573" s="132" t="s">
        <v>759</v>
      </c>
      <c r="F573" s="132">
        <v>31090.519999999997</v>
      </c>
    </row>
    <row r="574" spans="1:9" x14ac:dyDescent="0.2">
      <c r="A574" s="63"/>
      <c r="B574" s="63"/>
      <c r="C574" s="175" t="s">
        <v>541</v>
      </c>
      <c r="D574" s="216">
        <v>1</v>
      </c>
      <c r="E574" s="132" t="s">
        <v>759</v>
      </c>
      <c r="F574" s="132">
        <v>33952.370000000003</v>
      </c>
    </row>
    <row r="575" spans="1:9" x14ac:dyDescent="0.2">
      <c r="A575" s="63"/>
      <c r="B575" s="63"/>
      <c r="C575" s="175" t="s">
        <v>542</v>
      </c>
      <c r="D575" s="216">
        <v>313.8</v>
      </c>
      <c r="E575" s="132" t="s">
        <v>709</v>
      </c>
      <c r="F575" s="132">
        <v>31238.29</v>
      </c>
    </row>
    <row r="576" spans="1:9" x14ac:dyDescent="0.2">
      <c r="A576" s="63"/>
      <c r="B576" s="63"/>
      <c r="C576" s="175" t="s">
        <v>543</v>
      </c>
      <c r="D576" s="216">
        <v>154.4</v>
      </c>
      <c r="E576" s="132" t="s">
        <v>709</v>
      </c>
      <c r="F576" s="132">
        <v>10359.460000000001</v>
      </c>
    </row>
    <row r="577" spans="1:6" x14ac:dyDescent="0.2">
      <c r="A577" s="63"/>
      <c r="B577" s="63"/>
      <c r="C577" s="175" t="s">
        <v>544</v>
      </c>
      <c r="D577" s="216">
        <v>80.7</v>
      </c>
      <c r="E577" s="132" t="s">
        <v>709</v>
      </c>
      <c r="F577" s="132">
        <v>7095.3399999999992</v>
      </c>
    </row>
    <row r="578" spans="1:6" ht="25.5" x14ac:dyDescent="0.2">
      <c r="A578" s="63"/>
      <c r="B578" s="63"/>
      <c r="C578" s="175" t="s">
        <v>545</v>
      </c>
      <c r="D578" s="216">
        <v>1</v>
      </c>
      <c r="E578" s="132" t="s">
        <v>759</v>
      </c>
      <c r="F578" s="132">
        <v>58077.66</v>
      </c>
    </row>
    <row r="579" spans="1:6" ht="25.5" x14ac:dyDescent="0.2">
      <c r="A579" s="63"/>
      <c r="B579" s="63"/>
      <c r="C579" s="170" t="s">
        <v>546</v>
      </c>
      <c r="D579" s="216">
        <v>1</v>
      </c>
      <c r="E579" s="132" t="s">
        <v>759</v>
      </c>
      <c r="F579" s="132">
        <v>17037.160000000003</v>
      </c>
    </row>
    <row r="580" spans="1:6" ht="25.5" x14ac:dyDescent="0.2">
      <c r="A580" s="63"/>
      <c r="B580" s="63"/>
      <c r="C580" s="175" t="s">
        <v>547</v>
      </c>
      <c r="D580" s="216">
        <v>1</v>
      </c>
      <c r="E580" s="132" t="s">
        <v>759</v>
      </c>
      <c r="F580" s="132">
        <v>20421.78</v>
      </c>
    </row>
    <row r="581" spans="1:6" x14ac:dyDescent="0.2">
      <c r="A581" s="63"/>
      <c r="B581" s="63"/>
      <c r="C581" s="63" t="s">
        <v>548</v>
      </c>
      <c r="D581" s="132">
        <v>1</v>
      </c>
      <c r="E581" s="132" t="s">
        <v>759</v>
      </c>
      <c r="F581" s="132">
        <v>6715.47</v>
      </c>
    </row>
    <row r="582" spans="1:6" ht="25.5" x14ac:dyDescent="0.2">
      <c r="A582" s="63"/>
      <c r="B582" s="63"/>
      <c r="C582" s="170" t="s">
        <v>549</v>
      </c>
      <c r="D582" s="216">
        <v>1</v>
      </c>
      <c r="E582" s="132" t="s">
        <v>759</v>
      </c>
      <c r="F582" s="132">
        <v>7058.64</v>
      </c>
    </row>
    <row r="583" spans="1:6" ht="25.5" x14ac:dyDescent="0.2">
      <c r="A583" s="81"/>
      <c r="B583" s="81"/>
      <c r="C583" s="176" t="s">
        <v>550</v>
      </c>
      <c r="D583" s="217"/>
      <c r="E583" s="201" t="s">
        <v>759</v>
      </c>
      <c r="F583" s="201">
        <v>15349.39</v>
      </c>
    </row>
    <row r="584" spans="1:6" x14ac:dyDescent="0.2">
      <c r="A584" s="90"/>
      <c r="B584" s="21"/>
      <c r="C584" s="21"/>
      <c r="D584" s="82"/>
      <c r="E584" s="82"/>
      <c r="F584" s="29">
        <f>SUM(F571:F583)</f>
        <v>787805.85000000009</v>
      </c>
    </row>
    <row r="585" spans="1:6" ht="38.25" x14ac:dyDescent="0.2">
      <c r="A585" s="197" t="s">
        <v>553</v>
      </c>
      <c r="B585" s="133" t="s">
        <v>552</v>
      </c>
      <c r="C585" s="227" t="s">
        <v>575</v>
      </c>
      <c r="D585" s="236"/>
      <c r="E585" s="77"/>
      <c r="F585" s="237"/>
    </row>
    <row r="586" spans="1:6" x14ac:dyDescent="0.2">
      <c r="A586" s="63"/>
      <c r="B586" s="63"/>
      <c r="C586" s="238" t="s">
        <v>554</v>
      </c>
      <c r="D586" s="239">
        <v>583</v>
      </c>
      <c r="E586" s="240" t="s">
        <v>760</v>
      </c>
      <c r="F586" s="241">
        <v>423462.41739999992</v>
      </c>
    </row>
    <row r="587" spans="1:6" x14ac:dyDescent="0.2">
      <c r="A587" s="63"/>
      <c r="B587" s="63"/>
      <c r="C587" s="238" t="s">
        <v>555</v>
      </c>
      <c r="D587" s="239">
        <v>175</v>
      </c>
      <c r="E587" s="240" t="s">
        <v>760</v>
      </c>
      <c r="F587" s="241">
        <v>127275.53189999997</v>
      </c>
    </row>
    <row r="588" spans="1:6" x14ac:dyDescent="0.2">
      <c r="A588" s="63"/>
      <c r="B588" s="63"/>
      <c r="C588" s="242" t="s">
        <v>556</v>
      </c>
      <c r="D588" s="239">
        <v>4226.1000000000004</v>
      </c>
      <c r="E588" s="240" t="s">
        <v>707</v>
      </c>
      <c r="F588" s="241">
        <v>166300.11309999999</v>
      </c>
    </row>
    <row r="589" spans="1:6" x14ac:dyDescent="0.2">
      <c r="A589" s="63"/>
      <c r="B589" s="63"/>
      <c r="C589" s="242" t="s">
        <v>557</v>
      </c>
      <c r="D589" s="239">
        <v>6242</v>
      </c>
      <c r="E589" s="240" t="s">
        <v>707</v>
      </c>
      <c r="F589" s="241">
        <v>59474.718600000007</v>
      </c>
    </row>
    <row r="590" spans="1:6" x14ac:dyDescent="0.2">
      <c r="A590" s="63"/>
      <c r="B590" s="63"/>
      <c r="C590" s="242" t="s">
        <v>558</v>
      </c>
      <c r="D590" s="239">
        <v>872.37</v>
      </c>
      <c r="E590" s="240" t="s">
        <v>709</v>
      </c>
      <c r="F590" s="241">
        <v>143383.07610000001</v>
      </c>
    </row>
    <row r="591" spans="1:6" x14ac:dyDescent="0.2">
      <c r="A591" s="63"/>
      <c r="B591" s="63"/>
      <c r="C591" s="238" t="s">
        <v>559</v>
      </c>
      <c r="D591" s="239">
        <v>2633</v>
      </c>
      <c r="E591" s="240" t="s">
        <v>709</v>
      </c>
      <c r="F591" s="241">
        <v>178179.62690000003</v>
      </c>
    </row>
    <row r="592" spans="1:6" x14ac:dyDescent="0.2">
      <c r="A592" s="63"/>
      <c r="B592" s="63"/>
      <c r="C592" s="238" t="s">
        <v>560</v>
      </c>
      <c r="D592" s="239">
        <v>789</v>
      </c>
      <c r="E592" s="240" t="s">
        <v>709</v>
      </c>
      <c r="F592" s="241">
        <v>57549.027799999989</v>
      </c>
    </row>
    <row r="593" spans="1:6" x14ac:dyDescent="0.2">
      <c r="A593" s="63"/>
      <c r="B593" s="63"/>
      <c r="C593" s="238" t="s">
        <v>561</v>
      </c>
      <c r="D593" s="239">
        <v>54.5</v>
      </c>
      <c r="E593" s="240" t="s">
        <v>709</v>
      </c>
      <c r="F593" s="241">
        <v>3050.6036000000004</v>
      </c>
    </row>
    <row r="594" spans="1:6" x14ac:dyDescent="0.2">
      <c r="A594" s="63"/>
      <c r="B594" s="63"/>
      <c r="C594" s="238" t="s">
        <v>562</v>
      </c>
      <c r="D594" s="239">
        <v>69</v>
      </c>
      <c r="E594" s="240" t="s">
        <v>746</v>
      </c>
      <c r="F594" s="241">
        <v>1465.3584000000001</v>
      </c>
    </row>
    <row r="595" spans="1:6" x14ac:dyDescent="0.2">
      <c r="A595" s="63"/>
      <c r="B595" s="63"/>
      <c r="C595" s="242" t="s">
        <v>563</v>
      </c>
      <c r="D595" s="239">
        <v>36</v>
      </c>
      <c r="E595" s="240" t="s">
        <v>746</v>
      </c>
      <c r="F595" s="241">
        <v>834.99679999999989</v>
      </c>
    </row>
    <row r="596" spans="1:6" x14ac:dyDescent="0.2">
      <c r="A596" s="63"/>
      <c r="B596" s="63"/>
      <c r="C596" s="238" t="s">
        <v>564</v>
      </c>
      <c r="D596" s="239">
        <v>46</v>
      </c>
      <c r="E596" s="240" t="s">
        <v>746</v>
      </c>
      <c r="F596" s="241">
        <v>3256.5335</v>
      </c>
    </row>
    <row r="597" spans="1:6" x14ac:dyDescent="0.2">
      <c r="A597" s="63"/>
      <c r="B597" s="63"/>
      <c r="C597" s="238" t="s">
        <v>565</v>
      </c>
      <c r="D597" s="239">
        <v>44</v>
      </c>
      <c r="E597" s="240" t="s">
        <v>746</v>
      </c>
      <c r="F597" s="241">
        <v>3114.9634999999998</v>
      </c>
    </row>
    <row r="598" spans="1:6" x14ac:dyDescent="0.2">
      <c r="A598" s="63"/>
      <c r="B598" s="63"/>
      <c r="C598" s="238" t="s">
        <v>566</v>
      </c>
      <c r="D598" s="239">
        <v>9</v>
      </c>
      <c r="E598" s="240" t="s">
        <v>746</v>
      </c>
      <c r="F598" s="241">
        <v>14031.765000000003</v>
      </c>
    </row>
    <row r="599" spans="1:6" x14ac:dyDescent="0.2">
      <c r="A599" s="63"/>
      <c r="B599" s="63"/>
      <c r="C599" s="242" t="s">
        <v>567</v>
      </c>
      <c r="D599" s="239">
        <v>1</v>
      </c>
      <c r="E599" s="240" t="s">
        <v>759</v>
      </c>
      <c r="F599" s="241">
        <v>6389.2114000000001</v>
      </c>
    </row>
    <row r="600" spans="1:6" x14ac:dyDescent="0.2">
      <c r="A600" s="63"/>
      <c r="B600" s="63"/>
      <c r="C600" s="238" t="s">
        <v>568</v>
      </c>
      <c r="D600" s="239">
        <v>7</v>
      </c>
      <c r="E600" s="240" t="s">
        <v>746</v>
      </c>
      <c r="F600" s="241">
        <v>3590.9411999999998</v>
      </c>
    </row>
    <row r="601" spans="1:6" x14ac:dyDescent="0.2">
      <c r="A601" s="63"/>
      <c r="B601" s="63"/>
      <c r="C601" s="242" t="s">
        <v>569</v>
      </c>
      <c r="D601" s="239">
        <v>4</v>
      </c>
      <c r="E601" s="240" t="s">
        <v>746</v>
      </c>
      <c r="F601" s="241">
        <v>2930.5595000000003</v>
      </c>
    </row>
    <row r="602" spans="1:6" x14ac:dyDescent="0.2">
      <c r="A602" s="63"/>
      <c r="B602" s="63"/>
      <c r="C602" s="242" t="s">
        <v>570</v>
      </c>
      <c r="D602" s="239">
        <v>8</v>
      </c>
      <c r="E602" s="240" t="s">
        <v>746</v>
      </c>
      <c r="F602" s="241">
        <v>5216.2737000000006</v>
      </c>
    </row>
    <row r="603" spans="1:6" x14ac:dyDescent="0.2">
      <c r="A603" s="81"/>
      <c r="B603" s="81"/>
      <c r="C603" s="243" t="s">
        <v>571</v>
      </c>
      <c r="D603" s="244">
        <v>3</v>
      </c>
      <c r="E603" s="245" t="s">
        <v>746</v>
      </c>
      <c r="F603" s="246">
        <v>673.76</v>
      </c>
    </row>
    <row r="604" spans="1:6" x14ac:dyDescent="0.2">
      <c r="A604" s="55"/>
      <c r="B604" s="82"/>
      <c r="C604" s="82"/>
      <c r="D604" s="30"/>
      <c r="E604" s="30"/>
      <c r="F604" s="226">
        <f>SUM(F586:F603)</f>
        <v>1200179.4783999999</v>
      </c>
    </row>
    <row r="605" spans="1:6" ht="25.5" x14ac:dyDescent="0.2">
      <c r="A605" s="247" t="s">
        <v>572</v>
      </c>
      <c r="B605" s="224" t="s">
        <v>573</v>
      </c>
      <c r="C605" s="247" t="s">
        <v>574</v>
      </c>
      <c r="D605" s="247"/>
      <c r="E605" s="77"/>
      <c r="F605" s="197"/>
    </row>
    <row r="606" spans="1:6" x14ac:dyDescent="0.2">
      <c r="A606" s="63"/>
      <c r="B606" s="63"/>
      <c r="C606" s="141" t="s">
        <v>576</v>
      </c>
      <c r="D606" s="248">
        <v>700</v>
      </c>
      <c r="E606" s="240" t="s">
        <v>709</v>
      </c>
      <c r="F606" s="240">
        <v>633718.74</v>
      </c>
    </row>
    <row r="607" spans="1:6" x14ac:dyDescent="0.2">
      <c r="A607" s="63"/>
      <c r="B607" s="63"/>
      <c r="C607" s="249" t="s">
        <v>577</v>
      </c>
      <c r="D607" s="240">
        <v>16</v>
      </c>
      <c r="E607" s="240" t="s">
        <v>746</v>
      </c>
      <c r="F607" s="240">
        <v>3085.08</v>
      </c>
    </row>
    <row r="608" spans="1:6" x14ac:dyDescent="0.2">
      <c r="A608" s="63"/>
      <c r="B608" s="63"/>
      <c r="C608" s="249" t="s">
        <v>578</v>
      </c>
      <c r="D608" s="240">
        <v>4370</v>
      </c>
      <c r="E608" s="240" t="s">
        <v>707</v>
      </c>
      <c r="F608" s="240">
        <v>10778.15</v>
      </c>
    </row>
    <row r="609" spans="1:6" x14ac:dyDescent="0.2">
      <c r="A609" s="63"/>
      <c r="B609" s="63"/>
      <c r="C609" s="249" t="s">
        <v>579</v>
      </c>
      <c r="D609" s="240">
        <v>1831.7</v>
      </c>
      <c r="E609" s="240" t="s">
        <v>707</v>
      </c>
      <c r="F609" s="240">
        <v>96759.47</v>
      </c>
    </row>
    <row r="610" spans="1:6" x14ac:dyDescent="0.2">
      <c r="A610" s="63"/>
      <c r="B610" s="63"/>
      <c r="C610" s="141" t="s">
        <v>580</v>
      </c>
      <c r="D610" s="248">
        <v>41.7</v>
      </c>
      <c r="E610" s="240" t="s">
        <v>709</v>
      </c>
      <c r="F610" s="240">
        <v>36386.61</v>
      </c>
    </row>
    <row r="611" spans="1:6" x14ac:dyDescent="0.2">
      <c r="A611" s="63"/>
      <c r="B611" s="63"/>
      <c r="C611" s="141" t="s">
        <v>581</v>
      </c>
      <c r="D611" s="248">
        <v>18</v>
      </c>
      <c r="E611" s="240" t="s">
        <v>709</v>
      </c>
      <c r="F611" s="240">
        <v>7049.7400000000007</v>
      </c>
    </row>
    <row r="612" spans="1:6" x14ac:dyDescent="0.2">
      <c r="A612" s="63"/>
      <c r="B612" s="63"/>
      <c r="C612" s="141" t="s">
        <v>582</v>
      </c>
      <c r="D612" s="248">
        <v>647.20000000000005</v>
      </c>
      <c r="E612" s="240" t="s">
        <v>709</v>
      </c>
      <c r="F612" s="240">
        <v>194799.49</v>
      </c>
    </row>
    <row r="613" spans="1:6" x14ac:dyDescent="0.2">
      <c r="A613" s="63"/>
      <c r="B613" s="63"/>
      <c r="C613" s="141" t="s">
        <v>583</v>
      </c>
      <c r="D613" s="248">
        <v>775</v>
      </c>
      <c r="E613" s="240" t="s">
        <v>709</v>
      </c>
      <c r="F613" s="240">
        <v>49589.88</v>
      </c>
    </row>
    <row r="614" spans="1:6" x14ac:dyDescent="0.2">
      <c r="A614" s="63"/>
      <c r="B614" s="63"/>
      <c r="C614" s="249" t="s">
        <v>584</v>
      </c>
      <c r="D614" s="240">
        <v>473</v>
      </c>
      <c r="E614" s="240" t="s">
        <v>709</v>
      </c>
      <c r="F614" s="240">
        <v>15825.07</v>
      </c>
    </row>
    <row r="615" spans="1:6" x14ac:dyDescent="0.2">
      <c r="A615" s="63"/>
      <c r="B615" s="63"/>
      <c r="C615" s="141" t="s">
        <v>585</v>
      </c>
      <c r="D615" s="248">
        <v>157</v>
      </c>
      <c r="E615" s="240" t="s">
        <v>709</v>
      </c>
      <c r="F615" s="240">
        <v>27848.870000000003</v>
      </c>
    </row>
    <row r="616" spans="1:6" x14ac:dyDescent="0.2">
      <c r="A616" s="63"/>
      <c r="B616" s="63"/>
      <c r="C616" s="141" t="s">
        <v>586</v>
      </c>
      <c r="D616" s="248">
        <v>62</v>
      </c>
      <c r="E616" s="240" t="s">
        <v>709</v>
      </c>
      <c r="F616" s="240">
        <v>3596.8300000000004</v>
      </c>
    </row>
    <row r="617" spans="1:6" x14ac:dyDescent="0.2">
      <c r="A617" s="81"/>
      <c r="B617" s="81"/>
      <c r="C617" s="250" t="s">
        <v>587</v>
      </c>
      <c r="D617" s="251">
        <v>1</v>
      </c>
      <c r="E617" s="245" t="s">
        <v>759</v>
      </c>
      <c r="F617" s="245">
        <v>16522.140000000003</v>
      </c>
    </row>
    <row r="618" spans="1:6" x14ac:dyDescent="0.2">
      <c r="A618" s="90"/>
      <c r="B618" s="21"/>
      <c r="C618" s="21"/>
      <c r="D618" s="21"/>
      <c r="E618" s="21"/>
      <c r="F618" s="29">
        <f>SUM(F606:F617)</f>
        <v>1095960.0699999998</v>
      </c>
    </row>
    <row r="619" spans="1:6" ht="63.75" x14ac:dyDescent="0.2">
      <c r="A619" s="197" t="s">
        <v>588</v>
      </c>
      <c r="B619" s="214" t="s">
        <v>680</v>
      </c>
      <c r="C619" s="252" t="s">
        <v>589</v>
      </c>
      <c r="D619" s="252"/>
      <c r="E619" s="77"/>
      <c r="F619" s="197"/>
    </row>
    <row r="620" spans="1:6" x14ac:dyDescent="0.2">
      <c r="A620" s="63"/>
      <c r="B620" s="63"/>
      <c r="C620" s="141" t="s">
        <v>590</v>
      </c>
      <c r="D620" s="248">
        <v>1</v>
      </c>
      <c r="E620" s="240" t="s">
        <v>746</v>
      </c>
      <c r="F620" s="220">
        <v>20669.9097</v>
      </c>
    </row>
    <row r="621" spans="1:6" x14ac:dyDescent="0.2">
      <c r="A621" s="63"/>
      <c r="B621" s="63"/>
      <c r="C621" s="141" t="s">
        <v>591</v>
      </c>
      <c r="D621" s="248">
        <v>1</v>
      </c>
      <c r="E621" s="240" t="s">
        <v>746</v>
      </c>
      <c r="F621" s="220">
        <v>11262.7768</v>
      </c>
    </row>
    <row r="622" spans="1:6" x14ac:dyDescent="0.2">
      <c r="A622" s="63"/>
      <c r="B622" s="63"/>
      <c r="C622" s="141" t="s">
        <v>592</v>
      </c>
      <c r="D622" s="248">
        <v>1</v>
      </c>
      <c r="E622" s="240" t="s">
        <v>746</v>
      </c>
      <c r="F622" s="220">
        <v>7008.4531000000006</v>
      </c>
    </row>
    <row r="623" spans="1:6" x14ac:dyDescent="0.2">
      <c r="A623" s="63"/>
      <c r="B623" s="63"/>
      <c r="C623" s="141" t="s">
        <v>593</v>
      </c>
      <c r="D623" s="248">
        <v>1</v>
      </c>
      <c r="E623" s="240" t="s">
        <v>746</v>
      </c>
      <c r="F623" s="220">
        <v>7016.8626000000004</v>
      </c>
    </row>
    <row r="624" spans="1:6" x14ac:dyDescent="0.2">
      <c r="A624" s="63"/>
      <c r="B624" s="63"/>
      <c r="C624" s="249" t="s">
        <v>594</v>
      </c>
      <c r="D624" s="240">
        <v>1</v>
      </c>
      <c r="E624" s="240" t="s">
        <v>746</v>
      </c>
      <c r="F624" s="220">
        <v>5446.6697999999997</v>
      </c>
    </row>
    <row r="625" spans="1:6" x14ac:dyDescent="0.2">
      <c r="A625" s="63"/>
      <c r="B625" s="63"/>
      <c r="C625" s="249" t="s">
        <v>595</v>
      </c>
      <c r="D625" s="240">
        <v>1</v>
      </c>
      <c r="E625" s="240" t="s">
        <v>746</v>
      </c>
      <c r="F625" s="220">
        <v>3190.7579000000005</v>
      </c>
    </row>
    <row r="626" spans="1:6" x14ac:dyDescent="0.2">
      <c r="A626" s="63"/>
      <c r="B626" s="63"/>
      <c r="C626" s="141" t="s">
        <v>596</v>
      </c>
      <c r="D626" s="248">
        <v>1</v>
      </c>
      <c r="E626" s="240" t="s">
        <v>746</v>
      </c>
      <c r="F626" s="220">
        <v>3283.1172000000001</v>
      </c>
    </row>
    <row r="627" spans="1:6" x14ac:dyDescent="0.2">
      <c r="A627" s="63"/>
      <c r="B627" s="63"/>
      <c r="C627" s="249" t="s">
        <v>597</v>
      </c>
      <c r="D627" s="240">
        <v>1</v>
      </c>
      <c r="E627" s="240" t="s">
        <v>746</v>
      </c>
      <c r="F627" s="220">
        <v>9866.1100999999999</v>
      </c>
    </row>
    <row r="628" spans="1:6" x14ac:dyDescent="0.2">
      <c r="A628" s="81"/>
      <c r="B628" s="81"/>
      <c r="C628" s="253" t="s">
        <v>598</v>
      </c>
      <c r="D628" s="245">
        <v>1</v>
      </c>
      <c r="E628" s="245" t="s">
        <v>746</v>
      </c>
      <c r="F628" s="221">
        <v>856.77</v>
      </c>
    </row>
    <row r="629" spans="1:6" x14ac:dyDescent="0.2">
      <c r="A629" s="90"/>
      <c r="B629" s="21"/>
      <c r="C629" s="21"/>
      <c r="D629" s="21"/>
      <c r="E629" s="21"/>
      <c r="F629" s="222">
        <f>SUM(F620:F628)</f>
        <v>68601.427200000006</v>
      </c>
    </row>
    <row r="630" spans="1:6" s="140" customFormat="1" ht="38.25" x14ac:dyDescent="0.2">
      <c r="A630" s="197" t="s">
        <v>601</v>
      </c>
      <c r="B630" s="133" t="s">
        <v>600</v>
      </c>
      <c r="C630" s="254" t="s">
        <v>599</v>
      </c>
      <c r="D630" s="254"/>
      <c r="E630" s="77"/>
      <c r="F630" s="197"/>
    </row>
    <row r="631" spans="1:6" x14ac:dyDescent="0.2">
      <c r="A631" s="63"/>
      <c r="B631" s="63"/>
      <c r="C631" s="255" t="s">
        <v>602</v>
      </c>
      <c r="D631" s="256">
        <v>46.9</v>
      </c>
      <c r="E631" s="240" t="s">
        <v>707</v>
      </c>
      <c r="F631" s="132">
        <v>87391.48</v>
      </c>
    </row>
    <row r="632" spans="1:6" x14ac:dyDescent="0.2">
      <c r="A632" s="63"/>
      <c r="B632" s="63"/>
      <c r="C632" s="255" t="s">
        <v>603</v>
      </c>
      <c r="D632" s="256">
        <v>1701</v>
      </c>
      <c r="E632" s="240" t="s">
        <v>707</v>
      </c>
      <c r="F632" s="132">
        <v>228046.67</v>
      </c>
    </row>
    <row r="633" spans="1:6" x14ac:dyDescent="0.2">
      <c r="A633" s="63"/>
      <c r="B633" s="63"/>
      <c r="C633" s="255" t="s">
        <v>604</v>
      </c>
      <c r="D633" s="256">
        <v>303</v>
      </c>
      <c r="E633" s="240" t="s">
        <v>707</v>
      </c>
      <c r="F633" s="132">
        <v>10997.895700000001</v>
      </c>
    </row>
    <row r="634" spans="1:6" x14ac:dyDescent="0.2">
      <c r="A634" s="63"/>
      <c r="B634" s="63"/>
      <c r="C634" s="255" t="s">
        <v>605</v>
      </c>
      <c r="D634" s="256">
        <v>2210</v>
      </c>
      <c r="E634" s="240" t="s">
        <v>707</v>
      </c>
      <c r="F634" s="132">
        <v>10332.952299999997</v>
      </c>
    </row>
    <row r="635" spans="1:6" x14ac:dyDescent="0.2">
      <c r="A635" s="63"/>
      <c r="B635" s="63"/>
      <c r="C635" s="257" t="s">
        <v>606</v>
      </c>
      <c r="D635" s="258">
        <v>6</v>
      </c>
      <c r="E635" s="240" t="s">
        <v>746</v>
      </c>
      <c r="F635" s="132">
        <v>6939.7492999999986</v>
      </c>
    </row>
    <row r="636" spans="1:6" x14ac:dyDescent="0.2">
      <c r="A636" s="63"/>
      <c r="B636" s="63"/>
      <c r="C636" s="257" t="s">
        <v>607</v>
      </c>
      <c r="D636" s="258">
        <v>4</v>
      </c>
      <c r="E636" s="240" t="s">
        <v>746</v>
      </c>
      <c r="F636" s="132">
        <v>1040.76</v>
      </c>
    </row>
    <row r="637" spans="1:6" x14ac:dyDescent="0.2">
      <c r="A637" s="63"/>
      <c r="B637" s="63"/>
      <c r="C637" s="255" t="s">
        <v>608</v>
      </c>
      <c r="D637" s="256">
        <v>4</v>
      </c>
      <c r="E637" s="240" t="s">
        <v>746</v>
      </c>
      <c r="F637" s="132">
        <v>1529.5126</v>
      </c>
    </row>
    <row r="638" spans="1:6" x14ac:dyDescent="0.2">
      <c r="A638" s="63"/>
      <c r="B638" s="63"/>
      <c r="C638" s="257" t="s">
        <v>609</v>
      </c>
      <c r="D638" s="258">
        <v>3</v>
      </c>
      <c r="E638" s="240" t="s">
        <v>746</v>
      </c>
      <c r="F638" s="132">
        <v>1623.0577000000001</v>
      </c>
    </row>
    <row r="639" spans="1:6" x14ac:dyDescent="0.2">
      <c r="A639" s="63"/>
      <c r="B639" s="63"/>
      <c r="C639" s="257" t="s">
        <v>610</v>
      </c>
      <c r="D639" s="258">
        <v>1</v>
      </c>
      <c r="E639" s="240" t="s">
        <v>746</v>
      </c>
      <c r="F639" s="132">
        <v>1854.7001</v>
      </c>
    </row>
    <row r="640" spans="1:6" x14ac:dyDescent="0.2">
      <c r="A640" s="63"/>
      <c r="B640" s="63"/>
      <c r="C640" s="257" t="s">
        <v>611</v>
      </c>
      <c r="D640" s="258">
        <v>1</v>
      </c>
      <c r="E640" s="240" t="s">
        <v>746</v>
      </c>
      <c r="F640" s="132">
        <v>3006.1119000000003</v>
      </c>
    </row>
    <row r="641" spans="1:6" x14ac:dyDescent="0.2">
      <c r="A641" s="63"/>
      <c r="B641" s="63"/>
      <c r="C641" s="257" t="s">
        <v>612</v>
      </c>
      <c r="D641" s="258">
        <v>1</v>
      </c>
      <c r="E641" s="240" t="s">
        <v>746</v>
      </c>
      <c r="F641" s="132">
        <v>1824.1113</v>
      </c>
    </row>
    <row r="642" spans="1:6" x14ac:dyDescent="0.2">
      <c r="A642" s="63"/>
      <c r="B642" s="63"/>
      <c r="C642" s="257" t="s">
        <v>613</v>
      </c>
      <c r="D642" s="258">
        <v>1</v>
      </c>
      <c r="E642" s="240" t="s">
        <v>746</v>
      </c>
      <c r="F642" s="132">
        <v>9359.9429</v>
      </c>
    </row>
    <row r="643" spans="1:6" x14ac:dyDescent="0.2">
      <c r="A643" s="63"/>
      <c r="B643" s="63"/>
      <c r="C643" s="257" t="s">
        <v>614</v>
      </c>
      <c r="D643" s="258">
        <v>1</v>
      </c>
      <c r="E643" s="240" t="s">
        <v>746</v>
      </c>
      <c r="F643" s="132">
        <v>2095.4054000000001</v>
      </c>
    </row>
    <row r="644" spans="1:6" x14ac:dyDescent="0.2">
      <c r="A644" s="63"/>
      <c r="B644" s="63"/>
      <c r="C644" s="257" t="s">
        <v>615</v>
      </c>
      <c r="D644" s="258">
        <v>1</v>
      </c>
      <c r="E644" s="240" t="s">
        <v>746</v>
      </c>
      <c r="F644" s="132">
        <v>1179.2901999999999</v>
      </c>
    </row>
    <row r="645" spans="1:6" x14ac:dyDescent="0.2">
      <c r="A645" s="63"/>
      <c r="B645" s="63"/>
      <c r="C645" s="257" t="s">
        <v>616</v>
      </c>
      <c r="D645" s="258">
        <v>1</v>
      </c>
      <c r="E645" s="240" t="s">
        <v>746</v>
      </c>
      <c r="F645" s="132">
        <v>5154.0434000000014</v>
      </c>
    </row>
    <row r="646" spans="1:6" x14ac:dyDescent="0.2">
      <c r="A646" s="63"/>
      <c r="B646" s="63"/>
      <c r="C646" s="257" t="s">
        <v>617</v>
      </c>
      <c r="D646" s="258">
        <v>137</v>
      </c>
      <c r="E646" s="240" t="s">
        <v>746</v>
      </c>
      <c r="F646" s="132">
        <v>3305.02</v>
      </c>
    </row>
    <row r="647" spans="1:6" x14ac:dyDescent="0.2">
      <c r="A647" s="63"/>
      <c r="B647" s="63"/>
      <c r="C647" s="257" t="s">
        <v>618</v>
      </c>
      <c r="D647" s="258">
        <v>151</v>
      </c>
      <c r="E647" s="240" t="s">
        <v>746</v>
      </c>
      <c r="F647" s="132">
        <v>2815.04</v>
      </c>
    </row>
    <row r="648" spans="1:6" x14ac:dyDescent="0.2">
      <c r="A648" s="63"/>
      <c r="B648" s="63"/>
      <c r="C648" s="257" t="s">
        <v>619</v>
      </c>
      <c r="D648" s="258">
        <v>122</v>
      </c>
      <c r="E648" s="240" t="s">
        <v>746</v>
      </c>
      <c r="F648" s="132">
        <v>2127.4499999999998</v>
      </c>
    </row>
    <row r="649" spans="1:6" x14ac:dyDescent="0.2">
      <c r="A649" s="63"/>
      <c r="B649" s="63"/>
      <c r="C649" s="257" t="s">
        <v>620</v>
      </c>
      <c r="D649" s="258">
        <v>16</v>
      </c>
      <c r="E649" s="240" t="s">
        <v>746</v>
      </c>
      <c r="F649" s="132">
        <v>1278.2560999999998</v>
      </c>
    </row>
    <row r="650" spans="1:6" x14ac:dyDescent="0.2">
      <c r="A650" s="63"/>
      <c r="B650" s="63"/>
      <c r="C650" s="257" t="s">
        <v>621</v>
      </c>
      <c r="D650" s="258">
        <v>3</v>
      </c>
      <c r="E650" s="240" t="s">
        <v>746</v>
      </c>
      <c r="F650" s="132">
        <v>179.22520000000003</v>
      </c>
    </row>
    <row r="651" spans="1:6" x14ac:dyDescent="0.2">
      <c r="A651" s="63"/>
      <c r="B651" s="63"/>
      <c r="C651" s="257" t="s">
        <v>563</v>
      </c>
      <c r="D651" s="258">
        <v>1191</v>
      </c>
      <c r="E651" s="240" t="s">
        <v>746</v>
      </c>
      <c r="F651" s="132">
        <v>14460.601100000002</v>
      </c>
    </row>
    <row r="652" spans="1:6" x14ac:dyDescent="0.2">
      <c r="A652" s="63"/>
      <c r="B652" s="63"/>
      <c r="C652" s="255" t="s">
        <v>622</v>
      </c>
      <c r="D652" s="256">
        <v>632</v>
      </c>
      <c r="E652" s="240" t="s">
        <v>709</v>
      </c>
      <c r="F652" s="132">
        <v>62869.11</v>
      </c>
    </row>
    <row r="653" spans="1:6" x14ac:dyDescent="0.2">
      <c r="A653" s="63"/>
      <c r="B653" s="63"/>
      <c r="C653" s="255" t="s">
        <v>623</v>
      </c>
      <c r="D653" s="256">
        <v>150</v>
      </c>
      <c r="E653" s="240" t="s">
        <v>709</v>
      </c>
      <c r="F653" s="132">
        <v>3470.55</v>
      </c>
    </row>
    <row r="654" spans="1:6" x14ac:dyDescent="0.2">
      <c r="A654" s="63"/>
      <c r="B654" s="63"/>
      <c r="C654" s="255" t="s">
        <v>624</v>
      </c>
      <c r="D654" s="256">
        <v>39.5</v>
      </c>
      <c r="E654" s="240" t="s">
        <v>709</v>
      </c>
      <c r="F654" s="132">
        <v>16913.72</v>
      </c>
    </row>
    <row r="655" spans="1:6" x14ac:dyDescent="0.2">
      <c r="A655" s="63"/>
      <c r="B655" s="63"/>
      <c r="C655" s="255" t="s">
        <v>625</v>
      </c>
      <c r="D655" s="256">
        <v>21.2</v>
      </c>
      <c r="E655" s="240" t="s">
        <v>709</v>
      </c>
      <c r="F655" s="132">
        <v>7684.52</v>
      </c>
    </row>
    <row r="656" spans="1:6" x14ac:dyDescent="0.2">
      <c r="A656" s="63"/>
      <c r="B656" s="63"/>
      <c r="C656" s="255" t="s">
        <v>626</v>
      </c>
      <c r="D656" s="256">
        <v>104</v>
      </c>
      <c r="E656" s="240" t="s">
        <v>709</v>
      </c>
      <c r="F656" s="132">
        <v>25440.32</v>
      </c>
    </row>
    <row r="657" spans="1:6" x14ac:dyDescent="0.2">
      <c r="A657" s="81"/>
      <c r="B657" s="81"/>
      <c r="C657" s="259" t="s">
        <v>627</v>
      </c>
      <c r="D657" s="260">
        <v>102</v>
      </c>
      <c r="E657" s="245" t="s">
        <v>709</v>
      </c>
      <c r="F657" s="201">
        <v>6266.15</v>
      </c>
    </row>
    <row r="658" spans="1:6" x14ac:dyDescent="0.2">
      <c r="A658" s="90"/>
      <c r="B658" s="21"/>
      <c r="C658" s="21"/>
      <c r="D658" s="21"/>
      <c r="E658" s="21"/>
      <c r="F658" s="29">
        <f>SUM(F631:F657)</f>
        <v>519185.6452000002</v>
      </c>
    </row>
    <row r="659" spans="1:6" ht="38.25" x14ac:dyDescent="0.2">
      <c r="A659" s="197" t="s">
        <v>628</v>
      </c>
      <c r="B659" s="224" t="s">
        <v>629</v>
      </c>
      <c r="C659" s="228" t="s">
        <v>630</v>
      </c>
      <c r="D659" s="228"/>
      <c r="E659" s="77"/>
      <c r="F659" s="197"/>
    </row>
    <row r="660" spans="1:6" x14ac:dyDescent="0.2">
      <c r="A660" s="63"/>
      <c r="B660" s="63"/>
      <c r="C660" s="128" t="s">
        <v>632</v>
      </c>
      <c r="D660" s="165">
        <v>3010.8</v>
      </c>
      <c r="E660" s="135" t="s">
        <v>707</v>
      </c>
      <c r="F660" s="220">
        <v>613387.25656692521</v>
      </c>
    </row>
    <row r="661" spans="1:6" x14ac:dyDescent="0.2">
      <c r="A661" s="63"/>
      <c r="B661" s="63"/>
      <c r="C661" s="134" t="s">
        <v>631</v>
      </c>
      <c r="D661" s="166">
        <v>64</v>
      </c>
      <c r="E661" s="136" t="s">
        <v>746</v>
      </c>
      <c r="F661" s="221">
        <v>130779.11229607483</v>
      </c>
    </row>
    <row r="662" spans="1:6" x14ac:dyDescent="0.2">
      <c r="A662" s="63"/>
      <c r="B662" s="63"/>
      <c r="C662" s="90"/>
      <c r="D662" s="21"/>
      <c r="E662" s="21"/>
      <c r="F662" s="222">
        <f>SUM(F660:F661)</f>
        <v>744166.36886300007</v>
      </c>
    </row>
    <row r="663" spans="1:6" x14ac:dyDescent="0.2">
      <c r="A663" s="63"/>
      <c r="B663" s="63"/>
      <c r="C663" s="139" t="s">
        <v>633</v>
      </c>
      <c r="D663" s="161">
        <v>1</v>
      </c>
      <c r="E663" s="137" t="s">
        <v>759</v>
      </c>
      <c r="F663" s="197">
        <v>104226.38</v>
      </c>
    </row>
    <row r="664" spans="1:6" x14ac:dyDescent="0.2">
      <c r="A664" s="63"/>
      <c r="B664" s="63"/>
      <c r="C664" s="128" t="s">
        <v>634</v>
      </c>
      <c r="D664" s="162">
        <v>1</v>
      </c>
      <c r="E664" s="135" t="s">
        <v>551</v>
      </c>
      <c r="F664" s="132">
        <v>91590</v>
      </c>
    </row>
    <row r="665" spans="1:6" ht="25.5" x14ac:dyDescent="0.2">
      <c r="A665" s="63"/>
      <c r="B665" s="63"/>
      <c r="C665" s="128" t="s">
        <v>635</v>
      </c>
      <c r="D665" s="162">
        <v>1</v>
      </c>
      <c r="E665" s="135" t="s">
        <v>551</v>
      </c>
      <c r="F665" s="132">
        <v>61890.400000000001</v>
      </c>
    </row>
    <row r="666" spans="1:6" x14ac:dyDescent="0.2">
      <c r="A666" s="63"/>
      <c r="B666" s="63"/>
      <c r="C666" s="128" t="s">
        <v>636</v>
      </c>
      <c r="D666" s="162">
        <v>1</v>
      </c>
      <c r="E666" s="135" t="s">
        <v>551</v>
      </c>
      <c r="F666" s="132">
        <v>59026.48</v>
      </c>
    </row>
    <row r="667" spans="1:6" ht="25.5" x14ac:dyDescent="0.2">
      <c r="A667" s="63"/>
      <c r="B667" s="63"/>
      <c r="C667" s="128" t="s">
        <v>637</v>
      </c>
      <c r="D667" s="162">
        <v>1</v>
      </c>
      <c r="E667" s="135" t="s">
        <v>551</v>
      </c>
      <c r="F667" s="132">
        <v>78586.3</v>
      </c>
    </row>
    <row r="668" spans="1:6" x14ac:dyDescent="0.2">
      <c r="A668" s="81"/>
      <c r="B668" s="81"/>
      <c r="C668" s="134" t="s">
        <v>638</v>
      </c>
      <c r="D668" s="163">
        <v>1</v>
      </c>
      <c r="E668" s="138" t="s">
        <v>759</v>
      </c>
      <c r="F668" s="201">
        <v>154767.69</v>
      </c>
    </row>
    <row r="669" spans="1:6" x14ac:dyDescent="0.2">
      <c r="A669" s="90"/>
      <c r="B669" s="21"/>
      <c r="C669" s="21"/>
      <c r="D669" s="21"/>
      <c r="E669" s="21"/>
      <c r="F669" s="29">
        <f>SUM(F663:F668)</f>
        <v>550087.25</v>
      </c>
    </row>
    <row r="670" spans="1:6" ht="38.25" x14ac:dyDescent="0.2">
      <c r="A670" s="197" t="s">
        <v>640</v>
      </c>
      <c r="B670" s="133" t="s">
        <v>639</v>
      </c>
      <c r="C670" s="224" t="s">
        <v>641</v>
      </c>
      <c r="D670" s="227"/>
      <c r="E670" s="77"/>
      <c r="F670" s="237"/>
    </row>
    <row r="671" spans="1:6" x14ac:dyDescent="0.2">
      <c r="A671" s="63"/>
      <c r="B671" s="63"/>
      <c r="C671" s="128" t="s">
        <v>642</v>
      </c>
      <c r="D671" s="167">
        <v>1264.8800000000001</v>
      </c>
      <c r="E671" s="132" t="s">
        <v>707</v>
      </c>
      <c r="F671" s="241">
        <v>178085.39950128723</v>
      </c>
    </row>
    <row r="672" spans="1:6" x14ac:dyDescent="0.2">
      <c r="A672" s="63"/>
      <c r="B672" s="63"/>
      <c r="C672" s="128" t="s">
        <v>643</v>
      </c>
      <c r="D672" s="167">
        <v>718.31</v>
      </c>
      <c r="E672" s="132" t="s">
        <v>707</v>
      </c>
      <c r="F672" s="241">
        <v>113185.59095521424</v>
      </c>
    </row>
    <row r="673" spans="1:6" x14ac:dyDescent="0.2">
      <c r="A673" s="63"/>
      <c r="B673" s="63"/>
      <c r="C673" s="128" t="s">
        <v>644</v>
      </c>
      <c r="D673" s="167">
        <v>1</v>
      </c>
      <c r="E673" s="169" t="s">
        <v>759</v>
      </c>
      <c r="F673" s="241">
        <v>10395.181967328443</v>
      </c>
    </row>
    <row r="674" spans="1:6" x14ac:dyDescent="0.2">
      <c r="A674" s="81"/>
      <c r="B674" s="81"/>
      <c r="C674" s="134" t="s">
        <v>645</v>
      </c>
      <c r="D674" s="168">
        <v>3</v>
      </c>
      <c r="E674" s="201" t="s">
        <v>746</v>
      </c>
      <c r="F674" s="246">
        <v>10712.696974170103</v>
      </c>
    </row>
    <row r="675" spans="1:6" x14ac:dyDescent="0.2">
      <c r="A675" s="90"/>
      <c r="B675" s="21"/>
      <c r="C675" s="21"/>
      <c r="D675" s="21"/>
      <c r="E675" s="21"/>
      <c r="F675" s="222">
        <f>SUM(F671:F674)</f>
        <v>312378.86939800001</v>
      </c>
    </row>
    <row r="676" spans="1:6" ht="38.25" x14ac:dyDescent="0.2">
      <c r="A676" s="197" t="s">
        <v>646</v>
      </c>
      <c r="B676" s="133" t="s">
        <v>647</v>
      </c>
      <c r="C676" s="228" t="s">
        <v>661</v>
      </c>
      <c r="D676" s="261"/>
      <c r="E676" s="197"/>
      <c r="F676" s="262"/>
    </row>
    <row r="677" spans="1:6" ht="51" x14ac:dyDescent="0.2">
      <c r="A677" s="63"/>
      <c r="B677" s="175" t="s">
        <v>660</v>
      </c>
      <c r="C677" s="164" t="s">
        <v>648</v>
      </c>
      <c r="D677" s="263">
        <v>437.5</v>
      </c>
      <c r="E677" s="132" t="s">
        <v>709</v>
      </c>
      <c r="F677" s="234">
        <v>150620.35</v>
      </c>
    </row>
    <row r="678" spans="1:6" x14ac:dyDescent="0.2">
      <c r="A678" s="63"/>
      <c r="B678" s="63"/>
      <c r="C678" s="164" t="s">
        <v>649</v>
      </c>
      <c r="D678" s="263">
        <v>613.9</v>
      </c>
      <c r="E678" s="132" t="s">
        <v>707</v>
      </c>
      <c r="F678" s="45">
        <v>30582.59</v>
      </c>
    </row>
    <row r="679" spans="1:6" x14ac:dyDescent="0.2">
      <c r="A679" s="63"/>
      <c r="B679" s="63"/>
      <c r="C679" s="164" t="s">
        <v>650</v>
      </c>
      <c r="D679" s="263">
        <v>14</v>
      </c>
      <c r="E679" s="132" t="s">
        <v>746</v>
      </c>
      <c r="F679" s="45">
        <v>2992.25</v>
      </c>
    </row>
    <row r="680" spans="1:6" x14ac:dyDescent="0.2">
      <c r="A680" s="63"/>
      <c r="B680" s="63"/>
      <c r="C680" s="264" t="s">
        <v>651</v>
      </c>
      <c r="D680" s="263">
        <v>3</v>
      </c>
      <c r="E680" s="132" t="s">
        <v>746</v>
      </c>
      <c r="F680" s="45">
        <v>1063.1500000000001</v>
      </c>
    </row>
    <row r="681" spans="1:6" x14ac:dyDescent="0.2">
      <c r="A681" s="63"/>
      <c r="B681" s="63"/>
      <c r="C681" s="264" t="s">
        <v>652</v>
      </c>
      <c r="D681" s="263">
        <v>1</v>
      </c>
      <c r="E681" s="132" t="s">
        <v>759</v>
      </c>
      <c r="F681" s="45">
        <v>35752.61</v>
      </c>
    </row>
    <row r="682" spans="1:6" x14ac:dyDescent="0.2">
      <c r="A682" s="63"/>
      <c r="B682" s="63"/>
      <c r="C682" s="164" t="s">
        <v>653</v>
      </c>
      <c r="D682" s="263">
        <v>581</v>
      </c>
      <c r="E682" s="132" t="s">
        <v>707</v>
      </c>
      <c r="F682" s="45">
        <v>2525.91</v>
      </c>
    </row>
    <row r="683" spans="1:6" x14ac:dyDescent="0.2">
      <c r="A683" s="63"/>
      <c r="B683" s="141" t="s">
        <v>654</v>
      </c>
      <c r="C683" s="164" t="s">
        <v>655</v>
      </c>
      <c r="D683" s="263">
        <v>447.5</v>
      </c>
      <c r="E683" s="132" t="s">
        <v>707</v>
      </c>
      <c r="F683" s="45">
        <v>42479.87</v>
      </c>
    </row>
    <row r="684" spans="1:6" x14ac:dyDescent="0.2">
      <c r="A684" s="63"/>
      <c r="B684" s="63"/>
      <c r="C684" s="164" t="s">
        <v>656</v>
      </c>
      <c r="D684" s="265">
        <v>1</v>
      </c>
      <c r="E684" s="132" t="s">
        <v>746</v>
      </c>
      <c r="F684" s="45">
        <v>145.09</v>
      </c>
    </row>
    <row r="685" spans="1:6" x14ac:dyDescent="0.2">
      <c r="A685" s="63"/>
      <c r="B685" s="63"/>
      <c r="C685" s="264" t="s">
        <v>657</v>
      </c>
      <c r="D685" s="265">
        <v>1</v>
      </c>
      <c r="E685" s="132" t="s">
        <v>746</v>
      </c>
      <c r="F685" s="45">
        <v>354.39</v>
      </c>
    </row>
    <row r="686" spans="1:6" x14ac:dyDescent="0.2">
      <c r="A686" s="63"/>
      <c r="B686" s="63"/>
      <c r="C686" s="164" t="s">
        <v>658</v>
      </c>
      <c r="D686" s="263">
        <v>729.4</v>
      </c>
      <c r="E686" s="132" t="s">
        <v>707</v>
      </c>
      <c r="F686" s="45">
        <v>2622.82</v>
      </c>
    </row>
    <row r="687" spans="1:6" x14ac:dyDescent="0.2">
      <c r="A687" s="81"/>
      <c r="B687" s="81"/>
      <c r="C687" s="266" t="s">
        <v>659</v>
      </c>
      <c r="D687" s="267">
        <v>1</v>
      </c>
      <c r="E687" s="201" t="s">
        <v>761</v>
      </c>
      <c r="F687" s="48">
        <v>14979.75</v>
      </c>
    </row>
    <row r="688" spans="1:6" x14ac:dyDescent="0.2">
      <c r="A688" s="210"/>
      <c r="B688" s="210"/>
      <c r="C688" s="210"/>
      <c r="D688" s="210"/>
      <c r="E688" s="210"/>
      <c r="F688" s="30">
        <f>SUM(F677:F687)</f>
        <v>284118.78000000009</v>
      </c>
    </row>
    <row r="689" spans="1:6" ht="25.5" x14ac:dyDescent="0.2">
      <c r="A689" s="197" t="s">
        <v>663</v>
      </c>
      <c r="B689" s="133" t="s">
        <v>662</v>
      </c>
      <c r="C689" s="133" t="s">
        <v>664</v>
      </c>
      <c r="D689" s="133"/>
      <c r="E689" s="197"/>
      <c r="F689" s="197"/>
    </row>
    <row r="690" spans="1:6" x14ac:dyDescent="0.2">
      <c r="A690" s="63"/>
      <c r="B690" s="63"/>
      <c r="C690" s="128" t="s">
        <v>665</v>
      </c>
      <c r="D690" s="220">
        <v>1047</v>
      </c>
      <c r="E690" s="132" t="s">
        <v>707</v>
      </c>
      <c r="F690" s="132">
        <v>89411.419231167718</v>
      </c>
    </row>
    <row r="691" spans="1:6" x14ac:dyDescent="0.2">
      <c r="A691" s="63"/>
      <c r="B691" s="63"/>
      <c r="C691" s="129" t="s">
        <v>534</v>
      </c>
      <c r="D691" s="220">
        <v>636</v>
      </c>
      <c r="E691" s="132" t="s">
        <v>707</v>
      </c>
      <c r="F691" s="132">
        <v>6076.6102914125786</v>
      </c>
    </row>
    <row r="692" spans="1:6" x14ac:dyDescent="0.2">
      <c r="A692" s="63"/>
      <c r="B692" s="63"/>
      <c r="C692" s="129" t="s">
        <v>568</v>
      </c>
      <c r="D692" s="268">
        <v>10</v>
      </c>
      <c r="E692" s="132" t="s">
        <v>746</v>
      </c>
      <c r="F692" s="132">
        <v>4299.5496820198541</v>
      </c>
    </row>
    <row r="693" spans="1:6" x14ac:dyDescent="0.2">
      <c r="A693" s="63"/>
      <c r="B693" s="63"/>
      <c r="C693" s="129" t="s">
        <v>569</v>
      </c>
      <c r="D693" s="268">
        <v>5</v>
      </c>
      <c r="E693" s="132" t="s">
        <v>746</v>
      </c>
      <c r="F693" s="132">
        <v>2696.7619500347269</v>
      </c>
    </row>
    <row r="694" spans="1:6" x14ac:dyDescent="0.2">
      <c r="A694" s="63"/>
      <c r="B694" s="63"/>
      <c r="C694" s="128" t="s">
        <v>666</v>
      </c>
      <c r="D694" s="268">
        <v>6</v>
      </c>
      <c r="E694" s="132" t="s">
        <v>746</v>
      </c>
      <c r="F694" s="132">
        <v>20335.768774823413</v>
      </c>
    </row>
    <row r="695" spans="1:6" x14ac:dyDescent="0.2">
      <c r="A695" s="63"/>
      <c r="B695" s="63"/>
      <c r="C695" s="129" t="s">
        <v>667</v>
      </c>
      <c r="D695" s="220">
        <v>460</v>
      </c>
      <c r="E695" s="132" t="s">
        <v>709</v>
      </c>
      <c r="F695" s="132">
        <v>39864.910000000003</v>
      </c>
    </row>
    <row r="696" spans="1:6" x14ac:dyDescent="0.2">
      <c r="A696" s="63"/>
      <c r="B696" s="63"/>
      <c r="C696" s="129" t="s">
        <v>668</v>
      </c>
      <c r="D696" s="268">
        <v>1</v>
      </c>
      <c r="E696" s="132" t="s">
        <v>759</v>
      </c>
      <c r="F696" s="132">
        <v>1625.0601612806877</v>
      </c>
    </row>
    <row r="697" spans="1:6" x14ac:dyDescent="0.2">
      <c r="A697" s="63"/>
      <c r="B697" s="63"/>
      <c r="C697" s="129" t="s">
        <v>669</v>
      </c>
      <c r="D697" s="268">
        <v>1</v>
      </c>
      <c r="E697" s="132" t="s">
        <v>746</v>
      </c>
      <c r="F697" s="132">
        <v>2281.7610762710128</v>
      </c>
    </row>
    <row r="698" spans="1:6" x14ac:dyDescent="0.2">
      <c r="A698" s="63"/>
      <c r="B698" s="63"/>
      <c r="C698" s="129" t="s">
        <v>670</v>
      </c>
      <c r="D698" s="268">
        <v>3</v>
      </c>
      <c r="E698" s="132" t="s">
        <v>746</v>
      </c>
      <c r="F698" s="132">
        <v>1966.8</v>
      </c>
    </row>
    <row r="699" spans="1:6" x14ac:dyDescent="0.2">
      <c r="A699" s="81"/>
      <c r="B699" s="81"/>
      <c r="C699" s="130" t="s">
        <v>671</v>
      </c>
      <c r="D699" s="269">
        <v>1</v>
      </c>
      <c r="E699" s="201" t="s">
        <v>746</v>
      </c>
      <c r="F699" s="201">
        <v>992.2</v>
      </c>
    </row>
    <row r="700" spans="1:6" x14ac:dyDescent="0.2">
      <c r="A700" s="30"/>
      <c r="B700" s="30"/>
      <c r="C700" s="30"/>
      <c r="D700" s="30"/>
      <c r="E700" s="30"/>
      <c r="F700" s="30">
        <f>SUM(F690:F699)</f>
        <v>169550.84116700999</v>
      </c>
    </row>
    <row r="701" spans="1:6" ht="38.25" x14ac:dyDescent="0.2">
      <c r="A701" s="197" t="s">
        <v>679</v>
      </c>
      <c r="B701" s="214" t="s">
        <v>672</v>
      </c>
      <c r="C701" s="133" t="s">
        <v>677</v>
      </c>
      <c r="D701" s="133"/>
      <c r="E701" s="77"/>
      <c r="F701" s="197"/>
    </row>
    <row r="702" spans="1:6" x14ac:dyDescent="0.2">
      <c r="A702" s="63"/>
      <c r="B702" s="63"/>
      <c r="C702" s="63" t="s">
        <v>678</v>
      </c>
      <c r="D702" s="132">
        <v>1</v>
      </c>
      <c r="E702" s="132" t="s">
        <v>746</v>
      </c>
      <c r="F702" s="169">
        <v>32772.87903771409</v>
      </c>
    </row>
    <row r="703" spans="1:6" x14ac:dyDescent="0.2">
      <c r="A703" s="63"/>
      <c r="B703" s="63"/>
      <c r="C703" s="63" t="s">
        <v>673</v>
      </c>
      <c r="D703" s="132">
        <v>1</v>
      </c>
      <c r="E703" s="132" t="s">
        <v>759</v>
      </c>
      <c r="F703" s="169">
        <v>1751.5483398883655</v>
      </c>
    </row>
    <row r="704" spans="1:6" x14ac:dyDescent="0.2">
      <c r="A704" s="63"/>
      <c r="B704" s="63"/>
      <c r="C704" s="63" t="s">
        <v>674</v>
      </c>
      <c r="D704" s="132">
        <v>1</v>
      </c>
      <c r="E704" s="132" t="s">
        <v>759</v>
      </c>
      <c r="F704" s="169">
        <v>3195.7194751230581</v>
      </c>
    </row>
    <row r="705" spans="1:6" x14ac:dyDescent="0.2">
      <c r="A705" s="63"/>
      <c r="B705" s="63"/>
      <c r="C705" s="63" t="s">
        <v>675</v>
      </c>
      <c r="D705" s="132">
        <v>1</v>
      </c>
      <c r="E705" s="132" t="s">
        <v>759</v>
      </c>
      <c r="F705" s="169">
        <v>599.84391852484168</v>
      </c>
    </row>
    <row r="706" spans="1:6" x14ac:dyDescent="0.2">
      <c r="A706" s="81"/>
      <c r="B706" s="81"/>
      <c r="C706" s="81" t="s">
        <v>676</v>
      </c>
      <c r="D706" s="201">
        <v>1</v>
      </c>
      <c r="E706" s="201" t="s">
        <v>746</v>
      </c>
      <c r="F706" s="270">
        <v>15202.199309952002</v>
      </c>
    </row>
    <row r="707" spans="1:6" x14ac:dyDescent="0.2">
      <c r="A707" s="30"/>
      <c r="B707" s="30"/>
      <c r="C707" s="30"/>
      <c r="D707" s="30"/>
      <c r="E707" s="30"/>
      <c r="F707" s="271">
        <f>SUM(F702:F706)</f>
        <v>53522.19008120236</v>
      </c>
    </row>
    <row r="708" spans="1:6" ht="39" customHeight="1" x14ac:dyDescent="0.2">
      <c r="A708" s="197" t="s">
        <v>762</v>
      </c>
      <c r="B708" s="227" t="s">
        <v>681</v>
      </c>
      <c r="C708" s="227" t="s">
        <v>682</v>
      </c>
      <c r="D708" s="236"/>
      <c r="E708" s="272"/>
      <c r="F708" s="158"/>
    </row>
    <row r="709" spans="1:6" x14ac:dyDescent="0.2">
      <c r="A709" s="63"/>
      <c r="B709" s="43"/>
      <c r="C709" s="125" t="s">
        <v>683</v>
      </c>
      <c r="D709" s="195">
        <v>668</v>
      </c>
      <c r="E709" s="273" t="s">
        <v>707</v>
      </c>
      <c r="F709" s="62">
        <v>481073.88000000006</v>
      </c>
    </row>
    <row r="710" spans="1:6" x14ac:dyDescent="0.2">
      <c r="A710" s="63"/>
      <c r="B710" s="43"/>
      <c r="C710" s="171" t="s">
        <v>684</v>
      </c>
      <c r="D710" s="195">
        <v>1</v>
      </c>
      <c r="E710" s="195" t="s">
        <v>759</v>
      </c>
      <c r="F710" s="62">
        <v>22545.85</v>
      </c>
    </row>
    <row r="711" spans="1:6" x14ac:dyDescent="0.2">
      <c r="A711" s="63"/>
      <c r="B711" s="43"/>
      <c r="C711" s="171" t="s">
        <v>685</v>
      </c>
      <c r="D711" s="195">
        <v>1</v>
      </c>
      <c r="E711" s="195" t="s">
        <v>759</v>
      </c>
      <c r="F711" s="62">
        <v>6421.4800000000005</v>
      </c>
    </row>
    <row r="712" spans="1:6" x14ac:dyDescent="0.2">
      <c r="A712" s="63"/>
      <c r="B712" s="43"/>
      <c r="C712" s="171" t="s">
        <v>686</v>
      </c>
      <c r="D712" s="195">
        <v>1</v>
      </c>
      <c r="E712" s="195" t="s">
        <v>759</v>
      </c>
      <c r="F712" s="62">
        <v>20088.48</v>
      </c>
    </row>
    <row r="713" spans="1:6" x14ac:dyDescent="0.2">
      <c r="A713" s="63"/>
      <c r="B713" s="43"/>
      <c r="C713" s="171" t="s">
        <v>687</v>
      </c>
      <c r="D713" s="195">
        <v>1</v>
      </c>
      <c r="E713" s="195" t="s">
        <v>759</v>
      </c>
      <c r="F713" s="62">
        <v>12092.36</v>
      </c>
    </row>
    <row r="714" spans="1:6" x14ac:dyDescent="0.2">
      <c r="A714" s="63"/>
      <c r="B714" s="43"/>
      <c r="C714" s="171" t="s">
        <v>539</v>
      </c>
      <c r="D714" s="195">
        <v>1</v>
      </c>
      <c r="E714" s="195" t="s">
        <v>746</v>
      </c>
      <c r="F714" s="62">
        <v>18948.060000000001</v>
      </c>
    </row>
    <row r="715" spans="1:6" x14ac:dyDescent="0.2">
      <c r="A715" s="63"/>
      <c r="B715" s="43"/>
      <c r="C715" s="171" t="s">
        <v>688</v>
      </c>
      <c r="D715" s="195">
        <v>1</v>
      </c>
      <c r="E715" s="195" t="s">
        <v>759</v>
      </c>
      <c r="F715" s="62">
        <v>55331.919999999991</v>
      </c>
    </row>
    <row r="716" spans="1:6" x14ac:dyDescent="0.2">
      <c r="A716" s="63"/>
      <c r="B716" s="43"/>
      <c r="C716" s="171" t="s">
        <v>689</v>
      </c>
      <c r="D716" s="195">
        <v>1</v>
      </c>
      <c r="E716" s="195" t="s">
        <v>759</v>
      </c>
      <c r="F716" s="62">
        <v>7387.04</v>
      </c>
    </row>
    <row r="717" spans="1:6" x14ac:dyDescent="0.2">
      <c r="A717" s="63"/>
      <c r="B717" s="43"/>
      <c r="C717" s="171" t="s">
        <v>690</v>
      </c>
      <c r="D717" s="195">
        <v>1</v>
      </c>
      <c r="E717" s="195" t="s">
        <v>759</v>
      </c>
      <c r="F717" s="62">
        <v>10232.58</v>
      </c>
    </row>
    <row r="718" spans="1:6" x14ac:dyDescent="0.2">
      <c r="A718" s="63"/>
      <c r="B718" s="43"/>
      <c r="C718" s="171" t="s">
        <v>469</v>
      </c>
      <c r="D718" s="195">
        <v>1</v>
      </c>
      <c r="E718" s="195" t="s">
        <v>759</v>
      </c>
      <c r="F718" s="62">
        <v>7617.4499999999989</v>
      </c>
    </row>
    <row r="719" spans="1:6" x14ac:dyDescent="0.2">
      <c r="A719" s="63"/>
      <c r="B719" s="43"/>
      <c r="C719" s="171" t="s">
        <v>691</v>
      </c>
      <c r="D719" s="195">
        <v>1</v>
      </c>
      <c r="E719" s="195" t="s">
        <v>759</v>
      </c>
      <c r="F719" s="62">
        <v>6463.0599999999995</v>
      </c>
    </row>
    <row r="720" spans="1:6" x14ac:dyDescent="0.2">
      <c r="A720" s="63"/>
      <c r="B720" s="43"/>
      <c r="C720" s="171" t="s">
        <v>692</v>
      </c>
      <c r="D720" s="195">
        <v>275.5</v>
      </c>
      <c r="E720" s="273" t="s">
        <v>707</v>
      </c>
      <c r="F720" s="62">
        <v>18403.39</v>
      </c>
    </row>
    <row r="721" spans="1:6" x14ac:dyDescent="0.2">
      <c r="A721" s="63"/>
      <c r="B721" s="43"/>
      <c r="C721" s="171" t="s">
        <v>693</v>
      </c>
      <c r="D721" s="195">
        <v>497.8</v>
      </c>
      <c r="E721" s="273" t="s">
        <v>707</v>
      </c>
      <c r="F721" s="62">
        <v>3497.7000000000003</v>
      </c>
    </row>
    <row r="722" spans="1:6" x14ac:dyDescent="0.2">
      <c r="A722" s="63"/>
      <c r="B722" s="43"/>
      <c r="C722" s="171" t="s">
        <v>694</v>
      </c>
      <c r="D722" s="195">
        <v>12</v>
      </c>
      <c r="E722" s="195" t="s">
        <v>709</v>
      </c>
      <c r="F722" s="62">
        <v>411.61</v>
      </c>
    </row>
    <row r="723" spans="1:6" x14ac:dyDescent="0.2">
      <c r="A723" s="63"/>
      <c r="B723" s="43"/>
      <c r="C723" s="171" t="s">
        <v>695</v>
      </c>
      <c r="D723" s="195">
        <v>2</v>
      </c>
      <c r="E723" s="195" t="s">
        <v>746</v>
      </c>
      <c r="F723" s="62">
        <v>1736.0199999999998</v>
      </c>
    </row>
    <row r="724" spans="1:6" x14ac:dyDescent="0.2">
      <c r="A724" s="63"/>
      <c r="B724" s="43"/>
      <c r="C724" s="171" t="s">
        <v>696</v>
      </c>
      <c r="D724" s="195">
        <v>1</v>
      </c>
      <c r="E724" s="195" t="s">
        <v>746</v>
      </c>
      <c r="F724" s="62">
        <v>308.01</v>
      </c>
    </row>
    <row r="725" spans="1:6" x14ac:dyDescent="0.2">
      <c r="A725" s="63"/>
      <c r="B725" s="43"/>
      <c r="C725" s="171" t="s">
        <v>697</v>
      </c>
      <c r="D725" s="195">
        <v>1</v>
      </c>
      <c r="E725" s="195"/>
      <c r="F725" s="62">
        <v>283.52</v>
      </c>
    </row>
    <row r="726" spans="1:6" x14ac:dyDescent="0.2">
      <c r="A726" s="63"/>
      <c r="B726" s="43"/>
      <c r="C726" s="171" t="s">
        <v>698</v>
      </c>
      <c r="D726" s="195">
        <v>1</v>
      </c>
      <c r="E726" s="195" t="s">
        <v>746</v>
      </c>
      <c r="F726" s="62">
        <v>311.51</v>
      </c>
    </row>
    <row r="727" spans="1:6" x14ac:dyDescent="0.2">
      <c r="A727" s="63"/>
      <c r="B727" s="43"/>
      <c r="C727" s="171" t="s">
        <v>699</v>
      </c>
      <c r="D727" s="195">
        <v>1</v>
      </c>
      <c r="E727" s="195" t="s">
        <v>746</v>
      </c>
      <c r="F727" s="62">
        <v>535.52</v>
      </c>
    </row>
    <row r="728" spans="1:6" x14ac:dyDescent="0.2">
      <c r="A728" s="63"/>
      <c r="B728" s="43"/>
      <c r="C728" s="171" t="s">
        <v>700</v>
      </c>
      <c r="D728" s="195">
        <v>95.9</v>
      </c>
      <c r="E728" s="195" t="s">
        <v>709</v>
      </c>
      <c r="F728" s="62">
        <v>4959.6100000000006</v>
      </c>
    </row>
    <row r="729" spans="1:6" x14ac:dyDescent="0.2">
      <c r="A729" s="63"/>
      <c r="B729" s="43"/>
      <c r="C729" s="171" t="s">
        <v>701</v>
      </c>
      <c r="D729" s="195">
        <v>6</v>
      </c>
      <c r="E729" s="195" t="s">
        <v>746</v>
      </c>
      <c r="F729" s="62">
        <v>378.67999999999995</v>
      </c>
    </row>
    <row r="730" spans="1:6" x14ac:dyDescent="0.2">
      <c r="A730" s="63"/>
      <c r="B730" s="43"/>
      <c r="C730" s="171" t="s">
        <v>702</v>
      </c>
      <c r="D730" s="195">
        <v>6</v>
      </c>
      <c r="E730" s="195" t="s">
        <v>746</v>
      </c>
      <c r="F730" s="62">
        <v>282.83</v>
      </c>
    </row>
    <row r="731" spans="1:6" x14ac:dyDescent="0.2">
      <c r="A731" s="63"/>
      <c r="B731" s="43"/>
      <c r="C731" s="171" t="s">
        <v>703</v>
      </c>
      <c r="D731" s="195">
        <v>7.9</v>
      </c>
      <c r="E731" s="195" t="s">
        <v>709</v>
      </c>
      <c r="F731" s="62">
        <v>3619.9000000000005</v>
      </c>
    </row>
    <row r="732" spans="1:6" x14ac:dyDescent="0.2">
      <c r="A732" s="63"/>
      <c r="B732" s="43"/>
      <c r="C732" s="171" t="s">
        <v>704</v>
      </c>
      <c r="D732" s="195">
        <v>2.7</v>
      </c>
      <c r="E732" s="195" t="s">
        <v>709</v>
      </c>
      <c r="F732" s="62">
        <v>1689.8899999999999</v>
      </c>
    </row>
    <row r="733" spans="1:6" x14ac:dyDescent="0.2">
      <c r="A733" s="81"/>
      <c r="B733" s="46"/>
      <c r="C733" s="172" t="s">
        <v>705</v>
      </c>
      <c r="D733" s="196">
        <v>60</v>
      </c>
      <c r="E733" s="196" t="s">
        <v>709</v>
      </c>
      <c r="F733" s="157">
        <v>22003.279999999999</v>
      </c>
    </row>
    <row r="734" spans="1:6" x14ac:dyDescent="0.2">
      <c r="A734" s="30"/>
      <c r="B734" s="30"/>
      <c r="C734" s="30"/>
      <c r="D734" s="30"/>
      <c r="E734" s="30"/>
      <c r="F734" s="30">
        <f>SUM(F709:F733)</f>
        <v>706623.63000000024</v>
      </c>
    </row>
    <row r="735" spans="1:6" ht="25.5" x14ac:dyDescent="0.2">
      <c r="A735" s="197" t="s">
        <v>777</v>
      </c>
      <c r="B735" s="261" t="s">
        <v>775</v>
      </c>
      <c r="C735" s="224" t="s">
        <v>774</v>
      </c>
      <c r="D735" s="197"/>
      <c r="E735" s="197"/>
      <c r="F735" s="77"/>
    </row>
    <row r="736" spans="1:6" x14ac:dyDescent="0.2">
      <c r="A736" s="63"/>
      <c r="B736" s="43"/>
      <c r="C736" s="175" t="s">
        <v>763</v>
      </c>
      <c r="D736" s="132">
        <v>1.4630000000000001</v>
      </c>
      <c r="E736" s="132" t="s">
        <v>750</v>
      </c>
      <c r="F736" s="132">
        <v>888837.37999999989</v>
      </c>
    </row>
    <row r="737" spans="1:6" x14ac:dyDescent="0.2">
      <c r="A737" s="63"/>
      <c r="B737" s="43"/>
      <c r="C737" s="175" t="s">
        <v>764</v>
      </c>
      <c r="D737" s="132">
        <v>1</v>
      </c>
      <c r="E737" s="132" t="s">
        <v>759</v>
      </c>
      <c r="F737" s="132">
        <v>17082.84</v>
      </c>
    </row>
    <row r="738" spans="1:6" x14ac:dyDescent="0.2">
      <c r="A738" s="63"/>
      <c r="B738" s="43"/>
      <c r="C738" s="141" t="s">
        <v>765</v>
      </c>
      <c r="D738" s="132">
        <v>3824.9</v>
      </c>
      <c r="E738" s="132" t="s">
        <v>707</v>
      </c>
      <c r="F738" s="132">
        <v>152604.99000000005</v>
      </c>
    </row>
    <row r="739" spans="1:6" x14ac:dyDescent="0.2">
      <c r="A739" s="63"/>
      <c r="B739" s="43"/>
      <c r="C739" s="141" t="s">
        <v>766</v>
      </c>
      <c r="D739" s="132">
        <v>1</v>
      </c>
      <c r="E739" s="132" t="s">
        <v>759</v>
      </c>
      <c r="F739" s="132">
        <v>467.79</v>
      </c>
    </row>
    <row r="740" spans="1:6" x14ac:dyDescent="0.2">
      <c r="A740" s="63"/>
      <c r="B740" s="43"/>
      <c r="C740" s="141" t="s">
        <v>767</v>
      </c>
      <c r="D740" s="132">
        <v>4227</v>
      </c>
      <c r="E740" s="132" t="s">
        <v>707</v>
      </c>
      <c r="F740" s="132">
        <v>11302.97</v>
      </c>
    </row>
    <row r="741" spans="1:6" x14ac:dyDescent="0.2">
      <c r="A741" s="63"/>
      <c r="B741" s="43"/>
      <c r="C741" s="141" t="s">
        <v>768</v>
      </c>
      <c r="D741" s="132"/>
      <c r="E741" s="132"/>
      <c r="F741" s="132">
        <v>133286.01999999999</v>
      </c>
    </row>
    <row r="742" spans="1:6" x14ac:dyDescent="0.2">
      <c r="A742" s="63"/>
      <c r="B742" s="43"/>
      <c r="C742" s="175" t="s">
        <v>769</v>
      </c>
      <c r="D742" s="132">
        <v>1</v>
      </c>
      <c r="E742" s="132" t="s">
        <v>746</v>
      </c>
      <c r="F742" s="132">
        <v>1040.0400000000004</v>
      </c>
    </row>
    <row r="743" spans="1:6" x14ac:dyDescent="0.2">
      <c r="A743" s="63"/>
      <c r="B743" s="43"/>
      <c r="C743" s="175" t="s">
        <v>770</v>
      </c>
      <c r="D743" s="132">
        <v>2</v>
      </c>
      <c r="E743" s="132" t="s">
        <v>746</v>
      </c>
      <c r="F743" s="132">
        <v>3202.33</v>
      </c>
    </row>
    <row r="744" spans="1:6" x14ac:dyDescent="0.2">
      <c r="A744" s="63"/>
      <c r="B744" s="43"/>
      <c r="C744" s="175" t="s">
        <v>770</v>
      </c>
      <c r="D744" s="132">
        <v>1</v>
      </c>
      <c r="E744" s="132" t="s">
        <v>746</v>
      </c>
      <c r="F744" s="132">
        <v>1577.53</v>
      </c>
    </row>
    <row r="745" spans="1:6" x14ac:dyDescent="0.2">
      <c r="A745" s="63"/>
      <c r="B745" s="43"/>
      <c r="C745" s="175" t="s">
        <v>771</v>
      </c>
      <c r="D745" s="132">
        <v>44</v>
      </c>
      <c r="E745" s="132" t="s">
        <v>746</v>
      </c>
      <c r="F745" s="132">
        <v>2283.8800000000006</v>
      </c>
    </row>
    <row r="746" spans="1:6" x14ac:dyDescent="0.2">
      <c r="A746" s="63"/>
      <c r="B746" s="43"/>
      <c r="C746" s="175" t="s">
        <v>772</v>
      </c>
      <c r="D746" s="132">
        <v>61</v>
      </c>
      <c r="E746" s="132" t="s">
        <v>746</v>
      </c>
      <c r="F746" s="132">
        <v>3378.67</v>
      </c>
    </row>
    <row r="747" spans="1:6" x14ac:dyDescent="0.2">
      <c r="A747" s="81"/>
      <c r="B747" s="46"/>
      <c r="C747" s="250" t="s">
        <v>773</v>
      </c>
      <c r="D747" s="201">
        <v>32427.3</v>
      </c>
      <c r="E747" s="201" t="s">
        <v>707</v>
      </c>
      <c r="F747" s="201">
        <v>87191.67</v>
      </c>
    </row>
    <row r="748" spans="1:6" x14ac:dyDescent="0.2">
      <c r="A748" s="30"/>
      <c r="B748" s="30"/>
      <c r="C748" s="30"/>
      <c r="D748" s="30"/>
      <c r="E748" s="30"/>
      <c r="F748" s="30">
        <f>SUM(F736:F747)</f>
        <v>1302256.1099999999</v>
      </c>
    </row>
    <row r="749" spans="1:6" ht="38.25" x14ac:dyDescent="0.2">
      <c r="A749" s="274" t="s">
        <v>776</v>
      </c>
      <c r="B749" s="173" t="s">
        <v>552</v>
      </c>
      <c r="C749" s="227" t="s">
        <v>575</v>
      </c>
      <c r="D749" s="274"/>
      <c r="E749" s="197"/>
      <c r="F749" s="77"/>
    </row>
    <row r="750" spans="1:6" x14ac:dyDescent="0.2">
      <c r="A750" s="43"/>
      <c r="B750" s="43"/>
      <c r="C750" s="238" t="s">
        <v>554</v>
      </c>
      <c r="D750" s="273">
        <v>583</v>
      </c>
      <c r="E750" s="240" t="s">
        <v>760</v>
      </c>
      <c r="F750" s="220">
        <v>423462.41739999992</v>
      </c>
    </row>
    <row r="751" spans="1:6" x14ac:dyDescent="0.2">
      <c r="A751" s="43"/>
      <c r="B751" s="43"/>
      <c r="C751" s="238" t="s">
        <v>555</v>
      </c>
      <c r="D751" s="273">
        <v>175</v>
      </c>
      <c r="E751" s="240" t="s">
        <v>760</v>
      </c>
      <c r="F751" s="220">
        <v>127275.53189999997</v>
      </c>
    </row>
    <row r="752" spans="1:6" x14ac:dyDescent="0.2">
      <c r="A752" s="43"/>
      <c r="B752" s="43"/>
      <c r="C752" s="242" t="s">
        <v>556</v>
      </c>
      <c r="D752" s="273">
        <v>4226.1000000000004</v>
      </c>
      <c r="E752" s="240" t="s">
        <v>707</v>
      </c>
      <c r="F752" s="220">
        <v>166300.11309999999</v>
      </c>
    </row>
    <row r="753" spans="1:6" x14ac:dyDescent="0.2">
      <c r="A753" s="43"/>
      <c r="B753" s="43"/>
      <c r="C753" s="242" t="s">
        <v>557</v>
      </c>
      <c r="D753" s="273">
        <v>6242</v>
      </c>
      <c r="E753" s="240" t="s">
        <v>707</v>
      </c>
      <c r="F753" s="220">
        <v>59474.718600000007</v>
      </c>
    </row>
    <row r="754" spans="1:6" x14ac:dyDescent="0.2">
      <c r="A754" s="43"/>
      <c r="B754" s="43"/>
      <c r="C754" s="242" t="s">
        <v>558</v>
      </c>
      <c r="D754" s="273">
        <v>872.37</v>
      </c>
      <c r="E754" s="240" t="s">
        <v>709</v>
      </c>
      <c r="F754" s="220">
        <v>143383.07610000001</v>
      </c>
    </row>
    <row r="755" spans="1:6" x14ac:dyDescent="0.2">
      <c r="A755" s="43"/>
      <c r="B755" s="43"/>
      <c r="C755" s="238" t="s">
        <v>559</v>
      </c>
      <c r="D755" s="273">
        <v>2633</v>
      </c>
      <c r="E755" s="240" t="s">
        <v>709</v>
      </c>
      <c r="F755" s="220">
        <v>178179.62690000003</v>
      </c>
    </row>
    <row r="756" spans="1:6" x14ac:dyDescent="0.2">
      <c r="A756" s="43"/>
      <c r="B756" s="43"/>
      <c r="C756" s="238" t="s">
        <v>560</v>
      </c>
      <c r="D756" s="273">
        <v>789</v>
      </c>
      <c r="E756" s="240" t="s">
        <v>709</v>
      </c>
      <c r="F756" s="220">
        <v>57549.027799999989</v>
      </c>
    </row>
    <row r="757" spans="1:6" x14ac:dyDescent="0.2">
      <c r="A757" s="43"/>
      <c r="B757" s="43"/>
      <c r="C757" s="238" t="s">
        <v>561</v>
      </c>
      <c r="D757" s="273">
        <v>54.5</v>
      </c>
      <c r="E757" s="240" t="s">
        <v>709</v>
      </c>
      <c r="F757" s="220">
        <v>3050.6036000000004</v>
      </c>
    </row>
    <row r="758" spans="1:6" x14ac:dyDescent="0.2">
      <c r="A758" s="43"/>
      <c r="B758" s="43"/>
      <c r="C758" s="238" t="s">
        <v>562</v>
      </c>
      <c r="D758" s="273">
        <v>69</v>
      </c>
      <c r="E758" s="240" t="s">
        <v>746</v>
      </c>
      <c r="F758" s="220">
        <v>1465.3584000000001</v>
      </c>
    </row>
    <row r="759" spans="1:6" x14ac:dyDescent="0.2">
      <c r="A759" s="43"/>
      <c r="B759" s="43"/>
      <c r="C759" s="242" t="s">
        <v>563</v>
      </c>
      <c r="D759" s="273">
        <v>36</v>
      </c>
      <c r="E759" s="240" t="s">
        <v>746</v>
      </c>
      <c r="F759" s="220">
        <v>834.99679999999989</v>
      </c>
    </row>
    <row r="760" spans="1:6" x14ac:dyDescent="0.2">
      <c r="A760" s="43"/>
      <c r="B760" s="43"/>
      <c r="C760" s="238" t="s">
        <v>564</v>
      </c>
      <c r="D760" s="273">
        <v>46</v>
      </c>
      <c r="E760" s="240" t="s">
        <v>746</v>
      </c>
      <c r="F760" s="220">
        <v>3256.5335</v>
      </c>
    </row>
    <row r="761" spans="1:6" x14ac:dyDescent="0.2">
      <c r="A761" s="43"/>
      <c r="B761" s="43"/>
      <c r="C761" s="238" t="s">
        <v>565</v>
      </c>
      <c r="D761" s="273">
        <v>44</v>
      </c>
      <c r="E761" s="240" t="s">
        <v>746</v>
      </c>
      <c r="F761" s="220">
        <v>3114.9634999999998</v>
      </c>
    </row>
    <row r="762" spans="1:6" x14ac:dyDescent="0.2">
      <c r="A762" s="43"/>
      <c r="B762" s="43"/>
      <c r="C762" s="238" t="s">
        <v>566</v>
      </c>
      <c r="D762" s="273">
        <v>9</v>
      </c>
      <c r="E762" s="240" t="s">
        <v>746</v>
      </c>
      <c r="F762" s="220">
        <v>14031.765000000003</v>
      </c>
    </row>
    <row r="763" spans="1:6" x14ac:dyDescent="0.2">
      <c r="A763" s="43"/>
      <c r="B763" s="43"/>
      <c r="C763" s="242" t="s">
        <v>567</v>
      </c>
      <c r="D763" s="273">
        <v>1</v>
      </c>
      <c r="E763" s="240" t="s">
        <v>759</v>
      </c>
      <c r="F763" s="220">
        <v>6389.2114000000001</v>
      </c>
    </row>
    <row r="764" spans="1:6" x14ac:dyDescent="0.2">
      <c r="A764" s="43"/>
      <c r="B764" s="43"/>
      <c r="C764" s="238" t="s">
        <v>568</v>
      </c>
      <c r="D764" s="273">
        <v>7</v>
      </c>
      <c r="E764" s="240" t="s">
        <v>746</v>
      </c>
      <c r="F764" s="220">
        <v>3590.9411999999998</v>
      </c>
    </row>
    <row r="765" spans="1:6" x14ac:dyDescent="0.2">
      <c r="A765" s="43"/>
      <c r="B765" s="43"/>
      <c r="C765" s="242" t="s">
        <v>569</v>
      </c>
      <c r="D765" s="273">
        <v>4</v>
      </c>
      <c r="E765" s="240" t="s">
        <v>746</v>
      </c>
      <c r="F765" s="220">
        <v>2930.5595000000003</v>
      </c>
    </row>
    <row r="766" spans="1:6" x14ac:dyDescent="0.2">
      <c r="A766" s="43"/>
      <c r="B766" s="43"/>
      <c r="C766" s="242" t="s">
        <v>570</v>
      </c>
      <c r="D766" s="273">
        <v>8</v>
      </c>
      <c r="E766" s="240" t="s">
        <v>746</v>
      </c>
      <c r="F766" s="220">
        <v>5216.2737000000006</v>
      </c>
    </row>
    <row r="767" spans="1:6" x14ac:dyDescent="0.2">
      <c r="A767" s="46"/>
      <c r="B767" s="46"/>
      <c r="C767" s="243" t="s">
        <v>571</v>
      </c>
      <c r="D767" s="275">
        <v>3</v>
      </c>
      <c r="E767" s="245" t="s">
        <v>746</v>
      </c>
      <c r="F767" s="221">
        <v>673.76</v>
      </c>
    </row>
    <row r="768" spans="1:6" x14ac:dyDescent="0.2">
      <c r="A768" s="30"/>
      <c r="B768" s="30"/>
      <c r="C768" s="30"/>
      <c r="D768" s="30"/>
      <c r="E768" s="30"/>
      <c r="F768" s="276">
        <f>SUM(F750:F767)</f>
        <v>1200179.4783999999</v>
      </c>
    </row>
    <row r="769" spans="1:6" ht="25.5" x14ac:dyDescent="0.2">
      <c r="A769" s="197" t="s">
        <v>779</v>
      </c>
      <c r="B769" s="227" t="s">
        <v>778</v>
      </c>
      <c r="C769" s="261" t="s">
        <v>780</v>
      </c>
      <c r="D769" s="274"/>
      <c r="E769" s="197"/>
      <c r="F769" s="197"/>
    </row>
    <row r="770" spans="1:6" x14ac:dyDescent="0.2">
      <c r="A770" s="63"/>
      <c r="B770" s="43"/>
      <c r="C770" s="125" t="s">
        <v>781</v>
      </c>
      <c r="D770" s="273">
        <v>297.39999999999998</v>
      </c>
      <c r="E770" s="240" t="s">
        <v>707</v>
      </c>
      <c r="F770" s="220">
        <v>372687.07605545863</v>
      </c>
    </row>
    <row r="771" spans="1:6" x14ac:dyDescent="0.2">
      <c r="A771" s="63"/>
      <c r="B771" s="43"/>
      <c r="C771" s="125" t="s">
        <v>782</v>
      </c>
      <c r="D771" s="273">
        <v>1</v>
      </c>
      <c r="E771" s="132" t="s">
        <v>746</v>
      </c>
      <c r="F771" s="220">
        <v>10712.386042685339</v>
      </c>
    </row>
    <row r="772" spans="1:6" ht="25.5" x14ac:dyDescent="0.2">
      <c r="A772" s="63"/>
      <c r="B772" s="43"/>
      <c r="C772" s="125" t="s">
        <v>783</v>
      </c>
      <c r="D772" s="273">
        <v>1</v>
      </c>
      <c r="E772" s="132" t="s">
        <v>746</v>
      </c>
      <c r="F772" s="220">
        <v>12776.561168017384</v>
      </c>
    </row>
    <row r="773" spans="1:6" x14ac:dyDescent="0.2">
      <c r="A773" s="63"/>
      <c r="B773" s="43"/>
      <c r="C773" s="125" t="s">
        <v>784</v>
      </c>
      <c r="D773" s="273">
        <v>1</v>
      </c>
      <c r="E773" s="132" t="s">
        <v>746</v>
      </c>
      <c r="F773" s="220">
        <v>935.65652332956188</v>
      </c>
    </row>
    <row r="774" spans="1:6" x14ac:dyDescent="0.2">
      <c r="A774" s="63"/>
      <c r="B774" s="43"/>
      <c r="C774" s="125" t="s">
        <v>785</v>
      </c>
      <c r="D774" s="273">
        <v>1</v>
      </c>
      <c r="E774" s="132" t="s">
        <v>746</v>
      </c>
      <c r="F774" s="220">
        <v>29739.401226672875</v>
      </c>
    </row>
    <row r="775" spans="1:6" x14ac:dyDescent="0.2">
      <c r="A775" s="63"/>
      <c r="B775" s="43"/>
      <c r="C775" s="125" t="s">
        <v>786</v>
      </c>
      <c r="D775" s="273">
        <v>1</v>
      </c>
      <c r="E775" s="132" t="s">
        <v>746</v>
      </c>
      <c r="F775" s="220">
        <v>5143.2970127904773</v>
      </c>
    </row>
    <row r="776" spans="1:6" x14ac:dyDescent="0.2">
      <c r="A776" s="63"/>
      <c r="B776" s="43"/>
      <c r="C776" s="125" t="s">
        <v>787</v>
      </c>
      <c r="D776" s="273">
        <v>1</v>
      </c>
      <c r="E776" s="132" t="s">
        <v>746</v>
      </c>
      <c r="F776" s="220">
        <v>4709.4729288436292</v>
      </c>
    </row>
    <row r="777" spans="1:6" x14ac:dyDescent="0.2">
      <c r="A777" s="63"/>
      <c r="B777" s="43"/>
      <c r="C777" s="125" t="s">
        <v>788</v>
      </c>
      <c r="D777" s="273">
        <v>1</v>
      </c>
      <c r="E777" s="132" t="s">
        <v>746</v>
      </c>
      <c r="F777" s="220">
        <v>11725.417262554891</v>
      </c>
    </row>
    <row r="778" spans="1:6" x14ac:dyDescent="0.2">
      <c r="A778" s="63"/>
      <c r="B778" s="43"/>
      <c r="C778" s="125" t="s">
        <v>789</v>
      </c>
      <c r="D778" s="273">
        <v>1</v>
      </c>
      <c r="E778" s="132" t="s">
        <v>746</v>
      </c>
      <c r="F778" s="220">
        <v>3407.7893068230192</v>
      </c>
    </row>
    <row r="779" spans="1:6" x14ac:dyDescent="0.2">
      <c r="A779" s="63"/>
      <c r="B779" s="43"/>
      <c r="C779" s="125" t="s">
        <v>790</v>
      </c>
      <c r="D779" s="273">
        <v>1</v>
      </c>
      <c r="E779" s="132" t="s">
        <v>746</v>
      </c>
      <c r="F779" s="220">
        <v>3921.7226890144452</v>
      </c>
    </row>
    <row r="780" spans="1:6" x14ac:dyDescent="0.2">
      <c r="A780" s="63"/>
      <c r="B780" s="43"/>
      <c r="C780" s="125" t="s">
        <v>791</v>
      </c>
      <c r="D780" s="273">
        <v>77.599999999999994</v>
      </c>
      <c r="E780" s="132" t="s">
        <v>709</v>
      </c>
      <c r="F780" s="220">
        <v>11191.826453617434</v>
      </c>
    </row>
    <row r="781" spans="1:6" x14ac:dyDescent="0.2">
      <c r="A781" s="63"/>
      <c r="B781" s="43"/>
      <c r="C781" s="125" t="s">
        <v>792</v>
      </c>
      <c r="D781" s="273">
        <v>38.799999999999997</v>
      </c>
      <c r="E781" s="132" t="s">
        <v>709</v>
      </c>
      <c r="F781" s="220">
        <v>4173.0022012027885</v>
      </c>
    </row>
    <row r="782" spans="1:6" x14ac:dyDescent="0.2">
      <c r="A782" s="63"/>
      <c r="B782" s="43"/>
      <c r="C782" s="125" t="s">
        <v>793</v>
      </c>
      <c r="D782" s="273">
        <v>56.8</v>
      </c>
      <c r="E782" s="132" t="s">
        <v>709</v>
      </c>
      <c r="F782" s="220">
        <v>1539.4222320485487</v>
      </c>
    </row>
    <row r="783" spans="1:6" x14ac:dyDescent="0.2">
      <c r="A783" s="63"/>
      <c r="B783" s="43"/>
      <c r="C783" s="125" t="s">
        <v>794</v>
      </c>
      <c r="D783" s="273">
        <v>173</v>
      </c>
      <c r="E783" s="240" t="s">
        <v>707</v>
      </c>
      <c r="F783" s="220">
        <v>6257.95</v>
      </c>
    </row>
    <row r="784" spans="1:6" x14ac:dyDescent="0.2">
      <c r="A784" s="63"/>
      <c r="B784" s="43"/>
      <c r="C784" s="125" t="s">
        <v>795</v>
      </c>
      <c r="D784" s="273">
        <v>164</v>
      </c>
      <c r="E784" s="240" t="s">
        <v>707</v>
      </c>
      <c r="F784" s="220">
        <v>7865.78</v>
      </c>
    </row>
    <row r="785" spans="1:6" x14ac:dyDescent="0.2">
      <c r="A785" s="63"/>
      <c r="B785" s="43"/>
      <c r="C785" s="125" t="s">
        <v>796</v>
      </c>
      <c r="D785" s="273">
        <v>41.25</v>
      </c>
      <c r="E785" s="240" t="s">
        <v>707</v>
      </c>
      <c r="F785" s="220">
        <v>2185.4355555079978</v>
      </c>
    </row>
    <row r="786" spans="1:6" x14ac:dyDescent="0.2">
      <c r="A786" s="63"/>
      <c r="B786" s="43"/>
      <c r="C786" s="125" t="s">
        <v>797</v>
      </c>
      <c r="D786" s="273">
        <v>975</v>
      </c>
      <c r="E786" s="240" t="s">
        <v>707</v>
      </c>
      <c r="F786" s="220">
        <v>1861.6824928299193</v>
      </c>
    </row>
    <row r="787" spans="1:6" x14ac:dyDescent="0.2">
      <c r="A787" s="63"/>
      <c r="B787" s="43"/>
      <c r="C787" s="125" t="s">
        <v>798</v>
      </c>
      <c r="D787" s="273">
        <v>1</v>
      </c>
      <c r="E787" s="132" t="s">
        <v>746</v>
      </c>
      <c r="F787" s="220">
        <v>457.99954829176545</v>
      </c>
    </row>
    <row r="788" spans="1:6" x14ac:dyDescent="0.2">
      <c r="A788" s="63"/>
      <c r="B788" s="43"/>
      <c r="C788" s="125" t="s">
        <v>799</v>
      </c>
      <c r="D788" s="273">
        <v>2</v>
      </c>
      <c r="E788" s="132" t="s">
        <v>746</v>
      </c>
      <c r="F788" s="220">
        <v>121.74922371735299</v>
      </c>
    </row>
    <row r="789" spans="1:6" x14ac:dyDescent="0.2">
      <c r="A789" s="81"/>
      <c r="B789" s="46"/>
      <c r="C789" s="177" t="s">
        <v>800</v>
      </c>
      <c r="D789" s="275">
        <v>1</v>
      </c>
      <c r="E789" s="201" t="s">
        <v>746</v>
      </c>
      <c r="F789" s="221">
        <v>2035.5212552970033</v>
      </c>
    </row>
    <row r="790" spans="1:6" x14ac:dyDescent="0.2">
      <c r="A790" s="30"/>
      <c r="B790" s="30"/>
      <c r="C790" s="30"/>
      <c r="D790" s="30"/>
      <c r="E790" s="30"/>
      <c r="F790" s="276">
        <v>493449.16</v>
      </c>
    </row>
    <row r="791" spans="1:6" ht="38.25" x14ac:dyDescent="0.2">
      <c r="A791" s="274" t="s">
        <v>803</v>
      </c>
      <c r="B791" s="173" t="s">
        <v>801</v>
      </c>
      <c r="C791" s="277" t="s">
        <v>802</v>
      </c>
      <c r="D791" s="274"/>
      <c r="E791" s="77"/>
      <c r="F791" s="197"/>
    </row>
    <row r="792" spans="1:6" x14ac:dyDescent="0.2">
      <c r="A792" s="43"/>
      <c r="B792" s="43"/>
      <c r="C792" s="278" t="s">
        <v>804</v>
      </c>
      <c r="D792" s="230">
        <v>763.33</v>
      </c>
      <c r="E792" s="240" t="s">
        <v>707</v>
      </c>
      <c r="F792" s="132">
        <v>49286.95</v>
      </c>
    </row>
    <row r="793" spans="1:6" x14ac:dyDescent="0.2">
      <c r="A793" s="43"/>
      <c r="B793" s="43"/>
      <c r="C793" s="278" t="s">
        <v>805</v>
      </c>
      <c r="D793" s="230">
        <v>84.58</v>
      </c>
      <c r="E793" s="240" t="s">
        <v>707</v>
      </c>
      <c r="F793" s="132">
        <v>4136.58</v>
      </c>
    </row>
    <row r="794" spans="1:6" x14ac:dyDescent="0.2">
      <c r="A794" s="43"/>
      <c r="B794" s="43"/>
      <c r="C794" s="278" t="s">
        <v>806</v>
      </c>
      <c r="D794" s="230">
        <v>255.46</v>
      </c>
      <c r="E794" s="240" t="s">
        <v>707</v>
      </c>
      <c r="F794" s="132">
        <v>1791.76</v>
      </c>
    </row>
    <row r="795" spans="1:6" x14ac:dyDescent="0.2">
      <c r="A795" s="43"/>
      <c r="B795" s="43"/>
      <c r="C795" s="278" t="s">
        <v>807</v>
      </c>
      <c r="D795" s="230">
        <v>0</v>
      </c>
      <c r="E795" s="147" t="s">
        <v>746</v>
      </c>
      <c r="F795" s="132">
        <v>8805.08</v>
      </c>
    </row>
    <row r="796" spans="1:6" x14ac:dyDescent="0.2">
      <c r="A796" s="43"/>
      <c r="B796" s="43"/>
      <c r="C796" s="278" t="s">
        <v>808</v>
      </c>
      <c r="D796" s="230">
        <v>0</v>
      </c>
      <c r="E796" s="147" t="s">
        <v>746</v>
      </c>
      <c r="F796" s="132">
        <v>1064.1500000000001</v>
      </c>
    </row>
    <row r="797" spans="1:6" ht="25.5" x14ac:dyDescent="0.2">
      <c r="A797" s="43"/>
      <c r="B797" s="43"/>
      <c r="C797" s="278" t="s">
        <v>809</v>
      </c>
      <c r="D797" s="230">
        <v>297.06</v>
      </c>
      <c r="E797" s="240" t="s">
        <v>707</v>
      </c>
      <c r="F797" s="132">
        <v>18311.740000000002</v>
      </c>
    </row>
    <row r="798" spans="1:6" ht="25.5" x14ac:dyDescent="0.2">
      <c r="A798" s="43"/>
      <c r="B798" s="43"/>
      <c r="C798" s="278" t="s">
        <v>810</v>
      </c>
      <c r="D798" s="230">
        <v>106.43</v>
      </c>
      <c r="E798" s="240" t="s">
        <v>707</v>
      </c>
      <c r="F798" s="132">
        <v>9250.0400000000009</v>
      </c>
    </row>
    <row r="799" spans="1:6" ht="25.5" x14ac:dyDescent="0.2">
      <c r="A799" s="43"/>
      <c r="B799" s="43"/>
      <c r="C799" s="278" t="s">
        <v>811</v>
      </c>
      <c r="D799" s="230">
        <v>124.99</v>
      </c>
      <c r="E799" s="240" t="s">
        <v>707</v>
      </c>
      <c r="F799" s="132">
        <v>8022.89</v>
      </c>
    </row>
    <row r="800" spans="1:6" x14ac:dyDescent="0.2">
      <c r="A800" s="43"/>
      <c r="B800" s="43"/>
      <c r="C800" s="278" t="s">
        <v>812</v>
      </c>
      <c r="D800" s="230">
        <v>432.9</v>
      </c>
      <c r="E800" s="240" t="s">
        <v>707</v>
      </c>
      <c r="F800" s="132">
        <v>3072.02</v>
      </c>
    </row>
    <row r="801" spans="1:6" ht="25.5" x14ac:dyDescent="0.2">
      <c r="A801" s="43"/>
      <c r="B801" s="43"/>
      <c r="C801" s="278" t="s">
        <v>813</v>
      </c>
      <c r="D801" s="230">
        <v>0</v>
      </c>
      <c r="E801" s="147" t="s">
        <v>746</v>
      </c>
      <c r="F801" s="132">
        <v>1920.41</v>
      </c>
    </row>
    <row r="802" spans="1:6" x14ac:dyDescent="0.2">
      <c r="A802" s="46"/>
      <c r="B802" s="46"/>
      <c r="C802" s="279" t="s">
        <v>814</v>
      </c>
      <c r="D802" s="280">
        <v>0</v>
      </c>
      <c r="E802" s="281" t="s">
        <v>746</v>
      </c>
      <c r="F802" s="201">
        <v>1823.7</v>
      </c>
    </row>
    <row r="803" spans="1:6" x14ac:dyDescent="0.2">
      <c r="A803" s="30"/>
      <c r="B803" s="30"/>
      <c r="C803" s="30"/>
      <c r="D803" s="30"/>
      <c r="E803" s="30"/>
      <c r="F803" s="30">
        <v>107485.32000000002</v>
      </c>
    </row>
    <row r="804" spans="1:6" ht="38.25" x14ac:dyDescent="0.2">
      <c r="A804" s="274" t="s">
        <v>816</v>
      </c>
      <c r="B804" s="261" t="s">
        <v>815</v>
      </c>
      <c r="C804" s="228" t="s">
        <v>817</v>
      </c>
      <c r="D804" s="77"/>
      <c r="E804" s="77"/>
      <c r="F804" s="262"/>
    </row>
    <row r="805" spans="1:6" x14ac:dyDescent="0.2">
      <c r="A805" s="43"/>
      <c r="B805" s="43"/>
      <c r="C805" s="128" t="s">
        <v>683</v>
      </c>
      <c r="D805" s="57">
        <v>2085.1999999999998</v>
      </c>
      <c r="E805" s="57" t="s">
        <v>707</v>
      </c>
      <c r="F805" s="234">
        <v>2368661.65</v>
      </c>
    </row>
    <row r="806" spans="1:6" x14ac:dyDescent="0.2">
      <c r="A806" s="43"/>
      <c r="B806" s="43"/>
      <c r="C806" s="128" t="s">
        <v>818</v>
      </c>
      <c r="D806" s="57">
        <v>1</v>
      </c>
      <c r="E806" s="57" t="s">
        <v>829</v>
      </c>
      <c r="F806" s="234">
        <v>44273.55</v>
      </c>
    </row>
    <row r="807" spans="1:6" x14ac:dyDescent="0.2">
      <c r="A807" s="43"/>
      <c r="B807" s="43"/>
      <c r="C807" s="128" t="s">
        <v>539</v>
      </c>
      <c r="D807" s="57">
        <v>1</v>
      </c>
      <c r="E807" s="57" t="s">
        <v>746</v>
      </c>
      <c r="F807" s="234">
        <v>17228.43</v>
      </c>
    </row>
    <row r="808" spans="1:6" x14ac:dyDescent="0.2">
      <c r="A808" s="43"/>
      <c r="B808" s="43"/>
      <c r="C808" s="129" t="s">
        <v>819</v>
      </c>
      <c r="D808" s="57">
        <v>1</v>
      </c>
      <c r="E808" s="57" t="s">
        <v>829</v>
      </c>
      <c r="F808" s="234">
        <v>135596.1</v>
      </c>
    </row>
    <row r="809" spans="1:6" x14ac:dyDescent="0.2">
      <c r="A809" s="43"/>
      <c r="B809" s="43"/>
      <c r="C809" s="129" t="s">
        <v>820</v>
      </c>
      <c r="D809" s="57">
        <v>1</v>
      </c>
      <c r="E809" s="57" t="s">
        <v>829</v>
      </c>
      <c r="F809" s="234">
        <v>13008.59</v>
      </c>
    </row>
    <row r="810" spans="1:6" x14ac:dyDescent="0.2">
      <c r="A810" s="43"/>
      <c r="B810" s="43"/>
      <c r="C810" s="129" t="s">
        <v>542</v>
      </c>
      <c r="D810" s="57">
        <v>1</v>
      </c>
      <c r="E810" s="57" t="s">
        <v>829</v>
      </c>
      <c r="F810" s="234">
        <v>25123.15</v>
      </c>
    </row>
    <row r="811" spans="1:6" x14ac:dyDescent="0.2">
      <c r="A811" s="43"/>
      <c r="B811" s="43"/>
      <c r="C811" s="129" t="s">
        <v>543</v>
      </c>
      <c r="D811" s="57">
        <v>1</v>
      </c>
      <c r="E811" s="57" t="s">
        <v>829</v>
      </c>
      <c r="F811" s="234">
        <v>23035.82</v>
      </c>
    </row>
    <row r="812" spans="1:6" x14ac:dyDescent="0.2">
      <c r="A812" s="43"/>
      <c r="B812" s="43"/>
      <c r="C812" s="129" t="s">
        <v>675</v>
      </c>
      <c r="D812" s="57">
        <v>1</v>
      </c>
      <c r="E812" s="57" t="s">
        <v>829</v>
      </c>
      <c r="F812" s="234">
        <v>64560.25</v>
      </c>
    </row>
    <row r="813" spans="1:6" x14ac:dyDescent="0.2">
      <c r="A813" s="43"/>
      <c r="B813" s="43"/>
      <c r="C813" s="175" t="s">
        <v>821</v>
      </c>
      <c r="D813" s="189">
        <v>1</v>
      </c>
      <c r="E813" s="57" t="s">
        <v>829</v>
      </c>
      <c r="F813" s="234">
        <v>12680.94</v>
      </c>
    </row>
    <row r="814" spans="1:6" x14ac:dyDescent="0.2">
      <c r="A814" s="43"/>
      <c r="B814" s="43"/>
      <c r="C814" s="175" t="s">
        <v>822</v>
      </c>
      <c r="D814" s="189">
        <v>1</v>
      </c>
      <c r="E814" s="57" t="s">
        <v>829</v>
      </c>
      <c r="F814" s="234">
        <v>20516.52</v>
      </c>
    </row>
    <row r="815" spans="1:6" x14ac:dyDescent="0.2">
      <c r="A815" s="43"/>
      <c r="B815" s="43"/>
      <c r="C815" s="175" t="s">
        <v>823</v>
      </c>
      <c r="D815" s="189">
        <v>1</v>
      </c>
      <c r="E815" s="62" t="s">
        <v>829</v>
      </c>
      <c r="F815" s="234">
        <v>6972.03</v>
      </c>
    </row>
    <row r="816" spans="1:6" x14ac:dyDescent="0.2">
      <c r="A816" s="43"/>
      <c r="B816" s="43"/>
      <c r="C816" s="175" t="s">
        <v>824</v>
      </c>
      <c r="D816" s="189">
        <v>1</v>
      </c>
      <c r="E816" s="62" t="s">
        <v>829</v>
      </c>
      <c r="F816" s="234">
        <v>31972.46</v>
      </c>
    </row>
    <row r="817" spans="1:6" x14ac:dyDescent="0.2">
      <c r="A817" s="43"/>
      <c r="B817" s="43"/>
      <c r="C817" s="175" t="s">
        <v>825</v>
      </c>
      <c r="D817" s="189">
        <v>1</v>
      </c>
      <c r="E817" s="62" t="s">
        <v>829</v>
      </c>
      <c r="F817" s="234">
        <v>30044.69</v>
      </c>
    </row>
    <row r="818" spans="1:6" x14ac:dyDescent="0.2">
      <c r="A818" s="43"/>
      <c r="B818" s="43"/>
      <c r="C818" s="175" t="s">
        <v>826</v>
      </c>
      <c r="D818" s="189">
        <v>1</v>
      </c>
      <c r="E818" s="62" t="s">
        <v>829</v>
      </c>
      <c r="F818" s="234">
        <v>3898.68</v>
      </c>
    </row>
    <row r="819" spans="1:6" x14ac:dyDescent="0.2">
      <c r="A819" s="43"/>
      <c r="B819" s="43"/>
      <c r="C819" s="175" t="s">
        <v>827</v>
      </c>
      <c r="D819" s="189">
        <v>1</v>
      </c>
      <c r="E819" s="62" t="s">
        <v>829</v>
      </c>
      <c r="F819" s="234">
        <v>16371.56</v>
      </c>
    </row>
    <row r="820" spans="1:6" x14ac:dyDescent="0.2">
      <c r="A820" s="43"/>
      <c r="B820" s="43"/>
      <c r="C820" s="282" t="s">
        <v>828</v>
      </c>
      <c r="D820" s="190">
        <v>1</v>
      </c>
      <c r="E820" s="157" t="s">
        <v>829</v>
      </c>
      <c r="F820" s="235">
        <v>1557.97</v>
      </c>
    </row>
    <row r="821" spans="1:6" x14ac:dyDescent="0.2">
      <c r="A821" s="43"/>
      <c r="B821" s="43"/>
      <c r="C821" s="30"/>
      <c r="D821" s="30"/>
      <c r="E821" s="30"/>
      <c r="F821" s="30">
        <v>2815502.39</v>
      </c>
    </row>
    <row r="822" spans="1:6" ht="38.25" x14ac:dyDescent="0.2">
      <c r="A822" s="43"/>
      <c r="B822" s="43"/>
      <c r="C822" s="228" t="s">
        <v>876</v>
      </c>
      <c r="D822" s="77"/>
      <c r="E822" s="77"/>
      <c r="F822" s="197"/>
    </row>
    <row r="823" spans="1:6" x14ac:dyDescent="0.2">
      <c r="A823" s="43"/>
      <c r="B823" s="43"/>
      <c r="C823" s="128" t="s">
        <v>830</v>
      </c>
      <c r="D823" s="57">
        <v>109</v>
      </c>
      <c r="E823" s="57" t="s">
        <v>707</v>
      </c>
      <c r="F823" s="132">
        <v>17390.240000000002</v>
      </c>
    </row>
    <row r="824" spans="1:6" x14ac:dyDescent="0.2">
      <c r="A824" s="43"/>
      <c r="B824" s="43"/>
      <c r="C824" s="128" t="s">
        <v>831</v>
      </c>
      <c r="D824" s="57">
        <v>3386</v>
      </c>
      <c r="E824" s="57" t="s">
        <v>707</v>
      </c>
      <c r="F824" s="132">
        <v>274089.32</v>
      </c>
    </row>
    <row r="825" spans="1:6" x14ac:dyDescent="0.2">
      <c r="A825" s="43"/>
      <c r="B825" s="43"/>
      <c r="C825" s="128" t="s">
        <v>832</v>
      </c>
      <c r="D825" s="57">
        <v>426</v>
      </c>
      <c r="E825" s="57" t="s">
        <v>707</v>
      </c>
      <c r="F825" s="132">
        <v>51183.96</v>
      </c>
    </row>
    <row r="826" spans="1:6" x14ac:dyDescent="0.2">
      <c r="A826" s="43"/>
      <c r="B826" s="43"/>
      <c r="C826" s="129" t="s">
        <v>534</v>
      </c>
      <c r="D826" s="57">
        <v>5034</v>
      </c>
      <c r="E826" s="57" t="s">
        <v>707</v>
      </c>
      <c r="F826" s="132">
        <v>22096.28</v>
      </c>
    </row>
    <row r="827" spans="1:6" x14ac:dyDescent="0.2">
      <c r="A827" s="43"/>
      <c r="B827" s="43"/>
      <c r="C827" s="129" t="s">
        <v>833</v>
      </c>
      <c r="D827" s="57">
        <v>385</v>
      </c>
      <c r="E827" s="57" t="s">
        <v>709</v>
      </c>
      <c r="F827" s="132">
        <v>54215.05</v>
      </c>
    </row>
    <row r="828" spans="1:6" x14ac:dyDescent="0.2">
      <c r="A828" s="43"/>
      <c r="B828" s="43"/>
      <c r="C828" s="129" t="s">
        <v>834</v>
      </c>
      <c r="D828" s="57">
        <v>2</v>
      </c>
      <c r="E828" s="57" t="s">
        <v>877</v>
      </c>
      <c r="F828" s="132">
        <v>4409.1899999999996</v>
      </c>
    </row>
    <row r="829" spans="1:6" x14ac:dyDescent="0.2">
      <c r="A829" s="43"/>
      <c r="B829" s="43"/>
      <c r="C829" s="129" t="s">
        <v>835</v>
      </c>
      <c r="D829" s="57">
        <v>2</v>
      </c>
      <c r="E829" s="57" t="s">
        <v>746</v>
      </c>
      <c r="F829" s="132">
        <v>380.55</v>
      </c>
    </row>
    <row r="830" spans="1:6" x14ac:dyDescent="0.2">
      <c r="A830" s="43"/>
      <c r="B830" s="43"/>
      <c r="C830" s="175" t="s">
        <v>836</v>
      </c>
      <c r="D830" s="189">
        <f>19+12</f>
        <v>31</v>
      </c>
      <c r="E830" s="62" t="s">
        <v>746</v>
      </c>
      <c r="F830" s="132">
        <v>8982.7999999999993</v>
      </c>
    </row>
    <row r="831" spans="1:6" x14ac:dyDescent="0.2">
      <c r="A831" s="43"/>
      <c r="B831" s="43"/>
      <c r="C831" s="175" t="s">
        <v>837</v>
      </c>
      <c r="D831" s="189">
        <v>2</v>
      </c>
      <c r="E831" s="62" t="s">
        <v>746</v>
      </c>
      <c r="F831" s="132">
        <v>4484.68</v>
      </c>
    </row>
    <row r="832" spans="1:6" x14ac:dyDescent="0.2">
      <c r="A832" s="43"/>
      <c r="B832" s="43"/>
      <c r="C832" s="175" t="s">
        <v>838</v>
      </c>
      <c r="D832" s="189">
        <f>10+6</f>
        <v>16</v>
      </c>
      <c r="E832" s="62" t="s">
        <v>746</v>
      </c>
      <c r="F832" s="132">
        <v>5322.4</v>
      </c>
    </row>
    <row r="833" spans="1:6" x14ac:dyDescent="0.2">
      <c r="A833" s="43"/>
      <c r="B833" s="43"/>
      <c r="C833" s="175" t="s">
        <v>839</v>
      </c>
      <c r="D833" s="189">
        <v>11</v>
      </c>
      <c r="E833" s="62" t="s">
        <v>746</v>
      </c>
      <c r="F833" s="132">
        <v>1755.14</v>
      </c>
    </row>
    <row r="834" spans="1:6" x14ac:dyDescent="0.2">
      <c r="A834" s="43"/>
      <c r="B834" s="43"/>
      <c r="C834" s="283" t="s">
        <v>609</v>
      </c>
      <c r="D834" s="188">
        <v>3</v>
      </c>
      <c r="E834" s="62" t="s">
        <v>746</v>
      </c>
      <c r="F834" s="132">
        <v>876.03</v>
      </c>
    </row>
    <row r="835" spans="1:6" x14ac:dyDescent="0.2">
      <c r="A835" s="43"/>
      <c r="B835" s="43"/>
      <c r="C835" s="283" t="s">
        <v>840</v>
      </c>
      <c r="D835" s="188">
        <v>2</v>
      </c>
      <c r="E835" s="62" t="s">
        <v>746</v>
      </c>
      <c r="F835" s="132">
        <v>998.33</v>
      </c>
    </row>
    <row r="836" spans="1:6" x14ac:dyDescent="0.2">
      <c r="A836" s="43"/>
      <c r="B836" s="43"/>
      <c r="C836" s="283" t="s">
        <v>841</v>
      </c>
      <c r="D836" s="188">
        <v>1</v>
      </c>
      <c r="E836" s="62" t="s">
        <v>746</v>
      </c>
      <c r="F836" s="132">
        <v>668.19</v>
      </c>
    </row>
    <row r="837" spans="1:6" x14ac:dyDescent="0.2">
      <c r="A837" s="43"/>
      <c r="B837" s="43"/>
      <c r="C837" s="175" t="s">
        <v>842</v>
      </c>
      <c r="D837" s="189">
        <v>1</v>
      </c>
      <c r="E837" s="62" t="s">
        <v>746</v>
      </c>
      <c r="F837" s="132">
        <v>3767.53</v>
      </c>
    </row>
    <row r="838" spans="1:6" x14ac:dyDescent="0.2">
      <c r="A838" s="43"/>
      <c r="B838" s="43"/>
      <c r="C838" s="175" t="s">
        <v>843</v>
      </c>
      <c r="D838" s="189">
        <v>1</v>
      </c>
      <c r="E838" s="62" t="s">
        <v>746</v>
      </c>
      <c r="F838" s="132">
        <v>2320.08</v>
      </c>
    </row>
    <row r="839" spans="1:6" x14ac:dyDescent="0.2">
      <c r="A839" s="43"/>
      <c r="B839" s="43"/>
      <c r="C839" s="175" t="s">
        <v>844</v>
      </c>
      <c r="D839" s="189">
        <v>1</v>
      </c>
      <c r="E839" s="62" t="s">
        <v>746</v>
      </c>
      <c r="F839" s="132">
        <v>5664.68</v>
      </c>
    </row>
    <row r="840" spans="1:6" x14ac:dyDescent="0.2">
      <c r="A840" s="43"/>
      <c r="B840" s="43"/>
      <c r="C840" s="175" t="s">
        <v>845</v>
      </c>
      <c r="D840" s="189">
        <v>1</v>
      </c>
      <c r="E840" s="62" t="s">
        <v>746</v>
      </c>
      <c r="F840" s="132">
        <v>23285.35</v>
      </c>
    </row>
    <row r="841" spans="1:6" x14ac:dyDescent="0.2">
      <c r="A841" s="43"/>
      <c r="B841" s="43"/>
      <c r="C841" s="175" t="s">
        <v>846</v>
      </c>
      <c r="D841" s="189">
        <v>1</v>
      </c>
      <c r="E841" s="62" t="s">
        <v>746</v>
      </c>
      <c r="F841" s="132">
        <v>10175.040000000001</v>
      </c>
    </row>
    <row r="842" spans="1:6" x14ac:dyDescent="0.2">
      <c r="A842" s="43"/>
      <c r="B842" s="43"/>
      <c r="C842" s="175" t="s">
        <v>847</v>
      </c>
      <c r="D842" s="189">
        <v>1</v>
      </c>
      <c r="E842" s="62" t="s">
        <v>746</v>
      </c>
      <c r="F842" s="132">
        <v>5294.57</v>
      </c>
    </row>
    <row r="843" spans="1:6" x14ac:dyDescent="0.2">
      <c r="A843" s="43"/>
      <c r="B843" s="43"/>
      <c r="C843" s="175" t="s">
        <v>848</v>
      </c>
      <c r="D843" s="189">
        <v>1</v>
      </c>
      <c r="E843" s="62" t="s">
        <v>746</v>
      </c>
      <c r="F843" s="132">
        <v>432.21</v>
      </c>
    </row>
    <row r="844" spans="1:6" x14ac:dyDescent="0.2">
      <c r="A844" s="43"/>
      <c r="B844" s="43"/>
      <c r="C844" s="175" t="s">
        <v>849</v>
      </c>
      <c r="D844" s="189">
        <v>1</v>
      </c>
      <c r="E844" s="62" t="s">
        <v>746</v>
      </c>
      <c r="F844" s="132">
        <v>6913.15</v>
      </c>
    </row>
    <row r="845" spans="1:6" x14ac:dyDescent="0.2">
      <c r="A845" s="43"/>
      <c r="B845" s="43"/>
      <c r="C845" s="175" t="s">
        <v>850</v>
      </c>
      <c r="D845" s="189">
        <v>1</v>
      </c>
      <c r="E845" s="62" t="s">
        <v>746</v>
      </c>
      <c r="F845" s="132">
        <v>2815.05</v>
      </c>
    </row>
    <row r="846" spans="1:6" x14ac:dyDescent="0.2">
      <c r="A846" s="43"/>
      <c r="B846" s="43"/>
      <c r="C846" s="175" t="s">
        <v>851</v>
      </c>
      <c r="D846" s="189">
        <v>1</v>
      </c>
      <c r="E846" s="62" t="s">
        <v>746</v>
      </c>
      <c r="F846" s="132">
        <v>3368.7</v>
      </c>
    </row>
    <row r="847" spans="1:6" x14ac:dyDescent="0.2">
      <c r="A847" s="43"/>
      <c r="B847" s="43"/>
      <c r="C847" s="175" t="s">
        <v>852</v>
      </c>
      <c r="D847" s="189">
        <v>1</v>
      </c>
      <c r="E847" s="62" t="s">
        <v>746</v>
      </c>
      <c r="F847" s="132">
        <v>1770</v>
      </c>
    </row>
    <row r="848" spans="1:6" x14ac:dyDescent="0.2">
      <c r="A848" s="43"/>
      <c r="B848" s="43"/>
      <c r="C848" s="175" t="s">
        <v>853</v>
      </c>
      <c r="D848" s="189">
        <v>1</v>
      </c>
      <c r="E848" s="62" t="s">
        <v>746</v>
      </c>
      <c r="F848" s="132">
        <v>1348.8</v>
      </c>
    </row>
    <row r="849" spans="1:6" x14ac:dyDescent="0.2">
      <c r="A849" s="43"/>
      <c r="B849" s="43"/>
      <c r="C849" s="175" t="s">
        <v>854</v>
      </c>
      <c r="D849" s="189">
        <v>1</v>
      </c>
      <c r="E849" s="62" t="s">
        <v>746</v>
      </c>
      <c r="F849" s="132">
        <v>1123.6199999999999</v>
      </c>
    </row>
    <row r="850" spans="1:6" x14ac:dyDescent="0.2">
      <c r="A850" s="43"/>
      <c r="B850" s="284" t="s">
        <v>855</v>
      </c>
      <c r="C850" s="285" t="s">
        <v>856</v>
      </c>
      <c r="D850" s="189">
        <f>54+6</f>
        <v>60</v>
      </c>
      <c r="E850" s="62" t="s">
        <v>746</v>
      </c>
      <c r="F850" s="132">
        <v>5783.35</v>
      </c>
    </row>
    <row r="851" spans="1:6" x14ac:dyDescent="0.2">
      <c r="A851" s="43"/>
      <c r="B851" s="43"/>
      <c r="C851" s="285" t="s">
        <v>857</v>
      </c>
      <c r="D851" s="189">
        <v>2</v>
      </c>
      <c r="E851" s="62" t="s">
        <v>746</v>
      </c>
      <c r="F851" s="132">
        <v>95.95</v>
      </c>
    </row>
    <row r="852" spans="1:6" x14ac:dyDescent="0.2">
      <c r="A852" s="43"/>
      <c r="B852" s="43"/>
      <c r="C852" s="285" t="s">
        <v>858</v>
      </c>
      <c r="D852" s="189">
        <f>5+6</f>
        <v>11</v>
      </c>
      <c r="E852" s="62" t="s">
        <v>746</v>
      </c>
      <c r="F852" s="132">
        <v>741.19</v>
      </c>
    </row>
    <row r="853" spans="1:6" x14ac:dyDescent="0.2">
      <c r="A853" s="43"/>
      <c r="B853" s="284" t="s">
        <v>859</v>
      </c>
      <c r="C853" s="285" t="s">
        <v>860</v>
      </c>
      <c r="D853" s="189">
        <v>63</v>
      </c>
      <c r="E853" s="62" t="s">
        <v>746</v>
      </c>
      <c r="F853" s="132">
        <v>4080.11</v>
      </c>
    </row>
    <row r="854" spans="1:6" x14ac:dyDescent="0.2">
      <c r="A854" s="43"/>
      <c r="B854" s="43"/>
      <c r="C854" s="285" t="s">
        <v>861</v>
      </c>
      <c r="D854" s="189">
        <f>8+1</f>
        <v>9</v>
      </c>
      <c r="E854" s="62" t="s">
        <v>746</v>
      </c>
      <c r="F854" s="132">
        <v>289.32</v>
      </c>
    </row>
    <row r="855" spans="1:6" x14ac:dyDescent="0.2">
      <c r="A855" s="43"/>
      <c r="B855" s="43"/>
      <c r="C855" s="285" t="s">
        <v>862</v>
      </c>
      <c r="D855" s="189">
        <f>48+14</f>
        <v>62</v>
      </c>
      <c r="E855" s="62" t="s">
        <v>746</v>
      </c>
      <c r="F855" s="132">
        <v>2003.42</v>
      </c>
    </row>
    <row r="856" spans="1:6" x14ac:dyDescent="0.2">
      <c r="A856" s="43"/>
      <c r="B856" s="43"/>
      <c r="C856" s="285" t="s">
        <v>863</v>
      </c>
      <c r="D856" s="189">
        <v>115</v>
      </c>
      <c r="E856" s="62" t="s">
        <v>746</v>
      </c>
      <c r="F856" s="132">
        <v>3845.88</v>
      </c>
    </row>
    <row r="857" spans="1:6" x14ac:dyDescent="0.2">
      <c r="A857" s="43"/>
      <c r="B857" s="43"/>
      <c r="C857" s="285" t="s">
        <v>864</v>
      </c>
      <c r="D857" s="189">
        <f>48+61</f>
        <v>109</v>
      </c>
      <c r="E857" s="62" t="s">
        <v>746</v>
      </c>
      <c r="F857" s="132">
        <v>4478.42</v>
      </c>
    </row>
    <row r="858" spans="1:6" x14ac:dyDescent="0.2">
      <c r="A858" s="43"/>
      <c r="B858" s="43"/>
      <c r="C858" s="285" t="s">
        <v>865</v>
      </c>
      <c r="D858" s="189">
        <f>320</f>
        <v>320</v>
      </c>
      <c r="E858" s="62" t="s">
        <v>746</v>
      </c>
      <c r="F858" s="132">
        <v>926.97</v>
      </c>
    </row>
    <row r="859" spans="1:6" x14ac:dyDescent="0.2">
      <c r="A859" s="43"/>
      <c r="B859" s="43"/>
      <c r="C859" s="285" t="s">
        <v>866</v>
      </c>
      <c r="D859" s="189">
        <f>114+47</f>
        <v>161</v>
      </c>
      <c r="E859" s="62" t="s">
        <v>746</v>
      </c>
      <c r="F859" s="132">
        <v>6536.17</v>
      </c>
    </row>
    <row r="860" spans="1:6" x14ac:dyDescent="0.2">
      <c r="A860" s="43"/>
      <c r="B860" s="43"/>
      <c r="C860" s="285" t="s">
        <v>867</v>
      </c>
      <c r="D860" s="189">
        <f>102+10</f>
        <v>112</v>
      </c>
      <c r="E860" s="62" t="s">
        <v>746</v>
      </c>
      <c r="F860" s="132">
        <v>3596.79</v>
      </c>
    </row>
    <row r="861" spans="1:6" x14ac:dyDescent="0.2">
      <c r="A861" s="43"/>
      <c r="B861" s="286" t="s">
        <v>868</v>
      </c>
      <c r="C861" s="287" t="s">
        <v>869</v>
      </c>
      <c r="D861" s="189">
        <v>2</v>
      </c>
      <c r="E861" s="288" t="s">
        <v>746</v>
      </c>
      <c r="F861" s="132">
        <v>148.06</v>
      </c>
    </row>
    <row r="862" spans="1:6" x14ac:dyDescent="0.2">
      <c r="A862" s="43"/>
      <c r="B862" s="43"/>
      <c r="C862" s="287" t="s">
        <v>870</v>
      </c>
      <c r="D862" s="189">
        <v>1</v>
      </c>
      <c r="E862" s="288" t="s">
        <v>746</v>
      </c>
      <c r="F862" s="132">
        <v>82.19</v>
      </c>
    </row>
    <row r="863" spans="1:6" x14ac:dyDescent="0.2">
      <c r="A863" s="43"/>
      <c r="B863" s="43"/>
      <c r="C863" s="287" t="s">
        <v>871</v>
      </c>
      <c r="D863" s="189">
        <v>1</v>
      </c>
      <c r="E863" s="288" t="s">
        <v>746</v>
      </c>
      <c r="F863" s="132">
        <v>92.36</v>
      </c>
    </row>
    <row r="864" spans="1:6" x14ac:dyDescent="0.2">
      <c r="A864" s="43"/>
      <c r="B864" s="43"/>
      <c r="C864" s="287" t="s">
        <v>872</v>
      </c>
      <c r="D864" s="189">
        <v>2</v>
      </c>
      <c r="E864" s="288" t="s">
        <v>746</v>
      </c>
      <c r="F864" s="132">
        <v>235.6</v>
      </c>
    </row>
    <row r="865" spans="1:6" x14ac:dyDescent="0.2">
      <c r="A865" s="43"/>
      <c r="B865" s="43"/>
      <c r="C865" s="287" t="s">
        <v>873</v>
      </c>
      <c r="D865" s="189">
        <v>2</v>
      </c>
      <c r="E865" s="288" t="s">
        <v>746</v>
      </c>
      <c r="F865" s="132">
        <v>235.6</v>
      </c>
    </row>
    <row r="866" spans="1:6" x14ac:dyDescent="0.2">
      <c r="A866" s="43"/>
      <c r="B866" s="43"/>
      <c r="C866" s="287" t="s">
        <v>874</v>
      </c>
      <c r="D866" s="189">
        <v>1</v>
      </c>
      <c r="E866" s="288" t="s">
        <v>746</v>
      </c>
      <c r="F866" s="132">
        <v>66.27</v>
      </c>
    </row>
    <row r="867" spans="1:6" x14ac:dyDescent="0.2">
      <c r="A867" s="46"/>
      <c r="B867" s="46"/>
      <c r="C867" s="289" t="s">
        <v>875</v>
      </c>
      <c r="D867" s="190">
        <v>1</v>
      </c>
      <c r="E867" s="290" t="s">
        <v>746</v>
      </c>
      <c r="F867" s="201">
        <v>66.27</v>
      </c>
    </row>
    <row r="868" spans="1:6" x14ac:dyDescent="0.2">
      <c r="A868" s="30"/>
      <c r="B868" s="30"/>
      <c r="C868" s="30"/>
      <c r="D868" s="30"/>
      <c r="E868" s="30"/>
      <c r="F868" s="30">
        <f>SUM(F823:F867)</f>
        <v>548434.86000000022</v>
      </c>
    </row>
    <row r="869" spans="1:6" ht="25.5" x14ac:dyDescent="0.2">
      <c r="A869" s="197" t="s">
        <v>879</v>
      </c>
      <c r="B869" s="227" t="s">
        <v>878</v>
      </c>
      <c r="C869" s="261" t="s">
        <v>880</v>
      </c>
      <c r="D869" s="197"/>
      <c r="E869" s="77"/>
      <c r="F869" s="77"/>
    </row>
    <row r="870" spans="1:6" ht="25.5" x14ac:dyDescent="0.2">
      <c r="A870" s="63"/>
      <c r="B870" s="43"/>
      <c r="C870" s="291" t="s">
        <v>882</v>
      </c>
      <c r="D870" s="292"/>
      <c r="E870" s="293"/>
      <c r="F870" s="294">
        <f>SUM(F871:F878)</f>
        <v>1291567.9462000001</v>
      </c>
    </row>
    <row r="871" spans="1:6" x14ac:dyDescent="0.2">
      <c r="A871" s="63"/>
      <c r="B871" s="43"/>
      <c r="C871" s="171" t="s">
        <v>883</v>
      </c>
      <c r="D871" s="132">
        <v>1437.1</v>
      </c>
      <c r="E871" s="57" t="s">
        <v>707</v>
      </c>
      <c r="F871" s="295">
        <v>800796.1026000001</v>
      </c>
    </row>
    <row r="872" spans="1:6" x14ac:dyDescent="0.2">
      <c r="A872" s="63"/>
      <c r="B872" s="43"/>
      <c r="C872" s="171" t="s">
        <v>884</v>
      </c>
      <c r="D872" s="132">
        <v>1</v>
      </c>
      <c r="E872" s="183" t="s">
        <v>759</v>
      </c>
      <c r="F872" s="295">
        <v>38276.663599999993</v>
      </c>
    </row>
    <row r="873" spans="1:6" x14ac:dyDescent="0.2">
      <c r="A873" s="63"/>
      <c r="B873" s="43"/>
      <c r="C873" s="171" t="s">
        <v>685</v>
      </c>
      <c r="D873" s="132">
        <v>1</v>
      </c>
      <c r="E873" s="183" t="s">
        <v>759</v>
      </c>
      <c r="F873" s="295">
        <v>59289.513599999998</v>
      </c>
    </row>
    <row r="874" spans="1:6" x14ac:dyDescent="0.2">
      <c r="A874" s="63"/>
      <c r="B874" s="43"/>
      <c r="C874" s="171" t="s">
        <v>686</v>
      </c>
      <c r="D874" s="132">
        <v>1</v>
      </c>
      <c r="E874" s="183" t="s">
        <v>759</v>
      </c>
      <c r="F874" s="295">
        <v>54837.310800000007</v>
      </c>
    </row>
    <row r="875" spans="1:6" x14ac:dyDescent="0.2">
      <c r="A875" s="63"/>
      <c r="B875" s="43"/>
      <c r="C875" s="171" t="s">
        <v>885</v>
      </c>
      <c r="D875" s="132">
        <v>1</v>
      </c>
      <c r="E875" s="183" t="s">
        <v>759</v>
      </c>
      <c r="F875" s="295">
        <v>15317.310099999997</v>
      </c>
    </row>
    <row r="876" spans="1:6" x14ac:dyDescent="0.2">
      <c r="A876" s="63"/>
      <c r="B876" s="43"/>
      <c r="C876" s="171" t="s">
        <v>886</v>
      </c>
      <c r="D876" s="132">
        <v>1</v>
      </c>
      <c r="E876" s="183" t="s">
        <v>759</v>
      </c>
      <c r="F876" s="295">
        <v>169675.28980000003</v>
      </c>
    </row>
    <row r="877" spans="1:6" x14ac:dyDescent="0.2">
      <c r="A877" s="63"/>
      <c r="B877" s="43"/>
      <c r="C877" s="171" t="s">
        <v>675</v>
      </c>
      <c r="D877" s="132">
        <v>1</v>
      </c>
      <c r="E877" s="183" t="s">
        <v>759</v>
      </c>
      <c r="F877" s="295">
        <v>102547.76789999999</v>
      </c>
    </row>
    <row r="878" spans="1:6" x14ac:dyDescent="0.2">
      <c r="A878" s="63"/>
      <c r="B878" s="43"/>
      <c r="C878" s="179" t="s">
        <v>887</v>
      </c>
      <c r="D878" s="296"/>
      <c r="E878" s="184"/>
      <c r="F878" s="297">
        <f>SUM(F879:F883)</f>
        <v>50827.987800000003</v>
      </c>
    </row>
    <row r="879" spans="1:6" x14ac:dyDescent="0.2">
      <c r="A879" s="63"/>
      <c r="B879" s="43"/>
      <c r="C879" s="171" t="s">
        <v>888</v>
      </c>
      <c r="D879" s="132">
        <v>1</v>
      </c>
      <c r="E879" s="183" t="s">
        <v>759</v>
      </c>
      <c r="F879" s="295">
        <v>11417.216100000001</v>
      </c>
    </row>
    <row r="880" spans="1:6" x14ac:dyDescent="0.2">
      <c r="A880" s="63"/>
      <c r="B880" s="43"/>
      <c r="C880" s="171" t="s">
        <v>889</v>
      </c>
      <c r="D880" s="132">
        <v>1</v>
      </c>
      <c r="E880" s="183" t="s">
        <v>759</v>
      </c>
      <c r="F880" s="295">
        <v>10455.656500000001</v>
      </c>
    </row>
    <row r="881" spans="1:6" x14ac:dyDescent="0.2">
      <c r="A881" s="63"/>
      <c r="B881" s="43"/>
      <c r="C881" s="171" t="s">
        <v>890</v>
      </c>
      <c r="D881" s="132">
        <v>1</v>
      </c>
      <c r="E881" s="183" t="s">
        <v>759</v>
      </c>
      <c r="F881" s="295">
        <v>7010.2472999999991</v>
      </c>
    </row>
    <row r="882" spans="1:6" x14ac:dyDescent="0.2">
      <c r="A882" s="63"/>
      <c r="B882" s="43"/>
      <c r="C882" s="171" t="s">
        <v>891</v>
      </c>
      <c r="D882" s="132">
        <v>1</v>
      </c>
      <c r="E882" s="183" t="s">
        <v>759</v>
      </c>
      <c r="F882" s="295">
        <v>17905.4408</v>
      </c>
    </row>
    <row r="883" spans="1:6" x14ac:dyDescent="0.2">
      <c r="A883" s="63"/>
      <c r="B883" s="43"/>
      <c r="C883" s="171" t="s">
        <v>892</v>
      </c>
      <c r="D883" s="132">
        <v>1</v>
      </c>
      <c r="E883" s="183" t="s">
        <v>759</v>
      </c>
      <c r="F883" s="295">
        <v>4039.4271000000003</v>
      </c>
    </row>
    <row r="884" spans="1:6" ht="25.5" x14ac:dyDescent="0.2">
      <c r="A884" s="63"/>
      <c r="B884" s="43"/>
      <c r="C884" s="291" t="s">
        <v>893</v>
      </c>
      <c r="D884" s="292"/>
      <c r="E884" s="293"/>
      <c r="F884" s="294">
        <f t="shared" ref="F884" si="0">SUM(F885:F894)</f>
        <v>2988876.4756999998</v>
      </c>
    </row>
    <row r="885" spans="1:6" x14ac:dyDescent="0.2">
      <c r="A885" s="63"/>
      <c r="B885" s="43"/>
      <c r="C885" s="319" t="s">
        <v>894</v>
      </c>
      <c r="D885" s="321"/>
      <c r="E885" s="320" t="s">
        <v>707</v>
      </c>
      <c r="F885" s="129">
        <v>1529329.9328000001</v>
      </c>
    </row>
    <row r="886" spans="1:6" x14ac:dyDescent="0.2">
      <c r="A886" s="63"/>
      <c r="B886" s="43"/>
      <c r="C886" s="319"/>
      <c r="D886" s="321"/>
      <c r="E886" s="320"/>
      <c r="F886" s="129">
        <v>46423.351800000004</v>
      </c>
    </row>
    <row r="887" spans="1:6" x14ac:dyDescent="0.2">
      <c r="A887" s="63"/>
      <c r="B887" s="43"/>
      <c r="C887" s="171" t="s">
        <v>884</v>
      </c>
      <c r="D887" s="240">
        <v>1</v>
      </c>
      <c r="E887" s="183" t="s">
        <v>759</v>
      </c>
      <c r="F887" s="129">
        <v>76167.138499999986</v>
      </c>
    </row>
    <row r="888" spans="1:6" x14ac:dyDescent="0.2">
      <c r="A888" s="63"/>
      <c r="B888" s="43"/>
      <c r="C888" s="171" t="s">
        <v>685</v>
      </c>
      <c r="D888" s="240">
        <v>1</v>
      </c>
      <c r="E888" s="183" t="s">
        <v>759</v>
      </c>
      <c r="F888" s="129">
        <v>149561.4222</v>
      </c>
    </row>
    <row r="889" spans="1:6" x14ac:dyDescent="0.2">
      <c r="A889" s="63"/>
      <c r="B889" s="43"/>
      <c r="C889" s="171" t="s">
        <v>686</v>
      </c>
      <c r="D889" s="240">
        <v>1</v>
      </c>
      <c r="E889" s="183" t="s">
        <v>759</v>
      </c>
      <c r="F889" s="129">
        <v>132515.62790000002</v>
      </c>
    </row>
    <row r="890" spans="1:6" x14ac:dyDescent="0.2">
      <c r="A890" s="63"/>
      <c r="B890" s="43"/>
      <c r="C890" s="171" t="s">
        <v>885</v>
      </c>
      <c r="D890" s="240">
        <v>1</v>
      </c>
      <c r="E890" s="183" t="s">
        <v>759</v>
      </c>
      <c r="F890" s="129">
        <v>31555.262099999996</v>
      </c>
    </row>
    <row r="891" spans="1:6" x14ac:dyDescent="0.2">
      <c r="A891" s="63"/>
      <c r="B891" s="43"/>
      <c r="C891" s="171" t="s">
        <v>886</v>
      </c>
      <c r="D891" s="240">
        <v>1</v>
      </c>
      <c r="E891" s="183" t="s">
        <v>759</v>
      </c>
      <c r="F891" s="129">
        <v>458776.77439999994</v>
      </c>
    </row>
    <row r="892" spans="1:6" x14ac:dyDescent="0.2">
      <c r="A892" s="63"/>
      <c r="B892" s="43"/>
      <c r="C892" s="171" t="s">
        <v>895</v>
      </c>
      <c r="D892" s="240">
        <v>1</v>
      </c>
      <c r="E892" s="183" t="s">
        <v>759</v>
      </c>
      <c r="F892" s="129">
        <v>20415.658000000007</v>
      </c>
    </row>
    <row r="893" spans="1:6" x14ac:dyDescent="0.2">
      <c r="A893" s="63"/>
      <c r="B893" s="43"/>
      <c r="C893" s="171" t="s">
        <v>675</v>
      </c>
      <c r="D893" s="240">
        <v>1</v>
      </c>
      <c r="E893" s="183" t="s">
        <v>759</v>
      </c>
      <c r="F893" s="129">
        <v>361402.53339999996</v>
      </c>
    </row>
    <row r="894" spans="1:6" x14ac:dyDescent="0.2">
      <c r="A894" s="63"/>
      <c r="B894" s="43"/>
      <c r="C894" s="179" t="s">
        <v>887</v>
      </c>
      <c r="D894" s="182"/>
      <c r="E894" s="184"/>
      <c r="F894" s="297">
        <f t="shared" ref="F894" si="1">SUM(F895:F899)</f>
        <v>182728.7746</v>
      </c>
    </row>
    <row r="895" spans="1:6" x14ac:dyDescent="0.2">
      <c r="A895" s="63"/>
      <c r="B895" s="43"/>
      <c r="C895" s="171" t="s">
        <v>888</v>
      </c>
      <c r="D895" s="240">
        <v>1</v>
      </c>
      <c r="E895" s="183" t="s">
        <v>759</v>
      </c>
      <c r="F895" s="129">
        <v>31970.507399999999</v>
      </c>
    </row>
    <row r="896" spans="1:6" x14ac:dyDescent="0.2">
      <c r="A896" s="63"/>
      <c r="B896" s="43"/>
      <c r="C896" s="171" t="s">
        <v>889</v>
      </c>
      <c r="D896" s="240">
        <v>1</v>
      </c>
      <c r="E896" s="183" t="s">
        <v>759</v>
      </c>
      <c r="F896" s="129">
        <v>31497.604400000004</v>
      </c>
    </row>
    <row r="897" spans="1:6" x14ac:dyDescent="0.2">
      <c r="A897" s="63"/>
      <c r="B897" s="43"/>
      <c r="C897" s="171" t="s">
        <v>890</v>
      </c>
      <c r="D897" s="240">
        <v>1</v>
      </c>
      <c r="E897" s="183" t="s">
        <v>759</v>
      </c>
      <c r="F897" s="129">
        <v>21811.202599999997</v>
      </c>
    </row>
    <row r="898" spans="1:6" x14ac:dyDescent="0.2">
      <c r="A898" s="63"/>
      <c r="B898" s="43"/>
      <c r="C898" s="171" t="s">
        <v>891</v>
      </c>
      <c r="D898" s="240">
        <v>1</v>
      </c>
      <c r="E898" s="183" t="s">
        <v>759</v>
      </c>
      <c r="F898" s="129">
        <v>72354.742099999989</v>
      </c>
    </row>
    <row r="899" spans="1:6" x14ac:dyDescent="0.2">
      <c r="A899" s="63"/>
      <c r="B899" s="43"/>
      <c r="C899" s="171" t="s">
        <v>892</v>
      </c>
      <c r="D899" s="240">
        <v>1</v>
      </c>
      <c r="E899" s="183" t="s">
        <v>759</v>
      </c>
      <c r="F899" s="129">
        <v>25094.718100000002</v>
      </c>
    </row>
    <row r="900" spans="1:6" ht="25.5" x14ac:dyDescent="0.2">
      <c r="A900" s="63"/>
      <c r="B900" s="43"/>
      <c r="C900" s="291" t="s">
        <v>896</v>
      </c>
      <c r="D900" s="292"/>
      <c r="E900" s="293"/>
      <c r="F900" s="294">
        <f t="shared" ref="F900" si="2">SUM(F901:F910)</f>
        <v>3138340.8737000008</v>
      </c>
    </row>
    <row r="901" spans="1:6" x14ac:dyDescent="0.2">
      <c r="A901" s="63"/>
      <c r="B901" s="43"/>
      <c r="C901" s="171" t="s">
        <v>897</v>
      </c>
      <c r="D901" s="132"/>
      <c r="E901" s="57" t="s">
        <v>707</v>
      </c>
      <c r="F901" s="129">
        <v>2109738.5169000002</v>
      </c>
    </row>
    <row r="902" spans="1:6" x14ac:dyDescent="0.2">
      <c r="A902" s="63"/>
      <c r="B902" s="43"/>
      <c r="C902" s="171" t="s">
        <v>884</v>
      </c>
      <c r="D902" s="132">
        <v>1</v>
      </c>
      <c r="E902" s="183" t="s">
        <v>759</v>
      </c>
      <c r="F902" s="129">
        <v>93324.380900000004</v>
      </c>
    </row>
    <row r="903" spans="1:6" x14ac:dyDescent="0.2">
      <c r="A903" s="63"/>
      <c r="B903" s="43"/>
      <c r="C903" s="171" t="s">
        <v>685</v>
      </c>
      <c r="D903" s="132">
        <v>1</v>
      </c>
      <c r="E903" s="183" t="s">
        <v>759</v>
      </c>
      <c r="F903" s="129">
        <v>56968.553200000002</v>
      </c>
    </row>
    <row r="904" spans="1:6" x14ac:dyDescent="0.2">
      <c r="A904" s="63"/>
      <c r="B904" s="43"/>
      <c r="C904" s="171" t="s">
        <v>686</v>
      </c>
      <c r="D904" s="132">
        <v>1</v>
      </c>
      <c r="E904" s="183" t="s">
        <v>759</v>
      </c>
      <c r="F904" s="129">
        <v>94629.568799999994</v>
      </c>
    </row>
    <row r="905" spans="1:6" x14ac:dyDescent="0.2">
      <c r="A905" s="63"/>
      <c r="B905" s="43"/>
      <c r="C905" s="171" t="s">
        <v>885</v>
      </c>
      <c r="D905" s="132">
        <v>1</v>
      </c>
      <c r="E905" s="183" t="s">
        <v>759</v>
      </c>
      <c r="F905" s="129">
        <v>19590.943499999998</v>
      </c>
    </row>
    <row r="906" spans="1:6" x14ac:dyDescent="0.2">
      <c r="A906" s="63"/>
      <c r="B906" s="43"/>
      <c r="C906" s="171" t="s">
        <v>539</v>
      </c>
      <c r="D906" s="132">
        <v>1</v>
      </c>
      <c r="E906" s="183" t="s">
        <v>759</v>
      </c>
      <c r="F906" s="129">
        <v>43308.470399999998</v>
      </c>
    </row>
    <row r="907" spans="1:6" x14ac:dyDescent="0.2">
      <c r="A907" s="63"/>
      <c r="B907" s="43"/>
      <c r="C907" s="171" t="s">
        <v>898</v>
      </c>
      <c r="D907" s="132">
        <v>1</v>
      </c>
      <c r="E907" s="183" t="s">
        <v>759</v>
      </c>
      <c r="F907" s="129">
        <v>291877.13779999997</v>
      </c>
    </row>
    <row r="908" spans="1:6" x14ac:dyDescent="0.2">
      <c r="A908" s="63"/>
      <c r="B908" s="43"/>
      <c r="C908" s="171" t="s">
        <v>895</v>
      </c>
      <c r="D908" s="132">
        <v>1</v>
      </c>
      <c r="E908" s="183" t="s">
        <v>759</v>
      </c>
      <c r="F908" s="129">
        <v>10899.5321</v>
      </c>
    </row>
    <row r="909" spans="1:6" x14ac:dyDescent="0.2">
      <c r="A909" s="63"/>
      <c r="B909" s="43"/>
      <c r="C909" s="171" t="s">
        <v>675</v>
      </c>
      <c r="D909" s="132">
        <v>1</v>
      </c>
      <c r="E909" s="183" t="s">
        <v>759</v>
      </c>
      <c r="F909" s="129">
        <v>322083.39100000006</v>
      </c>
    </row>
    <row r="910" spans="1:6" x14ac:dyDescent="0.2">
      <c r="A910" s="63"/>
      <c r="B910" s="43"/>
      <c r="C910" s="179" t="s">
        <v>887</v>
      </c>
      <c r="D910" s="296"/>
      <c r="E910" s="184"/>
      <c r="F910" s="297">
        <f t="shared" ref="F910" si="3">SUM(F911:F915)</f>
        <v>95920.379099999991</v>
      </c>
    </row>
    <row r="911" spans="1:6" x14ac:dyDescent="0.2">
      <c r="A911" s="63"/>
      <c r="B911" s="43"/>
      <c r="C911" s="171" t="s">
        <v>888</v>
      </c>
      <c r="D911" s="132">
        <v>1</v>
      </c>
      <c r="E911" s="183" t="s">
        <v>759</v>
      </c>
      <c r="F911" s="129">
        <v>17405.138100000004</v>
      </c>
    </row>
    <row r="912" spans="1:6" x14ac:dyDescent="0.2">
      <c r="A912" s="63"/>
      <c r="B912" s="43"/>
      <c r="C912" s="171" t="s">
        <v>889</v>
      </c>
      <c r="D912" s="132">
        <v>1</v>
      </c>
      <c r="E912" s="183" t="s">
        <v>759</v>
      </c>
      <c r="F912" s="129">
        <v>12612.118199999999</v>
      </c>
    </row>
    <row r="913" spans="1:6" x14ac:dyDescent="0.2">
      <c r="A913" s="63"/>
      <c r="B913" s="43"/>
      <c r="C913" s="171" t="s">
        <v>890</v>
      </c>
      <c r="D913" s="132">
        <v>1</v>
      </c>
      <c r="E913" s="183" t="s">
        <v>759</v>
      </c>
      <c r="F913" s="129">
        <v>9562.3329999999987</v>
      </c>
    </row>
    <row r="914" spans="1:6" x14ac:dyDescent="0.2">
      <c r="A914" s="63"/>
      <c r="B914" s="43"/>
      <c r="C914" s="171" t="s">
        <v>891</v>
      </c>
      <c r="D914" s="132">
        <v>1</v>
      </c>
      <c r="E914" s="183" t="s">
        <v>759</v>
      </c>
      <c r="F914" s="129">
        <v>37705.309499999996</v>
      </c>
    </row>
    <row r="915" spans="1:6" x14ac:dyDescent="0.2">
      <c r="A915" s="63"/>
      <c r="B915" s="43"/>
      <c r="C915" s="171" t="s">
        <v>892</v>
      </c>
      <c r="D915" s="132">
        <v>1</v>
      </c>
      <c r="E915" s="183" t="s">
        <v>759</v>
      </c>
      <c r="F915" s="129">
        <v>18635.480300000003</v>
      </c>
    </row>
    <row r="916" spans="1:6" x14ac:dyDescent="0.2">
      <c r="A916" s="63"/>
      <c r="B916" s="43"/>
      <c r="C916" s="180" t="s">
        <v>899</v>
      </c>
      <c r="D916" s="298"/>
      <c r="E916" s="185"/>
      <c r="F916" s="299">
        <f t="shared" ref="F916" si="4">SUM(F917:F922)</f>
        <v>401233.42170000001</v>
      </c>
    </row>
    <row r="917" spans="1:6" x14ac:dyDescent="0.2">
      <c r="A917" s="63"/>
      <c r="B917" s="43"/>
      <c r="C917" s="171" t="s">
        <v>900</v>
      </c>
      <c r="D917" s="132"/>
      <c r="E917" s="57" t="s">
        <v>707</v>
      </c>
      <c r="F917" s="129">
        <v>267450.79729999998</v>
      </c>
    </row>
    <row r="918" spans="1:6" x14ac:dyDescent="0.2">
      <c r="A918" s="63"/>
      <c r="B918" s="43"/>
      <c r="C918" s="171" t="s">
        <v>901</v>
      </c>
      <c r="D918" s="132">
        <v>1</v>
      </c>
      <c r="E918" s="183" t="s">
        <v>759</v>
      </c>
      <c r="F918" s="129">
        <v>23437.001199999999</v>
      </c>
    </row>
    <row r="919" spans="1:6" x14ac:dyDescent="0.2">
      <c r="A919" s="63"/>
      <c r="B919" s="43"/>
      <c r="C919" s="181" t="s">
        <v>902</v>
      </c>
      <c r="D919" s="132"/>
      <c r="E919" s="183"/>
      <c r="F919" s="129">
        <v>0</v>
      </c>
    </row>
    <row r="920" spans="1:6" x14ac:dyDescent="0.2">
      <c r="A920" s="63"/>
      <c r="B920" s="43"/>
      <c r="C920" s="171" t="s">
        <v>903</v>
      </c>
      <c r="D920" s="132">
        <v>1</v>
      </c>
      <c r="E920" s="183" t="s">
        <v>759</v>
      </c>
      <c r="F920" s="129">
        <v>71811.199300000007</v>
      </c>
    </row>
    <row r="921" spans="1:6" x14ac:dyDescent="0.2">
      <c r="A921" s="63"/>
      <c r="B921" s="43"/>
      <c r="C921" s="171" t="s">
        <v>904</v>
      </c>
      <c r="D921" s="132">
        <v>1</v>
      </c>
      <c r="E921" s="183" t="s">
        <v>759</v>
      </c>
      <c r="F921" s="129">
        <v>32194.571099999997</v>
      </c>
    </row>
    <row r="922" spans="1:6" x14ac:dyDescent="0.2">
      <c r="A922" s="63"/>
      <c r="B922" s="43"/>
      <c r="C922" s="171" t="s">
        <v>905</v>
      </c>
      <c r="D922" s="132">
        <v>1</v>
      </c>
      <c r="E922" s="183" t="s">
        <v>759</v>
      </c>
      <c r="F922" s="129">
        <v>6339.8528000000006</v>
      </c>
    </row>
    <row r="923" spans="1:6" x14ac:dyDescent="0.2">
      <c r="A923" s="63"/>
      <c r="B923" s="43"/>
      <c r="C923" s="180" t="s">
        <v>906</v>
      </c>
      <c r="D923" s="298"/>
      <c r="E923" s="185"/>
      <c r="F923" s="299">
        <f>SUM(F924:F944)</f>
        <v>416831.33140000002</v>
      </c>
    </row>
    <row r="924" spans="1:6" x14ac:dyDescent="0.2">
      <c r="A924" s="63"/>
      <c r="B924" s="43"/>
      <c r="C924" s="171" t="s">
        <v>907</v>
      </c>
      <c r="D924" s="132">
        <v>1738.1</v>
      </c>
      <c r="E924" s="57" t="s">
        <v>707</v>
      </c>
      <c r="F924" s="129">
        <v>143310.64800000002</v>
      </c>
    </row>
    <row r="925" spans="1:6" x14ac:dyDescent="0.2">
      <c r="A925" s="63"/>
      <c r="B925" s="43"/>
      <c r="C925" s="171" t="s">
        <v>908</v>
      </c>
      <c r="D925" s="132">
        <v>600</v>
      </c>
      <c r="E925" s="57" t="s">
        <v>707</v>
      </c>
      <c r="F925" s="129">
        <v>40681.087900000006</v>
      </c>
    </row>
    <row r="926" spans="1:6" x14ac:dyDescent="0.2">
      <c r="A926" s="63"/>
      <c r="B926" s="43"/>
      <c r="C926" s="171" t="s">
        <v>908</v>
      </c>
      <c r="D926" s="132">
        <v>573</v>
      </c>
      <c r="E926" s="57" t="s">
        <v>707</v>
      </c>
      <c r="F926" s="129">
        <v>38936.061699999998</v>
      </c>
    </row>
    <row r="927" spans="1:6" x14ac:dyDescent="0.2">
      <c r="A927" s="63"/>
      <c r="B927" s="43"/>
      <c r="C927" s="171" t="s">
        <v>909</v>
      </c>
      <c r="D927" s="132">
        <v>7</v>
      </c>
      <c r="E927" s="183" t="s">
        <v>746</v>
      </c>
      <c r="F927" s="129">
        <v>1264.4328999999998</v>
      </c>
    </row>
    <row r="928" spans="1:6" x14ac:dyDescent="0.2">
      <c r="A928" s="63"/>
      <c r="B928" s="43"/>
      <c r="C928" s="171" t="s">
        <v>910</v>
      </c>
      <c r="D928" s="132">
        <v>1</v>
      </c>
      <c r="E928" s="183" t="s">
        <v>746</v>
      </c>
      <c r="F928" s="129">
        <v>197.24119999999999</v>
      </c>
    </row>
    <row r="929" spans="1:6" x14ac:dyDescent="0.2">
      <c r="A929" s="63"/>
      <c r="B929" s="43"/>
      <c r="C929" s="171" t="s">
        <v>911</v>
      </c>
      <c r="D929" s="132">
        <v>3</v>
      </c>
      <c r="E929" s="183" t="s">
        <v>746</v>
      </c>
      <c r="F929" s="129">
        <v>159.77969999999999</v>
      </c>
    </row>
    <row r="930" spans="1:6" x14ac:dyDescent="0.2">
      <c r="A930" s="63"/>
      <c r="B930" s="43"/>
      <c r="C930" s="171" t="s">
        <v>912</v>
      </c>
      <c r="D930" s="132">
        <v>2</v>
      </c>
      <c r="E930" s="183" t="s">
        <v>746</v>
      </c>
      <c r="F930" s="129">
        <v>3147.3507</v>
      </c>
    </row>
    <row r="931" spans="1:6" x14ac:dyDescent="0.2">
      <c r="A931" s="63"/>
      <c r="B931" s="43"/>
      <c r="C931" s="171" t="s">
        <v>913</v>
      </c>
      <c r="D931" s="132">
        <v>10</v>
      </c>
      <c r="E931" s="183" t="s">
        <v>746</v>
      </c>
      <c r="F931" s="129">
        <v>16795.369900000002</v>
      </c>
    </row>
    <row r="932" spans="1:6" x14ac:dyDescent="0.2">
      <c r="A932" s="63"/>
      <c r="B932" s="43"/>
      <c r="C932" s="171" t="s">
        <v>914</v>
      </c>
      <c r="D932" s="132">
        <v>2</v>
      </c>
      <c r="E932" s="183" t="s">
        <v>746</v>
      </c>
      <c r="F932" s="129">
        <v>9621.2399000000005</v>
      </c>
    </row>
    <row r="933" spans="1:6" x14ac:dyDescent="0.2">
      <c r="A933" s="63"/>
      <c r="B933" s="43"/>
      <c r="C933" s="171" t="s">
        <v>915</v>
      </c>
      <c r="D933" s="132">
        <v>2</v>
      </c>
      <c r="E933" s="183" t="s">
        <v>746</v>
      </c>
      <c r="F933" s="129">
        <v>12535.8397</v>
      </c>
    </row>
    <row r="934" spans="1:6" x14ac:dyDescent="0.2">
      <c r="A934" s="63"/>
      <c r="B934" s="43"/>
      <c r="C934" s="171" t="s">
        <v>916</v>
      </c>
      <c r="D934" s="132">
        <v>8</v>
      </c>
      <c r="E934" s="183" t="s">
        <v>746</v>
      </c>
      <c r="F934" s="129">
        <v>5705.2258000000002</v>
      </c>
    </row>
    <row r="935" spans="1:6" x14ac:dyDescent="0.2">
      <c r="A935" s="63"/>
      <c r="B935" s="43"/>
      <c r="C935" s="171" t="s">
        <v>917</v>
      </c>
      <c r="D935" s="132">
        <v>190</v>
      </c>
      <c r="E935" s="183" t="s">
        <v>709</v>
      </c>
      <c r="F935" s="129">
        <v>60745.903100000003</v>
      </c>
    </row>
    <row r="936" spans="1:6" x14ac:dyDescent="0.2">
      <c r="A936" s="63"/>
      <c r="B936" s="43"/>
      <c r="C936" s="171" t="s">
        <v>918</v>
      </c>
      <c r="D936" s="132">
        <v>168</v>
      </c>
      <c r="E936" s="183" t="s">
        <v>709</v>
      </c>
      <c r="F936" s="129">
        <v>46410.212</v>
      </c>
    </row>
    <row r="937" spans="1:6" x14ac:dyDescent="0.2">
      <c r="A937" s="63"/>
      <c r="B937" s="43"/>
      <c r="C937" s="171" t="s">
        <v>919</v>
      </c>
      <c r="D937" s="132">
        <v>1</v>
      </c>
      <c r="E937" s="183" t="s">
        <v>746</v>
      </c>
      <c r="F937" s="129">
        <v>1567.5903000000003</v>
      </c>
    </row>
    <row r="938" spans="1:6" x14ac:dyDescent="0.2">
      <c r="A938" s="63"/>
      <c r="B938" s="43"/>
      <c r="C938" s="171" t="s">
        <v>920</v>
      </c>
      <c r="D938" s="132">
        <v>1</v>
      </c>
      <c r="E938" s="183" t="s">
        <v>746</v>
      </c>
      <c r="F938" s="129">
        <v>1597.9285</v>
      </c>
    </row>
    <row r="939" spans="1:6" x14ac:dyDescent="0.2">
      <c r="A939" s="63"/>
      <c r="B939" s="43"/>
      <c r="C939" s="171" t="s">
        <v>921</v>
      </c>
      <c r="D939" s="132">
        <v>1</v>
      </c>
      <c r="E939" s="183" t="s">
        <v>746</v>
      </c>
      <c r="F939" s="129">
        <v>2801.0983999999999</v>
      </c>
    </row>
    <row r="940" spans="1:6" x14ac:dyDescent="0.2">
      <c r="A940" s="63"/>
      <c r="B940" s="43"/>
      <c r="C940" s="171" t="s">
        <v>922</v>
      </c>
      <c r="D940" s="132">
        <v>1</v>
      </c>
      <c r="E940" s="183" t="s">
        <v>746</v>
      </c>
      <c r="F940" s="129">
        <v>3573.3686999999991</v>
      </c>
    </row>
    <row r="941" spans="1:6" x14ac:dyDescent="0.2">
      <c r="A941" s="63"/>
      <c r="B941" s="43"/>
      <c r="C941" s="171" t="s">
        <v>923</v>
      </c>
      <c r="D941" s="132">
        <v>1</v>
      </c>
      <c r="E941" s="183" t="s">
        <v>746</v>
      </c>
      <c r="F941" s="129">
        <v>5527.898799999999</v>
      </c>
    </row>
    <row r="942" spans="1:6" x14ac:dyDescent="0.2">
      <c r="A942" s="63"/>
      <c r="B942" s="43"/>
      <c r="C942" s="171" t="s">
        <v>924</v>
      </c>
      <c r="D942" s="132">
        <v>1</v>
      </c>
      <c r="E942" s="183" t="s">
        <v>746</v>
      </c>
      <c r="F942" s="129">
        <v>5616.2761</v>
      </c>
    </row>
    <row r="943" spans="1:6" x14ac:dyDescent="0.2">
      <c r="A943" s="63"/>
      <c r="B943" s="43"/>
      <c r="C943" s="171" t="s">
        <v>925</v>
      </c>
      <c r="D943" s="132">
        <v>92</v>
      </c>
      <c r="E943" s="183" t="s">
        <v>746</v>
      </c>
      <c r="F943" s="129">
        <v>13643.2691</v>
      </c>
    </row>
    <row r="944" spans="1:6" x14ac:dyDescent="0.2">
      <c r="A944" s="81"/>
      <c r="B944" s="46"/>
      <c r="C944" s="172" t="s">
        <v>926</v>
      </c>
      <c r="D944" s="201">
        <v>14</v>
      </c>
      <c r="E944" s="178" t="s">
        <v>746</v>
      </c>
      <c r="F944" s="130">
        <v>2993.5090000000005</v>
      </c>
    </row>
    <row r="945" spans="1:6" x14ac:dyDescent="0.2">
      <c r="A945" s="30"/>
      <c r="B945" s="30"/>
      <c r="C945" s="300" t="s">
        <v>881</v>
      </c>
      <c r="D945" s="202"/>
      <c r="E945" s="30"/>
      <c r="F945" s="301">
        <v>8236850.0487000011</v>
      </c>
    </row>
    <row r="946" spans="1:6" ht="25.5" x14ac:dyDescent="0.2">
      <c r="A946" s="77" t="s">
        <v>935</v>
      </c>
      <c r="B946" s="227" t="s">
        <v>936</v>
      </c>
      <c r="C946" s="55" t="s">
        <v>959</v>
      </c>
      <c r="D946" s="55"/>
      <c r="E946" s="197"/>
      <c r="F946" s="77"/>
    </row>
    <row r="947" spans="1:6" ht="25.5" x14ac:dyDescent="0.2">
      <c r="A947" s="63"/>
      <c r="B947" s="43" t="s">
        <v>937</v>
      </c>
      <c r="C947" s="125" t="s">
        <v>927</v>
      </c>
      <c r="D947" s="273"/>
      <c r="E947" s="132" t="s">
        <v>750</v>
      </c>
      <c r="F947" s="132">
        <v>381549.88000000006</v>
      </c>
    </row>
    <row r="948" spans="1:6" x14ac:dyDescent="0.2">
      <c r="A948" s="63"/>
      <c r="B948" s="43"/>
      <c r="C948" s="125" t="s">
        <v>928</v>
      </c>
      <c r="D948" s="273">
        <v>54</v>
      </c>
      <c r="E948" s="132" t="s">
        <v>709</v>
      </c>
      <c r="F948" s="132">
        <v>796278.97</v>
      </c>
    </row>
    <row r="949" spans="1:6" x14ac:dyDescent="0.2">
      <c r="A949" s="63"/>
      <c r="B949" s="43"/>
      <c r="C949" s="43" t="s">
        <v>929</v>
      </c>
      <c r="D949" s="273">
        <v>1977</v>
      </c>
      <c r="E949" s="57" t="s">
        <v>707</v>
      </c>
      <c r="F949" s="132">
        <v>228597.11</v>
      </c>
    </row>
    <row r="950" spans="1:6" x14ac:dyDescent="0.2">
      <c r="A950" s="63"/>
      <c r="B950" s="43"/>
      <c r="C950" s="125" t="s">
        <v>560</v>
      </c>
      <c r="D950" s="273">
        <v>24</v>
      </c>
      <c r="E950" s="132" t="s">
        <v>709</v>
      </c>
      <c r="F950" s="132">
        <v>3327.31</v>
      </c>
    </row>
    <row r="951" spans="1:6" x14ac:dyDescent="0.2">
      <c r="A951" s="63"/>
      <c r="B951" s="43"/>
      <c r="C951" s="125" t="s">
        <v>930</v>
      </c>
      <c r="D951" s="273">
        <v>1114.2</v>
      </c>
      <c r="E951" s="132" t="s">
        <v>709</v>
      </c>
      <c r="F951" s="132">
        <v>35061.560000000005</v>
      </c>
    </row>
    <row r="952" spans="1:6" x14ac:dyDescent="0.2">
      <c r="A952" s="63"/>
      <c r="B952" s="43"/>
      <c r="C952" s="125" t="s">
        <v>931</v>
      </c>
      <c r="D952" s="273">
        <v>1</v>
      </c>
      <c r="E952" s="132" t="s">
        <v>761</v>
      </c>
      <c r="F952" s="132">
        <v>31816.78</v>
      </c>
    </row>
    <row r="953" spans="1:6" x14ac:dyDescent="0.2">
      <c r="A953" s="63"/>
      <c r="B953" s="43"/>
      <c r="C953" s="125" t="s">
        <v>932</v>
      </c>
      <c r="D953" s="273">
        <v>6</v>
      </c>
      <c r="E953" s="132" t="s">
        <v>747</v>
      </c>
      <c r="F953" s="132">
        <v>70938.450000000012</v>
      </c>
    </row>
    <row r="954" spans="1:6" x14ac:dyDescent="0.2">
      <c r="A954" s="63"/>
      <c r="B954" s="43"/>
      <c r="C954" s="125" t="s">
        <v>626</v>
      </c>
      <c r="D954" s="273">
        <v>110.9</v>
      </c>
      <c r="E954" s="132" t="s">
        <v>709</v>
      </c>
      <c r="F954" s="132">
        <v>54515.299999999996</v>
      </c>
    </row>
    <row r="955" spans="1:6" x14ac:dyDescent="0.2">
      <c r="A955" s="63"/>
      <c r="B955" s="43"/>
      <c r="C955" s="177" t="s">
        <v>934</v>
      </c>
      <c r="D955" s="275">
        <v>2</v>
      </c>
      <c r="E955" s="201" t="s">
        <v>746</v>
      </c>
      <c r="F955" s="201">
        <v>4534.4899999999989</v>
      </c>
    </row>
    <row r="956" spans="1:6" x14ac:dyDescent="0.2">
      <c r="A956" s="63"/>
      <c r="B956" s="43"/>
      <c r="C956" s="174"/>
      <c r="D956" s="30"/>
      <c r="E956" s="30"/>
      <c r="F956" s="29">
        <v>1606619.85</v>
      </c>
    </row>
    <row r="957" spans="1:6" x14ac:dyDescent="0.2">
      <c r="A957" s="63"/>
      <c r="B957" s="43" t="s">
        <v>938</v>
      </c>
      <c r="C957" s="228" t="s">
        <v>939</v>
      </c>
      <c r="D957" s="197">
        <v>1377</v>
      </c>
      <c r="E957" s="274" t="s">
        <v>709</v>
      </c>
      <c r="F957" s="302">
        <v>1433714.7300000004</v>
      </c>
    </row>
    <row r="958" spans="1:6" x14ac:dyDescent="0.2">
      <c r="A958" s="63"/>
      <c r="B958" s="43"/>
      <c r="C958" s="175" t="s">
        <v>940</v>
      </c>
      <c r="D958" s="132">
        <v>3232.5</v>
      </c>
      <c r="E958" s="57" t="s">
        <v>707</v>
      </c>
      <c r="F958" s="129">
        <v>118092.4</v>
      </c>
    </row>
    <row r="959" spans="1:6" x14ac:dyDescent="0.2">
      <c r="A959" s="63"/>
      <c r="B959" s="43"/>
      <c r="C959" s="175" t="s">
        <v>626</v>
      </c>
      <c r="D959" s="132">
        <v>422.8</v>
      </c>
      <c r="E959" s="273" t="s">
        <v>709</v>
      </c>
      <c r="F959" s="129">
        <v>35857.46</v>
      </c>
    </row>
    <row r="960" spans="1:6" x14ac:dyDescent="0.2">
      <c r="A960" s="63"/>
      <c r="B960" s="43"/>
      <c r="C960" s="175" t="s">
        <v>941</v>
      </c>
      <c r="D960" s="132">
        <v>404.1</v>
      </c>
      <c r="E960" s="273" t="s">
        <v>709</v>
      </c>
      <c r="F960" s="129">
        <v>40707.25</v>
      </c>
    </row>
    <row r="961" spans="1:6" x14ac:dyDescent="0.2">
      <c r="A961" s="63"/>
      <c r="B961" s="43"/>
      <c r="C961" s="303" t="s">
        <v>942</v>
      </c>
      <c r="D961" s="132">
        <v>25.3</v>
      </c>
      <c r="E961" s="186" t="s">
        <v>709</v>
      </c>
      <c r="F961" s="129">
        <v>10988.93</v>
      </c>
    </row>
    <row r="962" spans="1:6" x14ac:dyDescent="0.2">
      <c r="A962" s="63"/>
      <c r="B962" s="43"/>
      <c r="C962" s="303" t="s">
        <v>943</v>
      </c>
      <c r="D962" s="132">
        <v>19</v>
      </c>
      <c r="E962" s="186" t="s">
        <v>709</v>
      </c>
      <c r="F962" s="129">
        <v>5629.76</v>
      </c>
    </row>
    <row r="963" spans="1:6" x14ac:dyDescent="0.2">
      <c r="A963" s="63"/>
      <c r="B963" s="43"/>
      <c r="C963" s="303" t="s">
        <v>944</v>
      </c>
      <c r="D963" s="132">
        <v>115.4</v>
      </c>
      <c r="E963" s="186" t="s">
        <v>709</v>
      </c>
      <c r="F963" s="129">
        <v>22484.19</v>
      </c>
    </row>
    <row r="964" spans="1:6" x14ac:dyDescent="0.2">
      <c r="A964" s="63"/>
      <c r="B964" s="43"/>
      <c r="C964" s="303" t="s">
        <v>945</v>
      </c>
      <c r="D964" s="132">
        <v>1</v>
      </c>
      <c r="E964" s="273" t="s">
        <v>746</v>
      </c>
      <c r="F964" s="129">
        <v>37007.93</v>
      </c>
    </row>
    <row r="965" spans="1:6" x14ac:dyDescent="0.2">
      <c r="A965" s="63"/>
      <c r="B965" s="43"/>
      <c r="C965" s="303" t="s">
        <v>946</v>
      </c>
      <c r="D965" s="132">
        <v>1</v>
      </c>
      <c r="E965" s="273" t="s">
        <v>746</v>
      </c>
      <c r="F965" s="129">
        <v>40669.840000000004</v>
      </c>
    </row>
    <row r="966" spans="1:6" x14ac:dyDescent="0.2">
      <c r="A966" s="63"/>
      <c r="B966" s="43"/>
      <c r="C966" s="175" t="s">
        <v>947</v>
      </c>
      <c r="D966" s="132"/>
      <c r="E966" s="273" t="s">
        <v>709</v>
      </c>
      <c r="F966" s="129">
        <v>94099.24</v>
      </c>
    </row>
    <row r="967" spans="1:6" x14ac:dyDescent="0.2">
      <c r="A967" s="63"/>
      <c r="B967" s="43"/>
      <c r="C967" s="175" t="s">
        <v>948</v>
      </c>
      <c r="D967" s="132">
        <v>1</v>
      </c>
      <c r="E967" s="273" t="s">
        <v>746</v>
      </c>
      <c r="F967" s="129">
        <v>6978.3700000000008</v>
      </c>
    </row>
    <row r="968" spans="1:6" x14ac:dyDescent="0.2">
      <c r="A968" s="63"/>
      <c r="B968" s="43"/>
      <c r="C968" s="175" t="s">
        <v>931</v>
      </c>
      <c r="D968" s="132">
        <v>1</v>
      </c>
      <c r="E968" s="273" t="s">
        <v>759</v>
      </c>
      <c r="F968" s="129">
        <v>97046.409999999989</v>
      </c>
    </row>
    <row r="969" spans="1:6" x14ac:dyDescent="0.2">
      <c r="A969" s="63"/>
      <c r="B969" s="43"/>
      <c r="C969" s="175" t="s">
        <v>933</v>
      </c>
      <c r="D969" s="132">
        <v>9963</v>
      </c>
      <c r="E969" s="57" t="s">
        <v>707</v>
      </c>
      <c r="F969" s="129">
        <v>99263.62000000001</v>
      </c>
    </row>
    <row r="970" spans="1:6" x14ac:dyDescent="0.2">
      <c r="A970" s="63"/>
      <c r="B970" s="43"/>
      <c r="C970" s="175" t="s">
        <v>949</v>
      </c>
      <c r="D970" s="132">
        <v>4</v>
      </c>
      <c r="E970" s="273" t="s">
        <v>746</v>
      </c>
      <c r="F970" s="129">
        <v>3881.5099999999998</v>
      </c>
    </row>
    <row r="971" spans="1:6" x14ac:dyDescent="0.2">
      <c r="A971" s="63"/>
      <c r="B971" s="43"/>
      <c r="C971" s="175" t="s">
        <v>950</v>
      </c>
      <c r="D971" s="132"/>
      <c r="E971" s="273" t="s">
        <v>709</v>
      </c>
      <c r="F971" s="129">
        <v>17518.68</v>
      </c>
    </row>
    <row r="972" spans="1:6" x14ac:dyDescent="0.2">
      <c r="A972" s="63"/>
      <c r="B972" s="43"/>
      <c r="C972" s="175" t="s">
        <v>951</v>
      </c>
      <c r="D972" s="132">
        <v>118</v>
      </c>
      <c r="E972" s="273" t="s">
        <v>709</v>
      </c>
      <c r="F972" s="129">
        <v>22363.43</v>
      </c>
    </row>
    <row r="973" spans="1:6" x14ac:dyDescent="0.2">
      <c r="A973" s="63"/>
      <c r="B973" s="43"/>
      <c r="C973" s="175" t="s">
        <v>952</v>
      </c>
      <c r="D973" s="132">
        <v>1</v>
      </c>
      <c r="E973" s="273" t="s">
        <v>746</v>
      </c>
      <c r="F973" s="129">
        <v>34164.639999999999</v>
      </c>
    </row>
    <row r="974" spans="1:6" x14ac:dyDescent="0.2">
      <c r="A974" s="63"/>
      <c r="B974" s="43"/>
      <c r="C974" s="175" t="s">
        <v>953</v>
      </c>
      <c r="D974" s="132">
        <v>1</v>
      </c>
      <c r="E974" s="273" t="s">
        <v>746</v>
      </c>
      <c r="F974" s="129">
        <v>1382.6799999999998</v>
      </c>
    </row>
    <row r="975" spans="1:6" x14ac:dyDescent="0.2">
      <c r="A975" s="63"/>
      <c r="B975" s="43"/>
      <c r="C975" s="175" t="s">
        <v>954</v>
      </c>
      <c r="D975" s="132">
        <v>5</v>
      </c>
      <c r="E975" s="273" t="s">
        <v>746</v>
      </c>
      <c r="F975" s="129">
        <v>2236.9</v>
      </c>
    </row>
    <row r="976" spans="1:6" x14ac:dyDescent="0.2">
      <c r="A976" s="63"/>
      <c r="B976" s="43"/>
      <c r="C976" s="175" t="s">
        <v>955</v>
      </c>
      <c r="D976" s="132">
        <v>2</v>
      </c>
      <c r="E976" s="273" t="s">
        <v>746</v>
      </c>
      <c r="F976" s="129">
        <v>690.63</v>
      </c>
    </row>
    <row r="977" spans="1:6" x14ac:dyDescent="0.2">
      <c r="A977" s="63"/>
      <c r="B977" s="43"/>
      <c r="C977" s="175" t="s">
        <v>956</v>
      </c>
      <c r="D977" s="132">
        <v>1</v>
      </c>
      <c r="E977" s="273" t="s">
        <v>746</v>
      </c>
      <c r="F977" s="129">
        <v>212.51</v>
      </c>
    </row>
    <row r="978" spans="1:6" x14ac:dyDescent="0.2">
      <c r="A978" s="63"/>
      <c r="B978" s="43"/>
      <c r="C978" s="175" t="s">
        <v>957</v>
      </c>
      <c r="D978" s="132">
        <v>1</v>
      </c>
      <c r="E978" s="273" t="s">
        <v>746</v>
      </c>
      <c r="F978" s="129">
        <v>23243.100000000002</v>
      </c>
    </row>
    <row r="979" spans="1:6" x14ac:dyDescent="0.2">
      <c r="A979" s="81"/>
      <c r="B979" s="46"/>
      <c r="C979" s="81" t="s">
        <v>958</v>
      </c>
      <c r="D979" s="201"/>
      <c r="E979" s="275" t="s">
        <v>746</v>
      </c>
      <c r="F979" s="130">
        <v>7460.3399999999983</v>
      </c>
    </row>
    <row r="980" spans="1:6" x14ac:dyDescent="0.2">
      <c r="A980" s="30"/>
      <c r="B980" s="30"/>
      <c r="C980" s="30"/>
      <c r="D980" s="30"/>
      <c r="E980" s="30"/>
      <c r="F980" s="222">
        <v>2155694.5499999998</v>
      </c>
    </row>
    <row r="981" spans="1:6" ht="25.5" x14ac:dyDescent="0.2">
      <c r="A981" s="215" t="s">
        <v>961</v>
      </c>
      <c r="B981" s="227" t="s">
        <v>146</v>
      </c>
      <c r="C981" s="304" t="s">
        <v>960</v>
      </c>
      <c r="D981" s="274"/>
      <c r="E981" s="197"/>
      <c r="F981" s="197"/>
    </row>
    <row r="982" spans="1:6" x14ac:dyDescent="0.2">
      <c r="A982" s="63"/>
      <c r="B982" s="43"/>
      <c r="C982" s="305" t="s">
        <v>962</v>
      </c>
      <c r="D982" s="230">
        <v>1</v>
      </c>
      <c r="E982" s="268" t="s">
        <v>746</v>
      </c>
      <c r="F982" s="132">
        <v>3206.5</v>
      </c>
    </row>
    <row r="983" spans="1:6" ht="25.5" x14ac:dyDescent="0.2">
      <c r="A983" s="63"/>
      <c r="B983" s="43"/>
      <c r="C983" s="306" t="s">
        <v>967</v>
      </c>
      <c r="D983" s="230">
        <v>1</v>
      </c>
      <c r="E983" s="268" t="s">
        <v>746</v>
      </c>
      <c r="F983" s="132">
        <v>7995.1</v>
      </c>
    </row>
    <row r="984" spans="1:6" x14ac:dyDescent="0.2">
      <c r="A984" s="63"/>
      <c r="B984" s="43"/>
      <c r="C984" s="305" t="s">
        <v>963</v>
      </c>
      <c r="D984" s="230">
        <v>621</v>
      </c>
      <c r="E984" s="57" t="s">
        <v>707</v>
      </c>
      <c r="F984" s="132">
        <v>8306.65</v>
      </c>
    </row>
    <row r="985" spans="1:6" x14ac:dyDescent="0.2">
      <c r="A985" s="63"/>
      <c r="B985" s="43"/>
      <c r="C985" s="305" t="s">
        <v>964</v>
      </c>
      <c r="D985" s="230">
        <v>1</v>
      </c>
      <c r="E985" s="268" t="s">
        <v>746</v>
      </c>
      <c r="F985" s="132">
        <v>605</v>
      </c>
    </row>
    <row r="986" spans="1:6" x14ac:dyDescent="0.2">
      <c r="A986" s="63"/>
      <c r="B986" s="43"/>
      <c r="C986" s="305" t="s">
        <v>965</v>
      </c>
      <c r="D986" s="230">
        <v>1</v>
      </c>
      <c r="E986" s="268" t="s">
        <v>746</v>
      </c>
      <c r="F986" s="132">
        <v>580.79999999999995</v>
      </c>
    </row>
    <row r="987" spans="1:6" x14ac:dyDescent="0.2">
      <c r="A987" s="63"/>
      <c r="B987" s="43"/>
      <c r="C987" s="307" t="s">
        <v>966</v>
      </c>
      <c r="D987" s="280">
        <v>1</v>
      </c>
      <c r="E987" s="269" t="s">
        <v>746</v>
      </c>
      <c r="F987" s="201">
        <v>1682.51</v>
      </c>
    </row>
    <row r="988" spans="1:6" x14ac:dyDescent="0.2">
      <c r="A988" s="63"/>
      <c r="B988" s="43"/>
      <c r="C988" s="30"/>
      <c r="D988" s="202"/>
      <c r="E988" s="202"/>
      <c r="F988" s="29">
        <v>22376.559999999998</v>
      </c>
    </row>
    <row r="989" spans="1:6" x14ac:dyDescent="0.2">
      <c r="A989" s="63"/>
      <c r="B989" s="43"/>
      <c r="C989" s="55" t="s">
        <v>968</v>
      </c>
      <c r="D989" s="274"/>
      <c r="E989" s="197"/>
      <c r="F989" s="197"/>
    </row>
    <row r="990" spans="1:6" x14ac:dyDescent="0.2">
      <c r="A990" s="63"/>
      <c r="B990" s="43"/>
      <c r="C990" s="43" t="s">
        <v>969</v>
      </c>
      <c r="D990" s="265" t="s">
        <v>989</v>
      </c>
      <c r="E990" s="132" t="s">
        <v>746</v>
      </c>
      <c r="F990" s="220">
        <v>130</v>
      </c>
    </row>
    <row r="991" spans="1:6" x14ac:dyDescent="0.2">
      <c r="A991" s="63"/>
      <c r="B991" s="43"/>
      <c r="C991" s="43" t="s">
        <v>970</v>
      </c>
      <c r="D991" s="265" t="s">
        <v>989</v>
      </c>
      <c r="E991" s="132" t="s">
        <v>746</v>
      </c>
      <c r="F991" s="220">
        <v>255</v>
      </c>
    </row>
    <row r="992" spans="1:6" x14ac:dyDescent="0.2">
      <c r="A992" s="63"/>
      <c r="B992" s="43"/>
      <c r="C992" s="43" t="s">
        <v>971</v>
      </c>
      <c r="D992" s="265" t="s">
        <v>143</v>
      </c>
      <c r="E992" s="132" t="s">
        <v>746</v>
      </c>
      <c r="F992" s="220">
        <v>190</v>
      </c>
    </row>
    <row r="993" spans="1:6" x14ac:dyDescent="0.2">
      <c r="A993" s="63"/>
      <c r="B993" s="43"/>
      <c r="C993" s="43" t="s">
        <v>972</v>
      </c>
      <c r="D993" s="265" t="s">
        <v>143</v>
      </c>
      <c r="E993" s="132" t="s">
        <v>746</v>
      </c>
      <c r="F993" s="220">
        <v>165</v>
      </c>
    </row>
    <row r="994" spans="1:6" x14ac:dyDescent="0.2">
      <c r="A994" s="63"/>
      <c r="B994" s="43"/>
      <c r="C994" s="43" t="s">
        <v>973</v>
      </c>
      <c r="D994" s="265" t="s">
        <v>143</v>
      </c>
      <c r="E994" s="132" t="s">
        <v>746</v>
      </c>
      <c r="F994" s="220">
        <v>120</v>
      </c>
    </row>
    <row r="995" spans="1:6" x14ac:dyDescent="0.2">
      <c r="A995" s="63"/>
      <c r="B995" s="43"/>
      <c r="C995" s="43" t="s">
        <v>974</v>
      </c>
      <c r="D995" s="265" t="s">
        <v>143</v>
      </c>
      <c r="E995" s="132" t="s">
        <v>746</v>
      </c>
      <c r="F995" s="220">
        <v>130</v>
      </c>
    </row>
    <row r="996" spans="1:6" x14ac:dyDescent="0.2">
      <c r="A996" s="63"/>
      <c r="B996" s="43"/>
      <c r="C996" s="43" t="s">
        <v>975</v>
      </c>
      <c r="D996" s="265" t="s">
        <v>143</v>
      </c>
      <c r="E996" s="132" t="s">
        <v>746</v>
      </c>
      <c r="F996" s="220">
        <v>155</v>
      </c>
    </row>
    <row r="997" spans="1:6" x14ac:dyDescent="0.2">
      <c r="A997" s="63"/>
      <c r="B997" s="43"/>
      <c r="C997" s="43" t="s">
        <v>976</v>
      </c>
      <c r="D997" s="265" t="s">
        <v>143</v>
      </c>
      <c r="E997" s="132" t="s">
        <v>746</v>
      </c>
      <c r="F997" s="220">
        <v>180</v>
      </c>
    </row>
    <row r="998" spans="1:6" x14ac:dyDescent="0.2">
      <c r="A998" s="63"/>
      <c r="B998" s="43"/>
      <c r="C998" s="43" t="s">
        <v>977</v>
      </c>
      <c r="D998" s="308">
        <v>1</v>
      </c>
      <c r="E998" s="132" t="s">
        <v>746</v>
      </c>
      <c r="F998" s="220">
        <v>140</v>
      </c>
    </row>
    <row r="999" spans="1:6" x14ac:dyDescent="0.2">
      <c r="A999" s="63"/>
      <c r="B999" s="43"/>
      <c r="C999" s="43" t="s">
        <v>978</v>
      </c>
      <c r="D999" s="265" t="s">
        <v>143</v>
      </c>
      <c r="E999" s="132" t="s">
        <v>746</v>
      </c>
      <c r="F999" s="220">
        <v>180</v>
      </c>
    </row>
    <row r="1000" spans="1:6" x14ac:dyDescent="0.2">
      <c r="A1000" s="63"/>
      <c r="B1000" s="43"/>
      <c r="C1000" s="43" t="s">
        <v>979</v>
      </c>
      <c r="D1000" s="265" t="s">
        <v>143</v>
      </c>
      <c r="E1000" s="132" t="s">
        <v>746</v>
      </c>
      <c r="F1000" s="220">
        <v>345</v>
      </c>
    </row>
    <row r="1001" spans="1:6" x14ac:dyDescent="0.2">
      <c r="A1001" s="63"/>
      <c r="B1001" s="43"/>
      <c r="C1001" s="43" t="s">
        <v>980</v>
      </c>
      <c r="D1001" s="265" t="s">
        <v>143</v>
      </c>
      <c r="E1001" s="132" t="s">
        <v>746</v>
      </c>
      <c r="F1001" s="220">
        <v>160</v>
      </c>
    </row>
    <row r="1002" spans="1:6" x14ac:dyDescent="0.2">
      <c r="A1002" s="63"/>
      <c r="B1002" s="43"/>
      <c r="C1002" s="43" t="s">
        <v>980</v>
      </c>
      <c r="D1002" s="265" t="s">
        <v>143</v>
      </c>
      <c r="E1002" s="132" t="s">
        <v>746</v>
      </c>
      <c r="F1002" s="220">
        <v>95</v>
      </c>
    </row>
    <row r="1003" spans="1:6" x14ac:dyDescent="0.2">
      <c r="A1003" s="63"/>
      <c r="B1003" s="43"/>
      <c r="C1003" s="43" t="s">
        <v>981</v>
      </c>
      <c r="D1003" s="265" t="s">
        <v>143</v>
      </c>
      <c r="E1003" s="132" t="s">
        <v>746</v>
      </c>
      <c r="F1003" s="220">
        <v>115</v>
      </c>
    </row>
    <row r="1004" spans="1:6" x14ac:dyDescent="0.2">
      <c r="A1004" s="63"/>
      <c r="B1004" s="43"/>
      <c r="C1004" s="43" t="s">
        <v>982</v>
      </c>
      <c r="D1004" s="265" t="s">
        <v>143</v>
      </c>
      <c r="E1004" s="132" t="s">
        <v>746</v>
      </c>
      <c r="F1004" s="220">
        <v>265</v>
      </c>
    </row>
    <row r="1005" spans="1:6" x14ac:dyDescent="0.2">
      <c r="A1005" s="63"/>
      <c r="B1005" s="43"/>
      <c r="C1005" s="43" t="s">
        <v>983</v>
      </c>
      <c r="D1005" s="265" t="s">
        <v>143</v>
      </c>
      <c r="E1005" s="132" t="s">
        <v>746</v>
      </c>
      <c r="F1005" s="220">
        <v>140</v>
      </c>
    </row>
    <row r="1006" spans="1:6" x14ac:dyDescent="0.2">
      <c r="A1006" s="63"/>
      <c r="B1006" s="43"/>
      <c r="C1006" s="43" t="s">
        <v>984</v>
      </c>
      <c r="D1006" s="265" t="s">
        <v>143</v>
      </c>
      <c r="E1006" s="132" t="s">
        <v>746</v>
      </c>
      <c r="F1006" s="220">
        <v>90</v>
      </c>
    </row>
    <row r="1007" spans="1:6" x14ac:dyDescent="0.2">
      <c r="A1007" s="63"/>
      <c r="B1007" s="43"/>
      <c r="C1007" s="43" t="s">
        <v>985</v>
      </c>
      <c r="D1007" s="265" t="s">
        <v>143</v>
      </c>
      <c r="E1007" s="132" t="s">
        <v>746</v>
      </c>
      <c r="F1007" s="220">
        <v>100</v>
      </c>
    </row>
    <row r="1008" spans="1:6" x14ac:dyDescent="0.2">
      <c r="A1008" s="63"/>
      <c r="B1008" s="43"/>
      <c r="C1008" s="43" t="s">
        <v>986</v>
      </c>
      <c r="D1008" s="265" t="s">
        <v>143</v>
      </c>
      <c r="E1008" s="132" t="s">
        <v>746</v>
      </c>
      <c r="F1008" s="220">
        <v>245</v>
      </c>
    </row>
    <row r="1009" spans="1:6" x14ac:dyDescent="0.2">
      <c r="A1009" s="63"/>
      <c r="B1009" s="43"/>
      <c r="C1009" s="43" t="s">
        <v>987</v>
      </c>
      <c r="D1009" s="265" t="s">
        <v>990</v>
      </c>
      <c r="E1009" s="132" t="s">
        <v>746</v>
      </c>
      <c r="F1009" s="220">
        <v>940</v>
      </c>
    </row>
    <row r="1010" spans="1:6" x14ac:dyDescent="0.2">
      <c r="A1010" s="63"/>
      <c r="B1010" s="43"/>
      <c r="C1010" s="43" t="s">
        <v>988</v>
      </c>
      <c r="D1010" s="265" t="s">
        <v>991</v>
      </c>
      <c r="E1010" s="132" t="s">
        <v>746</v>
      </c>
      <c r="F1010" s="220">
        <v>340</v>
      </c>
    </row>
    <row r="1011" spans="1:6" x14ac:dyDescent="0.2">
      <c r="A1011" s="81"/>
      <c r="B1011" s="46"/>
      <c r="C1011" s="46" t="s">
        <v>607</v>
      </c>
      <c r="D1011" s="267" t="s">
        <v>990</v>
      </c>
      <c r="E1011" s="201" t="s">
        <v>746</v>
      </c>
      <c r="F1011" s="221">
        <v>700</v>
      </c>
    </row>
    <row r="1012" spans="1:6" x14ac:dyDescent="0.2">
      <c r="A1012" s="30"/>
      <c r="B1012" s="30"/>
      <c r="C1012" s="30"/>
      <c r="D1012" s="30"/>
      <c r="E1012" s="30"/>
      <c r="F1012" s="222">
        <v>5180</v>
      </c>
    </row>
    <row r="1013" spans="1:6" ht="38.25" x14ac:dyDescent="0.2">
      <c r="A1013" s="197" t="s">
        <v>994</v>
      </c>
      <c r="B1013" s="227" t="s">
        <v>993</v>
      </c>
      <c r="C1013" s="227" t="s">
        <v>992</v>
      </c>
      <c r="D1013" s="274"/>
      <c r="E1013" s="197"/>
      <c r="F1013" s="197"/>
    </row>
    <row r="1014" spans="1:6" x14ac:dyDescent="0.2">
      <c r="A1014" s="63"/>
      <c r="B1014" s="43"/>
      <c r="C1014" s="43" t="s">
        <v>995</v>
      </c>
      <c r="D1014" s="273">
        <v>1959.2</v>
      </c>
      <c r="E1014" s="57" t="s">
        <v>707</v>
      </c>
      <c r="F1014" s="132">
        <v>137838.15999999997</v>
      </c>
    </row>
    <row r="1015" spans="1:6" ht="12.75" customHeight="1" x14ac:dyDescent="0.2">
      <c r="A1015" s="63"/>
      <c r="B1015" s="43"/>
      <c r="C1015" s="125" t="s">
        <v>996</v>
      </c>
      <c r="D1015" s="273">
        <v>2874.7</v>
      </c>
      <c r="E1015" s="318" t="s">
        <v>707</v>
      </c>
      <c r="F1015" s="312">
        <v>674896.14</v>
      </c>
    </row>
    <row r="1016" spans="1:6" ht="12.75" customHeight="1" x14ac:dyDescent="0.2">
      <c r="A1016" s="63"/>
      <c r="B1016" s="43"/>
      <c r="C1016" s="43" t="s">
        <v>997</v>
      </c>
      <c r="D1016" s="273">
        <v>7716.7</v>
      </c>
      <c r="E1016" s="318"/>
      <c r="F1016" s="312"/>
    </row>
    <row r="1017" spans="1:6" x14ac:dyDescent="0.2">
      <c r="A1017" s="63"/>
      <c r="B1017" s="43"/>
      <c r="C1017" s="43" t="s">
        <v>998</v>
      </c>
      <c r="D1017" s="273">
        <v>793.6</v>
      </c>
      <c r="E1017" s="57" t="s">
        <v>707</v>
      </c>
      <c r="F1017" s="132">
        <v>26929.86</v>
      </c>
    </row>
    <row r="1018" spans="1:6" ht="15" x14ac:dyDescent="0.2">
      <c r="A1018" s="63"/>
      <c r="B1018" s="43"/>
      <c r="C1018" s="43" t="s">
        <v>626</v>
      </c>
      <c r="D1018" s="273">
        <v>101.7</v>
      </c>
      <c r="E1018" s="309" t="s">
        <v>709</v>
      </c>
      <c r="F1018" s="132">
        <v>44717.520000000011</v>
      </c>
    </row>
    <row r="1019" spans="1:6" ht="15" x14ac:dyDescent="0.2">
      <c r="A1019" s="63"/>
      <c r="B1019" s="43"/>
      <c r="C1019" s="43" t="s">
        <v>999</v>
      </c>
      <c r="D1019" s="273">
        <v>1856.9</v>
      </c>
      <c r="E1019" s="309" t="s">
        <v>709</v>
      </c>
      <c r="F1019" s="132">
        <v>40165.94</v>
      </c>
    </row>
    <row r="1020" spans="1:6" ht="15" x14ac:dyDescent="0.2">
      <c r="A1020" s="63"/>
      <c r="B1020" s="43"/>
      <c r="C1020" s="43" t="s">
        <v>624</v>
      </c>
      <c r="D1020" s="273">
        <v>134.80000000000001</v>
      </c>
      <c r="E1020" s="309" t="s">
        <v>709</v>
      </c>
      <c r="F1020" s="132">
        <v>18724.57</v>
      </c>
    </row>
    <row r="1021" spans="1:6" ht="15" x14ac:dyDescent="0.2">
      <c r="A1021" s="63"/>
      <c r="B1021" s="43"/>
      <c r="C1021" s="125" t="s">
        <v>1000</v>
      </c>
      <c r="D1021" s="273">
        <v>1077.8</v>
      </c>
      <c r="E1021" s="309" t="s">
        <v>709</v>
      </c>
      <c r="F1021" s="132">
        <v>108121.27</v>
      </c>
    </row>
    <row r="1022" spans="1:6" ht="15" x14ac:dyDescent="0.2">
      <c r="A1022" s="81"/>
      <c r="B1022" s="46"/>
      <c r="C1022" s="177" t="s">
        <v>1001</v>
      </c>
      <c r="D1022" s="275">
        <v>341.4</v>
      </c>
      <c r="E1022" s="310" t="s">
        <v>709</v>
      </c>
      <c r="F1022" s="201">
        <v>42376.469999999994</v>
      </c>
    </row>
    <row r="1023" spans="1:6" x14ac:dyDescent="0.2">
      <c r="A1023" s="30"/>
      <c r="B1023" s="30"/>
      <c r="C1023" s="30"/>
      <c r="D1023" s="30"/>
      <c r="E1023" s="30"/>
      <c r="F1023" s="29">
        <v>1093769.93</v>
      </c>
    </row>
    <row r="1024" spans="1:6" ht="25.5" x14ac:dyDescent="0.2">
      <c r="A1024" s="274" t="s">
        <v>1002</v>
      </c>
      <c r="B1024" s="173" t="s">
        <v>1004</v>
      </c>
      <c r="C1024" s="227" t="s">
        <v>1003</v>
      </c>
      <c r="D1024" s="55"/>
      <c r="E1024" s="55"/>
      <c r="F1024" s="77"/>
    </row>
    <row r="1025" spans="1:6" x14ac:dyDescent="0.2">
      <c r="A1025" s="43"/>
      <c r="B1025" s="43"/>
      <c r="C1025" s="187" t="s">
        <v>1005</v>
      </c>
      <c r="D1025" s="191">
        <v>845</v>
      </c>
      <c r="E1025" s="191" t="s">
        <v>709</v>
      </c>
      <c r="F1025" s="63">
        <v>504567.58</v>
      </c>
    </row>
    <row r="1026" spans="1:6" x14ac:dyDescent="0.2">
      <c r="A1026" s="43"/>
      <c r="B1026" s="43"/>
      <c r="C1026" s="187" t="s">
        <v>1006</v>
      </c>
      <c r="D1026" s="191">
        <v>437.3</v>
      </c>
      <c r="E1026" s="191" t="s">
        <v>707</v>
      </c>
      <c r="F1026" s="63">
        <v>19937.240000000002</v>
      </c>
    </row>
    <row r="1027" spans="1:6" x14ac:dyDescent="0.2">
      <c r="A1027" s="43"/>
      <c r="B1027" s="43"/>
      <c r="C1027" s="187" t="s">
        <v>1007</v>
      </c>
      <c r="D1027" s="191">
        <v>1311.2</v>
      </c>
      <c r="E1027" s="191" t="s">
        <v>1018</v>
      </c>
      <c r="F1027" s="63">
        <v>51809.48</v>
      </c>
    </row>
    <row r="1028" spans="1:6" x14ac:dyDescent="0.2">
      <c r="A1028" s="43"/>
      <c r="B1028" s="43"/>
      <c r="C1028" s="187" t="s">
        <v>1008</v>
      </c>
      <c r="D1028" s="191">
        <v>1</v>
      </c>
      <c r="E1028" s="191" t="s">
        <v>759</v>
      </c>
      <c r="F1028" s="63">
        <v>1258.06</v>
      </c>
    </row>
    <row r="1029" spans="1:6" x14ac:dyDescent="0.2">
      <c r="A1029" s="43"/>
      <c r="B1029" s="43"/>
      <c r="C1029" s="187" t="s">
        <v>1009</v>
      </c>
      <c r="D1029" s="191">
        <v>5949.3</v>
      </c>
      <c r="E1029" s="191" t="s">
        <v>707</v>
      </c>
      <c r="F1029" s="63">
        <v>12004.92</v>
      </c>
    </row>
    <row r="1030" spans="1:6" x14ac:dyDescent="0.2">
      <c r="A1030" s="43"/>
      <c r="B1030" s="43"/>
      <c r="C1030" s="187" t="s">
        <v>1010</v>
      </c>
      <c r="D1030" s="191">
        <v>19</v>
      </c>
      <c r="E1030" s="191" t="s">
        <v>13</v>
      </c>
      <c r="F1030" s="63">
        <v>3574.92</v>
      </c>
    </row>
    <row r="1031" spans="1:6" x14ac:dyDescent="0.2">
      <c r="A1031" s="43"/>
      <c r="B1031" s="43"/>
      <c r="C1031" s="187" t="s">
        <v>1011</v>
      </c>
      <c r="D1031" s="191">
        <v>2</v>
      </c>
      <c r="E1031" s="191" t="s">
        <v>746</v>
      </c>
      <c r="F1031" s="63">
        <v>1011.62</v>
      </c>
    </row>
    <row r="1032" spans="1:6" x14ac:dyDescent="0.2">
      <c r="A1032" s="43"/>
      <c r="B1032" s="43"/>
      <c r="C1032" s="187" t="s">
        <v>1012</v>
      </c>
      <c r="D1032" s="191">
        <v>135</v>
      </c>
      <c r="E1032" s="191" t="s">
        <v>709</v>
      </c>
      <c r="F1032" s="63">
        <v>7396.77</v>
      </c>
    </row>
    <row r="1033" spans="1:6" x14ac:dyDescent="0.2">
      <c r="A1033" s="43"/>
      <c r="B1033" s="43"/>
      <c r="C1033" s="187" t="s">
        <v>1013</v>
      </c>
      <c r="D1033" s="191">
        <v>1025</v>
      </c>
      <c r="E1033" s="191" t="s">
        <v>709</v>
      </c>
      <c r="F1033" s="63">
        <v>168291.99</v>
      </c>
    </row>
    <row r="1034" spans="1:6" x14ac:dyDescent="0.2">
      <c r="A1034" s="43"/>
      <c r="B1034" s="43"/>
      <c r="C1034" s="125" t="s">
        <v>1014</v>
      </c>
      <c r="D1034" s="192">
        <v>948.9</v>
      </c>
      <c r="E1034" s="195" t="s">
        <v>709</v>
      </c>
      <c r="F1034" s="63">
        <v>178411.97</v>
      </c>
    </row>
    <row r="1035" spans="1:6" x14ac:dyDescent="0.2">
      <c r="A1035" s="43"/>
      <c r="B1035" s="43"/>
      <c r="C1035" s="125" t="s">
        <v>1015</v>
      </c>
      <c r="D1035" s="193">
        <v>937</v>
      </c>
      <c r="E1035" s="195" t="s">
        <v>709</v>
      </c>
      <c r="F1035" s="63">
        <v>71449.3</v>
      </c>
    </row>
    <row r="1036" spans="1:6" x14ac:dyDescent="0.2">
      <c r="A1036" s="43"/>
      <c r="B1036" s="43"/>
      <c r="C1036" s="125" t="s">
        <v>1016</v>
      </c>
      <c r="D1036" s="193">
        <v>620</v>
      </c>
      <c r="E1036" s="191" t="s">
        <v>709</v>
      </c>
      <c r="F1036" s="63">
        <v>18052.259999999998</v>
      </c>
    </row>
    <row r="1037" spans="1:6" x14ac:dyDescent="0.2">
      <c r="A1037" s="46"/>
      <c r="B1037" s="46"/>
      <c r="C1037" s="177" t="s">
        <v>1017</v>
      </c>
      <c r="D1037" s="194">
        <v>1</v>
      </c>
      <c r="E1037" s="196" t="s">
        <v>759</v>
      </c>
      <c r="F1037" s="81">
        <v>9076.0499999999993</v>
      </c>
    </row>
    <row r="1038" spans="1:6" x14ac:dyDescent="0.2">
      <c r="A1038" s="210"/>
      <c r="B1038" s="210"/>
      <c r="C1038" s="210"/>
      <c r="D1038" s="210"/>
      <c r="E1038" s="210"/>
      <c r="F1038" s="210">
        <v>1046842.1600000003</v>
      </c>
    </row>
    <row r="1039" spans="1:6" x14ac:dyDescent="0.2">
      <c r="A1039" s="210"/>
      <c r="B1039" s="210"/>
      <c r="C1039" s="210"/>
      <c r="D1039" s="210"/>
      <c r="E1039" s="210"/>
      <c r="F1039" s="210"/>
    </row>
    <row r="1040" spans="1:6" x14ac:dyDescent="0.2">
      <c r="A1040" s="210"/>
      <c r="B1040" s="210"/>
      <c r="C1040" s="210"/>
      <c r="D1040" s="210"/>
      <c r="E1040" s="210"/>
      <c r="F1040" s="210"/>
    </row>
    <row r="1041" spans="1:6" x14ac:dyDescent="0.2">
      <c r="A1041" s="210"/>
      <c r="B1041" s="210"/>
      <c r="C1041" s="210"/>
      <c r="D1041" s="210"/>
      <c r="E1041" s="210"/>
      <c r="F1041" s="210"/>
    </row>
    <row r="1042" spans="1:6" x14ac:dyDescent="0.2">
      <c r="A1042" s="210"/>
      <c r="B1042" s="210"/>
      <c r="C1042" s="210"/>
      <c r="D1042" s="210"/>
      <c r="E1042" s="210"/>
      <c r="F1042" s="210"/>
    </row>
  </sheetData>
  <mergeCells count="10">
    <mergeCell ref="F1015:F1016"/>
    <mergeCell ref="E1015:E1016"/>
    <mergeCell ref="C885:C886"/>
    <mergeCell ref="E885:E886"/>
    <mergeCell ref="D885:D886"/>
    <mergeCell ref="A512:A513"/>
    <mergeCell ref="E3:F3"/>
    <mergeCell ref="C2:F2"/>
    <mergeCell ref="C1:F1"/>
    <mergeCell ref="B512:B518"/>
  </mergeCells>
  <phoneticPr fontId="17" type="noConversion"/>
  <dataValidations count="1">
    <dataValidation type="list" allowBlank="1" showInputMessage="1" showErrorMessage="1" sqref="E961:E963" xr:uid="{F382A0FD-5219-4EA8-95FD-1B04D0880A4F}">
      <formula1>#REF!</formula1>
    </dataValidation>
  </dataValidations>
  <pageMargins left="0.25" right="0.25" top="0.75" bottom="0.75" header="0.3" footer="0.3"/>
  <pageSetup paperSize="9" scale="6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FC68B20656F44AB6F4ACC3CC0E1F66" ma:contentTypeVersion="12" ma:contentTypeDescription="Create a new document." ma:contentTypeScope="" ma:versionID="71ed835eae3989b9dc25357a68d5b33f">
  <xsd:schema xmlns:xsd="http://www.w3.org/2001/XMLSchema" xmlns:xs="http://www.w3.org/2001/XMLSchema" xmlns:p="http://schemas.microsoft.com/office/2006/metadata/properties" xmlns:ns2="f5240ef0-6aa2-44dc-a46c-fad48cd4bf99" xmlns:ns3="a176b504-5990-4bb2-9906-e4d61364b8d9" targetNamespace="http://schemas.microsoft.com/office/2006/metadata/properties" ma:root="true" ma:fieldsID="ec6c30d71bb48ba4744dbe594021c45b" ns2:_="" ns3:_="">
    <xsd:import namespace="f5240ef0-6aa2-44dc-a46c-fad48cd4bf99"/>
    <xsd:import namespace="a176b504-5990-4bb2-9906-e4d61364b8d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240ef0-6aa2-44dc-a46c-fad48cd4bf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176b504-5990-4bb2-9906-e4d61364b8d9"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B1D1E1-8482-419D-AA2A-C20CB2B0C8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240ef0-6aa2-44dc-a46c-fad48cd4bf99"/>
    <ds:schemaRef ds:uri="a176b504-5990-4bb2-9906-e4d61364b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109A7F-F2C4-4085-9903-3C3714634BC3}">
  <ds:schemaRefs>
    <ds:schemaRef ds:uri="http://schemas.microsoft.com/sharepoint/v3/contenttype/forms"/>
  </ds:schemaRefs>
</ds:datastoreItem>
</file>

<file path=customXml/itemProps3.xml><?xml version="1.0" encoding="utf-8"?>
<ds:datastoreItem xmlns:ds="http://schemas.openxmlformats.org/officeDocument/2006/customXml" ds:itemID="{CB1EAE0E-6870-4A7D-B335-7FC6D1E6372E}">
  <ds:schemaRefs>
    <ds:schemaRef ds:uri="http://www.w3.org/XML/1998/namespace"/>
    <ds:schemaRef ds:uri="http://purl.org/dc/dcmitype/"/>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a176b504-5990-4bb2-9906-e4d61364b8d9"/>
    <ds:schemaRef ds:uri="f5240ef0-6aa2-44dc-a46c-fad48cd4bf99"/>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RaimondsS</dc:creator>
  <cp:lastModifiedBy>Vineta Verečinska</cp:lastModifiedBy>
  <cp:lastPrinted>2024-07-09T03:14:46Z</cp:lastPrinted>
  <dcterms:created xsi:type="dcterms:W3CDTF">2017-03-14T07:07:26Z</dcterms:created>
  <dcterms:modified xsi:type="dcterms:W3CDTF">2024-07-09T06:23:33Z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0x01010019FC68B20656F44AB6F4ACC3CC0E1F66</vt:lpwstr>
  </property>
  <property fmtid="{D5CDD505-2E9C-101B-9397-08002B2CF9AE}" pid="3" name="Order">
    <vt:r8>343000</vt:r8>
  </property>
</Properties>
</file>