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K:\ST\KIF_TAPF_PF_PVF\Investiciju_objekti\07_Ziemeli\Rekonstrukcija\01_Valmiera\2026_IO\IO-259181\9_Iepirkums buvnieciba\"/>
    </mc:Choice>
  </mc:AlternateContent>
  <xr:revisionPtr revIDLastSave="0" documentId="13_ncr:1_{21269FE1-8C6D-4FF2-A0C1-70AC91626D21}" xr6:coauthVersionLast="47" xr6:coauthVersionMax="47" xr10:uidLastSave="{00000000-0000-0000-0000-000000000000}"/>
  <bookViews>
    <workbookView xWindow="-28920" yWindow="-120" windowWidth="29040" windowHeight="17520" activeTab="2" xr2:uid="{00000000-000D-0000-FFFF-FFFF00000000}"/>
  </bookViews>
  <sheets>
    <sheet name="Būvniecības koptāme" sheetId="2" r:id="rId1"/>
    <sheet name="Kopsavilkuma aprēķins" sheetId="3" r:id="rId2"/>
    <sheet name="Lokālā tāme" sheetId="1" r:id="rId3"/>
  </sheets>
  <definedNames>
    <definedName name="_xlnm._FilterDatabase" localSheetId="2" hidden="1">'Lokālā tāme'!$A$15:$R$202</definedName>
    <definedName name="_xlnm.Print_Area" localSheetId="0">'Būvniecības koptāme'!$A$1:$C$32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9" i="2" l="1"/>
  <c r="A11" i="2"/>
  <c r="A2" i="3"/>
  <c r="C18" i="3"/>
  <c r="C7" i="2"/>
  <c r="O201" i="1"/>
  <c r="N201" i="1"/>
  <c r="L201" i="1"/>
  <c r="H201" i="1"/>
  <c r="M201" i="1" s="1"/>
  <c r="O200" i="1"/>
  <c r="N200" i="1"/>
  <c r="L200" i="1"/>
  <c r="H200" i="1"/>
  <c r="M200" i="1" s="1"/>
  <c r="O199" i="1"/>
  <c r="N199" i="1"/>
  <c r="L199" i="1"/>
  <c r="H199" i="1"/>
  <c r="M199" i="1" s="1"/>
  <c r="O198" i="1"/>
  <c r="L198" i="1"/>
  <c r="H198" i="1"/>
  <c r="M198" i="1" s="1"/>
  <c r="O197" i="1"/>
  <c r="N197" i="1"/>
  <c r="L197" i="1"/>
  <c r="H197" i="1"/>
  <c r="K197" i="1" s="1"/>
  <c r="O196" i="1"/>
  <c r="N196" i="1"/>
  <c r="L196" i="1"/>
  <c r="H196" i="1"/>
  <c r="M196" i="1" s="1"/>
  <c r="O195" i="1"/>
  <c r="L195" i="1"/>
  <c r="H195" i="1"/>
  <c r="M195" i="1" s="1"/>
  <c r="O194" i="1"/>
  <c r="L194" i="1"/>
  <c r="H194" i="1"/>
  <c r="M194" i="1" s="1"/>
  <c r="O192" i="1"/>
  <c r="N192" i="1"/>
  <c r="L192" i="1"/>
  <c r="H192" i="1"/>
  <c r="M192" i="1" s="1"/>
  <c r="O191" i="1"/>
  <c r="N191" i="1"/>
  <c r="L191" i="1"/>
  <c r="H191" i="1"/>
  <c r="M191" i="1" s="1"/>
  <c r="O190" i="1"/>
  <c r="N190" i="1"/>
  <c r="L190" i="1"/>
  <c r="H190" i="1"/>
  <c r="K190" i="1" s="1"/>
  <c r="O189" i="1"/>
  <c r="N189" i="1"/>
  <c r="L189" i="1"/>
  <c r="H189" i="1"/>
  <c r="K189" i="1" s="1"/>
  <c r="O188" i="1"/>
  <c r="N188" i="1"/>
  <c r="L188" i="1"/>
  <c r="H188" i="1"/>
  <c r="K188" i="1" s="1"/>
  <c r="O187" i="1"/>
  <c r="N187" i="1"/>
  <c r="L187" i="1"/>
  <c r="H187" i="1"/>
  <c r="M187" i="1" s="1"/>
  <c r="O186" i="1"/>
  <c r="N186" i="1"/>
  <c r="L186" i="1"/>
  <c r="H186" i="1"/>
  <c r="M186" i="1" s="1"/>
  <c r="O185" i="1"/>
  <c r="N185" i="1"/>
  <c r="L185" i="1"/>
  <c r="H185" i="1"/>
  <c r="M185" i="1" s="1"/>
  <c r="O184" i="1"/>
  <c r="N184" i="1"/>
  <c r="L184" i="1"/>
  <c r="H184" i="1"/>
  <c r="M184" i="1" s="1"/>
  <c r="O183" i="1"/>
  <c r="N183" i="1"/>
  <c r="L183" i="1"/>
  <c r="H183" i="1"/>
  <c r="M183" i="1" s="1"/>
  <c r="O182" i="1"/>
  <c r="N182" i="1"/>
  <c r="L182" i="1"/>
  <c r="H182" i="1"/>
  <c r="M182" i="1" s="1"/>
  <c r="O181" i="1"/>
  <c r="N181" i="1"/>
  <c r="L181" i="1"/>
  <c r="H181" i="1"/>
  <c r="M181" i="1" s="1"/>
  <c r="O180" i="1"/>
  <c r="N180" i="1"/>
  <c r="L180" i="1"/>
  <c r="H180" i="1"/>
  <c r="K180" i="1" s="1"/>
  <c r="O179" i="1"/>
  <c r="N179" i="1"/>
  <c r="L179" i="1"/>
  <c r="H179" i="1"/>
  <c r="M179" i="1" s="1"/>
  <c r="O178" i="1"/>
  <c r="N178" i="1"/>
  <c r="L178" i="1"/>
  <c r="H178" i="1"/>
  <c r="M178" i="1" s="1"/>
  <c r="O176" i="1"/>
  <c r="N176" i="1"/>
  <c r="L176" i="1"/>
  <c r="H176" i="1"/>
  <c r="K176" i="1" s="1"/>
  <c r="O175" i="1"/>
  <c r="N175" i="1"/>
  <c r="L175" i="1"/>
  <c r="H175" i="1"/>
  <c r="M175" i="1" s="1"/>
  <c r="O174" i="1"/>
  <c r="N174" i="1"/>
  <c r="L174" i="1"/>
  <c r="H174" i="1"/>
  <c r="K174" i="1" s="1"/>
  <c r="O173" i="1"/>
  <c r="N173" i="1"/>
  <c r="L173" i="1"/>
  <c r="H173" i="1"/>
  <c r="K173" i="1" s="1"/>
  <c r="O172" i="1"/>
  <c r="N172" i="1"/>
  <c r="L172" i="1"/>
  <c r="H172" i="1"/>
  <c r="K172" i="1" s="1"/>
  <c r="O171" i="1"/>
  <c r="N171" i="1"/>
  <c r="L171" i="1"/>
  <c r="H171" i="1"/>
  <c r="M171" i="1" s="1"/>
  <c r="O170" i="1"/>
  <c r="N170" i="1"/>
  <c r="L170" i="1"/>
  <c r="H170" i="1"/>
  <c r="M170" i="1" s="1"/>
  <c r="O169" i="1"/>
  <c r="L169" i="1"/>
  <c r="H169" i="1"/>
  <c r="K169" i="1" s="1"/>
  <c r="O168" i="1"/>
  <c r="N168" i="1"/>
  <c r="L168" i="1"/>
  <c r="H168" i="1"/>
  <c r="M168" i="1" s="1"/>
  <c r="O167" i="1"/>
  <c r="N167" i="1"/>
  <c r="L167" i="1"/>
  <c r="H167" i="1"/>
  <c r="M167" i="1" s="1"/>
  <c r="O166" i="1"/>
  <c r="N166" i="1"/>
  <c r="L166" i="1"/>
  <c r="H166" i="1"/>
  <c r="M166" i="1" s="1"/>
  <c r="O165" i="1"/>
  <c r="N165" i="1"/>
  <c r="L165" i="1"/>
  <c r="H165" i="1"/>
  <c r="M165" i="1" s="1"/>
  <c r="O164" i="1"/>
  <c r="N164" i="1"/>
  <c r="L164" i="1"/>
  <c r="H164" i="1"/>
  <c r="K164" i="1" s="1"/>
  <c r="O163" i="1"/>
  <c r="L163" i="1"/>
  <c r="H163" i="1"/>
  <c r="K163" i="1" s="1"/>
  <c r="O162" i="1"/>
  <c r="N162" i="1"/>
  <c r="L162" i="1"/>
  <c r="H162" i="1"/>
  <c r="M162" i="1" s="1"/>
  <c r="O161" i="1"/>
  <c r="N161" i="1"/>
  <c r="L161" i="1"/>
  <c r="H161" i="1"/>
  <c r="M161" i="1" s="1"/>
  <c r="O160" i="1"/>
  <c r="N160" i="1"/>
  <c r="L160" i="1"/>
  <c r="H160" i="1"/>
  <c r="K160" i="1" s="1"/>
  <c r="O159" i="1"/>
  <c r="N159" i="1"/>
  <c r="L159" i="1"/>
  <c r="H159" i="1"/>
  <c r="M159" i="1" s="1"/>
  <c r="O158" i="1"/>
  <c r="L158" i="1"/>
  <c r="H158" i="1"/>
  <c r="M158" i="1" s="1"/>
  <c r="O157" i="1"/>
  <c r="L157" i="1"/>
  <c r="H157" i="1"/>
  <c r="K157" i="1" s="1"/>
  <c r="O156" i="1"/>
  <c r="L156" i="1"/>
  <c r="H156" i="1"/>
  <c r="K156" i="1" s="1"/>
  <c r="O155" i="1"/>
  <c r="L155" i="1"/>
  <c r="H155" i="1"/>
  <c r="M155" i="1" s="1"/>
  <c r="O154" i="1"/>
  <c r="N154" i="1"/>
  <c r="L154" i="1"/>
  <c r="H154" i="1"/>
  <c r="M154" i="1" s="1"/>
  <c r="O153" i="1"/>
  <c r="N153" i="1"/>
  <c r="L153" i="1"/>
  <c r="H153" i="1"/>
  <c r="K153" i="1" s="1"/>
  <c r="O151" i="1"/>
  <c r="N151" i="1"/>
  <c r="L151" i="1"/>
  <c r="H151" i="1"/>
  <c r="K151" i="1" s="1"/>
  <c r="O150" i="1"/>
  <c r="N150" i="1"/>
  <c r="L150" i="1"/>
  <c r="H150" i="1"/>
  <c r="M150" i="1" s="1"/>
  <c r="O149" i="1"/>
  <c r="N149" i="1"/>
  <c r="L149" i="1"/>
  <c r="H149" i="1"/>
  <c r="M149" i="1" s="1"/>
  <c r="O148" i="1"/>
  <c r="N148" i="1"/>
  <c r="L148" i="1"/>
  <c r="H148" i="1"/>
  <c r="K148" i="1" s="1"/>
  <c r="O147" i="1"/>
  <c r="N147" i="1"/>
  <c r="L147" i="1"/>
  <c r="H147" i="1"/>
  <c r="K147" i="1" s="1"/>
  <c r="O146" i="1"/>
  <c r="N146" i="1"/>
  <c r="L146" i="1"/>
  <c r="H146" i="1"/>
  <c r="K146" i="1" s="1"/>
  <c r="O145" i="1"/>
  <c r="N145" i="1"/>
  <c r="L145" i="1"/>
  <c r="H145" i="1"/>
  <c r="M145" i="1" s="1"/>
  <c r="O144" i="1"/>
  <c r="N144" i="1"/>
  <c r="L144" i="1"/>
  <c r="H144" i="1"/>
  <c r="M144" i="1" s="1"/>
  <c r="O143" i="1"/>
  <c r="N143" i="1"/>
  <c r="L143" i="1"/>
  <c r="H143" i="1"/>
  <c r="M143" i="1" s="1"/>
  <c r="O142" i="1"/>
  <c r="N142" i="1"/>
  <c r="L142" i="1"/>
  <c r="H142" i="1"/>
  <c r="M142" i="1" s="1"/>
  <c r="O141" i="1"/>
  <c r="N141" i="1"/>
  <c r="L141" i="1"/>
  <c r="H141" i="1"/>
  <c r="M141" i="1" s="1"/>
  <c r="O140" i="1"/>
  <c r="N140" i="1"/>
  <c r="L140" i="1"/>
  <c r="H140" i="1"/>
  <c r="M140" i="1" s="1"/>
  <c r="O139" i="1"/>
  <c r="N139" i="1"/>
  <c r="L139" i="1"/>
  <c r="H139" i="1"/>
  <c r="M139" i="1" s="1"/>
  <c r="O138" i="1"/>
  <c r="N138" i="1"/>
  <c r="L138" i="1"/>
  <c r="H138" i="1"/>
  <c r="M138" i="1" s="1"/>
  <c r="O137" i="1"/>
  <c r="N137" i="1"/>
  <c r="L137" i="1"/>
  <c r="H137" i="1"/>
  <c r="M137" i="1" s="1"/>
  <c r="O136" i="1"/>
  <c r="N136" i="1"/>
  <c r="L136" i="1"/>
  <c r="H136" i="1"/>
  <c r="M136" i="1" s="1"/>
  <c r="O135" i="1"/>
  <c r="N135" i="1"/>
  <c r="L135" i="1"/>
  <c r="H135" i="1"/>
  <c r="K135" i="1" s="1"/>
  <c r="O134" i="1"/>
  <c r="N134" i="1"/>
  <c r="L134" i="1"/>
  <c r="H134" i="1"/>
  <c r="M134" i="1" s="1"/>
  <c r="O133" i="1"/>
  <c r="N133" i="1"/>
  <c r="L133" i="1"/>
  <c r="H133" i="1"/>
  <c r="M133" i="1" s="1"/>
  <c r="O132" i="1"/>
  <c r="N132" i="1"/>
  <c r="L132" i="1"/>
  <c r="H132" i="1"/>
  <c r="K132" i="1" s="1"/>
  <c r="O131" i="1"/>
  <c r="N131" i="1"/>
  <c r="L131" i="1"/>
  <c r="H131" i="1"/>
  <c r="K131" i="1" s="1"/>
  <c r="O130" i="1"/>
  <c r="N130" i="1"/>
  <c r="L130" i="1"/>
  <c r="H130" i="1"/>
  <c r="K130" i="1" s="1"/>
  <c r="O129" i="1"/>
  <c r="N129" i="1"/>
  <c r="L129" i="1"/>
  <c r="H129" i="1"/>
  <c r="M129" i="1" s="1"/>
  <c r="O128" i="1"/>
  <c r="N128" i="1"/>
  <c r="L128" i="1"/>
  <c r="H128" i="1"/>
  <c r="M128" i="1" s="1"/>
  <c r="O127" i="1"/>
  <c r="N127" i="1"/>
  <c r="L127" i="1"/>
  <c r="H127" i="1"/>
  <c r="M127" i="1" s="1"/>
  <c r="O126" i="1"/>
  <c r="N126" i="1"/>
  <c r="L126" i="1"/>
  <c r="H126" i="1"/>
  <c r="M126" i="1" s="1"/>
  <c r="O125" i="1"/>
  <c r="N125" i="1"/>
  <c r="L125" i="1"/>
  <c r="H125" i="1"/>
  <c r="M125" i="1" s="1"/>
  <c r="O124" i="1"/>
  <c r="N124" i="1"/>
  <c r="L124" i="1"/>
  <c r="H124" i="1"/>
  <c r="M124" i="1" s="1"/>
  <c r="O123" i="1"/>
  <c r="N123" i="1"/>
  <c r="L123" i="1"/>
  <c r="H123" i="1"/>
  <c r="M123" i="1" s="1"/>
  <c r="O121" i="1"/>
  <c r="N121" i="1"/>
  <c r="L121" i="1"/>
  <c r="H121" i="1"/>
  <c r="M121" i="1" s="1"/>
  <c r="O120" i="1"/>
  <c r="N120" i="1"/>
  <c r="L120" i="1"/>
  <c r="H120" i="1"/>
  <c r="M120" i="1" s="1"/>
  <c r="O118" i="1"/>
  <c r="N118" i="1"/>
  <c r="L118" i="1"/>
  <c r="H118" i="1"/>
  <c r="M118" i="1" s="1"/>
  <c r="O117" i="1"/>
  <c r="N117" i="1"/>
  <c r="L117" i="1"/>
  <c r="H117" i="1"/>
  <c r="M117" i="1" s="1"/>
  <c r="O116" i="1"/>
  <c r="N116" i="1"/>
  <c r="L116" i="1"/>
  <c r="H116" i="1"/>
  <c r="K116" i="1" s="1"/>
  <c r="O115" i="1"/>
  <c r="N115" i="1"/>
  <c r="L115" i="1"/>
  <c r="H115" i="1"/>
  <c r="K115" i="1" s="1"/>
  <c r="O114" i="1"/>
  <c r="N114" i="1"/>
  <c r="L114" i="1"/>
  <c r="H114" i="1"/>
  <c r="M114" i="1" s="1"/>
  <c r="O113" i="1"/>
  <c r="N113" i="1"/>
  <c r="L113" i="1"/>
  <c r="H113" i="1"/>
  <c r="M113" i="1" s="1"/>
  <c r="O112" i="1"/>
  <c r="N112" i="1"/>
  <c r="L112" i="1"/>
  <c r="H112" i="1"/>
  <c r="M112" i="1" s="1"/>
  <c r="O111" i="1"/>
  <c r="N111" i="1"/>
  <c r="L111" i="1"/>
  <c r="H111" i="1"/>
  <c r="K111" i="1" s="1"/>
  <c r="O110" i="1"/>
  <c r="N110" i="1"/>
  <c r="L110" i="1"/>
  <c r="H110" i="1"/>
  <c r="M110" i="1" s="1"/>
  <c r="O109" i="1"/>
  <c r="N109" i="1"/>
  <c r="L109" i="1"/>
  <c r="H109" i="1"/>
  <c r="M109" i="1" s="1"/>
  <c r="O108" i="1"/>
  <c r="N108" i="1"/>
  <c r="L108" i="1"/>
  <c r="H108" i="1"/>
  <c r="M108" i="1" s="1"/>
  <c r="O107" i="1"/>
  <c r="N107" i="1"/>
  <c r="L107" i="1"/>
  <c r="H107" i="1"/>
  <c r="M107" i="1" s="1"/>
  <c r="O105" i="1"/>
  <c r="N105" i="1"/>
  <c r="L105" i="1"/>
  <c r="H105" i="1"/>
  <c r="K105" i="1" s="1"/>
  <c r="O104" i="1"/>
  <c r="N104" i="1"/>
  <c r="L104" i="1"/>
  <c r="H104" i="1"/>
  <c r="M104" i="1" s="1"/>
  <c r="O103" i="1"/>
  <c r="N103" i="1"/>
  <c r="L103" i="1"/>
  <c r="H103" i="1"/>
  <c r="M103" i="1" s="1"/>
  <c r="O102" i="1"/>
  <c r="N102" i="1"/>
  <c r="L102" i="1"/>
  <c r="H102" i="1"/>
  <c r="M102" i="1" s="1"/>
  <c r="O101" i="1"/>
  <c r="N101" i="1"/>
  <c r="L101" i="1"/>
  <c r="H101" i="1"/>
  <c r="K101" i="1" s="1"/>
  <c r="O100" i="1"/>
  <c r="N100" i="1"/>
  <c r="L100" i="1"/>
  <c r="H100" i="1"/>
  <c r="K100" i="1" s="1"/>
  <c r="O99" i="1"/>
  <c r="N99" i="1"/>
  <c r="L99" i="1"/>
  <c r="H99" i="1"/>
  <c r="K99" i="1" s="1"/>
  <c r="O98" i="1"/>
  <c r="N98" i="1"/>
  <c r="L98" i="1"/>
  <c r="H98" i="1"/>
  <c r="K98" i="1" s="1"/>
  <c r="O97" i="1"/>
  <c r="N97" i="1"/>
  <c r="L97" i="1"/>
  <c r="H97" i="1"/>
  <c r="M97" i="1" s="1"/>
  <c r="O96" i="1"/>
  <c r="N96" i="1"/>
  <c r="L96" i="1"/>
  <c r="H96" i="1"/>
  <c r="M96" i="1" s="1"/>
  <c r="O95" i="1"/>
  <c r="N95" i="1"/>
  <c r="L95" i="1"/>
  <c r="H95" i="1"/>
  <c r="M95" i="1" s="1"/>
  <c r="O94" i="1"/>
  <c r="L94" i="1"/>
  <c r="H94" i="1"/>
  <c r="K94" i="1" s="1"/>
  <c r="O93" i="1"/>
  <c r="N93" i="1"/>
  <c r="L93" i="1"/>
  <c r="H93" i="1"/>
  <c r="K93" i="1" s="1"/>
  <c r="O92" i="1"/>
  <c r="N92" i="1"/>
  <c r="L92" i="1"/>
  <c r="H92" i="1"/>
  <c r="K92" i="1" s="1"/>
  <c r="O91" i="1"/>
  <c r="N91" i="1"/>
  <c r="L91" i="1"/>
  <c r="H91" i="1"/>
  <c r="M91" i="1" s="1"/>
  <c r="O89" i="1"/>
  <c r="N89" i="1"/>
  <c r="L89" i="1"/>
  <c r="H89" i="1"/>
  <c r="K89" i="1" s="1"/>
  <c r="O88" i="1"/>
  <c r="N88" i="1"/>
  <c r="L88" i="1"/>
  <c r="H88" i="1"/>
  <c r="M88" i="1" s="1"/>
  <c r="O87" i="1"/>
  <c r="N87" i="1"/>
  <c r="L87" i="1"/>
  <c r="H87" i="1"/>
  <c r="M87" i="1" s="1"/>
  <c r="O86" i="1"/>
  <c r="L86" i="1"/>
  <c r="H86" i="1"/>
  <c r="K86" i="1" s="1"/>
  <c r="O85" i="1"/>
  <c r="L85" i="1"/>
  <c r="H85" i="1"/>
  <c r="K85" i="1" s="1"/>
  <c r="O84" i="1"/>
  <c r="L84" i="1"/>
  <c r="H84" i="1"/>
  <c r="M84" i="1" s="1"/>
  <c r="O83" i="1"/>
  <c r="N83" i="1"/>
  <c r="L83" i="1"/>
  <c r="H83" i="1"/>
  <c r="K83" i="1" s="1"/>
  <c r="O82" i="1"/>
  <c r="N82" i="1"/>
  <c r="L82" i="1"/>
  <c r="H82" i="1"/>
  <c r="K82" i="1" s="1"/>
  <c r="O81" i="1"/>
  <c r="N81" i="1"/>
  <c r="L81" i="1"/>
  <c r="H81" i="1"/>
  <c r="M81" i="1" s="1"/>
  <c r="O80" i="1"/>
  <c r="N80" i="1"/>
  <c r="L80" i="1"/>
  <c r="H80" i="1"/>
  <c r="M80" i="1" s="1"/>
  <c r="O79" i="1"/>
  <c r="N79" i="1"/>
  <c r="L79" i="1"/>
  <c r="H79" i="1"/>
  <c r="M79" i="1" s="1"/>
  <c r="O78" i="1"/>
  <c r="N78" i="1"/>
  <c r="L78" i="1"/>
  <c r="H78" i="1"/>
  <c r="M78" i="1" s="1"/>
  <c r="O77" i="1"/>
  <c r="N77" i="1"/>
  <c r="L77" i="1"/>
  <c r="H77" i="1"/>
  <c r="K77" i="1" s="1"/>
  <c r="O76" i="1"/>
  <c r="N76" i="1"/>
  <c r="L76" i="1"/>
  <c r="H76" i="1"/>
  <c r="K76" i="1" s="1"/>
  <c r="O75" i="1"/>
  <c r="N75" i="1"/>
  <c r="L75" i="1"/>
  <c r="H75" i="1"/>
  <c r="K75" i="1" s="1"/>
  <c r="O74" i="1"/>
  <c r="N74" i="1"/>
  <c r="L74" i="1"/>
  <c r="H74" i="1"/>
  <c r="M74" i="1" s="1"/>
  <c r="O73" i="1"/>
  <c r="N73" i="1"/>
  <c r="L73" i="1"/>
  <c r="H73" i="1"/>
  <c r="M73" i="1" s="1"/>
  <c r="O72" i="1"/>
  <c r="N72" i="1"/>
  <c r="L72" i="1"/>
  <c r="H72" i="1"/>
  <c r="M72" i="1" s="1"/>
  <c r="O70" i="1"/>
  <c r="N70" i="1"/>
  <c r="L70" i="1"/>
  <c r="H70" i="1"/>
  <c r="M70" i="1" s="1"/>
  <c r="O69" i="1"/>
  <c r="N69" i="1"/>
  <c r="L69" i="1"/>
  <c r="H69" i="1"/>
  <c r="M69" i="1" s="1"/>
  <c r="O68" i="1"/>
  <c r="L68" i="1"/>
  <c r="H68" i="1"/>
  <c r="M68" i="1" s="1"/>
  <c r="O67" i="1"/>
  <c r="N67" i="1"/>
  <c r="L67" i="1"/>
  <c r="H67" i="1"/>
  <c r="K67" i="1" s="1"/>
  <c r="O66" i="1"/>
  <c r="N66" i="1"/>
  <c r="L66" i="1"/>
  <c r="H66" i="1"/>
  <c r="K66" i="1" s="1"/>
  <c r="O65" i="1"/>
  <c r="L65" i="1"/>
  <c r="H65" i="1"/>
  <c r="K65" i="1" s="1"/>
  <c r="O64" i="1"/>
  <c r="L64" i="1"/>
  <c r="H64" i="1"/>
  <c r="M64" i="1" s="1"/>
  <c r="O63" i="1"/>
  <c r="L63" i="1"/>
  <c r="H63" i="1"/>
  <c r="K63" i="1" s="1"/>
  <c r="O62" i="1"/>
  <c r="N62" i="1"/>
  <c r="L62" i="1"/>
  <c r="H62" i="1"/>
  <c r="M62" i="1" s="1"/>
  <c r="O61" i="1"/>
  <c r="N61" i="1"/>
  <c r="L61" i="1"/>
  <c r="H61" i="1"/>
  <c r="M61" i="1" s="1"/>
  <c r="O60" i="1"/>
  <c r="N60" i="1"/>
  <c r="L60" i="1"/>
  <c r="H60" i="1"/>
  <c r="M60" i="1" s="1"/>
  <c r="O59" i="1"/>
  <c r="N59" i="1"/>
  <c r="L59" i="1"/>
  <c r="H59" i="1"/>
  <c r="M59" i="1" s="1"/>
  <c r="O58" i="1"/>
  <c r="N58" i="1"/>
  <c r="L58" i="1"/>
  <c r="H58" i="1"/>
  <c r="K58" i="1" s="1"/>
  <c r="O57" i="1"/>
  <c r="N57" i="1"/>
  <c r="L57" i="1"/>
  <c r="H57" i="1"/>
  <c r="K57" i="1" s="1"/>
  <c r="O56" i="1"/>
  <c r="L56" i="1"/>
  <c r="H56" i="1"/>
  <c r="M56" i="1" s="1"/>
  <c r="O55" i="1"/>
  <c r="L55" i="1"/>
  <c r="H55" i="1"/>
  <c r="M55" i="1" s="1"/>
  <c r="O54" i="1"/>
  <c r="N54" i="1"/>
  <c r="L54" i="1"/>
  <c r="H54" i="1"/>
  <c r="M54" i="1" s="1"/>
  <c r="O53" i="1"/>
  <c r="N53" i="1"/>
  <c r="L53" i="1"/>
  <c r="H53" i="1"/>
  <c r="M53" i="1" s="1"/>
  <c r="O52" i="1"/>
  <c r="N52" i="1"/>
  <c r="L52" i="1"/>
  <c r="H52" i="1"/>
  <c r="M52" i="1" s="1"/>
  <c r="O51" i="1"/>
  <c r="N51" i="1"/>
  <c r="L51" i="1"/>
  <c r="H51" i="1"/>
  <c r="K51" i="1" s="1"/>
  <c r="O50" i="1"/>
  <c r="L50" i="1"/>
  <c r="H50" i="1"/>
  <c r="K50" i="1" s="1"/>
  <c r="O49" i="1"/>
  <c r="N49" i="1"/>
  <c r="L49" i="1"/>
  <c r="H49" i="1"/>
  <c r="K49" i="1" s="1"/>
  <c r="O48" i="1"/>
  <c r="N48" i="1"/>
  <c r="L48" i="1"/>
  <c r="H48" i="1"/>
  <c r="M48" i="1" s="1"/>
  <c r="O46" i="1"/>
  <c r="L46" i="1"/>
  <c r="H46" i="1"/>
  <c r="M46" i="1" s="1"/>
  <c r="O45" i="1"/>
  <c r="L45" i="1"/>
  <c r="H45" i="1"/>
  <c r="M45" i="1" s="1"/>
  <c r="O44" i="1"/>
  <c r="L44" i="1"/>
  <c r="H44" i="1"/>
  <c r="K44" i="1" s="1"/>
  <c r="O43" i="1"/>
  <c r="L43" i="1"/>
  <c r="H43" i="1"/>
  <c r="K43" i="1" s="1"/>
  <c r="O42" i="1"/>
  <c r="N42" i="1"/>
  <c r="L42" i="1"/>
  <c r="H42" i="1"/>
  <c r="K42" i="1" s="1"/>
  <c r="O41" i="1"/>
  <c r="L41" i="1"/>
  <c r="H41" i="1"/>
  <c r="M41" i="1" s="1"/>
  <c r="O40" i="1"/>
  <c r="L40" i="1"/>
  <c r="H40" i="1"/>
  <c r="M40" i="1" s="1"/>
  <c r="O39" i="1"/>
  <c r="L39" i="1"/>
  <c r="H39" i="1"/>
  <c r="M39" i="1" s="1"/>
  <c r="O38" i="1"/>
  <c r="N38" i="1"/>
  <c r="L38" i="1"/>
  <c r="H38" i="1"/>
  <c r="M38" i="1" s="1"/>
  <c r="O37" i="1"/>
  <c r="N37" i="1"/>
  <c r="L37" i="1"/>
  <c r="H37" i="1"/>
  <c r="M37" i="1" s="1"/>
  <c r="O36" i="1"/>
  <c r="N36" i="1"/>
  <c r="L36" i="1"/>
  <c r="H36" i="1"/>
  <c r="M36" i="1" s="1"/>
  <c r="O35" i="1"/>
  <c r="N35" i="1"/>
  <c r="L35" i="1"/>
  <c r="H35" i="1"/>
  <c r="M35" i="1" s="1"/>
  <c r="O34" i="1"/>
  <c r="N34" i="1"/>
  <c r="L34" i="1"/>
  <c r="H34" i="1"/>
  <c r="M34" i="1" s="1"/>
  <c r="O33" i="1"/>
  <c r="N33" i="1"/>
  <c r="L33" i="1"/>
  <c r="H33" i="1"/>
  <c r="K33" i="1" s="1"/>
  <c r="O32" i="1"/>
  <c r="N32" i="1"/>
  <c r="L32" i="1"/>
  <c r="H32" i="1"/>
  <c r="K32" i="1" s="1"/>
  <c r="O31" i="1"/>
  <c r="N31" i="1"/>
  <c r="L31" i="1"/>
  <c r="H31" i="1"/>
  <c r="M31" i="1" s="1"/>
  <c r="O30" i="1"/>
  <c r="N30" i="1"/>
  <c r="L30" i="1"/>
  <c r="H30" i="1"/>
  <c r="M30" i="1" s="1"/>
  <c r="O29" i="1"/>
  <c r="N29" i="1"/>
  <c r="L29" i="1"/>
  <c r="H29" i="1"/>
  <c r="M29" i="1" s="1"/>
  <c r="O28" i="1"/>
  <c r="N28" i="1"/>
  <c r="L28" i="1"/>
  <c r="H28" i="1"/>
  <c r="K28" i="1" s="1"/>
  <c r="O27" i="1"/>
  <c r="N27" i="1"/>
  <c r="L27" i="1"/>
  <c r="H27" i="1"/>
  <c r="K27" i="1" s="1"/>
  <c r="O26" i="1"/>
  <c r="N26" i="1"/>
  <c r="L26" i="1"/>
  <c r="H26" i="1"/>
  <c r="K26" i="1" s="1"/>
  <c r="O25" i="1"/>
  <c r="N25" i="1"/>
  <c r="L25" i="1"/>
  <c r="H25" i="1"/>
  <c r="K25" i="1" s="1"/>
  <c r="O24" i="1"/>
  <c r="N24" i="1"/>
  <c r="L24" i="1"/>
  <c r="H24" i="1"/>
  <c r="M24" i="1" s="1"/>
  <c r="O23" i="1"/>
  <c r="N23" i="1"/>
  <c r="L23" i="1"/>
  <c r="H23" i="1"/>
  <c r="K23" i="1" s="1"/>
  <c r="O22" i="1"/>
  <c r="N22" i="1"/>
  <c r="L22" i="1"/>
  <c r="H22" i="1"/>
  <c r="M22" i="1" s="1"/>
  <c r="O21" i="1"/>
  <c r="N21" i="1"/>
  <c r="L21" i="1"/>
  <c r="H21" i="1"/>
  <c r="M21" i="1" s="1"/>
  <c r="O19" i="1"/>
  <c r="N19" i="1"/>
  <c r="L19" i="1"/>
  <c r="H19" i="1"/>
  <c r="K19" i="1" s="1"/>
  <c r="O18" i="1"/>
  <c r="N18" i="1"/>
  <c r="L18" i="1"/>
  <c r="H18" i="1"/>
  <c r="M18" i="1" s="1"/>
  <c r="O17" i="1"/>
  <c r="N17" i="1"/>
  <c r="L17" i="1"/>
  <c r="H17" i="1"/>
  <c r="M17" i="1" s="1"/>
  <c r="L12" i="1"/>
  <c r="C212" i="1" s="1"/>
  <c r="A5" i="1"/>
  <c r="L202" i="1" l="1"/>
  <c r="I18" i="3" s="1"/>
  <c r="I19" i="3" s="1"/>
  <c r="D14" i="3" s="1"/>
  <c r="N202" i="1"/>
  <c r="G18" i="3" s="1"/>
  <c r="G19" i="3" s="1"/>
  <c r="O202" i="1"/>
  <c r="H18" i="3" s="1"/>
  <c r="H19" i="3" s="1"/>
  <c r="P128" i="1"/>
  <c r="P195" i="1"/>
  <c r="A29" i="2"/>
  <c r="A34" i="3"/>
  <c r="A5" i="3"/>
  <c r="P95" i="1"/>
  <c r="P87" i="1"/>
  <c r="M131" i="1"/>
  <c r="P131" i="1" s="1"/>
  <c r="M93" i="1"/>
  <c r="P93" i="1" s="1"/>
  <c r="K73" i="1"/>
  <c r="P81" i="1"/>
  <c r="P158" i="1"/>
  <c r="P162" i="1"/>
  <c r="P35" i="1"/>
  <c r="P39" i="1"/>
  <c r="P52" i="1"/>
  <c r="P56" i="1"/>
  <c r="K84" i="1"/>
  <c r="P139" i="1"/>
  <c r="M33" i="1"/>
  <c r="P33" i="1" s="1"/>
  <c r="K61" i="1"/>
  <c r="M65" i="1"/>
  <c r="P65" i="1" s="1"/>
  <c r="M157" i="1"/>
  <c r="P157" i="1" s="1"/>
  <c r="M115" i="1"/>
  <c r="P115" i="1" s="1"/>
  <c r="M86" i="1"/>
  <c r="P86" i="1" s="1"/>
  <c r="K200" i="1"/>
  <c r="M58" i="1"/>
  <c r="P58" i="1" s="1"/>
  <c r="K118" i="1"/>
  <c r="P201" i="1"/>
  <c r="P181" i="1"/>
  <c r="P185" i="1"/>
  <c r="M26" i="1"/>
  <c r="P26" i="1" s="1"/>
  <c r="P46" i="1"/>
  <c r="P144" i="1"/>
  <c r="M197" i="1"/>
  <c r="P197" i="1" s="1"/>
  <c r="P200" i="1"/>
  <c r="M42" i="1"/>
  <c r="P42" i="1" s="1"/>
  <c r="M82" i="1"/>
  <c r="P82" i="1" s="1"/>
  <c r="K137" i="1"/>
  <c r="K154" i="1"/>
  <c r="K108" i="1"/>
  <c r="P179" i="1"/>
  <c r="P187" i="1"/>
  <c r="P88" i="1"/>
  <c r="M67" i="1"/>
  <c r="P67" i="1" s="1"/>
  <c r="P73" i="1"/>
  <c r="K81" i="1"/>
  <c r="K171" i="1"/>
  <c r="K167" i="1"/>
  <c r="P79" i="1"/>
  <c r="M89" i="1"/>
  <c r="P89" i="1" s="1"/>
  <c r="K126" i="1"/>
  <c r="M151" i="1"/>
  <c r="P151" i="1" s="1"/>
  <c r="K179" i="1"/>
  <c r="P199" i="1"/>
  <c r="P64" i="1"/>
  <c r="K113" i="1"/>
  <c r="P17" i="1"/>
  <c r="P41" i="1"/>
  <c r="P53" i="1"/>
  <c r="K64" i="1"/>
  <c r="P72" i="1"/>
  <c r="P123" i="1"/>
  <c r="P191" i="1"/>
  <c r="K53" i="1"/>
  <c r="P91" i="1"/>
  <c r="P114" i="1"/>
  <c r="K123" i="1"/>
  <c r="M130" i="1"/>
  <c r="P130" i="1" s="1"/>
  <c r="P145" i="1"/>
  <c r="M164" i="1"/>
  <c r="P164" i="1" s="1"/>
  <c r="K191" i="1"/>
  <c r="P196" i="1"/>
  <c r="P30" i="1"/>
  <c r="M83" i="1"/>
  <c r="P83" i="1" s="1"/>
  <c r="K91" i="1"/>
  <c r="P118" i="1"/>
  <c r="K145" i="1"/>
  <c r="K168" i="1"/>
  <c r="P34" i="1"/>
  <c r="K34" i="1"/>
  <c r="P38" i="1"/>
  <c r="K95" i="1"/>
  <c r="P138" i="1"/>
  <c r="P142" i="1"/>
  <c r="K149" i="1"/>
  <c r="K18" i="1"/>
  <c r="P103" i="1"/>
  <c r="K69" i="1"/>
  <c r="K88" i="1"/>
  <c r="K112" i="1"/>
  <c r="K120" i="1"/>
  <c r="M146" i="1"/>
  <c r="P146" i="1" s="1"/>
  <c r="P24" i="1"/>
  <c r="M51" i="1"/>
  <c r="P51" i="1" s="1"/>
  <c r="K143" i="1"/>
  <c r="P178" i="1"/>
  <c r="M189" i="1"/>
  <c r="P189" i="1" s="1"/>
  <c r="P74" i="1"/>
  <c r="M100" i="1"/>
  <c r="P100" i="1" s="1"/>
  <c r="P129" i="1"/>
  <c r="P136" i="1"/>
  <c r="P170" i="1"/>
  <c r="M173" i="1"/>
  <c r="P173" i="1" s="1"/>
  <c r="P198" i="1"/>
  <c r="M43" i="1"/>
  <c r="P43" i="1" s="1"/>
  <c r="K48" i="1"/>
  <c r="M66" i="1"/>
  <c r="P66" i="1" s="1"/>
  <c r="K109" i="1"/>
  <c r="K129" i="1"/>
  <c r="M132" i="1"/>
  <c r="P132" i="1" s="1"/>
  <c r="K186" i="1"/>
  <c r="M57" i="1"/>
  <c r="P57" i="1" s="1"/>
  <c r="P61" i="1"/>
  <c r="K72" i="1"/>
  <c r="M75" i="1"/>
  <c r="P75" i="1" s="1"/>
  <c r="P126" i="1"/>
  <c r="K139" i="1"/>
  <c r="K142" i="1"/>
  <c r="M148" i="1"/>
  <c r="P148" i="1" s="1"/>
  <c r="P167" i="1"/>
  <c r="K178" i="1"/>
  <c r="K196" i="1"/>
  <c r="K114" i="1"/>
  <c r="P22" i="1"/>
  <c r="M25" i="1"/>
  <c r="P25" i="1" s="1"/>
  <c r="M50" i="1"/>
  <c r="P50" i="1" s="1"/>
  <c r="M92" i="1"/>
  <c r="P92" i="1" s="1"/>
  <c r="M188" i="1"/>
  <c r="P188" i="1" s="1"/>
  <c r="P29" i="1"/>
  <c r="P36" i="1"/>
  <c r="P40" i="1"/>
  <c r="P54" i="1"/>
  <c r="P68" i="1"/>
  <c r="P96" i="1"/>
  <c r="P133" i="1"/>
  <c r="P192" i="1"/>
  <c r="P141" i="1"/>
  <c r="P125" i="1"/>
  <c r="K29" i="1"/>
  <c r="K40" i="1"/>
  <c r="P112" i="1"/>
  <c r="P149" i="1"/>
  <c r="M160" i="1"/>
  <c r="P160" i="1" s="1"/>
  <c r="P155" i="1"/>
  <c r="K170" i="1"/>
  <c r="P18" i="1"/>
  <c r="P48" i="1"/>
  <c r="P80" i="1"/>
  <c r="P104" i="1"/>
  <c r="P143" i="1"/>
  <c r="P182" i="1"/>
  <c r="P186" i="1"/>
  <c r="P62" i="1"/>
  <c r="P108" i="1"/>
  <c r="P127" i="1"/>
  <c r="P140" i="1"/>
  <c r="P154" i="1"/>
  <c r="P168" i="1"/>
  <c r="P37" i="1"/>
  <c r="P55" i="1"/>
  <c r="P69" i="1"/>
  <c r="P97" i="1"/>
  <c r="P109" i="1"/>
  <c r="P120" i="1"/>
  <c r="P124" i="1"/>
  <c r="P134" i="1"/>
  <c r="P137" i="1"/>
  <c r="P161" i="1"/>
  <c r="P175" i="1"/>
  <c r="P194" i="1"/>
  <c r="K41" i="1"/>
  <c r="P59" i="1"/>
  <c r="P150" i="1"/>
  <c r="P165" i="1"/>
  <c r="P171" i="1"/>
  <c r="P183" i="1"/>
  <c r="P31" i="1"/>
  <c r="P121" i="1"/>
  <c r="M147" i="1"/>
  <c r="P147" i="1" s="1"/>
  <c r="K155" i="1"/>
  <c r="K195" i="1"/>
  <c r="K198" i="1"/>
  <c r="M77" i="1"/>
  <c r="P77" i="1" s="1"/>
  <c r="K24" i="1"/>
  <c r="K138" i="1"/>
  <c r="K141" i="1"/>
  <c r="K187" i="1"/>
  <c r="M27" i="1"/>
  <c r="P27" i="1" s="1"/>
  <c r="P70" i="1"/>
  <c r="P110" i="1"/>
  <c r="K125" i="1"/>
  <c r="K45" i="1"/>
  <c r="M49" i="1"/>
  <c r="P49" i="1" s="1"/>
  <c r="P60" i="1"/>
  <c r="P78" i="1"/>
  <c r="P84" i="1"/>
  <c r="P102" i="1"/>
  <c r="P107" i="1"/>
  <c r="P113" i="1"/>
  <c r="P117" i="1"/>
  <c r="K121" i="1"/>
  <c r="M135" i="1"/>
  <c r="P135" i="1" s="1"/>
  <c r="P166" i="1"/>
  <c r="M176" i="1"/>
  <c r="P176" i="1" s="1"/>
  <c r="P184" i="1"/>
  <c r="P45" i="1"/>
  <c r="K162" i="1"/>
  <c r="P21" i="1"/>
  <c r="P159" i="1"/>
  <c r="M180" i="1"/>
  <c r="P180" i="1" s="1"/>
  <c r="K194" i="1"/>
  <c r="K201" i="1"/>
  <c r="K199" i="1"/>
  <c r="K184" i="1"/>
  <c r="K182" i="1"/>
  <c r="K185" i="1"/>
  <c r="K192" i="1"/>
  <c r="K183" i="1"/>
  <c r="K181" i="1"/>
  <c r="M190" i="1"/>
  <c r="P190" i="1" s="1"/>
  <c r="K161" i="1"/>
  <c r="M163" i="1"/>
  <c r="P163" i="1" s="1"/>
  <c r="M153" i="1"/>
  <c r="P153" i="1" s="1"/>
  <c r="M169" i="1"/>
  <c r="P169" i="1" s="1"/>
  <c r="M172" i="1"/>
  <c r="P172" i="1" s="1"/>
  <c r="K159" i="1"/>
  <c r="K175" i="1"/>
  <c r="K158" i="1"/>
  <c r="M156" i="1"/>
  <c r="P156" i="1" s="1"/>
  <c r="K166" i="1"/>
  <c r="M174" i="1"/>
  <c r="P174" i="1" s="1"/>
  <c r="K165" i="1"/>
  <c r="K136" i="1"/>
  <c r="K127" i="1"/>
  <c r="K134" i="1"/>
  <c r="K150" i="1"/>
  <c r="K128" i="1"/>
  <c r="K144" i="1"/>
  <c r="K124" i="1"/>
  <c r="K140" i="1"/>
  <c r="K133" i="1"/>
  <c r="M111" i="1"/>
  <c r="P111" i="1" s="1"/>
  <c r="K110" i="1"/>
  <c r="K117" i="1"/>
  <c r="M116" i="1"/>
  <c r="P116" i="1" s="1"/>
  <c r="K107" i="1"/>
  <c r="K97" i="1"/>
  <c r="M99" i="1"/>
  <c r="P99" i="1" s="1"/>
  <c r="K104" i="1"/>
  <c r="M94" i="1"/>
  <c r="P94" i="1" s="1"/>
  <c r="M101" i="1"/>
  <c r="P101" i="1" s="1"/>
  <c r="K102" i="1"/>
  <c r="K96" i="1"/>
  <c r="M98" i="1"/>
  <c r="P98" i="1" s="1"/>
  <c r="K103" i="1"/>
  <c r="M105" i="1"/>
  <c r="P105" i="1" s="1"/>
  <c r="M85" i="1"/>
  <c r="P85" i="1" s="1"/>
  <c r="K74" i="1"/>
  <c r="M76" i="1"/>
  <c r="P76" i="1" s="1"/>
  <c r="K80" i="1"/>
  <c r="K87" i="1"/>
  <c r="K79" i="1"/>
  <c r="K78" i="1"/>
  <c r="K55" i="1"/>
  <c r="K62" i="1"/>
  <c r="K60" i="1"/>
  <c r="K56" i="1"/>
  <c r="K54" i="1"/>
  <c r="K70" i="1"/>
  <c r="M63" i="1"/>
  <c r="P63" i="1" s="1"/>
  <c r="K52" i="1"/>
  <c r="K68" i="1"/>
  <c r="K59" i="1"/>
  <c r="K39" i="1"/>
  <c r="K30" i="1"/>
  <c r="K46" i="1"/>
  <c r="M23" i="1"/>
  <c r="P23" i="1" s="1"/>
  <c r="K31" i="1"/>
  <c r="K22" i="1"/>
  <c r="K38" i="1"/>
  <c r="K36" i="1"/>
  <c r="M32" i="1"/>
  <c r="P32" i="1" s="1"/>
  <c r="K21" i="1"/>
  <c r="K37" i="1"/>
  <c r="M28" i="1"/>
  <c r="P28" i="1" s="1"/>
  <c r="M44" i="1"/>
  <c r="P44" i="1" s="1"/>
  <c r="K35" i="1"/>
  <c r="M19" i="1"/>
  <c r="K17" i="1"/>
  <c r="P19" i="1" l="1"/>
  <c r="P202" i="1" s="1"/>
  <c r="M202" i="1"/>
  <c r="F18" i="3" s="1"/>
  <c r="F19" i="3" s="1"/>
  <c r="E18" i="3" l="1"/>
  <c r="E19" i="3" s="1"/>
  <c r="L11" i="1"/>
  <c r="E20" i="3" l="1"/>
  <c r="E21" i="3" s="1"/>
  <c r="E22" i="3"/>
  <c r="E23" i="3" l="1"/>
  <c r="C19" i="2" l="1"/>
  <c r="C21" i="2" s="1"/>
  <c r="C23" i="2" s="1"/>
  <c r="D13" i="3"/>
  <c r="A28" i="3"/>
</calcChain>
</file>

<file path=xl/sharedStrings.xml><?xml version="1.0" encoding="utf-8"?>
<sst xmlns="http://schemas.openxmlformats.org/spreadsheetml/2006/main" count="717" uniqueCount="364">
  <si>
    <t>13126</t>
  </si>
  <si>
    <t>VS 3 dzīslu kabeļa demontāža</t>
  </si>
  <si>
    <t>m</t>
  </si>
  <si>
    <t>17442</t>
  </si>
  <si>
    <t>VS slēgiekārtas 2 - 5 ligzdu komplekta demontāža</t>
  </si>
  <si>
    <t>gab.</t>
  </si>
  <si>
    <t>Esošās slēgiekārtas metāla rāmja demontāža</t>
  </si>
  <si>
    <t>kom</t>
  </si>
  <si>
    <t>12110</t>
  </si>
  <si>
    <t>ZS kabeļa līdz 35 mm2 montāža ar skavām pa sienām, griestiem, uz troses</t>
  </si>
  <si>
    <t>13105</t>
  </si>
  <si>
    <t>VS 1 dzīslu kabeļa 35 - 240 mm2 montāža uz plauktiem, kabeļu tuneļos, kanālos</t>
  </si>
  <si>
    <t>13107</t>
  </si>
  <si>
    <t>VS 1 dzīslu kabeļa 35 - 240 mm2 montāža ar skavām pa sienu, griestiem, vai iesiet trosē</t>
  </si>
  <si>
    <t>13201</t>
  </si>
  <si>
    <t xml:space="preserve">VS 1 dzīslu plastmasas izolācijas kabeļa līdz 95 mm2 gala apdare </t>
  </si>
  <si>
    <t>13205</t>
  </si>
  <si>
    <t>VS 1 dzīslu kabeļa līdz 95 mm2 adaptera montāža slēgiekārtās</t>
  </si>
  <si>
    <t>13211</t>
  </si>
  <si>
    <t>VS kabeļlīnijas pievienošana (atvienošana)</t>
  </si>
  <si>
    <t>pievienoj.</t>
  </si>
  <si>
    <t>Sadalnes kārbas montāža pašpatēriņa panelī</t>
  </si>
  <si>
    <t>gab</t>
  </si>
  <si>
    <t>16204</t>
  </si>
  <si>
    <t>Automātslēdža montāža sadalnē</t>
  </si>
  <si>
    <t>Metāla rāmja montāža jaunās slēgiekārtas uzstādīšanai</t>
  </si>
  <si>
    <t>17410</t>
  </si>
  <si>
    <t>VS slēgiekārtas 5 ligzdu slēgiekārtas  montāža</t>
  </si>
  <si>
    <t>k-ts</t>
  </si>
  <si>
    <t>17428</t>
  </si>
  <si>
    <t xml:space="preserve">VS drošinātāju komplekta  uzstādīšana </t>
  </si>
  <si>
    <t>kompl.</t>
  </si>
  <si>
    <t>22110</t>
  </si>
  <si>
    <t>Caurumu lielāka par 30 mm urbšana līdz 1 m</t>
  </si>
  <si>
    <t>18102</t>
  </si>
  <si>
    <t>Horizontālā zemētāja montāža telpās</t>
  </si>
  <si>
    <t>19202</t>
  </si>
  <si>
    <t>st.</t>
  </si>
  <si>
    <t>20101</t>
  </si>
  <si>
    <t>Kontrolkabeļu un sekundāro ķēžu montāža</t>
  </si>
  <si>
    <t>projekts</t>
  </si>
  <si>
    <t>20102</t>
  </si>
  <si>
    <t>Kontrolkabeļu un sekundāro ķēžu pievienošana</t>
  </si>
  <si>
    <t>ligzda</t>
  </si>
  <si>
    <t>20119</t>
  </si>
  <si>
    <t>Bojājumu virziena uzrādītāja montāža</t>
  </si>
  <si>
    <t>20121</t>
  </si>
  <si>
    <t>Transformatora termoaizsardzības montāža</t>
  </si>
  <si>
    <t>20123</t>
  </si>
  <si>
    <t>Slēgiekārtas ar vadību pieņemšanas pārbaude</t>
  </si>
  <si>
    <t>20124</t>
  </si>
  <si>
    <t>Objekta RAA, DVS kompleksā pārbaude</t>
  </si>
  <si>
    <t>20125</t>
  </si>
  <si>
    <t>Bojājuma virziena uzrādītāja iestatīšana, transformatora termoaizsardzības pārbaude</t>
  </si>
  <si>
    <t>20201</t>
  </si>
  <si>
    <t>DVS gala iekārtas montāža un ķēžu pievienošana</t>
  </si>
  <si>
    <t>20202</t>
  </si>
  <si>
    <t>DVS gala iekārtas pilna apjoma konfigurēšana</t>
  </si>
  <si>
    <t>20204</t>
  </si>
  <si>
    <t>Sakaru iekārtas sadalnes montāža un ķēžu pievienošana</t>
  </si>
  <si>
    <t>ķēde</t>
  </si>
  <si>
    <t>20205</t>
  </si>
  <si>
    <t>Sakaru iekārtu darbaspēju pārbaude</t>
  </si>
  <si>
    <t>20206</t>
  </si>
  <si>
    <t>Antenas komplekta montāža</t>
  </si>
  <si>
    <t>Metāla rāmis slēgiekārtas uzstādīšanai (atbilstoši jaunai slēgiekārtai)</t>
  </si>
  <si>
    <t>Sadalnes kārba, 2 moduļi, ar N un PE spailēm</t>
  </si>
  <si>
    <t>Kabelis NYCY 3x1.5 mm2</t>
  </si>
  <si>
    <t>Kabelis NYCY 12x0.75 mm2</t>
  </si>
  <si>
    <t>Kabelis 5 cat.</t>
  </si>
  <si>
    <t>Kabelis 5 cat., garums 0.5m</t>
  </si>
  <si>
    <t>GPRS modems (ITT sadalne 500x400x250) komplektā ar stiprinājumiem</t>
  </si>
  <si>
    <t>GPRS antena (ITT piegāde)</t>
  </si>
  <si>
    <t>APC ProtectNet standalone surge protector for 10/100/1000 Base-T Ethernet lines</t>
  </si>
  <si>
    <t>Gala slēdzis N/O+N/C, M20, IP66 XCKJ105</t>
  </si>
  <si>
    <t>Operatīvo apzīmējumu komplekts</t>
  </si>
  <si>
    <t>0807.004</t>
  </si>
  <si>
    <t>Kabelis, instalācijas 1x2.5mm2, iekštipa montāžas vads, monolītais, Cu</t>
  </si>
  <si>
    <t>0810.001</t>
  </si>
  <si>
    <t>Kabelis, instalācijas 1x2.5mm2, dz/zaļš</t>
  </si>
  <si>
    <t>0810.005</t>
  </si>
  <si>
    <t>Kabelis, instalācijas 1x16.0mm2, dz/zaļš</t>
  </si>
  <si>
    <t>0815.004</t>
  </si>
  <si>
    <t>Kabelis 20kV viendzīslas ar stiepļu ekrānu Al 3x1x50/16</t>
  </si>
  <si>
    <t>0902.007</t>
  </si>
  <si>
    <t>Gala apdare 20kV iekštipa, 1-dzīslu kabelim ar stiepļu ekrānu</t>
  </si>
  <si>
    <t>0906.001</t>
  </si>
  <si>
    <t>T-adapters, Interfeiss „A” 20kV viendzīslu kabelim ar stiepļu ekrānu</t>
  </si>
  <si>
    <t>0910.004</t>
  </si>
  <si>
    <t>Kabeļu kurpe 1kV presējama 16mm2</t>
  </si>
  <si>
    <t>2503.007</t>
  </si>
  <si>
    <t>Drošinātājs 10/24kV 40A EN 60282 442mm</t>
  </si>
  <si>
    <t>2811.005</t>
  </si>
  <si>
    <t>Slēgiekārta, sekundārā  ar motorpiedziņu 24kV CCCFF</t>
  </si>
  <si>
    <t>2906.001</t>
  </si>
  <si>
    <t>Zemētājvads Cu-16mm2 (izvadiem, savienošanai)</t>
  </si>
  <si>
    <t>3001.013</t>
  </si>
  <si>
    <t>Automātslēdzis 1P, C, 16A</t>
  </si>
  <si>
    <t>11101</t>
  </si>
  <si>
    <t>Būvbedre pamatnes konteinera tipa sadalēm. piem. KTAb, KTAm u.c.</t>
  </si>
  <si>
    <t>m2</t>
  </si>
  <si>
    <t>11106</t>
  </si>
  <si>
    <t>Tranšeja horizontālam zemēšanas kontūram</t>
  </si>
  <si>
    <t>11401</t>
  </si>
  <si>
    <t>Bruģa (flizes) klājuma  ieklāšana</t>
  </si>
  <si>
    <t>11607</t>
  </si>
  <si>
    <t>Teritorijas labiekārtošana</t>
  </si>
  <si>
    <t>17114</t>
  </si>
  <si>
    <t>Kompaktās TA (ar 1 transformatoru) uzstādīšana gatavā būvbedrē</t>
  </si>
  <si>
    <t>17408</t>
  </si>
  <si>
    <t xml:space="preserve">VS slēgiekārtas 3 ligzdu slēgiekārtas  montāža </t>
  </si>
  <si>
    <t>18101</t>
  </si>
  <si>
    <t>Horizontālā zemētāja montāža tranšejā</t>
  </si>
  <si>
    <t>19301</t>
  </si>
  <si>
    <t>EPL vai sarkanās līnijas nospraušana</t>
  </si>
  <si>
    <t>km</t>
  </si>
  <si>
    <t>19304</t>
  </si>
  <si>
    <t>EPL digitālā uzmērīšana</t>
  </si>
  <si>
    <t>20122</t>
  </si>
  <si>
    <t>Objekta RAA, DVS ieregulēšana</t>
  </si>
  <si>
    <t xml:space="preserve">1 ligzda </t>
  </si>
  <si>
    <t>18202</t>
  </si>
  <si>
    <t>Vertikālā zemētāja dziļumā  līdz 5 m montāža</t>
  </si>
  <si>
    <t>11421</t>
  </si>
  <si>
    <t>Grunts planēšana bez papildus grunts pievešanas</t>
  </si>
  <si>
    <t>Celma(sakņu) izraušana</t>
  </si>
  <si>
    <t>Kabeļu nozarojuma punkta korpuss (FSPb-2512 atbilstoši shēmai ELT-4)</t>
  </si>
  <si>
    <t>Kabeļu marķējumi</t>
  </si>
  <si>
    <t>Operatīvo apzīmējumu komplekts (KKP)</t>
  </si>
  <si>
    <t>2810.004</t>
  </si>
  <si>
    <t>Slēgiekārta, sekundārā  24kV CCV(T)</t>
  </si>
  <si>
    <t>2901.003</t>
  </si>
  <si>
    <t>Izvads zemējuma , daļēji cinkots tērauds, d=10 mm, 1.5m</t>
  </si>
  <si>
    <t>2901.004</t>
  </si>
  <si>
    <t>Elektrods zemējuma, cinkots tērauds ar iespēju pagarināt, d=16 mm, 1.5m</t>
  </si>
  <si>
    <t>2902.003</t>
  </si>
  <si>
    <t>Zemējuma stieple, cinkota d=10mm</t>
  </si>
  <si>
    <t>2904.001</t>
  </si>
  <si>
    <t>Spaile zemējuma, universāla, cinkotam metālam, zemējuma elektroda d=20 mm savienošanai ar stiepli d=8-10 mm vai plakandzelzi 4x40 mm</t>
  </si>
  <si>
    <t>2905.003</t>
  </si>
  <si>
    <t>Lenta zemējuma kontūra savienojumu hermetizācijai</t>
  </si>
  <si>
    <t>3110.001</t>
  </si>
  <si>
    <t>Profilpuscilindrs „Pusmēness”</t>
  </si>
  <si>
    <t>3210.001</t>
  </si>
  <si>
    <t>Smiltis</t>
  </si>
  <si>
    <t>m3</t>
  </si>
  <si>
    <t>3210.002</t>
  </si>
  <si>
    <t>Grants</t>
  </si>
  <si>
    <t>3210.003</t>
  </si>
  <si>
    <t>Šķembas</t>
  </si>
  <si>
    <t>3210.004</t>
  </si>
  <si>
    <t>Melnzeme</t>
  </si>
  <si>
    <t>3210.005</t>
  </si>
  <si>
    <t>Bruģakmens</t>
  </si>
  <si>
    <t>13127</t>
  </si>
  <si>
    <t>VS kabeļa (visu veidu un šķērsgriezumu) demontāža no GL balsta</t>
  </si>
  <si>
    <t>kabelis</t>
  </si>
  <si>
    <t>15106</t>
  </si>
  <si>
    <t>VS starpbalsta (I-balsta) demontāža</t>
  </si>
  <si>
    <t>15205</t>
  </si>
  <si>
    <t>VS A-veida balsta demontāža</t>
  </si>
  <si>
    <t>15308</t>
  </si>
  <si>
    <t>VS enkurbalsta (4-kāju) demontāža</t>
  </si>
  <si>
    <t>15413</t>
  </si>
  <si>
    <t xml:space="preserve">VS balsta atsaites demontāža </t>
  </si>
  <si>
    <t>15512</t>
  </si>
  <si>
    <t>VS vadu demontāža</t>
  </si>
  <si>
    <t>v.v/km</t>
  </si>
  <si>
    <t>15514</t>
  </si>
  <si>
    <t>PAS (SAX) vada demontāža</t>
  </si>
  <si>
    <t>15607</t>
  </si>
  <si>
    <t xml:space="preserve">VS pārsprieguma novadītāja demontāža </t>
  </si>
  <si>
    <t>VS piekarizolatora demontāža</t>
  </si>
  <si>
    <t>17436</t>
  </si>
  <si>
    <t>VS atdalītāja / slodzes slēdža demontāža balstā</t>
  </si>
  <si>
    <t>19309</t>
  </si>
  <si>
    <t>Demontējamās elektrolīnijas uzmērīšana</t>
  </si>
  <si>
    <t>objekts</t>
  </si>
  <si>
    <t>11102</t>
  </si>
  <si>
    <t>Tranšeja - bedre kabeļa vai citu apakšzemes komunikāciju apsekošanai (šurfēšana)</t>
  </si>
  <si>
    <t>11105</t>
  </si>
  <si>
    <t>Tranšeja - bedre VS uzmavām</t>
  </si>
  <si>
    <t>11111</t>
  </si>
  <si>
    <t>Tranšejas rakšana un aizbēršana viena līdz divu kabeļu (caurules) gūldīšanai 1m dziļumā</t>
  </si>
  <si>
    <t>11117</t>
  </si>
  <si>
    <t>Tranšejas rakšana un aizbēršana viena līdz divu kabeļu (caurules) gūldīšanai 1m dziļumā ar rokām</t>
  </si>
  <si>
    <t>11202</t>
  </si>
  <si>
    <t>Kabeļu aizsargcaurules d=125 līdz 160 mm ieguldīšana gatavā tranšejā</t>
  </si>
  <si>
    <t>11209</t>
  </si>
  <si>
    <t>PEHD caurules d=110 līdz 160 mm horizontāla urbšana-caurvilkšana</t>
  </si>
  <si>
    <t>11413</t>
  </si>
  <si>
    <t>Iekškvartālu ceļu un gājēju zonas asfalta atjaunošana</t>
  </si>
  <si>
    <t>11415</t>
  </si>
  <si>
    <t>Ielu (brauktuvju) asfaltbetona seguma demontāža</t>
  </si>
  <si>
    <t>11418</t>
  </si>
  <si>
    <t>Bruģa (flizes) klājuma  demontāža</t>
  </si>
  <si>
    <t>11424</t>
  </si>
  <si>
    <t>Nogāzes nostiprināšana</t>
  </si>
  <si>
    <t>13114</t>
  </si>
  <si>
    <t>VS 3 dzīslu kabeļa 120 - 240 mm2 ieguldīšana gatavā tranšejā</t>
  </si>
  <si>
    <t>13116</t>
  </si>
  <si>
    <t>VS 3 dzīslu kabeļa 120 - 240 mm2 montāža caurulē</t>
  </si>
  <si>
    <t>13120</t>
  </si>
  <si>
    <t>VS 3 dzīslu kabeļa 120 - 240 mm2 montāža ar skavām pa sienu, griestiem, vai iesiet trosē</t>
  </si>
  <si>
    <t>VS 3 dzīslu kabeļa 120 - 240 mm2 montāža KTA un KKP</t>
  </si>
  <si>
    <t>13202</t>
  </si>
  <si>
    <t>VS 1 dzīslu plastmasas izolācijas kabeļa no 120 mm2  gala apdare</t>
  </si>
  <si>
    <t>13206</t>
  </si>
  <si>
    <t>VS 1 dzīslu kabeļa no 120 mm2 adaptera montāža slēgiekārtās</t>
  </si>
  <si>
    <t>13302</t>
  </si>
  <si>
    <t xml:space="preserve">VS 1 dzīslu plastmasas izolācijas kabeļa no 120 mm2  savienošanas uzmavas montāža </t>
  </si>
  <si>
    <t>VS kabeļu elektro izolējošo gala hermetisko uzgaļu-kapes montāža</t>
  </si>
  <si>
    <t>17309</t>
  </si>
  <si>
    <t>Kabeļu ieeju noblīvēšana</t>
  </si>
  <si>
    <t>Pārsprieguma izlādņu kronšteina montāža pie sienas</t>
  </si>
  <si>
    <t>17404</t>
  </si>
  <si>
    <t>VS pārsprieguma novadītāja montāža uz metāla konstrukcijām</t>
  </si>
  <si>
    <t>19307</t>
  </si>
  <si>
    <t>Transporta un gājēju kustības organizēšana</t>
  </si>
  <si>
    <t>19404</t>
  </si>
  <si>
    <t>Rakšanas atļaujas saņemšana</t>
  </si>
  <si>
    <t>22104</t>
  </si>
  <si>
    <t xml:space="preserve">Energoobjekta ēkas betona apmales demontāža </t>
  </si>
  <si>
    <t>22105</t>
  </si>
  <si>
    <t>Energoobjekta ēkas betona apmales izbūve</t>
  </si>
  <si>
    <t>Kabeļu kurpe 20kV presējama 70mm2</t>
  </si>
  <si>
    <t>0109.003</t>
  </si>
  <si>
    <t>Distances sprādze vs kabeļu (d=45-100mm) montāžai uz koka balstiem</t>
  </si>
  <si>
    <t>0815.001</t>
  </si>
  <si>
    <t>Kabelis 20kV viendzīslas ar stiepļu ekrānu Al 3x1x240/25</t>
  </si>
  <si>
    <t>0815.002</t>
  </si>
  <si>
    <t>Kabelis 20kV viendzīslas ar stiepļu ekrānu Al 3x1x150/25</t>
  </si>
  <si>
    <t>0903.007</t>
  </si>
  <si>
    <t>Gala apdare 20kV ārtipa, 1-dzīslu kabelim ar stiepļu ekrānu</t>
  </si>
  <si>
    <t>0906.015</t>
  </si>
  <si>
    <t>T-adapters, Interfeiss „C” 20kV viendzīslu kabelim ar stiepļu ekrānu</t>
  </si>
  <si>
    <t>0910.006</t>
  </si>
  <si>
    <t>Kabeļu kurpe 1kV presējama 35mm2</t>
  </si>
  <si>
    <t>0911.007</t>
  </si>
  <si>
    <t>Kape kabeļgalu hermetizēšanai</t>
  </si>
  <si>
    <t>0914.001</t>
  </si>
  <si>
    <t>Aizsargprofils kabelim, plastmasas</t>
  </si>
  <si>
    <t>0914.102</t>
  </si>
  <si>
    <t>Aizsargs kabelim d&gt;110mm (3x240mm2, Wisky), stiprināms pie balsta</t>
  </si>
  <si>
    <t>0915.019</t>
  </si>
  <si>
    <t>Savienošanas uzmava 20kV viendzīslu kabelim ar stiepļu ekrānu uz viendzīslas ar lentas ekrānu (Wiski)</t>
  </si>
  <si>
    <t>0927.106</t>
  </si>
  <si>
    <t>Caurule, gofrēta 450N, d=160</t>
  </si>
  <si>
    <t>0927.204</t>
  </si>
  <si>
    <t>Caurule, gofrēta 750N, d=160</t>
  </si>
  <si>
    <t>0929.103</t>
  </si>
  <si>
    <t>Caurule, caurdures 1250N, d=160</t>
  </si>
  <si>
    <t>1102.001</t>
  </si>
  <si>
    <t>Vara kopne 5x30 mm, 400 A, vienai spailei</t>
  </si>
  <si>
    <t>1303.003</t>
  </si>
  <si>
    <t>Signāllenta kabeļlīnijai</t>
  </si>
  <si>
    <t>1801.002</t>
  </si>
  <si>
    <t>Pārsprieguma novadītājs, metāloksīda, 24kV</t>
  </si>
  <si>
    <t>1804.002</t>
  </si>
  <si>
    <t>Pārsprieguma izlādņu, izolatoru stiprinājums 20kV balstā</t>
  </si>
  <si>
    <t>2101.001</t>
  </si>
  <si>
    <t>Nozarspaile AL 16-95/AL 16-95 mm2, 1-20kV</t>
  </si>
  <si>
    <t>2108.001</t>
  </si>
  <si>
    <t>Spaile, kopņu 16-70mm2  Al</t>
  </si>
  <si>
    <t>2402.102</t>
  </si>
  <si>
    <t>Vads, pārklāts, CCST70</t>
  </si>
  <si>
    <t>2906.003</t>
  </si>
  <si>
    <t>Zemētājvads Cu 35-50mm2 (izvadiem, savienošanai)</t>
  </si>
  <si>
    <t>2906.004</t>
  </si>
  <si>
    <t>Zemētājvads Al (A-35mm2 vai AT-35mm2)</t>
  </si>
  <si>
    <t>3210.006</t>
  </si>
  <si>
    <t>Asfaltbetona segums</t>
  </si>
  <si>
    <t>t</t>
  </si>
  <si>
    <t>13307</t>
  </si>
  <si>
    <t>VS pārejas savienojuma uzmava 1 dzīslu plastmasas uz 3 dzīslu papīra izolācijas kabeļiem</t>
  </si>
  <si>
    <t>0915.017</t>
  </si>
  <si>
    <t>Savienošanas uzmava 20kV trīsdzīslu kabelim kopējā apvalkā uz viendzīslu ar stiepļu ekrānu</t>
  </si>
  <si>
    <t>Transformatora apakšstacijas demontāžas darbi Nr.37011#T75031 (T75031 "Olimpiskais centrs"), (Darbu izmaksas)</t>
  </si>
  <si>
    <t>Transformatora apakšstacijas izbūve / pārbūve, t. sk. digitālā nospraušana un uzmērīšana Nr.37011#T75031 (T75031 "Olimpiskais centrs"), (Darbu izmaksas)</t>
  </si>
  <si>
    <t>Transformatora apakšstacijas izbūve / pārbūve, t. sk. digitālā nospraušana un uzmērīšana Nr.37011#T75031 (T75031 "Olimpiskais centrs"), (Materiālu izmaksas)</t>
  </si>
  <si>
    <t>Transformatora apakšstacijas izbūve / pārbūve, t. sk. digitālā nospraušana un uzmērīšana KKP ar perspektīvu uzstādīt VSU (FSPb-2512), (Darbu izmaksas)</t>
  </si>
  <si>
    <t>Transformatora apakšstacijas izbūve / pārbūve, t. sk. digitālā nospraušana un uzmērīšana KKP ar perspektīvu uzstādīt VSU (FSPb-2512), (Materiālu izmaksas)</t>
  </si>
  <si>
    <t>VS GVL (vidējā sprieguma gaisvadu līniju) demontāžas darbi Nr.37011#dem, (Darbu izmaksas)</t>
  </si>
  <si>
    <t>VS KL (vidējā sprieguma kabeļlīniju) demontāžas darbi Nr.37011#NF24-20[1 (lietotāja), (Darbu izmaksas)</t>
  </si>
  <si>
    <t>VS KL (vidējā sprieguma kabeļu līniju) izbūve, t. sk. digitālā nospraušana un uzmērīšana Nr.37011#proj., (Darbu izmaksas)</t>
  </si>
  <si>
    <t>VS KL (vidējā sprieguma kabeļu līniju) izbūve, t. sk. digitālā nospraušana un uzmērīšana Nr.37011#proj., (Materiālu izmaksas)</t>
  </si>
  <si>
    <t>VS KL (vidējā sprieguma kabeļu līniju) izbūve, t. sk. digitālā nospraušana un uzmērīšana lietotāja, (Darbu izmaksas)</t>
  </si>
  <si>
    <t>VS KL (vidējā sprieguma kabeļu līniju) izbūve, t. sk. digitālā nospraušana un uzmērīšana lietotāja,, (Materiālu izmaksas)</t>
  </si>
  <si>
    <t>Sprieguma nodrošinājums no parvietojamā (DU) (ģenerātora (12st. x 2 ģeneratori (ģenerators 504kW - atbilstoši 630kVA transformatoram))</t>
  </si>
  <si>
    <t>bez koda</t>
  </si>
  <si>
    <t>22-00000</t>
  </si>
  <si>
    <t>Lokālā tāme Nr. 1</t>
  </si>
  <si>
    <t>(būvdarbu veids vai konstruktīvā elementa nosaukums)</t>
  </si>
  <si>
    <r>
      <rPr>
        <b/>
        <sz val="9"/>
        <rFont val="Arial"/>
        <family val="2"/>
        <charset val="186"/>
      </rPr>
      <t>Būves nosaukums:</t>
    </r>
    <r>
      <rPr>
        <sz val="9"/>
        <rFont val="Arial"/>
        <family val="2"/>
        <charset val="186"/>
      </rPr>
      <t xml:space="preserve"> </t>
    </r>
  </si>
  <si>
    <r>
      <t>Objekta adrese:</t>
    </r>
    <r>
      <rPr>
        <sz val="9"/>
        <rFont val="Arial"/>
        <family val="2"/>
        <charset val="186"/>
      </rPr>
      <t xml:space="preserve"> </t>
    </r>
  </si>
  <si>
    <r>
      <t>Pasūtījuma Nr.:</t>
    </r>
    <r>
      <rPr>
        <sz val="9"/>
        <rFont val="Arial"/>
        <family val="2"/>
        <charset val="186"/>
      </rPr>
      <t xml:space="preserve"> </t>
    </r>
  </si>
  <si>
    <r>
      <rPr>
        <b/>
        <sz val="9"/>
        <rFont val="Arial"/>
        <family val="2"/>
        <charset val="186"/>
      </rPr>
      <t>Pasūtītājs:</t>
    </r>
    <r>
      <rPr>
        <sz val="9"/>
        <rFont val="Arial"/>
        <family val="2"/>
        <charset val="186"/>
      </rPr>
      <t xml:space="preserve"> AS "Sadales tīkls"</t>
    </r>
  </si>
  <si>
    <r>
      <rPr>
        <b/>
        <sz val="9"/>
        <rFont val="Arial"/>
        <family val="2"/>
        <charset val="186"/>
      </rPr>
      <t>Pretendents:</t>
    </r>
    <r>
      <rPr>
        <sz val="9"/>
        <rFont val="Arial"/>
        <family val="2"/>
        <charset val="186"/>
      </rPr>
      <t xml:space="preserve"> </t>
    </r>
  </si>
  <si>
    <t xml:space="preserve">Tāme sastādīta 2024. gada tirgus cenās, pamatojoties uz projektēšanas uzdevumu. </t>
  </si>
  <si>
    <t>Nr.p.k.</t>
  </si>
  <si>
    <t>Kods*</t>
  </si>
  <si>
    <t>Būvdarbu nosaukums</t>
  </si>
  <si>
    <t>Mērvienība</t>
  </si>
  <si>
    <t>Daudzums</t>
  </si>
  <si>
    <t>Vienības izmaksas</t>
  </si>
  <si>
    <t>Kopā uz visu apjomu</t>
  </si>
  <si>
    <t>laika norma   (c/h)</t>
  </si>
  <si>
    <t>darba samaksas likme (euro/h)</t>
  </si>
  <si>
    <t>darba alga</t>
  </si>
  <si>
    <t>būvizstrādājumi</t>
  </si>
  <si>
    <t>mehānismi</t>
  </si>
  <si>
    <t>kopā</t>
  </si>
  <si>
    <t>darbietilpība (c/h)</t>
  </si>
  <si>
    <t>summa</t>
  </si>
  <si>
    <t>MAN*</t>
  </si>
  <si>
    <t>Piedāvātie materiāli</t>
  </si>
  <si>
    <t>MAN</t>
  </si>
  <si>
    <t xml:space="preserve">Tiešās izmaksas kopā, t. sk. darba devēja sociālais nodoklis (23,59%): </t>
  </si>
  <si>
    <t xml:space="preserve"> • Visās kalkulācijās tiek iekļauta objekta apsekošana, nepieciešamās izmaksas transportam, mehānismu un tehnikas izmantošanai, norīkojuma vai rīkojuma sagatavošana, pārslēgumu veikšana, darba vietas sagatavošana un brigādes pielaišana pie darba, nepieciešamās dokumentācijas noformēšana, mērījumu veikšana, skaņojumi ar zemes un komunikāciju īpašniekiem, teritorijas (darba vietas) sakopšana, palīgmateriāli, kā arī visas pieskaitāmās izmaksas un peļņas procenti (bez digitālās uzmērīšanas, pašvaldību, būvvaldes u. c. komunikāciju turētāju nodevām). </t>
  </si>
  <si>
    <t xml:space="preserve"> • Visās demontāžas kalkulācijās paredzēta demontēto materiālu apsaimniekošana.</t>
  </si>
  <si>
    <r>
      <t xml:space="preserve">kolonnā "Piedāvātie materiāli" jānorāda norāde/piezīme/atsauce </t>
    </r>
    <r>
      <rPr>
        <b/>
        <i/>
        <sz val="9"/>
        <color rgb="FF000000"/>
        <rFont val="Arial"/>
        <family val="2"/>
        <charset val="186"/>
      </rPr>
      <t>"MAN"</t>
    </r>
    <r>
      <rPr>
        <i/>
        <sz val="9"/>
        <color rgb="FF000000"/>
        <rFont val="Arial"/>
        <family val="2"/>
        <charset val="186"/>
      </rPr>
      <t xml:space="preserve"> vai </t>
    </r>
    <r>
      <rPr>
        <b/>
        <i/>
        <sz val="9"/>
        <color rgb="FF000000"/>
        <rFont val="Arial"/>
        <family val="2"/>
        <charset val="186"/>
      </rPr>
      <t xml:space="preserve">"TS/ Tehniskā specifikācija". </t>
    </r>
    <r>
      <rPr>
        <i/>
        <sz val="9"/>
        <color rgb="FF000000"/>
        <rFont val="Arial"/>
        <family val="2"/>
        <charset val="186"/>
      </rPr>
      <t>Ja tiek norādīts "TS/ Tehniskā specifikācija" - kopā ar piedāvājumu jāsagatavo un jāiesniedz aipildīta konkrētā tehniskā specifikācija.</t>
    </r>
  </si>
  <si>
    <t>PP**</t>
  </si>
  <si>
    <t>Pasūtītāja piegādē/ izpildē jeb Materiālu/konkrēto darbu izpildi nodrošinās Pasūtītājs jeb AS "Sadales tīkls", tāmē šajās pozīcijās nekas nav aizpildāms</t>
  </si>
  <si>
    <t xml:space="preserve">Sastādīja: </t>
  </si>
  <si>
    <t xml:space="preserve">Pārbaudīja: </t>
  </si>
  <si>
    <t>(paraksts un tā atšifrējums, datums)</t>
  </si>
  <si>
    <t xml:space="preserve">Sertifikāta Nr. </t>
  </si>
  <si>
    <t xml:space="preserve">                                                                                                                          APSTIPRINU</t>
  </si>
  <si>
    <t xml:space="preserve">                                                                                                            (pasūtītāja paraksts un ta atšifrējums)</t>
  </si>
  <si>
    <t>Būvniecības koptāme</t>
  </si>
  <si>
    <r>
      <rPr>
        <b/>
        <sz val="10"/>
        <rFont val="Ariel"/>
        <charset val="186"/>
      </rPr>
      <t>Būves nosaukums:</t>
    </r>
    <r>
      <rPr>
        <sz val="10"/>
        <rFont val="Ariel"/>
        <charset val="186"/>
      </rPr>
      <t xml:space="preserve"> </t>
    </r>
  </si>
  <si>
    <t xml:space="preserve">Objekta adrese: </t>
  </si>
  <si>
    <t xml:space="preserve">Pasūtījuma Nr.: </t>
  </si>
  <si>
    <r>
      <rPr>
        <b/>
        <sz val="10"/>
        <rFont val="Ariel"/>
        <charset val="186"/>
      </rPr>
      <t>Pasūtītājs:</t>
    </r>
    <r>
      <rPr>
        <sz val="10"/>
        <rFont val="Ariel"/>
        <charset val="186"/>
      </rPr>
      <t xml:space="preserve"> AS "Sadales tīkls"</t>
    </r>
  </si>
  <si>
    <t>Pretendents:</t>
  </si>
  <si>
    <t>Objekta nosaukums</t>
  </si>
  <si>
    <r>
      <t xml:space="preserve">Objekta izmaksas 
</t>
    </r>
    <r>
      <rPr>
        <i/>
        <sz val="9"/>
        <rFont val="Verdana"/>
        <family val="2"/>
        <charset val="186"/>
      </rPr>
      <t>(euro)</t>
    </r>
  </si>
  <si>
    <t>Kopā</t>
  </si>
  <si>
    <t>* PVN (21%)</t>
  </si>
  <si>
    <t>-</t>
  </si>
  <si>
    <t>Pavisam kopā</t>
  </si>
  <si>
    <t>* PVN apmaksa atbilstoši Pievienotās vērtības nodokļu likumam 142.panta 6.daļas nosacījumiem "nodokļu atgrieztā maksāšana"</t>
  </si>
  <si>
    <t>Sastādīja:</t>
  </si>
  <si>
    <t xml:space="preserve">Sert.Nr. </t>
  </si>
  <si>
    <t>ŠIS DOKUMENTS IR ELEKTRONISKI PARAKSTĪTS AR DROŠU ELEKTRONISKO PARAKSTU UN SATUR LAIKA ZĪMOGU</t>
  </si>
  <si>
    <t>Kopsavilkuma aprēķins Nr. 1</t>
  </si>
  <si>
    <r>
      <t xml:space="preserve">Par kopējo summu </t>
    </r>
    <r>
      <rPr>
        <i/>
        <sz val="10"/>
        <rFont val="Ariel"/>
        <charset val="186"/>
      </rPr>
      <t>(euro)</t>
    </r>
  </si>
  <si>
    <r>
      <t xml:space="preserve">Kopējā darbietilpība </t>
    </r>
    <r>
      <rPr>
        <i/>
        <sz val="10"/>
        <rFont val="Ariel"/>
        <charset val="186"/>
      </rPr>
      <t xml:space="preserve">(c/h) </t>
    </r>
  </si>
  <si>
    <t>Nr. p.k.</t>
  </si>
  <si>
    <t>Kods, tāmes Nr.</t>
  </si>
  <si>
    <t>Darba veids vai konstruktīvā elementa nosaukums</t>
  </si>
  <si>
    <t>Tāmes izmaksas (EUR)</t>
  </si>
  <si>
    <t>Tai skaitā:</t>
  </si>
  <si>
    <t>Darbietilpība (c/h)</t>
  </si>
  <si>
    <t>darba alga (EUR)</t>
  </si>
  <si>
    <t>būvizstrādājumi  (EUR)</t>
  </si>
  <si>
    <t>mehānismi (EUR)</t>
  </si>
  <si>
    <t xml:space="preserve">Virsizdevumi  </t>
  </si>
  <si>
    <t>t.sk.darba aizsardzība</t>
  </si>
  <si>
    <t xml:space="preserve">Peļņa  </t>
  </si>
  <si>
    <t>_______________________________</t>
  </si>
  <si>
    <t>Pārbaudīja:</t>
  </si>
  <si>
    <t>" 20kV elektropārvades līniju S137, S127 pārbūve, transformatora apakšstacijas T75031 automatizācija Rietekļa un Vaidavas ielās, Valmierā ", IO-259181</t>
  </si>
  <si>
    <t>Vadības bloks, SMS ar motorpiedziņu bez RAA, autonoms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</si>
</sst>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2]\ * #,##0.00_);_([$€-2]\ * \(#,##0.00\);_([$€-2]\ * &quot;-&quot;??_);_(@_)"/>
    <numFmt numFmtId="165" formatCode="#,##0.00\ &quot;€&quot;"/>
    <numFmt numFmtId="166" formatCode="_-* #,##0.00\ _€_-;\-* #,##0.00\ _€_-;_-* &quot;-&quot;??\ _€_-;_-@_-"/>
    <numFmt numFmtId="167" formatCode="#,##0.00_ ;\-#,##0.00\ "/>
  </numFmts>
  <fonts count="32">
    <font>
      <sz val="9"/>
      <color rgb="FF000000"/>
      <name val="Arial"/>
    </font>
    <font>
      <sz val="11"/>
      <color theme="1"/>
      <name val="Calibri"/>
      <family val="2"/>
      <charset val="186"/>
      <scheme val="minor"/>
    </font>
    <font>
      <b/>
      <sz val="9"/>
      <color rgb="FF000000"/>
      <name val="Arial"/>
      <family val="2"/>
      <charset val="186"/>
    </font>
    <font>
      <i/>
      <sz val="11"/>
      <color rgb="FF7F7F7F"/>
      <name val="Calibri"/>
      <family val="2"/>
      <charset val="186"/>
      <scheme val="minor"/>
    </font>
    <font>
      <sz val="10"/>
      <name val="Helv"/>
    </font>
    <font>
      <b/>
      <sz val="9"/>
      <name val="Arial"/>
      <family val="2"/>
      <charset val="186"/>
    </font>
    <font>
      <sz val="9"/>
      <name val="Arial"/>
      <family val="2"/>
      <charset val="186"/>
    </font>
    <font>
      <sz val="10"/>
      <name val="Arial"/>
      <family val="2"/>
      <charset val="204"/>
    </font>
    <font>
      <sz val="9"/>
      <color rgb="FF000000"/>
      <name val="Arial"/>
      <family val="2"/>
      <charset val="186"/>
    </font>
    <font>
      <sz val="10"/>
      <name val="Arial"/>
      <family val="2"/>
      <charset val="186"/>
    </font>
    <font>
      <b/>
      <sz val="9"/>
      <color rgb="FF000000"/>
      <name val="Arial"/>
      <family val="2"/>
      <charset val="186"/>
    </font>
    <font>
      <b/>
      <sz val="9"/>
      <color rgb="FFFF0000"/>
      <name val="Arial"/>
      <family val="2"/>
      <charset val="186"/>
    </font>
    <font>
      <i/>
      <sz val="9"/>
      <color rgb="FF000000"/>
      <name val="Arial"/>
      <family val="2"/>
      <charset val="186"/>
    </font>
    <font>
      <b/>
      <i/>
      <sz val="9"/>
      <color rgb="FF000000"/>
      <name val="Arial"/>
      <family val="2"/>
      <charset val="186"/>
    </font>
    <font>
      <u/>
      <sz val="9"/>
      <name val="Arial"/>
      <family val="2"/>
      <charset val="186"/>
    </font>
    <font>
      <sz val="10"/>
      <name val="Arial Cyr"/>
      <family val="2"/>
      <charset val="204"/>
    </font>
    <font>
      <sz val="9"/>
      <name val="Verdana"/>
      <family val="2"/>
      <charset val="186"/>
    </font>
    <font>
      <u/>
      <sz val="9"/>
      <name val="Verdana"/>
      <family val="2"/>
      <charset val="186"/>
    </font>
    <font>
      <i/>
      <sz val="9"/>
      <name val="Verdana"/>
      <family val="2"/>
      <charset val="186"/>
    </font>
    <font>
      <b/>
      <sz val="9"/>
      <name val="Verdana"/>
      <family val="2"/>
      <charset val="186"/>
    </font>
    <font>
      <sz val="10"/>
      <name val="Ariel"/>
      <charset val="186"/>
    </font>
    <font>
      <b/>
      <sz val="10"/>
      <name val="Ariel"/>
      <charset val="186"/>
    </font>
    <font>
      <u/>
      <sz val="10"/>
      <name val="Ariel"/>
      <charset val="186"/>
    </font>
    <font>
      <u val="singleAccounting"/>
      <sz val="10"/>
      <name val="Ariel"/>
      <charset val="186"/>
    </font>
    <font>
      <i/>
      <sz val="10"/>
      <name val="Ariel"/>
      <charset val="186"/>
    </font>
    <font>
      <b/>
      <u/>
      <sz val="10"/>
      <name val="Ariel"/>
      <charset val="186"/>
    </font>
    <font>
      <sz val="11"/>
      <color theme="1"/>
      <name val="Calibri"/>
      <family val="2"/>
      <scheme val="minor"/>
    </font>
    <font>
      <b/>
      <sz val="10"/>
      <name val="Times New Roman"/>
      <family val="1"/>
      <charset val="186"/>
    </font>
    <font>
      <sz val="10"/>
      <name val="Times New Roman"/>
      <family val="1"/>
      <charset val="186"/>
    </font>
    <font>
      <sz val="12"/>
      <name val="Times New Roman"/>
      <family val="1"/>
      <charset val="204"/>
    </font>
    <font>
      <sz val="11"/>
      <color indexed="8"/>
      <name val="Calibri"/>
      <family val="2"/>
    </font>
    <font>
      <i/>
      <sz val="10"/>
      <name val="Times New Roman"/>
      <family val="1"/>
      <charset val="186"/>
    </font>
  </fonts>
  <fills count="9">
    <fill>
      <patternFill patternType="none"/>
    </fill>
    <fill>
      <patternFill patternType="gray125"/>
    </fill>
    <fill>
      <patternFill patternType="solid">
        <fgColor theme="0" tint="-0.249977111117893"/>
        <bgColor indexed="64"/>
      </patternFill>
    </fill>
    <fill>
      <patternFill patternType="solid">
        <fgColor theme="0" tint="-0.249977111117893"/>
        <bgColor rgb="FF000000"/>
      </patternFill>
    </fill>
    <fill>
      <patternFill patternType="solid">
        <fgColor rgb="FF00B0F0"/>
        <bgColor indexed="64"/>
      </patternFill>
    </fill>
    <fill>
      <patternFill patternType="solid">
        <fgColor rgb="FF92D050"/>
        <bgColor indexed="64"/>
      </patternFill>
    </fill>
    <fill>
      <patternFill patternType="solid">
        <fgColor theme="0" tint="-0.14999847407452621"/>
        <bgColor indexed="64"/>
      </patternFill>
    </fill>
    <fill>
      <patternFill patternType="solid">
        <fgColor theme="0"/>
        <bgColor rgb="FFFFFFCC"/>
      </patternFill>
    </fill>
    <fill>
      <patternFill patternType="solid">
        <fgColor theme="0" tint="-4.9989318521683403E-2"/>
        <bgColor indexed="64"/>
      </patternFill>
    </fill>
  </fills>
  <borders count="11">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17">
    <xf numFmtId="0" fontId="0" fillId="0" borderId="0"/>
    <xf numFmtId="0" fontId="3" fillId="0" borderId="0" applyNumberFormat="0" applyFill="0" applyBorder="0" applyAlignment="0" applyProtection="0"/>
    <xf numFmtId="0" fontId="4" fillId="0" borderId="0"/>
    <xf numFmtId="0" fontId="4" fillId="0" borderId="0"/>
    <xf numFmtId="0" fontId="7" fillId="0" borderId="0"/>
    <xf numFmtId="0" fontId="7" fillId="0" borderId="0"/>
    <xf numFmtId="0" fontId="7" fillId="0" borderId="0"/>
    <xf numFmtId="0" fontId="9" fillId="0" borderId="0"/>
    <xf numFmtId="0" fontId="9" fillId="0" borderId="0"/>
    <xf numFmtId="0" fontId="15" fillId="0" borderId="0"/>
    <xf numFmtId="0" fontId="7" fillId="0" borderId="0"/>
    <xf numFmtId="0" fontId="9" fillId="0" borderId="0" applyNumberFormat="0" applyFont="0" applyFill="0" applyBorder="0" applyAlignment="0" applyProtection="0"/>
    <xf numFmtId="0" fontId="1" fillId="0" borderId="0"/>
    <xf numFmtId="0" fontId="26" fillId="0" borderId="0"/>
    <xf numFmtId="0" fontId="29" fillId="0" borderId="0"/>
    <xf numFmtId="43" fontId="26" fillId="0" borderId="0" applyFont="0" applyFill="0" applyBorder="0" applyAlignment="0" applyProtection="0"/>
    <xf numFmtId="0" fontId="30" fillId="0" borderId="0"/>
  </cellStyleXfs>
  <cellXfs count="201">
    <xf numFmtId="0" fontId="0" fillId="0" borderId="0" xfId="0" applyAlignment="1">
      <alignment horizontal="left"/>
    </xf>
    <xf numFmtId="0" fontId="5" fillId="0" borderId="0" xfId="2" applyFont="1" applyAlignment="1">
      <alignment horizontal="center" vertical="center"/>
    </xf>
    <xf numFmtId="49" fontId="6" fillId="0" borderId="0" xfId="3" applyNumberFormat="1" applyFont="1" applyAlignment="1">
      <alignment vertical="center"/>
    </xf>
    <xf numFmtId="0" fontId="5" fillId="0" borderId="0" xfId="2" applyFont="1" applyAlignment="1">
      <alignment vertical="center"/>
    </xf>
    <xf numFmtId="0" fontId="6" fillId="0" borderId="0" xfId="2" applyFont="1" applyAlignment="1">
      <alignment vertical="center"/>
    </xf>
    <xf numFmtId="0" fontId="5" fillId="0" borderId="0" xfId="2" applyFont="1" applyAlignment="1">
      <alignment vertical="center" wrapText="1"/>
    </xf>
    <xf numFmtId="0" fontId="5" fillId="0" borderId="0" xfId="4" applyFont="1" applyAlignment="1">
      <alignment vertical="center"/>
    </xf>
    <xf numFmtId="0" fontId="6" fillId="0" borderId="0" xfId="4" applyFont="1" applyAlignment="1">
      <alignment horizontal="center" vertical="center"/>
    </xf>
    <xf numFmtId="0" fontId="6" fillId="0" borderId="0" xfId="4" applyFont="1" applyAlignment="1">
      <alignment vertical="center"/>
    </xf>
    <xf numFmtId="0" fontId="6" fillId="0" borderId="0" xfId="4" applyFont="1" applyAlignment="1">
      <alignment vertical="center" wrapText="1"/>
    </xf>
    <xf numFmtId="0" fontId="6" fillId="0" borderId="0" xfId="5" applyFont="1" applyAlignment="1">
      <alignment horizontal="center" vertical="center"/>
    </xf>
    <xf numFmtId="4" fontId="5" fillId="0" borderId="0" xfId="5" applyNumberFormat="1" applyFont="1" applyAlignment="1">
      <alignment vertical="center"/>
    </xf>
    <xf numFmtId="4" fontId="5" fillId="0" borderId="0" xfId="5" applyNumberFormat="1" applyFont="1" applyAlignment="1">
      <alignment vertical="center" wrapText="1"/>
    </xf>
    <xf numFmtId="0" fontId="6" fillId="0" borderId="0" xfId="4" applyFont="1" applyAlignment="1">
      <alignment horizontal="left" vertical="center"/>
    </xf>
    <xf numFmtId="49" fontId="6" fillId="0" borderId="0" xfId="4" applyNumberFormat="1" applyFont="1" applyAlignment="1">
      <alignment horizontal="right" vertical="center"/>
    </xf>
    <xf numFmtId="0" fontId="6" fillId="0" borderId="0" xfId="4" applyFont="1" applyAlignment="1">
      <alignment horizontal="right" vertical="center"/>
    </xf>
    <xf numFmtId="4" fontId="6" fillId="0" borderId="0" xfId="4" applyNumberFormat="1" applyFont="1" applyAlignment="1">
      <alignment horizontal="left" vertical="center"/>
    </xf>
    <xf numFmtId="0" fontId="6" fillId="0" borderId="0" xfId="0" applyFont="1" applyAlignment="1">
      <alignment vertical="center"/>
    </xf>
    <xf numFmtId="0" fontId="6" fillId="0" borderId="0" xfId="0" applyFont="1" applyAlignment="1">
      <alignment vertical="center" wrapText="1"/>
    </xf>
    <xf numFmtId="4" fontId="5" fillId="0" borderId="0" xfId="4" applyNumberFormat="1" applyFont="1" applyAlignment="1">
      <alignment horizontal="left" vertical="center"/>
    </xf>
    <xf numFmtId="49" fontId="6" fillId="0" borderId="0" xfId="4" applyNumberFormat="1" applyFont="1" applyAlignment="1">
      <alignment horizontal="left" vertical="center"/>
    </xf>
    <xf numFmtId="0" fontId="6" fillId="0" borderId="0" xfId="3" applyFont="1" applyAlignment="1">
      <alignment vertical="center"/>
    </xf>
    <xf numFmtId="0" fontId="6" fillId="0" borderId="0" xfId="5" applyFont="1" applyAlignment="1">
      <alignment horizontal="left" vertical="center"/>
    </xf>
    <xf numFmtId="0" fontId="6" fillId="0" borderId="0" xfId="5" applyFont="1" applyAlignment="1">
      <alignment vertical="center"/>
    </xf>
    <xf numFmtId="164" fontId="5" fillId="0" borderId="0" xfId="0" applyNumberFormat="1" applyFont="1" applyAlignment="1">
      <alignment vertical="center"/>
    </xf>
    <xf numFmtId="49" fontId="5" fillId="0" borderId="0" xfId="4" applyNumberFormat="1" applyFont="1" applyAlignment="1">
      <alignment horizontal="left" vertical="center"/>
    </xf>
    <xf numFmtId="0" fontId="6" fillId="0" borderId="0" xfId="6" applyFont="1" applyAlignment="1">
      <alignment vertical="center"/>
    </xf>
    <xf numFmtId="4" fontId="6" fillId="0" borderId="0" xfId="6" applyNumberFormat="1" applyFont="1" applyAlignment="1">
      <alignment vertical="center"/>
    </xf>
    <xf numFmtId="0" fontId="6" fillId="0" borderId="0" xfId="3" applyFont="1" applyAlignment="1">
      <alignment horizontal="right" vertical="center"/>
    </xf>
    <xf numFmtId="14" fontId="6" fillId="0" borderId="0" xfId="3" applyNumberFormat="1" applyFont="1" applyAlignment="1">
      <alignment horizontal="left" vertical="center"/>
    </xf>
    <xf numFmtId="14" fontId="6" fillId="0" borderId="0" xfId="3" applyNumberFormat="1" applyFont="1" applyAlignment="1">
      <alignment horizontal="left" vertical="center" wrapText="1"/>
    </xf>
    <xf numFmtId="49" fontId="8" fillId="0" borderId="0" xfId="0" applyNumberFormat="1" applyFont="1" applyAlignment="1">
      <alignment horizontal="left" vertical="center"/>
    </xf>
    <xf numFmtId="0" fontId="8" fillId="0" borderId="0" xfId="0" applyFont="1" applyAlignment="1">
      <alignment horizontal="center" vertical="center"/>
    </xf>
    <xf numFmtId="0" fontId="8" fillId="0" borderId="0" xfId="0" applyFont="1" applyAlignment="1">
      <alignment horizontal="left" vertical="center" wrapText="1"/>
    </xf>
    <xf numFmtId="0" fontId="8" fillId="0" borderId="0" xfId="0" applyFont="1" applyAlignment="1">
      <alignment horizontal="left" vertical="center"/>
    </xf>
    <xf numFmtId="0" fontId="8" fillId="0" borderId="0" xfId="0" applyFont="1" applyAlignment="1">
      <alignment horizontal="center" vertical="center" wrapText="1"/>
    </xf>
    <xf numFmtId="0" fontId="6" fillId="0" borderId="3" xfId="7" applyFont="1" applyBorder="1" applyAlignment="1">
      <alignment horizontal="center" vertical="center" textRotation="90" wrapText="1"/>
    </xf>
    <xf numFmtId="0" fontId="6" fillId="0" borderId="3" xfId="0" applyFont="1" applyBorder="1" applyAlignment="1">
      <alignment horizontal="center" vertical="center"/>
    </xf>
    <xf numFmtId="0" fontId="6" fillId="0" borderId="3" xfId="0" applyFont="1" applyBorder="1" applyAlignment="1">
      <alignment horizontal="center" vertical="center" wrapText="1"/>
    </xf>
    <xf numFmtId="0" fontId="10" fillId="0" borderId="3" xfId="0" applyFont="1" applyBorder="1" applyAlignment="1">
      <alignment horizontal="center" vertical="center"/>
    </xf>
    <xf numFmtId="0" fontId="10" fillId="0" borderId="3" xfId="0" applyFont="1" applyBorder="1" applyAlignment="1">
      <alignment horizontal="center" vertical="center" wrapText="1"/>
    </xf>
    <xf numFmtId="0" fontId="0" fillId="0" borderId="3" xfId="0" applyBorder="1" applyAlignment="1" applyProtection="1">
      <alignment horizontal="center" vertical="center"/>
      <protection locked="0"/>
    </xf>
    <xf numFmtId="4" fontId="0" fillId="0" borderId="3" xfId="0" applyNumberFormat="1" applyBorder="1" applyAlignment="1">
      <alignment horizontal="center" vertical="center"/>
    </xf>
    <xf numFmtId="4" fontId="0" fillId="0" borderId="3" xfId="0" applyNumberFormat="1" applyBorder="1" applyAlignment="1" applyProtection="1">
      <alignment horizontal="center" vertical="center"/>
      <protection locked="0"/>
    </xf>
    <xf numFmtId="0" fontId="0" fillId="0" borderId="3" xfId="0" applyBorder="1" applyAlignment="1">
      <alignment horizontal="center" vertical="center"/>
    </xf>
    <xf numFmtId="0" fontId="0" fillId="0" borderId="3" xfId="0" applyBorder="1" applyAlignment="1">
      <alignment horizontal="left" vertical="center"/>
    </xf>
    <xf numFmtId="0" fontId="0" fillId="2" borderId="3" xfId="0" applyFill="1" applyBorder="1" applyAlignment="1">
      <alignment horizontal="left"/>
    </xf>
    <xf numFmtId="0" fontId="2" fillId="3" borderId="3" xfId="0" applyFont="1" applyFill="1" applyBorder="1" applyAlignment="1">
      <alignment horizontal="left"/>
    </xf>
    <xf numFmtId="0" fontId="0" fillId="0" borderId="3" xfId="0" applyBorder="1" applyAlignment="1">
      <alignment horizontal="left"/>
    </xf>
    <xf numFmtId="2" fontId="0" fillId="0" borderId="3" xfId="0" applyNumberFormat="1" applyBorder="1" applyAlignment="1">
      <alignment horizontal="left"/>
    </xf>
    <xf numFmtId="0" fontId="0" fillId="4" borderId="3" xfId="0" applyFill="1" applyBorder="1" applyAlignment="1">
      <alignment horizontal="center" vertical="center"/>
    </xf>
    <xf numFmtId="0" fontId="0" fillId="4" borderId="3" xfId="0" applyFill="1" applyBorder="1" applyAlignment="1">
      <alignment horizontal="left" vertical="center"/>
    </xf>
    <xf numFmtId="0" fontId="0" fillId="5" borderId="3" xfId="0" applyFill="1" applyBorder="1" applyAlignment="1">
      <alignment horizontal="left"/>
    </xf>
    <xf numFmtId="0" fontId="0" fillId="5" borderId="3" xfId="0" applyFill="1" applyBorder="1" applyAlignment="1" applyProtection="1">
      <alignment horizontal="center" vertical="center"/>
      <protection locked="0"/>
    </xf>
    <xf numFmtId="4" fontId="0" fillId="5" borderId="3" xfId="0" applyNumberFormat="1" applyFill="1" applyBorder="1" applyAlignment="1">
      <alignment horizontal="center" vertical="center"/>
    </xf>
    <xf numFmtId="4" fontId="0" fillId="5" borderId="3" xfId="0" applyNumberFormat="1" applyFill="1" applyBorder="1" applyAlignment="1" applyProtection="1">
      <alignment horizontal="center" vertical="center"/>
      <protection locked="0"/>
    </xf>
    <xf numFmtId="0" fontId="0" fillId="5" borderId="3" xfId="0" applyFill="1" applyBorder="1" applyAlignment="1">
      <alignment horizontal="center" vertical="center"/>
    </xf>
    <xf numFmtId="0" fontId="0" fillId="5" borderId="3" xfId="0" applyFill="1" applyBorder="1" applyAlignment="1">
      <alignment horizontal="left" vertical="center"/>
    </xf>
    <xf numFmtId="2" fontId="0" fillId="5" borderId="3" xfId="0" applyNumberFormat="1" applyFill="1" applyBorder="1" applyAlignment="1">
      <alignment horizontal="left"/>
    </xf>
    <xf numFmtId="4" fontId="11" fillId="6" borderId="3" xfId="5" applyNumberFormat="1" applyFont="1" applyFill="1" applyBorder="1" applyAlignment="1">
      <alignment horizontal="center" vertical="center"/>
    </xf>
    <xf numFmtId="2" fontId="6" fillId="6" borderId="3" xfId="0" applyNumberFormat="1" applyFont="1" applyFill="1" applyBorder="1" applyAlignment="1">
      <alignment horizontal="center" vertical="center" wrapText="1"/>
    </xf>
    <xf numFmtId="49" fontId="8" fillId="0" borderId="0" xfId="0" applyNumberFormat="1" applyFont="1" applyAlignment="1" applyProtection="1">
      <alignment horizontal="left" vertical="center"/>
      <protection locked="0"/>
    </xf>
    <xf numFmtId="0" fontId="8" fillId="0" borderId="0" xfId="0" applyFont="1" applyAlignment="1" applyProtection="1">
      <alignment horizontal="center" vertical="center"/>
      <protection locked="0"/>
    </xf>
    <xf numFmtId="0" fontId="8" fillId="0" borderId="0" xfId="0" applyFont="1" applyAlignment="1" applyProtection="1">
      <alignment horizontal="left" vertical="center" wrapText="1"/>
      <protection locked="0"/>
    </xf>
    <xf numFmtId="0" fontId="8" fillId="0" borderId="0" xfId="0" applyFont="1" applyAlignment="1" applyProtection="1">
      <alignment horizontal="left" vertical="center"/>
      <protection locked="0"/>
    </xf>
    <xf numFmtId="0" fontId="8" fillId="0" borderId="0" xfId="0" applyFont="1" applyAlignment="1" applyProtection="1">
      <alignment horizontal="center" vertical="center" wrapText="1"/>
      <protection locked="0"/>
    </xf>
    <xf numFmtId="0" fontId="12" fillId="4" borderId="3" xfId="0" applyFont="1" applyFill="1" applyBorder="1" applyAlignment="1">
      <alignment horizontal="center" vertical="center"/>
    </xf>
    <xf numFmtId="0" fontId="12" fillId="5" borderId="3" xfId="0" applyFont="1" applyFill="1" applyBorder="1" applyAlignment="1">
      <alignment horizontal="center" vertical="center"/>
    </xf>
    <xf numFmtId="49" fontId="6" fillId="7" borderId="0" xfId="0" applyNumberFormat="1" applyFont="1" applyFill="1" applyAlignment="1" applyProtection="1">
      <alignment vertical="center"/>
      <protection locked="0"/>
    </xf>
    <xf numFmtId="0" fontId="6" fillId="0" borderId="0" xfId="0" applyFont="1" applyAlignment="1" applyProtection="1">
      <alignment horizontal="center" vertical="center"/>
      <protection locked="0"/>
    </xf>
    <xf numFmtId="0" fontId="6" fillId="7" borderId="1" xfId="0" applyFont="1" applyFill="1" applyBorder="1" applyAlignment="1" applyProtection="1">
      <alignment horizontal="left" vertical="center"/>
      <protection locked="0"/>
    </xf>
    <xf numFmtId="0" fontId="14" fillId="7" borderId="1" xfId="0" applyFont="1" applyFill="1" applyBorder="1" applyAlignment="1" applyProtection="1">
      <alignment horizontal="left" vertical="center"/>
      <protection locked="0"/>
    </xf>
    <xf numFmtId="0" fontId="6" fillId="7" borderId="1" xfId="0" applyFont="1" applyFill="1" applyBorder="1" applyAlignment="1" applyProtection="1">
      <alignment vertical="center"/>
      <protection locked="0"/>
    </xf>
    <xf numFmtId="0" fontId="6" fillId="7" borderId="0" xfId="0" applyFont="1" applyFill="1" applyAlignment="1" applyProtection="1">
      <alignment horizontal="right" vertical="center"/>
      <protection locked="0"/>
    </xf>
    <xf numFmtId="0" fontId="6" fillId="7" borderId="0" xfId="6" applyFont="1" applyFill="1" applyAlignment="1" applyProtection="1">
      <alignment horizontal="left" vertical="center"/>
      <protection locked="0"/>
    </xf>
    <xf numFmtId="0" fontId="14" fillId="7" borderId="0" xfId="0" applyFont="1" applyFill="1" applyAlignment="1" applyProtection="1">
      <alignment horizontal="left" vertical="center"/>
      <protection locked="0"/>
    </xf>
    <xf numFmtId="0" fontId="6" fillId="7" borderId="1" xfId="4" applyFont="1" applyFill="1" applyBorder="1" applyAlignment="1" applyProtection="1">
      <alignment horizontal="left" vertical="center"/>
      <protection locked="0"/>
    </xf>
    <xf numFmtId="0" fontId="6" fillId="7" borderId="1" xfId="4" applyFont="1" applyFill="1" applyBorder="1" applyAlignment="1" applyProtection="1">
      <alignment horizontal="center" vertical="center"/>
      <protection locked="0"/>
    </xf>
    <xf numFmtId="0" fontId="6" fillId="7" borderId="1" xfId="4" applyFont="1" applyFill="1" applyBorder="1" applyAlignment="1" applyProtection="1">
      <alignment vertical="center"/>
      <protection locked="0"/>
    </xf>
    <xf numFmtId="0" fontId="6" fillId="7" borderId="1" xfId="6" applyFont="1" applyFill="1" applyBorder="1" applyAlignment="1" applyProtection="1">
      <alignment horizontal="left" vertical="center"/>
      <protection locked="0"/>
    </xf>
    <xf numFmtId="0" fontId="6" fillId="7" borderId="0" xfId="5" applyFont="1" applyFill="1" applyAlignment="1" applyProtection="1">
      <alignment vertical="center"/>
      <protection locked="0"/>
    </xf>
    <xf numFmtId="0" fontId="6" fillId="0" borderId="0" xfId="5" applyFont="1" applyAlignment="1" applyProtection="1">
      <alignment vertical="center"/>
      <protection locked="0"/>
    </xf>
    <xf numFmtId="0" fontId="6" fillId="0" borderId="0" xfId="5" applyFont="1" applyAlignment="1" applyProtection="1">
      <alignment vertical="center" wrapText="1"/>
      <protection locked="0"/>
    </xf>
    <xf numFmtId="0" fontId="6" fillId="7" borderId="0" xfId="0" applyFont="1" applyFill="1" applyAlignment="1" applyProtection="1">
      <alignment vertical="center"/>
      <protection locked="0"/>
    </xf>
    <xf numFmtId="0" fontId="14" fillId="7" borderId="0" xfId="0" applyFont="1" applyFill="1" applyAlignment="1" applyProtection="1">
      <alignment horizontal="center" vertical="center"/>
      <protection locked="0"/>
    </xf>
    <xf numFmtId="0" fontId="6" fillId="7" borderId="0" xfId="8" applyFont="1" applyFill="1" applyAlignment="1" applyProtection="1">
      <alignment horizontal="right" vertical="center"/>
      <protection locked="0"/>
    </xf>
    <xf numFmtId="0" fontId="6" fillId="7" borderId="0" xfId="4" applyFont="1" applyFill="1" applyAlignment="1" applyProtection="1">
      <alignment horizontal="left" vertical="center"/>
      <protection locked="0"/>
    </xf>
    <xf numFmtId="0" fontId="6" fillId="7" borderId="0" xfId="0" applyFont="1" applyFill="1" applyAlignment="1" applyProtection="1">
      <alignment horizontal="left" vertical="center"/>
      <protection locked="0"/>
    </xf>
    <xf numFmtId="0" fontId="6" fillId="7" borderId="0" xfId="4" applyFont="1" applyFill="1" applyAlignment="1" applyProtection="1">
      <alignment vertical="center"/>
      <protection locked="0"/>
    </xf>
    <xf numFmtId="2" fontId="6" fillId="7" borderId="0" xfId="5" applyNumberFormat="1" applyFont="1" applyFill="1" applyAlignment="1" applyProtection="1">
      <alignment vertical="center"/>
      <protection locked="0"/>
    </xf>
    <xf numFmtId="2" fontId="6" fillId="0" borderId="0" xfId="5" applyNumberFormat="1" applyFont="1" applyAlignment="1" applyProtection="1">
      <alignment vertical="center"/>
      <protection locked="0"/>
    </xf>
    <xf numFmtId="2" fontId="6" fillId="0" borderId="0" xfId="5" applyNumberFormat="1" applyFont="1" applyAlignment="1" applyProtection="1">
      <alignment vertical="center" wrapText="1"/>
      <protection locked="0"/>
    </xf>
    <xf numFmtId="0" fontId="6" fillId="0" borderId="0" xfId="6" applyFont="1" applyAlignment="1" applyProtection="1">
      <alignment horizontal="center" vertical="center"/>
      <protection locked="0"/>
    </xf>
    <xf numFmtId="0" fontId="6" fillId="0" borderId="0" xfId="0" applyFont="1" applyAlignment="1" applyProtection="1">
      <alignment vertical="center"/>
      <protection locked="0"/>
    </xf>
    <xf numFmtId="0" fontId="6" fillId="0" borderId="0" xfId="0" applyFont="1" applyAlignment="1" applyProtection="1">
      <alignment vertical="center" wrapText="1"/>
      <protection locked="0"/>
    </xf>
    <xf numFmtId="0" fontId="6" fillId="0" borderId="0" xfId="0" applyFont="1" applyAlignment="1">
      <alignment horizontal="left" vertical="center"/>
    </xf>
    <xf numFmtId="0" fontId="16" fillId="0" borderId="0" xfId="9" applyFont="1" applyAlignment="1">
      <alignment vertical="center"/>
    </xf>
    <xf numFmtId="0" fontId="16" fillId="0" borderId="0" xfId="9" applyFont="1" applyAlignment="1">
      <alignment horizontal="right" vertical="center"/>
    </xf>
    <xf numFmtId="0" fontId="17" fillId="0" borderId="0" xfId="9" applyFont="1" applyAlignment="1">
      <alignment horizontal="right" vertical="center"/>
    </xf>
    <xf numFmtId="0" fontId="16" fillId="0" borderId="0" xfId="9" applyFont="1" applyAlignment="1">
      <alignment horizontal="center" vertical="center"/>
    </xf>
    <xf numFmtId="0" fontId="16" fillId="0" borderId="0" xfId="9" applyFont="1" applyAlignment="1" applyProtection="1">
      <alignment vertical="center"/>
      <protection locked="0"/>
    </xf>
    <xf numFmtId="0" fontId="16" fillId="0" borderId="0" xfId="9" applyFont="1" applyAlignment="1" applyProtection="1">
      <alignment horizontal="right" vertical="center"/>
      <protection locked="0"/>
    </xf>
    <xf numFmtId="0" fontId="16" fillId="0" borderId="0" xfId="9" applyFont="1" applyAlignment="1">
      <alignment horizontal="left" vertical="center"/>
    </xf>
    <xf numFmtId="0" fontId="19" fillId="0" borderId="0" xfId="9" applyFont="1" applyAlignment="1">
      <alignment horizontal="center" vertical="center"/>
    </xf>
    <xf numFmtId="0" fontId="20" fillId="0" borderId="0" xfId="10" applyFont="1" applyAlignment="1" applyProtection="1">
      <alignment vertical="center"/>
      <protection locked="0"/>
    </xf>
    <xf numFmtId="0" fontId="21" fillId="0" borderId="0" xfId="10" applyFont="1" applyAlignment="1" applyProtection="1">
      <alignment vertical="center"/>
      <protection locked="0"/>
    </xf>
    <xf numFmtId="0" fontId="20" fillId="0" borderId="0" xfId="10" applyFont="1" applyAlignment="1">
      <alignment vertical="center"/>
    </xf>
    <xf numFmtId="0" fontId="16" fillId="0" borderId="3" xfId="9" applyFont="1" applyBorder="1" applyAlignment="1">
      <alignment horizontal="center" vertical="center" wrapText="1"/>
    </xf>
    <xf numFmtId="0" fontId="16" fillId="0" borderId="6" xfId="9" applyFont="1" applyBorder="1" applyAlignment="1">
      <alignment horizontal="center" vertical="center" wrapText="1"/>
    </xf>
    <xf numFmtId="0" fontId="16" fillId="0" borderId="3" xfId="9" applyFont="1" applyBorder="1" applyAlignment="1">
      <alignment vertical="center" wrapText="1"/>
    </xf>
    <xf numFmtId="165" fontId="16" fillId="0" borderId="3" xfId="9" applyNumberFormat="1" applyFont="1" applyBorder="1" applyAlignment="1" applyProtection="1">
      <alignment horizontal="center" vertical="center" wrapText="1"/>
      <protection locked="0"/>
    </xf>
    <xf numFmtId="0" fontId="16" fillId="0" borderId="3" xfId="11" applyFont="1" applyFill="1" applyBorder="1" applyAlignment="1" applyProtection="1">
      <alignment vertical="center"/>
    </xf>
    <xf numFmtId="0" fontId="19" fillId="0" borderId="3" xfId="9" applyFont="1" applyBorder="1" applyAlignment="1">
      <alignment horizontal="right" vertical="center" wrapText="1"/>
    </xf>
    <xf numFmtId="165" fontId="19" fillId="0" borderId="3" xfId="9" applyNumberFormat="1" applyFont="1" applyBorder="1" applyAlignment="1" applyProtection="1">
      <alignment horizontal="center" vertical="center" wrapText="1"/>
      <protection locked="0"/>
    </xf>
    <xf numFmtId="0" fontId="18" fillId="0" borderId="0" xfId="11" applyFont="1" applyFill="1" applyBorder="1" applyAlignment="1" applyProtection="1">
      <alignment vertical="center"/>
    </xf>
    <xf numFmtId="0" fontId="19" fillId="0" borderId="0" xfId="9" applyFont="1" applyAlignment="1">
      <alignment horizontal="right" vertical="center" wrapText="1"/>
    </xf>
    <xf numFmtId="165" fontId="19" fillId="0" borderId="0" xfId="9" applyNumberFormat="1" applyFont="1" applyAlignment="1" applyProtection="1">
      <alignment horizontal="center" vertical="center" wrapText="1"/>
      <protection locked="0"/>
    </xf>
    <xf numFmtId="0" fontId="16" fillId="0" borderId="0" xfId="11" applyFont="1" applyFill="1" applyBorder="1" applyAlignment="1" applyProtection="1">
      <alignment vertical="center"/>
    </xf>
    <xf numFmtId="0" fontId="20" fillId="0" borderId="1" xfId="12" applyFont="1" applyBorder="1" applyAlignment="1" applyProtection="1">
      <alignment horizontal="left" vertical="center"/>
      <protection locked="0"/>
    </xf>
    <xf numFmtId="0" fontId="22" fillId="0" borderId="1" xfId="12" applyFont="1" applyBorder="1" applyProtection="1">
      <protection locked="0"/>
    </xf>
    <xf numFmtId="0" fontId="20" fillId="0" borderId="0" xfId="12" applyFont="1" applyProtection="1">
      <protection locked="0"/>
    </xf>
    <xf numFmtId="166" fontId="23" fillId="0" borderId="1" xfId="12" applyNumberFormat="1" applyFont="1" applyBorder="1" applyAlignment="1" applyProtection="1">
      <alignment horizontal="left"/>
      <protection locked="0"/>
    </xf>
    <xf numFmtId="0" fontId="20" fillId="0" borderId="0" xfId="11" applyFont="1" applyProtection="1">
      <protection locked="0"/>
    </xf>
    <xf numFmtId="0" fontId="20" fillId="0" borderId="0" xfId="1" applyNumberFormat="1" applyFont="1" applyFill="1" applyBorder="1" applyAlignment="1" applyProtection="1">
      <alignment vertical="top"/>
      <protection locked="0"/>
    </xf>
    <xf numFmtId="0" fontId="20" fillId="0" borderId="0" xfId="1" applyNumberFormat="1" applyFont="1" applyFill="1" applyBorder="1" applyAlignment="1" applyProtection="1">
      <alignment horizontal="left" vertical="top" wrapText="1"/>
      <protection locked="0"/>
    </xf>
    <xf numFmtId="0" fontId="20" fillId="0" borderId="0" xfId="7" applyFont="1" applyAlignment="1" applyProtection="1">
      <alignment vertical="top"/>
      <protection locked="0"/>
    </xf>
    <xf numFmtId="167" fontId="20" fillId="0" borderId="0" xfId="7" applyNumberFormat="1" applyFont="1" applyAlignment="1" applyProtection="1">
      <alignment vertical="top"/>
      <protection locked="0"/>
    </xf>
    <xf numFmtId="0" fontId="20" fillId="0" borderId="0" xfId="7" applyFont="1" applyAlignment="1" applyProtection="1">
      <alignment horizontal="left" vertical="top" wrapText="1"/>
      <protection locked="0"/>
    </xf>
    <xf numFmtId="0" fontId="20" fillId="0" borderId="0" xfId="10" applyFont="1" applyAlignment="1">
      <alignment horizontal="left" vertical="center"/>
    </xf>
    <xf numFmtId="0" fontId="20" fillId="0" borderId="0" xfId="10" applyFont="1"/>
    <xf numFmtId="0" fontId="21" fillId="0" borderId="0" xfId="10" applyFont="1" applyAlignment="1">
      <alignment vertical="center"/>
    </xf>
    <xf numFmtId="0" fontId="20" fillId="0" borderId="0" xfId="10" applyFont="1" applyAlignment="1" applyProtection="1">
      <alignment horizontal="left" vertical="center"/>
      <protection locked="0"/>
    </xf>
    <xf numFmtId="0" fontId="20" fillId="0" borderId="0" xfId="10" applyFont="1" applyProtection="1">
      <protection locked="0"/>
    </xf>
    <xf numFmtId="0" fontId="21" fillId="0" borderId="0" xfId="10" applyFont="1" applyAlignment="1">
      <alignment horizontal="left" vertical="center" wrapText="1"/>
    </xf>
    <xf numFmtId="0" fontId="20" fillId="0" borderId="0" xfId="1" applyFont="1" applyFill="1" applyBorder="1" applyAlignment="1" applyProtection="1"/>
    <xf numFmtId="0" fontId="20" fillId="0" borderId="0" xfId="1" applyFont="1" applyFill="1" applyBorder="1" applyAlignment="1" applyProtection="1">
      <alignment horizontal="right"/>
    </xf>
    <xf numFmtId="4" fontId="25" fillId="0" borderId="0" xfId="1" applyNumberFormat="1" applyFont="1" applyFill="1" applyAlignment="1" applyProtection="1">
      <alignment horizontal="center"/>
    </xf>
    <xf numFmtId="2" fontId="25" fillId="0" borderId="0" xfId="1" applyNumberFormat="1" applyFont="1" applyFill="1" applyAlignment="1" applyProtection="1">
      <alignment horizontal="center"/>
    </xf>
    <xf numFmtId="0" fontId="27" fillId="8" borderId="3" xfId="13" applyFont="1" applyFill="1" applyBorder="1" applyAlignment="1">
      <alignment horizontal="center" vertical="center" wrapText="1"/>
    </xf>
    <xf numFmtId="0" fontId="28" fillId="0" borderId="3" xfId="13" applyFont="1" applyBorder="1" applyAlignment="1">
      <alignment horizontal="center" vertical="center"/>
    </xf>
    <xf numFmtId="2" fontId="28" fillId="0" borderId="3" xfId="13" applyNumberFormat="1" applyFont="1" applyBorder="1" applyAlignment="1">
      <alignment horizontal="center" vertical="center"/>
    </xf>
    <xf numFmtId="0" fontId="27" fillId="8" borderId="6" xfId="13" applyFont="1" applyFill="1" applyBorder="1" applyAlignment="1">
      <alignment horizontal="right" vertical="top"/>
    </xf>
    <xf numFmtId="4" fontId="27" fillId="8" borderId="3" xfId="15" applyNumberFormat="1" applyFont="1" applyFill="1" applyBorder="1" applyAlignment="1" applyProtection="1">
      <alignment horizontal="center" vertical="top"/>
    </xf>
    <xf numFmtId="9" fontId="27" fillId="0" borderId="3" xfId="16" applyNumberFormat="1" applyFont="1" applyBorder="1" applyAlignment="1" applyProtection="1">
      <alignment horizontal="center" vertical="center"/>
      <protection locked="0"/>
    </xf>
    <xf numFmtId="4" fontId="27" fillId="0" borderId="3" xfId="15" applyNumberFormat="1" applyFont="1" applyBorder="1" applyAlignment="1" applyProtection="1">
      <alignment horizontal="center" vertical="top"/>
    </xf>
    <xf numFmtId="4" fontId="28" fillId="0" borderId="0" xfId="15" applyNumberFormat="1" applyFont="1" applyAlignment="1" applyProtection="1">
      <alignment horizontal="center" vertical="top"/>
    </xf>
    <xf numFmtId="9" fontId="31" fillId="0" borderId="3" xfId="13" applyNumberFormat="1" applyFont="1" applyBorder="1" applyAlignment="1" applyProtection="1">
      <alignment horizontal="center" vertical="top"/>
      <protection locked="0"/>
    </xf>
    <xf numFmtId="4" fontId="31" fillId="0" borderId="8" xfId="15" applyNumberFormat="1" applyFont="1" applyBorder="1" applyAlignment="1" applyProtection="1">
      <alignment horizontal="center" vertical="top"/>
    </xf>
    <xf numFmtId="4" fontId="31" fillId="0" borderId="0" xfId="15" applyNumberFormat="1" applyFont="1" applyAlignment="1" applyProtection="1">
      <alignment horizontal="center" vertical="top"/>
    </xf>
    <xf numFmtId="4" fontId="27" fillId="0" borderId="8" xfId="15" applyNumberFormat="1" applyFont="1" applyBorder="1" applyAlignment="1" applyProtection="1">
      <alignment horizontal="center" vertical="top"/>
    </xf>
    <xf numFmtId="0" fontId="27" fillId="8" borderId="6" xfId="13" applyFont="1" applyFill="1" applyBorder="1" applyAlignment="1">
      <alignment horizontal="left" vertical="top" indent="15"/>
    </xf>
    <xf numFmtId="4" fontId="27" fillId="0" borderId="0" xfId="15" applyNumberFormat="1" applyFont="1" applyAlignment="1" applyProtection="1">
      <alignment horizontal="center" vertical="top"/>
    </xf>
    <xf numFmtId="166" fontId="20" fillId="0" borderId="0" xfId="10" applyNumberFormat="1" applyFont="1"/>
    <xf numFmtId="0" fontId="20" fillId="0" borderId="0" xfId="12" applyFont="1" applyAlignment="1" applyProtection="1">
      <alignment horizontal="left" vertical="center"/>
      <protection locked="0"/>
    </xf>
    <xf numFmtId="0" fontId="20" fillId="0" borderId="0" xfId="1" applyNumberFormat="1" applyFont="1" applyFill="1" applyBorder="1" applyAlignment="1" applyProtection="1">
      <alignment horizontal="left" vertical="top"/>
      <protection locked="0"/>
    </xf>
    <xf numFmtId="9" fontId="20" fillId="0" borderId="0" xfId="12" applyNumberFormat="1" applyFont="1" applyProtection="1">
      <protection locked="0"/>
    </xf>
    <xf numFmtId="166" fontId="20" fillId="0" borderId="0" xfId="11" applyNumberFormat="1" applyFont="1" applyProtection="1">
      <protection locked="0"/>
    </xf>
    <xf numFmtId="0" fontId="20" fillId="0" borderId="0" xfId="7" applyFont="1" applyAlignment="1" applyProtection="1">
      <alignment horizontal="center" vertical="top"/>
      <protection locked="0"/>
    </xf>
    <xf numFmtId="4" fontId="27" fillId="0" borderId="3" xfId="15" applyNumberFormat="1" applyFont="1" applyFill="1" applyBorder="1" applyAlignment="1" applyProtection="1">
      <alignment horizontal="center" vertical="center"/>
    </xf>
    <xf numFmtId="4" fontId="28" fillId="0" borderId="3" xfId="15" applyNumberFormat="1" applyFont="1" applyFill="1" applyBorder="1" applyAlignment="1" applyProtection="1">
      <alignment horizontal="center" vertical="center"/>
      <protection locked="0"/>
    </xf>
    <xf numFmtId="0" fontId="8" fillId="5" borderId="3" xfId="0" applyFont="1" applyFill="1" applyBorder="1" applyAlignment="1">
      <alignment horizontal="left"/>
    </xf>
    <xf numFmtId="0" fontId="8" fillId="0" borderId="3" xfId="0" applyFont="1" applyBorder="1" applyAlignment="1">
      <alignment horizontal="left"/>
    </xf>
    <xf numFmtId="4" fontId="8" fillId="5" borderId="3" xfId="0" applyNumberFormat="1" applyFont="1" applyFill="1" applyBorder="1" applyAlignment="1" applyProtection="1">
      <alignment horizontal="center" vertical="center"/>
      <protection locked="0"/>
    </xf>
    <xf numFmtId="4" fontId="8" fillId="5" borderId="3" xfId="0" applyNumberFormat="1" applyFont="1" applyFill="1" applyBorder="1" applyAlignment="1">
      <alignment horizontal="center" vertical="center"/>
    </xf>
    <xf numFmtId="0" fontId="24" fillId="0" borderId="0" xfId="10" applyFont="1" applyAlignment="1" applyProtection="1">
      <alignment horizontal="center" wrapText="1"/>
      <protection locked="0"/>
    </xf>
    <xf numFmtId="0" fontId="16" fillId="0" borderId="0" xfId="9" applyFont="1" applyAlignment="1">
      <alignment horizontal="right" vertical="center"/>
    </xf>
    <xf numFmtId="0" fontId="18" fillId="0" borderId="0" xfId="9" applyFont="1" applyAlignment="1">
      <alignment horizontal="right" vertical="center"/>
    </xf>
    <xf numFmtId="0" fontId="19" fillId="0" borderId="0" xfId="9" applyFont="1" applyAlignment="1">
      <alignment horizontal="center" vertical="center"/>
    </xf>
    <xf numFmtId="0" fontId="20" fillId="0" borderId="0" xfId="10" applyFont="1" applyAlignment="1">
      <alignment horizontal="left" vertical="center" wrapText="1"/>
    </xf>
    <xf numFmtId="0" fontId="18" fillId="0" borderId="4" xfId="9" applyFont="1" applyBorder="1" applyAlignment="1">
      <alignment horizontal="right" vertical="center" wrapText="1"/>
    </xf>
    <xf numFmtId="0" fontId="18" fillId="0" borderId="6" xfId="9" applyFont="1" applyBorder="1" applyAlignment="1">
      <alignment horizontal="right" vertical="center" wrapText="1"/>
    </xf>
    <xf numFmtId="0" fontId="21" fillId="0" borderId="0" xfId="10" applyFont="1" applyAlignment="1">
      <alignment horizontal="center"/>
    </xf>
    <xf numFmtId="0" fontId="21" fillId="0" borderId="1" xfId="10" applyFont="1" applyBorder="1" applyAlignment="1">
      <alignment horizontal="center"/>
    </xf>
    <xf numFmtId="0" fontId="20" fillId="0" borderId="0" xfId="1" applyFont="1" applyFill="1" applyBorder="1" applyAlignment="1" applyProtection="1">
      <alignment horizontal="center"/>
    </xf>
    <xf numFmtId="0" fontId="27" fillId="8" borderId="8" xfId="13" applyFont="1" applyFill="1" applyBorder="1" applyAlignment="1">
      <alignment horizontal="center" vertical="center" wrapText="1"/>
    </xf>
    <xf numFmtId="0" fontId="27" fillId="8" borderId="9" xfId="13" applyFont="1" applyFill="1" applyBorder="1" applyAlignment="1">
      <alignment horizontal="center" vertical="center" wrapText="1"/>
    </xf>
    <xf numFmtId="0" fontId="27" fillId="8" borderId="3" xfId="13" applyFont="1" applyFill="1" applyBorder="1" applyAlignment="1">
      <alignment horizontal="center" vertical="center" wrapText="1"/>
    </xf>
    <xf numFmtId="0" fontId="27" fillId="8" borderId="3" xfId="13" applyFont="1" applyFill="1" applyBorder="1" applyAlignment="1">
      <alignment horizontal="center" vertical="center"/>
    </xf>
    <xf numFmtId="0" fontId="24" fillId="0" borderId="0" xfId="10" applyFont="1" applyAlignment="1" applyProtection="1">
      <alignment horizontal="center"/>
      <protection locked="0"/>
    </xf>
    <xf numFmtId="0" fontId="28" fillId="0" borderId="4" xfId="14" applyFont="1" applyBorder="1" applyAlignment="1">
      <alignment horizontal="left" vertical="distributed"/>
    </xf>
    <xf numFmtId="0" fontId="28" fillId="0" borderId="6" xfId="14" applyFont="1" applyBorder="1" applyAlignment="1">
      <alignment horizontal="left" vertical="distributed"/>
    </xf>
    <xf numFmtId="0" fontId="27" fillId="8" borderId="4" xfId="13" applyFont="1" applyFill="1" applyBorder="1" applyAlignment="1">
      <alignment horizontal="right" vertical="top"/>
    </xf>
    <xf numFmtId="0" fontId="27" fillId="8" borderId="5" xfId="13" applyFont="1" applyFill="1" applyBorder="1" applyAlignment="1">
      <alignment horizontal="right" vertical="top"/>
    </xf>
    <xf numFmtId="0" fontId="27" fillId="0" borderId="4" xfId="13" applyFont="1" applyBorder="1" applyAlignment="1">
      <alignment horizontal="right" vertical="top"/>
    </xf>
    <xf numFmtId="0" fontId="27" fillId="0" borderId="5" xfId="13" applyFont="1" applyBorder="1" applyAlignment="1">
      <alignment horizontal="right" vertical="top"/>
    </xf>
    <xf numFmtId="0" fontId="31" fillId="0" borderId="4" xfId="13" applyFont="1" applyBorder="1" applyAlignment="1">
      <alignment horizontal="right" vertical="top"/>
    </xf>
    <xf numFmtId="0" fontId="31" fillId="0" borderId="5" xfId="13" applyFont="1" applyBorder="1" applyAlignment="1">
      <alignment horizontal="right" vertical="top"/>
    </xf>
    <xf numFmtId="0" fontId="27" fillId="0" borderId="10" xfId="13" applyFont="1" applyBorder="1" applyAlignment="1">
      <alignment horizontal="right" vertical="top"/>
    </xf>
    <xf numFmtId="0" fontId="27" fillId="0" borderId="2" xfId="13" applyFont="1" applyBorder="1" applyAlignment="1">
      <alignment horizontal="right" vertical="top"/>
    </xf>
    <xf numFmtId="0" fontId="5" fillId="0" borderId="0" xfId="2" applyFont="1" applyAlignment="1">
      <alignment horizontal="center" vertical="center"/>
    </xf>
    <xf numFmtId="0" fontId="5" fillId="0" borderId="1" xfId="2" applyFont="1" applyBorder="1" applyAlignment="1">
      <alignment horizontal="center" vertical="center"/>
    </xf>
    <xf numFmtId="0" fontId="6" fillId="0" borderId="2" xfId="2" applyFont="1" applyBorder="1" applyAlignment="1">
      <alignment horizontal="center" vertical="center"/>
    </xf>
    <xf numFmtId="49" fontId="6" fillId="0" borderId="3" xfId="7" applyNumberFormat="1" applyFont="1" applyBorder="1" applyAlignment="1">
      <alignment horizontal="center" vertical="center" textRotation="90" wrapText="1"/>
    </xf>
    <xf numFmtId="0" fontId="6" fillId="0" borderId="3" xfId="7" applyFont="1" applyBorder="1" applyAlignment="1">
      <alignment horizontal="center" vertical="center" textRotation="90" wrapText="1"/>
    </xf>
    <xf numFmtId="0" fontId="6" fillId="0" borderId="3" xfId="7" applyFont="1" applyBorder="1" applyAlignment="1">
      <alignment horizontal="center" vertical="center" wrapText="1"/>
    </xf>
    <xf numFmtId="0" fontId="5" fillId="6" borderId="4" xfId="5" applyFont="1" applyFill="1" applyBorder="1" applyAlignment="1">
      <alignment horizontal="right" vertical="center" wrapText="1"/>
    </xf>
    <xf numFmtId="0" fontId="5" fillId="6" borderId="5" xfId="5" applyFont="1" applyFill="1" applyBorder="1" applyAlignment="1">
      <alignment horizontal="right" vertical="center" wrapText="1"/>
    </xf>
    <xf numFmtId="0" fontId="5" fillId="6" borderId="6" xfId="5" applyFont="1" applyFill="1" applyBorder="1" applyAlignment="1">
      <alignment horizontal="right" vertical="center" wrapText="1"/>
    </xf>
    <xf numFmtId="0" fontId="9" fillId="0" borderId="0" xfId="0" applyFont="1" applyAlignment="1">
      <alignment horizontal="left" vertical="center" wrapText="1"/>
    </xf>
    <xf numFmtId="0" fontId="12" fillId="0" borderId="7" xfId="0" applyFont="1" applyBorder="1" applyAlignment="1">
      <alignment horizontal="left" vertical="center" wrapText="1"/>
    </xf>
    <xf numFmtId="0" fontId="12" fillId="0" borderId="0" xfId="0" applyFont="1" applyAlignment="1">
      <alignment horizontal="left" vertical="center" wrapText="1"/>
    </xf>
  </cellXfs>
  <cellStyles count="17">
    <cellStyle name="Comma 2" xfId="15" xr:uid="{95BDC9EA-D511-45C3-ABA9-58795789BBB4}"/>
    <cellStyle name="Excel Built-in Normal 3" xfId="11" xr:uid="{3958EA5D-4E98-4F8F-A31F-2DBD232B25A8}"/>
    <cellStyle name="Explanatory Text" xfId="1" builtinId="53"/>
    <cellStyle name="Normal" xfId="0" builtinId="0"/>
    <cellStyle name="Normal 2" xfId="7" xr:uid="{C3CBCFC1-0911-4024-ADE4-A1DAEE7C8B9C}"/>
    <cellStyle name="Normal 2 2" xfId="16" xr:uid="{49229A67-F804-4E27-A99D-EABB9F1A07B7}"/>
    <cellStyle name="Normal 3" xfId="10" xr:uid="{42598584-D0C5-4F8A-ABA8-B25982FA00D8}"/>
    <cellStyle name="Normal 3 2" xfId="13" xr:uid="{A17D9455-3C17-4158-8C86-F8F70238C435}"/>
    <cellStyle name="Normal 4" xfId="12" xr:uid="{73B3218C-D507-4DDE-BACD-EF98DF7108D6}"/>
    <cellStyle name="Normal_2-1" xfId="2" xr:uid="{A6E54A0C-7B64-44CD-9E05-FA2B8C2DE2BB}"/>
    <cellStyle name="Normal_Polu_vidusskola_kopeja" xfId="9" xr:uid="{EBD25E2E-5F84-422F-9F53-41F1197B19AA}"/>
    <cellStyle name="Normal_Sheet1" xfId="5" xr:uid="{26C5B5B2-B27A-4D49-AB6F-15408E43BADC}"/>
    <cellStyle name="Normal_Tame_F2" xfId="8" xr:uid="{E9E16852-7B91-4BC5-B05C-27E0A2C95CDE}"/>
    <cellStyle name="Normal_TD15" xfId="14" xr:uid="{71BD2FBA-E5B6-4F6E-97D1-01F879DED48E}"/>
    <cellStyle name="Parastais 2" xfId="4" xr:uid="{30809E65-66A4-4FC2-AEC5-AA4B8D96E1F1}"/>
    <cellStyle name="Parastais 3 2" xfId="6" xr:uid="{2D22163F-E8A7-4839-9A55-77EE0F5D25E9}"/>
    <cellStyle name="Style 1" xfId="3" xr:uid="{03A012D5-035D-4C2D-9239-A1FB6949F975}"/>
  </cellStyles>
  <dxfs count="1">
    <dxf>
      <fill>
        <patternFill patternType="solid">
          <fgColor rgb="FF92D050"/>
          <bgColor rgb="FF000000"/>
        </patternFill>
      </fill>
    </dxf>
  </dxfs>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0E4A1-6AA8-4026-B4ED-87BF701ED16A}">
  <dimension ref="A1:C32"/>
  <sheetViews>
    <sheetView zoomScaleNormal="100" zoomScaleSheetLayoutView="115" workbookViewId="0">
      <selection activeCell="H25" sqref="H25"/>
    </sheetView>
  </sheetViews>
  <sheetFormatPr defaultColWidth="10.42578125" defaultRowHeight="12" customHeight="1"/>
  <cols>
    <col min="1" max="1" width="10.140625" customWidth="1"/>
    <col min="2" max="3" width="58.5703125" customWidth="1"/>
    <col min="4" max="5" width="10.42578125" customWidth="1"/>
    <col min="7" max="7" width="10.42578125" customWidth="1"/>
    <col min="9" max="9" width="10.42578125" customWidth="1"/>
  </cols>
  <sheetData>
    <row r="1" spans="1:3">
      <c r="A1" s="96"/>
      <c r="B1" s="96"/>
      <c r="C1" s="96"/>
    </row>
    <row r="2" spans="1:3">
      <c r="A2" s="165" t="s">
        <v>327</v>
      </c>
      <c r="B2" s="165"/>
      <c r="C2" s="165"/>
    </row>
    <row r="3" spans="1:3">
      <c r="A3" s="96"/>
      <c r="B3" s="96"/>
      <c r="C3" s="98"/>
    </row>
    <row r="4" spans="1:3">
      <c r="A4" s="166" t="s">
        <v>328</v>
      </c>
      <c r="B4" s="166"/>
      <c r="C4" s="166"/>
    </row>
    <row r="5" spans="1:3">
      <c r="A5" s="99"/>
      <c r="B5" s="99"/>
      <c r="C5" s="97"/>
    </row>
    <row r="6" spans="1:3">
      <c r="A6" s="96"/>
      <c r="B6" s="165"/>
      <c r="C6" s="165"/>
    </row>
    <row r="7" spans="1:3" ht="12.75" customHeight="1">
      <c r="A7" s="100"/>
      <c r="B7" s="101"/>
      <c r="C7" s="101" t="str">
        <f ca="1">TEXT(TODAY(), "yyyy. ")&amp; "gada " &amp; DAY(TODAY()) &amp; "." &amp;CHOOSE(MONTH(TODAY()), "janvārī", "februārī", "martā", "aprīlī", "maijā", "jūnijā", "jūlijā", "augustā", "septembrī", "oktobrī", "novembrī", "decembrī")</f>
        <v>2024. gada 11.decembrī</v>
      </c>
    </row>
    <row r="8" spans="1:3">
      <c r="A8" s="96"/>
      <c r="B8" s="102"/>
      <c r="C8" s="102"/>
    </row>
    <row r="9" spans="1:3">
      <c r="A9" s="167" t="s">
        <v>329</v>
      </c>
      <c r="B9" s="167"/>
      <c r="C9" s="167"/>
    </row>
    <row r="10" spans="1:3">
      <c r="A10" s="103"/>
      <c r="B10" s="103"/>
      <c r="C10" s="103"/>
    </row>
    <row r="11" spans="1:3" ht="12.75">
      <c r="A11" s="168" t="str">
        <f>"Objekta nosaukums: "&amp;'Lokālā tāme'!A2</f>
        <v>Objekta nosaukums: " 20kV elektropārvades līniju S137, S127 pārbūve, transformatora apakšstacijas T75031 automatizācija Rietekļa un Vaidavas ielās, Valmierā ", IO-259181</v>
      </c>
      <c r="B11" s="168"/>
      <c r="C11" s="168"/>
    </row>
    <row r="12" spans="1:3" ht="12.75" customHeight="1">
      <c r="A12" s="104" t="s">
        <v>330</v>
      </c>
      <c r="B12" s="104"/>
      <c r="C12" s="104"/>
    </row>
    <row r="13" spans="1:3" ht="12.75" customHeight="1">
      <c r="A13" s="105" t="s">
        <v>331</v>
      </c>
      <c r="B13" s="104"/>
      <c r="C13" s="104"/>
    </row>
    <row r="14" spans="1:3" ht="12.75" customHeight="1">
      <c r="A14" s="105" t="s">
        <v>332</v>
      </c>
      <c r="B14" s="104"/>
      <c r="C14" s="104"/>
    </row>
    <row r="15" spans="1:3" ht="12.75" customHeight="1">
      <c r="A15" s="106" t="s">
        <v>333</v>
      </c>
      <c r="B15" s="106"/>
      <c r="C15" s="106"/>
    </row>
    <row r="16" spans="1:3" ht="12.75" customHeight="1">
      <c r="A16" s="105" t="s">
        <v>334</v>
      </c>
      <c r="B16" s="104"/>
      <c r="C16" s="104"/>
    </row>
    <row r="17" spans="1:3">
      <c r="A17" s="97"/>
      <c r="B17" s="97"/>
      <c r="C17" s="97"/>
    </row>
    <row r="18" spans="1:3" ht="24" customHeight="1">
      <c r="A18" s="107" t="s">
        <v>299</v>
      </c>
      <c r="B18" s="108" t="s">
        <v>335</v>
      </c>
      <c r="C18" s="107" t="s">
        <v>336</v>
      </c>
    </row>
    <row r="19" spans="1:3" ht="41.45" customHeight="1">
      <c r="A19" s="107">
        <v>1</v>
      </c>
      <c r="B19" s="109" t="str">
        <f>'Lokālā tāme'!A2</f>
        <v>" 20kV elektropārvades līniju S137, S127 pārbūve, transformatora apakšstacijas T75031 automatizācija Rietekļa un Vaidavas ielās, Valmierā ", IO-259181</v>
      </c>
      <c r="C19" s="110">
        <f>'Kopsavilkuma aprēķins'!E23</f>
        <v>0</v>
      </c>
    </row>
    <row r="20" spans="1:3">
      <c r="A20" s="107"/>
      <c r="B20" s="109"/>
      <c r="C20" s="110"/>
    </row>
    <row r="21" spans="1:3">
      <c r="A21" s="111"/>
      <c r="B21" s="112" t="s">
        <v>337</v>
      </c>
      <c r="C21" s="113">
        <f>SUM(C19:C19)</f>
        <v>0</v>
      </c>
    </row>
    <row r="22" spans="1:3">
      <c r="A22" s="169" t="s">
        <v>338</v>
      </c>
      <c r="B22" s="170"/>
      <c r="C22" s="110" t="s">
        <v>339</v>
      </c>
    </row>
    <row r="23" spans="1:3">
      <c r="A23" s="111"/>
      <c r="B23" s="112" t="s">
        <v>340</v>
      </c>
      <c r="C23" s="113">
        <f>C21</f>
        <v>0</v>
      </c>
    </row>
    <row r="24" spans="1:3">
      <c r="A24" s="114" t="s">
        <v>341</v>
      </c>
      <c r="B24" s="115"/>
      <c r="C24" s="116"/>
    </row>
    <row r="25" spans="1:3" ht="18" customHeight="1">
      <c r="A25" s="117"/>
      <c r="B25" s="117"/>
      <c r="C25" s="117"/>
    </row>
    <row r="26" spans="1:3" ht="12.75">
      <c r="A26" s="118" t="s">
        <v>342</v>
      </c>
      <c r="B26" s="119"/>
      <c r="C26" s="120"/>
    </row>
    <row r="27" spans="1:3" ht="15">
      <c r="A27" s="118" t="s">
        <v>343</v>
      </c>
      <c r="B27" s="121"/>
      <c r="C27" s="122"/>
    </row>
    <row r="28" spans="1:3" ht="12.75" customHeight="1">
      <c r="A28" s="123"/>
      <c r="B28" s="124"/>
      <c r="C28" s="120"/>
    </row>
    <row r="29" spans="1:3" ht="12.75" customHeight="1">
      <c r="A29" s="123" t="str">
        <f ca="1">'Lokālā tāme'!L12</f>
        <v>Tāme sastādīta 2024. gada 11.decembrī</v>
      </c>
      <c r="B29" s="124"/>
      <c r="C29" s="120"/>
    </row>
    <row r="30" spans="1:3" ht="14.45" customHeight="1">
      <c r="A30" s="125"/>
      <c r="B30" s="125"/>
      <c r="C30" s="125"/>
    </row>
    <row r="31" spans="1:3" ht="12.75">
      <c r="A31" s="126"/>
      <c r="B31" s="125"/>
      <c r="C31" s="127"/>
    </row>
    <row r="32" spans="1:3" ht="27" customHeight="1">
      <c r="A32" s="164" t="s">
        <v>344</v>
      </c>
      <c r="B32" s="164"/>
      <c r="C32" s="164"/>
    </row>
  </sheetData>
  <mergeCells count="7">
    <mergeCell ref="A32:C32"/>
    <mergeCell ref="A2:C2"/>
    <mergeCell ref="A4:C4"/>
    <mergeCell ref="B6:C6"/>
    <mergeCell ref="A9:C9"/>
    <mergeCell ref="A11:C11"/>
    <mergeCell ref="A22:B2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8E86F-559A-46AB-9286-2DE403E86BB0}">
  <dimension ref="A1:I37"/>
  <sheetViews>
    <sheetView workbookViewId="0">
      <selection activeCell="I29" sqref="I29"/>
    </sheetView>
  </sheetViews>
  <sheetFormatPr defaultRowHeight="12" customHeight="1"/>
  <cols>
    <col min="1" max="1" width="15.85546875" customWidth="1"/>
    <col min="3" max="3" width="40.5703125" customWidth="1"/>
    <col min="4" max="4" width="8.28515625" customWidth="1"/>
    <col min="5" max="5" width="11.85546875" customWidth="1"/>
    <col min="6" max="6" width="9" bestFit="1" customWidth="1"/>
    <col min="7" max="7" width="13.5703125" bestFit="1" customWidth="1"/>
    <col min="8" max="8" width="9.5703125" bestFit="1" customWidth="1"/>
    <col min="9" max="9" width="12" customWidth="1"/>
  </cols>
  <sheetData>
    <row r="1" spans="1:9" ht="12.75">
      <c r="A1" s="171" t="s">
        <v>345</v>
      </c>
      <c r="B1" s="171"/>
      <c r="C1" s="171"/>
      <c r="D1" s="171"/>
      <c r="E1" s="171"/>
      <c r="F1" s="171"/>
      <c r="G1" s="171"/>
      <c r="H1" s="171"/>
      <c r="I1" s="171"/>
    </row>
    <row r="2" spans="1:9" ht="12.75">
      <c r="A2" s="172" t="str">
        <f>'Lokālā tāme'!A2</f>
        <v>" 20kV elektropārvades līniju S137, S127 pārbūve, transformatora apakšstacijas T75031 automatizācija Rietekļa un Vaidavas ielās, Valmierā ", IO-259181</v>
      </c>
      <c r="B2" s="172"/>
      <c r="C2" s="172"/>
      <c r="D2" s="172"/>
      <c r="E2" s="172"/>
      <c r="F2" s="172"/>
      <c r="G2" s="172"/>
      <c r="H2" s="172"/>
      <c r="I2" s="172"/>
    </row>
    <row r="3" spans="1:9" ht="12.75">
      <c r="A3" s="173" t="s">
        <v>292</v>
      </c>
      <c r="B3" s="173"/>
      <c r="C3" s="173"/>
      <c r="D3" s="173"/>
      <c r="E3" s="173"/>
      <c r="F3" s="173"/>
      <c r="G3" s="173"/>
      <c r="H3" s="173"/>
      <c r="I3" s="173"/>
    </row>
    <row r="4" spans="1:9" ht="12.75">
      <c r="A4" s="128"/>
      <c r="B4" s="128"/>
      <c r="C4" s="128"/>
      <c r="D4" s="128"/>
      <c r="E4" s="128"/>
      <c r="F4" s="128"/>
      <c r="G4" s="128"/>
      <c r="H4" s="128"/>
      <c r="I4" s="129"/>
    </row>
    <row r="5" spans="1:9" ht="12.75" customHeight="1">
      <c r="A5" s="130" t="str">
        <f>"Objekta nosaukums: "&amp;A2</f>
        <v>Objekta nosaukums: " 20kV elektropārvades līniju S137, S127 pārbūve, transformatora apakšstacijas T75031 automatizācija Rietekļa un Vaidavas ielās, Valmierā ", IO-259181</v>
      </c>
      <c r="B5" s="106"/>
      <c r="C5" s="106"/>
      <c r="D5" s="106"/>
      <c r="E5" s="128"/>
      <c r="F5" s="128"/>
      <c r="G5" s="128"/>
      <c r="H5" s="106"/>
      <c r="I5" s="129"/>
    </row>
    <row r="6" spans="1:9" ht="12.75" customHeight="1">
      <c r="A6" s="104" t="s">
        <v>330</v>
      </c>
      <c r="B6" s="104"/>
      <c r="C6" s="104"/>
      <c r="D6" s="104"/>
      <c r="E6" s="131"/>
      <c r="F6" s="131"/>
      <c r="G6" s="131"/>
      <c r="H6" s="104"/>
      <c r="I6" s="132"/>
    </row>
    <row r="7" spans="1:9" ht="12.75" customHeight="1">
      <c r="A7" s="105" t="s">
        <v>331</v>
      </c>
      <c r="B7" s="104"/>
      <c r="C7" s="104"/>
      <c r="D7" s="104"/>
      <c r="E7" s="131"/>
      <c r="F7" s="131"/>
      <c r="G7" s="131"/>
      <c r="H7" s="104"/>
      <c r="I7" s="132"/>
    </row>
    <row r="8" spans="1:9" ht="12.75" customHeight="1">
      <c r="A8" s="105" t="s">
        <v>332</v>
      </c>
      <c r="B8" s="104"/>
      <c r="C8" s="104"/>
      <c r="D8" s="104"/>
      <c r="E8" s="131"/>
      <c r="F8" s="131"/>
      <c r="G8" s="131"/>
      <c r="H8" s="104"/>
      <c r="I8" s="132"/>
    </row>
    <row r="9" spans="1:9" ht="12.75" customHeight="1">
      <c r="A9" s="106" t="s">
        <v>333</v>
      </c>
      <c r="B9" s="106"/>
      <c r="C9" s="106"/>
      <c r="D9" s="106"/>
      <c r="E9" s="128"/>
      <c r="F9" s="128"/>
      <c r="G9" s="128"/>
      <c r="H9" s="106"/>
      <c r="I9" s="129"/>
    </row>
    <row r="10" spans="1:9" ht="12.75" customHeight="1">
      <c r="A10" s="105" t="s">
        <v>334</v>
      </c>
      <c r="B10" s="104"/>
      <c r="C10" s="104"/>
      <c r="D10" s="104"/>
      <c r="E10" s="131"/>
      <c r="F10" s="131"/>
      <c r="G10" s="131"/>
      <c r="H10" s="104"/>
      <c r="I10" s="132"/>
    </row>
    <row r="11" spans="1:9" ht="12.75" customHeight="1">
      <c r="A11" s="106"/>
      <c r="B11" s="106"/>
      <c r="C11" s="106"/>
      <c r="D11" s="106"/>
      <c r="E11" s="128"/>
      <c r="F11" s="128"/>
      <c r="G11" s="128"/>
      <c r="H11" s="106"/>
      <c r="I11" s="129"/>
    </row>
    <row r="12" spans="1:9" ht="12.75">
      <c r="A12" s="133"/>
      <c r="B12" s="133"/>
      <c r="C12" s="133"/>
      <c r="D12" s="133"/>
      <c r="E12" s="133"/>
      <c r="F12" s="133"/>
      <c r="G12" s="133"/>
      <c r="H12" s="133"/>
      <c r="I12" s="129"/>
    </row>
    <row r="13" spans="1:9" ht="12.75">
      <c r="A13" s="129"/>
      <c r="B13" s="134"/>
      <c r="C13" s="135" t="s">
        <v>346</v>
      </c>
      <c r="D13" s="136">
        <f>E23</f>
        <v>0</v>
      </c>
      <c r="E13" s="133"/>
      <c r="F13" s="133"/>
      <c r="G13" s="133"/>
      <c r="H13" s="133"/>
      <c r="I13" s="129"/>
    </row>
    <row r="14" spans="1:9" ht="12.75">
      <c r="A14" s="129"/>
      <c r="B14" s="134"/>
      <c r="C14" s="135" t="s">
        <v>347</v>
      </c>
      <c r="D14" s="137">
        <f>I19</f>
        <v>0</v>
      </c>
      <c r="E14" s="133"/>
      <c r="F14" s="133"/>
      <c r="G14" s="133"/>
      <c r="H14" s="133"/>
      <c r="I14" s="129"/>
    </row>
    <row r="15" spans="1:9" ht="12.75">
      <c r="A15" s="129"/>
      <c r="B15" s="129"/>
      <c r="C15" s="129"/>
      <c r="D15" s="129"/>
      <c r="E15" s="129"/>
      <c r="F15" s="129"/>
      <c r="G15" s="129"/>
      <c r="H15" s="129"/>
      <c r="I15" s="129"/>
    </row>
    <row r="16" spans="1:9" ht="12.75">
      <c r="A16" s="174" t="s">
        <v>348</v>
      </c>
      <c r="B16" s="176" t="s">
        <v>349</v>
      </c>
      <c r="C16" s="176" t="s">
        <v>350</v>
      </c>
      <c r="D16" s="176"/>
      <c r="E16" s="176" t="s">
        <v>351</v>
      </c>
      <c r="F16" s="177" t="s">
        <v>352</v>
      </c>
      <c r="G16" s="177"/>
      <c r="H16" s="177"/>
      <c r="I16" s="176" t="s">
        <v>353</v>
      </c>
    </row>
    <row r="17" spans="1:9" ht="25.5">
      <c r="A17" s="175"/>
      <c r="B17" s="176"/>
      <c r="C17" s="176"/>
      <c r="D17" s="176"/>
      <c r="E17" s="176"/>
      <c r="F17" s="138" t="s">
        <v>354</v>
      </c>
      <c r="G17" s="138" t="s">
        <v>355</v>
      </c>
      <c r="H17" s="138" t="s">
        <v>356</v>
      </c>
      <c r="I17" s="176"/>
    </row>
    <row r="18" spans="1:9" ht="45.75" customHeight="1">
      <c r="A18" s="139">
        <v>1</v>
      </c>
      <c r="B18" s="140">
        <v>1</v>
      </c>
      <c r="C18" s="179" t="str">
        <f>A2</f>
        <v>" 20kV elektropārvades līniju S137, S127 pārbūve, transformatora apakšstacijas T75031 automatizācija Rietekļa un Vaidavas ielās, Valmierā ", IO-259181</v>
      </c>
      <c r="D18" s="180"/>
      <c r="E18" s="158">
        <f>'Lokālā tāme'!P202</f>
        <v>0</v>
      </c>
      <c r="F18" s="159">
        <f>'Lokālā tāme'!M202</f>
        <v>0</v>
      </c>
      <c r="G18" s="159">
        <f>'Lokālā tāme'!N202</f>
        <v>0</v>
      </c>
      <c r="H18" s="159">
        <f>'Lokālā tāme'!O202</f>
        <v>0</v>
      </c>
      <c r="I18" s="159">
        <f>'Lokālā tāme'!L202</f>
        <v>0</v>
      </c>
    </row>
    <row r="19" spans="1:9" ht="12.75">
      <c r="A19" s="181" t="s">
        <v>337</v>
      </c>
      <c r="B19" s="182"/>
      <c r="C19" s="182"/>
      <c r="D19" s="141"/>
      <c r="E19" s="142">
        <f>E18</f>
        <v>0</v>
      </c>
      <c r="F19" s="142">
        <f t="shared" ref="F19:I19" si="0">F18</f>
        <v>0</v>
      </c>
      <c r="G19" s="142">
        <f t="shared" si="0"/>
        <v>0</v>
      </c>
      <c r="H19" s="142">
        <f t="shared" si="0"/>
        <v>0</v>
      </c>
      <c r="I19" s="142">
        <f t="shared" si="0"/>
        <v>0</v>
      </c>
    </row>
    <row r="20" spans="1:9" ht="12.75">
      <c r="A20" s="183" t="s">
        <v>357</v>
      </c>
      <c r="B20" s="184"/>
      <c r="C20" s="184"/>
      <c r="D20" s="143">
        <v>0</v>
      </c>
      <c r="E20" s="144">
        <f>ROUND(E19*D20,2)</f>
        <v>0</v>
      </c>
      <c r="F20" s="145"/>
      <c r="G20" s="145"/>
      <c r="H20" s="145"/>
      <c r="I20" s="145"/>
    </row>
    <row r="21" spans="1:9" ht="12.75">
      <c r="A21" s="185" t="s">
        <v>358</v>
      </c>
      <c r="B21" s="186"/>
      <c r="C21" s="186"/>
      <c r="D21" s="146">
        <v>0</v>
      </c>
      <c r="E21" s="147">
        <f>ROUND(E20*D21,2)</f>
        <v>0</v>
      </c>
      <c r="F21" s="148"/>
      <c r="G21" s="148"/>
      <c r="H21" s="148"/>
      <c r="I21" s="148"/>
    </row>
    <row r="22" spans="1:9" ht="12.75">
      <c r="A22" s="187" t="s">
        <v>359</v>
      </c>
      <c r="B22" s="188"/>
      <c r="C22" s="188"/>
      <c r="D22" s="143">
        <v>0</v>
      </c>
      <c r="E22" s="149">
        <f>ROUND(E19*D22,2)</f>
        <v>0</v>
      </c>
      <c r="F22" s="145"/>
      <c r="G22" s="145"/>
      <c r="H22" s="145"/>
      <c r="I22" s="145"/>
    </row>
    <row r="23" spans="1:9" ht="12.75">
      <c r="A23" s="181" t="s">
        <v>340</v>
      </c>
      <c r="B23" s="182"/>
      <c r="C23" s="182"/>
      <c r="D23" s="150"/>
      <c r="E23" s="142">
        <f>E22+E20+E19</f>
        <v>0</v>
      </c>
      <c r="F23" s="151"/>
      <c r="G23" s="151"/>
      <c r="H23" s="151"/>
      <c r="I23" s="151"/>
    </row>
    <row r="24" spans="1:9" ht="12.75">
      <c r="A24" s="129"/>
      <c r="B24" s="129"/>
      <c r="C24" s="129"/>
      <c r="D24" s="129"/>
      <c r="E24" s="152"/>
      <c r="F24" s="129"/>
      <c r="G24" s="129"/>
      <c r="H24" s="129"/>
      <c r="I24" s="129"/>
    </row>
    <row r="25" spans="1:9" ht="12.75">
      <c r="A25" s="153" t="s">
        <v>342</v>
      </c>
      <c r="B25" s="154" t="s">
        <v>360</v>
      </c>
      <c r="C25" s="120"/>
      <c r="D25" s="155"/>
      <c r="E25" s="120"/>
      <c r="F25" s="155"/>
      <c r="G25" s="120"/>
      <c r="H25" s="120"/>
      <c r="I25" s="120"/>
    </row>
    <row r="26" spans="1:9" ht="12.75">
      <c r="A26" s="153" t="s">
        <v>343</v>
      </c>
      <c r="B26" s="154" t="s">
        <v>360</v>
      </c>
      <c r="C26" s="122"/>
      <c r="D26" s="156"/>
      <c r="E26" s="156"/>
      <c r="F26" s="156"/>
      <c r="G26" s="156"/>
      <c r="H26" s="122"/>
      <c r="I26" s="122"/>
    </row>
    <row r="27" spans="1:9" ht="12.75" customHeight="1">
      <c r="A27" s="123"/>
      <c r="B27" s="124"/>
      <c r="C27" s="120"/>
      <c r="D27" s="122"/>
      <c r="E27" s="122"/>
      <c r="F27" s="122"/>
      <c r="G27" s="122"/>
      <c r="H27" s="122"/>
      <c r="I27" s="122"/>
    </row>
    <row r="28" spans="1:9" ht="12.75" customHeight="1">
      <c r="A28" s="123" t="str">
        <f>"Tāmes izmaksas bez PVN: "&amp;E23</f>
        <v>Tāmes izmaksas bez PVN: 0</v>
      </c>
      <c r="B28" s="124"/>
      <c r="C28" s="120"/>
      <c r="D28" s="122"/>
      <c r="E28" s="122"/>
      <c r="F28" s="122"/>
      <c r="G28" s="122"/>
      <c r="H28" s="122"/>
      <c r="I28" s="122"/>
    </row>
    <row r="29" spans="1:9" ht="12.75" customHeight="1">
      <c r="A29" s="123"/>
      <c r="B29" s="124"/>
      <c r="C29" s="120"/>
      <c r="D29" s="122"/>
      <c r="E29" s="122"/>
      <c r="F29" s="122"/>
      <c r="G29" s="122"/>
      <c r="H29" s="122"/>
      <c r="I29" s="122"/>
    </row>
    <row r="30" spans="1:9" ht="12.75" customHeight="1">
      <c r="A30" s="123"/>
      <c r="B30" s="124"/>
      <c r="C30" s="120"/>
      <c r="D30" s="122"/>
      <c r="E30" s="122"/>
      <c r="F30" s="122"/>
      <c r="G30" s="122"/>
      <c r="H30" s="122"/>
      <c r="I30" s="122"/>
    </row>
    <row r="31" spans="1:9" ht="12.75">
      <c r="A31" s="123" t="s">
        <v>361</v>
      </c>
      <c r="B31" s="154" t="s">
        <v>360</v>
      </c>
      <c r="C31" s="120"/>
      <c r="D31" s="122"/>
      <c r="E31" s="122"/>
      <c r="F31" s="122"/>
      <c r="G31" s="122"/>
      <c r="H31" s="122"/>
      <c r="I31" s="122"/>
    </row>
    <row r="32" spans="1:9" ht="12.75">
      <c r="A32" s="123" t="s">
        <v>343</v>
      </c>
      <c r="B32" s="154" t="s">
        <v>360</v>
      </c>
      <c r="C32" s="120"/>
      <c r="D32" s="122"/>
      <c r="E32" s="122"/>
      <c r="F32" s="122"/>
      <c r="G32" s="122"/>
      <c r="H32" s="122"/>
      <c r="I32" s="122"/>
    </row>
    <row r="33" spans="1:9" ht="12.75">
      <c r="A33" s="122"/>
      <c r="B33" s="124"/>
      <c r="C33" s="120"/>
      <c r="D33" s="122"/>
      <c r="E33" s="122"/>
      <c r="F33" s="122"/>
      <c r="G33" s="122"/>
      <c r="H33" s="122"/>
      <c r="I33" s="122"/>
    </row>
    <row r="34" spans="1:9" ht="12.75">
      <c r="A34" s="123" t="str">
        <f ca="1">'Lokālā tāme'!L12</f>
        <v>Tāme sastādīta 2024. gada 11.decembrī</v>
      </c>
      <c r="B34" s="124"/>
      <c r="C34" s="120"/>
      <c r="D34" s="122"/>
      <c r="E34" s="122"/>
      <c r="F34" s="122"/>
      <c r="G34" s="122"/>
      <c r="H34" s="122"/>
      <c r="I34" s="122"/>
    </row>
    <row r="35" spans="1:9" ht="12.75">
      <c r="A35" s="125"/>
      <c r="B35" s="125"/>
      <c r="C35" s="125"/>
      <c r="D35" s="125"/>
      <c r="E35" s="125"/>
      <c r="F35" s="132"/>
      <c r="G35" s="132"/>
      <c r="H35" s="132"/>
      <c r="I35" s="132"/>
    </row>
    <row r="36" spans="1:9" ht="12.75">
      <c r="A36" s="126"/>
      <c r="B36" s="125"/>
      <c r="C36" s="127"/>
      <c r="D36" s="157"/>
      <c r="E36" s="157"/>
      <c r="F36" s="132"/>
      <c r="G36" s="132"/>
      <c r="H36" s="132"/>
      <c r="I36" s="132"/>
    </row>
    <row r="37" spans="1:9" ht="12.75">
      <c r="A37" s="178" t="s">
        <v>344</v>
      </c>
      <c r="B37" s="178"/>
      <c r="C37" s="178"/>
      <c r="D37" s="178"/>
      <c r="E37" s="178"/>
      <c r="F37" s="178"/>
      <c r="G37" s="178"/>
      <c r="H37" s="178"/>
      <c r="I37" s="178"/>
    </row>
  </sheetData>
  <mergeCells count="16">
    <mergeCell ref="A37:I37"/>
    <mergeCell ref="C18:D18"/>
    <mergeCell ref="A19:C19"/>
    <mergeCell ref="A20:C20"/>
    <mergeCell ref="A21:C21"/>
    <mergeCell ref="A22:C22"/>
    <mergeCell ref="A23:C23"/>
    <mergeCell ref="A1:I1"/>
    <mergeCell ref="A2:I2"/>
    <mergeCell ref="A3:I3"/>
    <mergeCell ref="A16:A17"/>
    <mergeCell ref="B16:B17"/>
    <mergeCell ref="C16:D17"/>
    <mergeCell ref="E16:E17"/>
    <mergeCell ref="F16:H16"/>
    <mergeCell ref="I16:I1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13"/>
  <sheetViews>
    <sheetView tabSelected="1" zoomScale="85" zoomScaleNormal="85" workbookViewId="0">
      <selection activeCell="V28" sqref="V28"/>
    </sheetView>
  </sheetViews>
  <sheetFormatPr defaultColWidth="15" defaultRowHeight="15" customHeight="1"/>
  <cols>
    <col min="1" max="1" width="10.42578125" customWidth="1"/>
    <col min="3" max="3" width="55" customWidth="1"/>
    <col min="4" max="17" width="8.42578125" customWidth="1"/>
  </cols>
  <sheetData>
    <row r="1" spans="1:18" ht="12">
      <c r="A1" s="189" t="s">
        <v>291</v>
      </c>
      <c r="B1" s="189"/>
      <c r="C1" s="189"/>
      <c r="D1" s="189"/>
      <c r="E1" s="189"/>
      <c r="F1" s="189"/>
      <c r="G1" s="189"/>
      <c r="H1" s="189"/>
      <c r="I1" s="189"/>
      <c r="J1" s="189"/>
      <c r="K1" s="189"/>
      <c r="L1" s="189"/>
      <c r="M1" s="189"/>
      <c r="N1" s="189"/>
      <c r="O1" s="189"/>
      <c r="P1" s="189"/>
      <c r="Q1" s="189"/>
      <c r="R1" s="189"/>
    </row>
    <row r="2" spans="1:18" ht="12">
      <c r="A2" s="190" t="s">
        <v>362</v>
      </c>
      <c r="B2" s="190"/>
      <c r="C2" s="190"/>
      <c r="D2" s="190"/>
      <c r="E2" s="190"/>
      <c r="F2" s="190"/>
      <c r="G2" s="190"/>
      <c r="H2" s="190"/>
      <c r="I2" s="190"/>
      <c r="J2" s="190"/>
      <c r="K2" s="190"/>
      <c r="L2" s="190"/>
      <c r="M2" s="190"/>
      <c r="N2" s="190"/>
      <c r="O2" s="190"/>
      <c r="P2" s="190"/>
      <c r="Q2" s="190"/>
      <c r="R2" s="190"/>
    </row>
    <row r="3" spans="1:18" ht="12">
      <c r="A3" s="191" t="s">
        <v>292</v>
      </c>
      <c r="B3" s="191"/>
      <c r="C3" s="191"/>
      <c r="D3" s="191"/>
      <c r="E3" s="191"/>
      <c r="F3" s="191"/>
      <c r="G3" s="191"/>
      <c r="H3" s="191"/>
      <c r="I3" s="191"/>
      <c r="J3" s="191"/>
      <c r="K3" s="191"/>
      <c r="L3" s="191"/>
      <c r="M3" s="191"/>
      <c r="N3" s="191"/>
      <c r="O3" s="191"/>
      <c r="P3" s="191"/>
      <c r="Q3" s="191"/>
      <c r="R3" s="191"/>
    </row>
    <row r="4" spans="1:18" ht="12">
      <c r="A4" s="2"/>
      <c r="B4" s="1"/>
      <c r="C4" s="3"/>
      <c r="D4" s="3"/>
      <c r="E4" s="3"/>
      <c r="F4" s="4"/>
      <c r="G4" s="3"/>
      <c r="H4" s="1"/>
      <c r="I4" s="3"/>
      <c r="J4" s="3"/>
      <c r="K4" s="3"/>
      <c r="L4" s="3"/>
      <c r="M4" s="3"/>
      <c r="N4" s="3"/>
      <c r="O4" s="3"/>
      <c r="P4" s="3"/>
      <c r="Q4" s="3"/>
      <c r="R4" s="5"/>
    </row>
    <row r="5" spans="1:18" ht="12">
      <c r="A5" s="6" t="str">
        <f>"Objekta nosaukums: "&amp;A2</f>
        <v>Objekta nosaukums: " 20kV elektropārvades līniju S137, S127 pārbūve, transformatora apakšstacijas T75031 automatizācija Rietekļa un Vaidavas ielās, Valmierā ", IO-259181</v>
      </c>
      <c r="B5" s="7"/>
      <c r="C5" s="8"/>
      <c r="D5" s="8"/>
      <c r="E5" s="8"/>
      <c r="F5" s="8"/>
      <c r="G5" s="8"/>
      <c r="H5" s="8"/>
      <c r="I5" s="8"/>
      <c r="J5" s="8"/>
      <c r="K5" s="8"/>
      <c r="L5" s="8"/>
      <c r="M5" s="8"/>
      <c r="N5" s="8"/>
      <c r="O5" s="8"/>
      <c r="P5" s="8"/>
      <c r="Q5" s="8"/>
      <c r="R5" s="9"/>
    </row>
    <row r="6" spans="1:18" ht="12">
      <c r="A6" s="8" t="s">
        <v>293</v>
      </c>
      <c r="B6" s="7"/>
      <c r="C6" s="8"/>
      <c r="D6" s="8"/>
      <c r="E6" s="8"/>
      <c r="F6" s="8"/>
      <c r="G6" s="8"/>
      <c r="H6" s="8"/>
      <c r="I6" s="8"/>
      <c r="J6" s="8"/>
      <c r="K6" s="8"/>
      <c r="L6" s="8"/>
      <c r="M6" s="8"/>
      <c r="N6" s="8"/>
      <c r="O6" s="8"/>
      <c r="P6" s="8"/>
      <c r="Q6" s="8"/>
      <c r="R6" s="9"/>
    </row>
    <row r="7" spans="1:18" ht="12">
      <c r="A7" s="6" t="s">
        <v>294</v>
      </c>
      <c r="B7" s="7"/>
      <c r="C7" s="8"/>
      <c r="D7" s="8"/>
      <c r="E7" s="8"/>
      <c r="F7" s="8"/>
      <c r="G7" s="8"/>
      <c r="H7" s="8"/>
      <c r="I7" s="8"/>
      <c r="J7" s="8"/>
      <c r="K7" s="8"/>
      <c r="L7" s="8"/>
      <c r="M7" s="10"/>
      <c r="N7" s="8"/>
      <c r="O7" s="11"/>
      <c r="P7" s="11"/>
      <c r="Q7" s="11"/>
      <c r="R7" s="12"/>
    </row>
    <row r="8" spans="1:18" ht="12">
      <c r="A8" s="6" t="s">
        <v>295</v>
      </c>
      <c r="B8" s="7"/>
      <c r="C8" s="8"/>
      <c r="D8" s="8"/>
      <c r="E8" s="8"/>
      <c r="F8" s="8"/>
      <c r="G8" s="8"/>
      <c r="H8" s="8"/>
      <c r="I8" s="8"/>
      <c r="J8" s="8"/>
      <c r="K8" s="8"/>
      <c r="L8" s="8"/>
      <c r="M8" s="8"/>
      <c r="N8" s="8"/>
      <c r="O8" s="8"/>
      <c r="P8" s="8"/>
      <c r="Q8" s="8"/>
      <c r="R8" s="9"/>
    </row>
    <row r="9" spans="1:18" ht="12">
      <c r="A9" s="13" t="s">
        <v>296</v>
      </c>
      <c r="B9" s="10"/>
      <c r="C9" s="14"/>
      <c r="D9" s="8"/>
      <c r="E9" s="8"/>
      <c r="F9" s="8"/>
      <c r="G9" s="15"/>
      <c r="H9" s="16"/>
      <c r="I9" s="17"/>
      <c r="J9" s="17"/>
      <c r="K9" s="17"/>
      <c r="L9" s="17"/>
      <c r="M9" s="17"/>
      <c r="N9" s="17"/>
      <c r="O9" s="17"/>
      <c r="P9" s="17"/>
      <c r="Q9" s="17"/>
      <c r="R9" s="18"/>
    </row>
    <row r="10" spans="1:18" ht="12">
      <c r="A10" s="13" t="s">
        <v>297</v>
      </c>
      <c r="B10" s="7"/>
      <c r="C10" s="8"/>
      <c r="D10" s="8"/>
      <c r="E10" s="8"/>
      <c r="F10" s="8"/>
      <c r="G10" s="15"/>
      <c r="H10" s="19"/>
      <c r="I10" s="17"/>
      <c r="J10" s="17"/>
      <c r="K10" s="17"/>
      <c r="L10" s="17"/>
      <c r="M10" s="17"/>
      <c r="N10" s="17"/>
      <c r="O10" s="17"/>
      <c r="P10" s="17"/>
      <c r="Q10" s="17"/>
      <c r="R10" s="18"/>
    </row>
    <row r="11" spans="1:18" ht="12">
      <c r="A11" s="20"/>
      <c r="B11" s="10"/>
      <c r="C11" s="21"/>
      <c r="D11" s="22"/>
      <c r="E11" s="21"/>
      <c r="F11" s="22"/>
      <c r="G11" s="22"/>
      <c r="H11" s="22"/>
      <c r="I11" s="22"/>
      <c r="J11" s="22"/>
      <c r="K11" s="17"/>
      <c r="L11" s="17" t="str">
        <f>"Tāmes izmaksas bez PVN: "&amp;P202</f>
        <v>Tāmes izmaksas bez PVN: 0</v>
      </c>
      <c r="M11" s="17"/>
      <c r="N11" s="23"/>
      <c r="O11" s="24"/>
      <c r="P11" s="24"/>
      <c r="Q11" s="17"/>
      <c r="R11" s="18"/>
    </row>
    <row r="12" spans="1:18" ht="12">
      <c r="A12" s="25"/>
      <c r="B12" s="10"/>
      <c r="C12" s="8" t="s">
        <v>298</v>
      </c>
      <c r="D12" s="26"/>
      <c r="E12" s="26"/>
      <c r="F12" s="26"/>
      <c r="G12" s="26"/>
      <c r="H12" s="27"/>
      <c r="I12" s="27"/>
      <c r="J12" s="27"/>
      <c r="K12" s="21"/>
      <c r="L12" s="21" t="str">
        <f ca="1">"Tāme sastādīta "&amp;TEXT(TODAY(), "yyyy. ")&amp; "gada " &amp; DAY(TODAY()) &amp; "." &amp;CHOOSE(MONTH(TODAY()), "janvārī", "februārī", "martā", "aprīlī", "maijā", "jūnijā", "jūlijā", "augustā", "septembrī", "oktobrī", "novembrī", "decembrī")</f>
        <v>Tāme sastādīta 2024. gada 11.decembrī</v>
      </c>
      <c r="M12" s="17"/>
      <c r="N12" s="28"/>
      <c r="O12" s="2"/>
      <c r="P12" s="29"/>
      <c r="Q12" s="29"/>
      <c r="R12" s="30"/>
    </row>
    <row r="13" spans="1:18" ht="12">
      <c r="A13" s="31"/>
      <c r="B13" s="32"/>
      <c r="C13" s="33"/>
      <c r="D13" s="32"/>
      <c r="E13" s="32"/>
      <c r="F13" s="34"/>
      <c r="G13" s="32"/>
      <c r="H13" s="32"/>
      <c r="I13" s="34"/>
      <c r="J13" s="34"/>
      <c r="K13" s="34"/>
      <c r="L13" s="34"/>
      <c r="M13" s="34"/>
      <c r="N13" s="34"/>
      <c r="O13" s="34"/>
      <c r="P13" s="34"/>
      <c r="Q13" s="32"/>
      <c r="R13" s="35"/>
    </row>
    <row r="14" spans="1:18" ht="12">
      <c r="A14" s="192" t="s">
        <v>299</v>
      </c>
      <c r="B14" s="193" t="s">
        <v>300</v>
      </c>
      <c r="C14" s="194" t="s">
        <v>301</v>
      </c>
      <c r="D14" s="193" t="s">
        <v>302</v>
      </c>
      <c r="E14" s="193" t="s">
        <v>303</v>
      </c>
      <c r="F14" s="194" t="s">
        <v>304</v>
      </c>
      <c r="G14" s="194"/>
      <c r="H14" s="194"/>
      <c r="I14" s="194"/>
      <c r="J14" s="194"/>
      <c r="K14" s="194"/>
      <c r="L14" s="194" t="s">
        <v>305</v>
      </c>
      <c r="M14" s="194"/>
      <c r="N14" s="194"/>
      <c r="O14" s="194"/>
      <c r="P14" s="194"/>
      <c r="Q14" s="37"/>
      <c r="R14" s="38"/>
    </row>
    <row r="15" spans="1:18" ht="73.5" customHeight="1">
      <c r="A15" s="192"/>
      <c r="B15" s="193"/>
      <c r="C15" s="194"/>
      <c r="D15" s="193"/>
      <c r="E15" s="193"/>
      <c r="F15" s="36" t="s">
        <v>306</v>
      </c>
      <c r="G15" s="36" t="s">
        <v>307</v>
      </c>
      <c r="H15" s="36" t="s">
        <v>308</v>
      </c>
      <c r="I15" s="36" t="s">
        <v>309</v>
      </c>
      <c r="J15" s="36" t="s">
        <v>310</v>
      </c>
      <c r="K15" s="36" t="s">
        <v>311</v>
      </c>
      <c r="L15" s="36" t="s">
        <v>312</v>
      </c>
      <c r="M15" s="36" t="s">
        <v>308</v>
      </c>
      <c r="N15" s="36" t="s">
        <v>309</v>
      </c>
      <c r="O15" s="36" t="s">
        <v>310</v>
      </c>
      <c r="P15" s="36" t="s">
        <v>313</v>
      </c>
      <c r="Q15" s="39" t="s">
        <v>314</v>
      </c>
      <c r="R15" s="40" t="s">
        <v>315</v>
      </c>
    </row>
    <row r="16" spans="1:18" ht="15" customHeight="1">
      <c r="A16" s="46">
        <v>1</v>
      </c>
      <c r="B16" s="47" t="s">
        <v>290</v>
      </c>
      <c r="C16" s="47" t="s">
        <v>277</v>
      </c>
      <c r="D16" s="47"/>
      <c r="E16" s="47"/>
      <c r="F16" s="47"/>
      <c r="G16" s="46"/>
      <c r="H16" s="46"/>
      <c r="I16" s="46"/>
      <c r="J16" s="46"/>
      <c r="K16" s="46"/>
      <c r="L16" s="46"/>
      <c r="M16" s="46"/>
      <c r="N16" s="46"/>
      <c r="O16" s="46"/>
      <c r="P16" s="46"/>
      <c r="Q16" s="46"/>
      <c r="R16" s="46"/>
    </row>
    <row r="17" spans="1:18" ht="15" customHeight="1">
      <c r="A17" s="48">
        <v>1.1000000000000001</v>
      </c>
      <c r="B17" s="48" t="s">
        <v>0</v>
      </c>
      <c r="C17" s="48" t="s">
        <v>1</v>
      </c>
      <c r="D17" s="48" t="s">
        <v>2</v>
      </c>
      <c r="E17" s="48">
        <v>12</v>
      </c>
      <c r="F17" s="41"/>
      <c r="G17" s="41"/>
      <c r="H17" s="42">
        <f>ROUND(F17*G17,2)</f>
        <v>0</v>
      </c>
      <c r="I17" s="43"/>
      <c r="J17" s="43"/>
      <c r="K17" s="42">
        <f>SUM(H17:J17)</f>
        <v>0</v>
      </c>
      <c r="L17" s="42">
        <f>ROUND(E17*F17,2)</f>
        <v>0</v>
      </c>
      <c r="M17" s="42">
        <f>ROUND(E17*H17,2)</f>
        <v>0</v>
      </c>
      <c r="N17" s="42">
        <f>ROUND(E17*I17,2)</f>
        <v>0</v>
      </c>
      <c r="O17" s="42">
        <f>ROUND(E17*J17,2)</f>
        <v>0</v>
      </c>
      <c r="P17" s="42">
        <f>SUM(M17:O17)</f>
        <v>0</v>
      </c>
      <c r="Q17" s="44"/>
      <c r="R17" s="45"/>
    </row>
    <row r="18" spans="1:18" ht="15" customHeight="1">
      <c r="A18" s="48">
        <v>1.2</v>
      </c>
      <c r="B18" s="48" t="s">
        <v>3</v>
      </c>
      <c r="C18" s="48" t="s">
        <v>4</v>
      </c>
      <c r="D18" s="48" t="s">
        <v>5</v>
      </c>
      <c r="E18" s="48">
        <v>1</v>
      </c>
      <c r="F18" s="41"/>
      <c r="G18" s="41"/>
      <c r="H18" s="42">
        <f>ROUND(F18*G18,2)</f>
        <v>0</v>
      </c>
      <c r="I18" s="43"/>
      <c r="J18" s="43"/>
      <c r="K18" s="42">
        <f>SUM(H18:J18)</f>
        <v>0</v>
      </c>
      <c r="L18" s="42">
        <f>ROUND(E18*F18,2)</f>
        <v>0</v>
      </c>
      <c r="M18" s="42">
        <f>ROUND(E18*H18,2)</f>
        <v>0</v>
      </c>
      <c r="N18" s="42">
        <f>ROUND(E18*I18,2)</f>
        <v>0</v>
      </c>
      <c r="O18" s="42">
        <f>ROUND(E18*J18,2)</f>
        <v>0</v>
      </c>
      <c r="P18" s="42">
        <f>SUM(M18:O18)</f>
        <v>0</v>
      </c>
      <c r="Q18" s="44"/>
      <c r="R18" s="45"/>
    </row>
    <row r="19" spans="1:18" ht="15" customHeight="1">
      <c r="A19" s="48">
        <v>1.3</v>
      </c>
      <c r="B19" s="48" t="s">
        <v>289</v>
      </c>
      <c r="C19" s="48" t="s">
        <v>6</v>
      </c>
      <c r="D19" s="48" t="s">
        <v>7</v>
      </c>
      <c r="E19" s="48">
        <v>1</v>
      </c>
      <c r="F19" s="41"/>
      <c r="G19" s="41"/>
      <c r="H19" s="42">
        <f>ROUND(F19*G19,2)</f>
        <v>0</v>
      </c>
      <c r="I19" s="43"/>
      <c r="J19" s="43"/>
      <c r="K19" s="42">
        <f>SUM(H19:J19)</f>
        <v>0</v>
      </c>
      <c r="L19" s="42">
        <f>ROUND(E19*F19,2)</f>
        <v>0</v>
      </c>
      <c r="M19" s="42">
        <f>ROUND(E19*H19,2)</f>
        <v>0</v>
      </c>
      <c r="N19" s="42">
        <f>ROUND(E19*I19,2)</f>
        <v>0</v>
      </c>
      <c r="O19" s="42">
        <f>ROUND(E19*J19,2)</f>
        <v>0</v>
      </c>
      <c r="P19" s="42">
        <f>SUM(M19:O19)</f>
        <v>0</v>
      </c>
      <c r="Q19" s="44"/>
      <c r="R19" s="45"/>
    </row>
    <row r="20" spans="1:18" ht="15" customHeight="1">
      <c r="A20" s="46">
        <v>2</v>
      </c>
      <c r="B20" s="47" t="s">
        <v>290</v>
      </c>
      <c r="C20" s="47" t="s">
        <v>278</v>
      </c>
      <c r="D20" s="47"/>
      <c r="E20" s="47"/>
      <c r="F20" s="47"/>
      <c r="G20" s="46"/>
      <c r="H20" s="46"/>
      <c r="I20" s="46"/>
      <c r="J20" s="46"/>
      <c r="K20" s="46"/>
      <c r="L20" s="46"/>
      <c r="M20" s="46"/>
      <c r="N20" s="46"/>
      <c r="O20" s="46"/>
      <c r="P20" s="46"/>
      <c r="Q20" s="46"/>
      <c r="R20" s="46"/>
    </row>
    <row r="21" spans="1:18" ht="15" customHeight="1">
      <c r="A21" s="48">
        <v>2.1</v>
      </c>
      <c r="B21" s="48" t="s">
        <v>8</v>
      </c>
      <c r="C21" s="48" t="s">
        <v>9</v>
      </c>
      <c r="D21" s="48" t="s">
        <v>2</v>
      </c>
      <c r="E21" s="48">
        <v>60</v>
      </c>
      <c r="F21" s="41"/>
      <c r="G21" s="41"/>
      <c r="H21" s="42">
        <f t="shared" ref="H21:H46" si="0">ROUND(F21*G21,2)</f>
        <v>0</v>
      </c>
      <c r="I21" s="43"/>
      <c r="J21" s="43"/>
      <c r="K21" s="42">
        <f t="shared" ref="K21:K46" si="1">SUM(H21:J21)</f>
        <v>0</v>
      </c>
      <c r="L21" s="42">
        <f t="shared" ref="L21:L46" si="2">ROUND(E21*F21,2)</f>
        <v>0</v>
      </c>
      <c r="M21" s="42">
        <f t="shared" ref="M21:M46" si="3">ROUND(E21*H21,2)</f>
        <v>0</v>
      </c>
      <c r="N21" s="42">
        <f t="shared" ref="N21:N42" si="4">ROUND(E21*I21,2)</f>
        <v>0</v>
      </c>
      <c r="O21" s="42">
        <f t="shared" ref="O21:O46" si="5">ROUND(E21*J21,2)</f>
        <v>0</v>
      </c>
      <c r="P21" s="42">
        <f t="shared" ref="P21:P46" si="6">SUM(M21:O21)</f>
        <v>0</v>
      </c>
      <c r="Q21" s="44"/>
      <c r="R21" s="45"/>
    </row>
    <row r="22" spans="1:18" ht="15" customHeight="1">
      <c r="A22" s="48">
        <v>2.2000000000000002</v>
      </c>
      <c r="B22" s="48" t="s">
        <v>10</v>
      </c>
      <c r="C22" s="48" t="s">
        <v>11</v>
      </c>
      <c r="D22" s="48" t="s">
        <v>2</v>
      </c>
      <c r="E22" s="48">
        <v>12</v>
      </c>
      <c r="F22" s="41"/>
      <c r="G22" s="41"/>
      <c r="H22" s="42">
        <f t="shared" si="0"/>
        <v>0</v>
      </c>
      <c r="I22" s="43"/>
      <c r="J22" s="43"/>
      <c r="K22" s="42">
        <f t="shared" si="1"/>
        <v>0</v>
      </c>
      <c r="L22" s="42">
        <f t="shared" si="2"/>
        <v>0</v>
      </c>
      <c r="M22" s="42">
        <f t="shared" si="3"/>
        <v>0</v>
      </c>
      <c r="N22" s="42">
        <f t="shared" si="4"/>
        <v>0</v>
      </c>
      <c r="O22" s="42">
        <f t="shared" si="5"/>
        <v>0</v>
      </c>
      <c r="P22" s="42">
        <f t="shared" si="6"/>
        <v>0</v>
      </c>
      <c r="Q22" s="44"/>
      <c r="R22" s="45"/>
    </row>
    <row r="23" spans="1:18" ht="15" customHeight="1">
      <c r="A23" s="48">
        <v>2.2999999999999998</v>
      </c>
      <c r="B23" s="48" t="s">
        <v>12</v>
      </c>
      <c r="C23" s="48" t="s">
        <v>13</v>
      </c>
      <c r="D23" s="48" t="s">
        <v>2</v>
      </c>
      <c r="E23" s="48">
        <v>36</v>
      </c>
      <c r="F23" s="41"/>
      <c r="G23" s="41"/>
      <c r="H23" s="42">
        <f t="shared" si="0"/>
        <v>0</v>
      </c>
      <c r="I23" s="43"/>
      <c r="J23" s="43"/>
      <c r="K23" s="42">
        <f t="shared" si="1"/>
        <v>0</v>
      </c>
      <c r="L23" s="42">
        <f t="shared" si="2"/>
        <v>0</v>
      </c>
      <c r="M23" s="42">
        <f t="shared" si="3"/>
        <v>0</v>
      </c>
      <c r="N23" s="42">
        <f t="shared" si="4"/>
        <v>0</v>
      </c>
      <c r="O23" s="42">
        <f t="shared" si="5"/>
        <v>0</v>
      </c>
      <c r="P23" s="42">
        <f t="shared" si="6"/>
        <v>0</v>
      </c>
      <c r="Q23" s="44"/>
      <c r="R23" s="45"/>
    </row>
    <row r="24" spans="1:18" ht="15" customHeight="1">
      <c r="A24" s="48">
        <v>2.4</v>
      </c>
      <c r="B24" s="48" t="s">
        <v>14</v>
      </c>
      <c r="C24" s="48" t="s">
        <v>15</v>
      </c>
      <c r="D24" s="48" t="s">
        <v>5</v>
      </c>
      <c r="E24" s="48">
        <v>6</v>
      </c>
      <c r="F24" s="41"/>
      <c r="G24" s="41"/>
      <c r="H24" s="42">
        <f t="shared" si="0"/>
        <v>0</v>
      </c>
      <c r="I24" s="43"/>
      <c r="J24" s="43"/>
      <c r="K24" s="42">
        <f t="shared" si="1"/>
        <v>0</v>
      </c>
      <c r="L24" s="42">
        <f t="shared" si="2"/>
        <v>0</v>
      </c>
      <c r="M24" s="42">
        <f t="shared" si="3"/>
        <v>0</v>
      </c>
      <c r="N24" s="42">
        <f t="shared" si="4"/>
        <v>0</v>
      </c>
      <c r="O24" s="42">
        <f t="shared" si="5"/>
        <v>0</v>
      </c>
      <c r="P24" s="42">
        <f t="shared" si="6"/>
        <v>0</v>
      </c>
      <c r="Q24" s="44"/>
      <c r="R24" s="45"/>
    </row>
    <row r="25" spans="1:18" ht="15" customHeight="1">
      <c r="A25" s="48">
        <v>2.5</v>
      </c>
      <c r="B25" s="48" t="s">
        <v>16</v>
      </c>
      <c r="C25" s="48" t="s">
        <v>17</v>
      </c>
      <c r="D25" s="48" t="s">
        <v>5</v>
      </c>
      <c r="E25" s="48">
        <v>6</v>
      </c>
      <c r="F25" s="41"/>
      <c r="G25" s="41"/>
      <c r="H25" s="42">
        <f t="shared" si="0"/>
        <v>0</v>
      </c>
      <c r="I25" s="43"/>
      <c r="J25" s="43"/>
      <c r="K25" s="42">
        <f t="shared" si="1"/>
        <v>0</v>
      </c>
      <c r="L25" s="42">
        <f t="shared" si="2"/>
        <v>0</v>
      </c>
      <c r="M25" s="42">
        <f t="shared" si="3"/>
        <v>0</v>
      </c>
      <c r="N25" s="42">
        <f t="shared" si="4"/>
        <v>0</v>
      </c>
      <c r="O25" s="42">
        <f t="shared" si="5"/>
        <v>0</v>
      </c>
      <c r="P25" s="42">
        <f t="shared" si="6"/>
        <v>0</v>
      </c>
      <c r="Q25" s="44"/>
      <c r="R25" s="45"/>
    </row>
    <row r="26" spans="1:18" ht="15" customHeight="1">
      <c r="A26" s="48">
        <v>2.6</v>
      </c>
      <c r="B26" s="48" t="s">
        <v>18</v>
      </c>
      <c r="C26" s="48" t="s">
        <v>19</v>
      </c>
      <c r="D26" s="48" t="s">
        <v>20</v>
      </c>
      <c r="E26" s="48">
        <v>2</v>
      </c>
      <c r="F26" s="41"/>
      <c r="G26" s="41"/>
      <c r="H26" s="42">
        <f t="shared" si="0"/>
        <v>0</v>
      </c>
      <c r="I26" s="43"/>
      <c r="J26" s="43"/>
      <c r="K26" s="42">
        <f t="shared" si="1"/>
        <v>0</v>
      </c>
      <c r="L26" s="42">
        <f t="shared" si="2"/>
        <v>0</v>
      </c>
      <c r="M26" s="42">
        <f t="shared" si="3"/>
        <v>0</v>
      </c>
      <c r="N26" s="42">
        <f t="shared" si="4"/>
        <v>0</v>
      </c>
      <c r="O26" s="42">
        <f t="shared" si="5"/>
        <v>0</v>
      </c>
      <c r="P26" s="42">
        <f t="shared" si="6"/>
        <v>0</v>
      </c>
      <c r="Q26" s="44"/>
      <c r="R26" s="45"/>
    </row>
    <row r="27" spans="1:18" ht="15" customHeight="1">
      <c r="A27" s="48">
        <v>2.7</v>
      </c>
      <c r="B27" s="48" t="s">
        <v>289</v>
      </c>
      <c r="C27" s="48" t="s">
        <v>21</v>
      </c>
      <c r="D27" s="48" t="s">
        <v>22</v>
      </c>
      <c r="E27" s="48">
        <v>1</v>
      </c>
      <c r="F27" s="41"/>
      <c r="G27" s="41"/>
      <c r="H27" s="42">
        <f t="shared" si="0"/>
        <v>0</v>
      </c>
      <c r="I27" s="43"/>
      <c r="J27" s="43"/>
      <c r="K27" s="42">
        <f t="shared" si="1"/>
        <v>0</v>
      </c>
      <c r="L27" s="42">
        <f t="shared" si="2"/>
        <v>0</v>
      </c>
      <c r="M27" s="42">
        <f t="shared" si="3"/>
        <v>0</v>
      </c>
      <c r="N27" s="42">
        <f t="shared" si="4"/>
        <v>0</v>
      </c>
      <c r="O27" s="42">
        <f t="shared" si="5"/>
        <v>0</v>
      </c>
      <c r="P27" s="42">
        <f t="shared" si="6"/>
        <v>0</v>
      </c>
      <c r="Q27" s="44"/>
      <c r="R27" s="45"/>
    </row>
    <row r="28" spans="1:18" ht="15" customHeight="1">
      <c r="A28" s="48">
        <v>2.8</v>
      </c>
      <c r="B28" s="48" t="s">
        <v>23</v>
      </c>
      <c r="C28" s="48" t="s">
        <v>24</v>
      </c>
      <c r="D28" s="48" t="s">
        <v>5</v>
      </c>
      <c r="E28" s="48">
        <v>2</v>
      </c>
      <c r="F28" s="41"/>
      <c r="G28" s="41"/>
      <c r="H28" s="42">
        <f t="shared" si="0"/>
        <v>0</v>
      </c>
      <c r="I28" s="43"/>
      <c r="J28" s="43"/>
      <c r="K28" s="42">
        <f t="shared" si="1"/>
        <v>0</v>
      </c>
      <c r="L28" s="42">
        <f t="shared" si="2"/>
        <v>0</v>
      </c>
      <c r="M28" s="42">
        <f t="shared" si="3"/>
        <v>0</v>
      </c>
      <c r="N28" s="42">
        <f t="shared" si="4"/>
        <v>0</v>
      </c>
      <c r="O28" s="42">
        <f t="shared" si="5"/>
        <v>0</v>
      </c>
      <c r="P28" s="42">
        <f t="shared" si="6"/>
        <v>0</v>
      </c>
      <c r="Q28" s="44"/>
      <c r="R28" s="45"/>
    </row>
    <row r="29" spans="1:18" ht="15" customHeight="1">
      <c r="A29" s="48">
        <v>2.9</v>
      </c>
      <c r="B29" s="48" t="s">
        <v>289</v>
      </c>
      <c r="C29" s="48" t="s">
        <v>25</v>
      </c>
      <c r="D29" s="48" t="s">
        <v>7</v>
      </c>
      <c r="E29" s="48">
        <v>1</v>
      </c>
      <c r="F29" s="41"/>
      <c r="G29" s="41"/>
      <c r="H29" s="42">
        <f t="shared" si="0"/>
        <v>0</v>
      </c>
      <c r="I29" s="43"/>
      <c r="J29" s="43"/>
      <c r="K29" s="42">
        <f t="shared" si="1"/>
        <v>0</v>
      </c>
      <c r="L29" s="42">
        <f t="shared" si="2"/>
        <v>0</v>
      </c>
      <c r="M29" s="42">
        <f t="shared" si="3"/>
        <v>0</v>
      </c>
      <c r="N29" s="42">
        <f t="shared" si="4"/>
        <v>0</v>
      </c>
      <c r="O29" s="42">
        <f t="shared" si="5"/>
        <v>0</v>
      </c>
      <c r="P29" s="42">
        <f t="shared" si="6"/>
        <v>0</v>
      </c>
      <c r="Q29" s="44"/>
      <c r="R29" s="45"/>
    </row>
    <row r="30" spans="1:18" ht="15" customHeight="1">
      <c r="A30" s="49">
        <v>2.1</v>
      </c>
      <c r="B30" s="48" t="s">
        <v>26</v>
      </c>
      <c r="C30" s="48" t="s">
        <v>27</v>
      </c>
      <c r="D30" s="48" t="s">
        <v>28</v>
      </c>
      <c r="E30" s="48">
        <v>1</v>
      </c>
      <c r="F30" s="41"/>
      <c r="G30" s="41"/>
      <c r="H30" s="42">
        <f t="shared" si="0"/>
        <v>0</v>
      </c>
      <c r="I30" s="43"/>
      <c r="J30" s="43"/>
      <c r="K30" s="42">
        <f t="shared" si="1"/>
        <v>0</v>
      </c>
      <c r="L30" s="42">
        <f t="shared" si="2"/>
        <v>0</v>
      </c>
      <c r="M30" s="42">
        <f t="shared" si="3"/>
        <v>0</v>
      </c>
      <c r="N30" s="42">
        <f t="shared" si="4"/>
        <v>0</v>
      </c>
      <c r="O30" s="42">
        <f t="shared" si="5"/>
        <v>0</v>
      </c>
      <c r="P30" s="42">
        <f t="shared" si="6"/>
        <v>0</v>
      </c>
      <c r="Q30" s="44"/>
      <c r="R30" s="45"/>
    </row>
    <row r="31" spans="1:18" ht="15" customHeight="1">
      <c r="A31" s="48">
        <v>2.11</v>
      </c>
      <c r="B31" s="48" t="s">
        <v>29</v>
      </c>
      <c r="C31" s="48" t="s">
        <v>30</v>
      </c>
      <c r="D31" s="48" t="s">
        <v>31</v>
      </c>
      <c r="E31" s="48">
        <v>2</v>
      </c>
      <c r="F31" s="41"/>
      <c r="G31" s="41"/>
      <c r="H31" s="42">
        <f t="shared" si="0"/>
        <v>0</v>
      </c>
      <c r="I31" s="43"/>
      <c r="J31" s="43"/>
      <c r="K31" s="42">
        <f t="shared" si="1"/>
        <v>0</v>
      </c>
      <c r="L31" s="42">
        <f t="shared" si="2"/>
        <v>0</v>
      </c>
      <c r="M31" s="42">
        <f t="shared" si="3"/>
        <v>0</v>
      </c>
      <c r="N31" s="42">
        <f t="shared" si="4"/>
        <v>0</v>
      </c>
      <c r="O31" s="42">
        <f t="shared" si="5"/>
        <v>0</v>
      </c>
      <c r="P31" s="42">
        <f t="shared" si="6"/>
        <v>0</v>
      </c>
      <c r="Q31" s="44"/>
      <c r="R31" s="45"/>
    </row>
    <row r="32" spans="1:18" ht="15" customHeight="1">
      <c r="A32" s="48">
        <v>2.12</v>
      </c>
      <c r="B32" s="48" t="s">
        <v>32</v>
      </c>
      <c r="C32" s="48" t="s">
        <v>33</v>
      </c>
      <c r="D32" s="48" t="s">
        <v>5</v>
      </c>
      <c r="E32" s="48">
        <v>1</v>
      </c>
      <c r="F32" s="41"/>
      <c r="G32" s="41"/>
      <c r="H32" s="42">
        <f t="shared" si="0"/>
        <v>0</v>
      </c>
      <c r="I32" s="43"/>
      <c r="J32" s="43"/>
      <c r="K32" s="42">
        <f t="shared" si="1"/>
        <v>0</v>
      </c>
      <c r="L32" s="42">
        <f t="shared" si="2"/>
        <v>0</v>
      </c>
      <c r="M32" s="42">
        <f t="shared" si="3"/>
        <v>0</v>
      </c>
      <c r="N32" s="42">
        <f t="shared" si="4"/>
        <v>0</v>
      </c>
      <c r="O32" s="42">
        <f t="shared" si="5"/>
        <v>0</v>
      </c>
      <c r="P32" s="42">
        <f t="shared" si="6"/>
        <v>0</v>
      </c>
      <c r="Q32" s="44"/>
      <c r="R32" s="45"/>
    </row>
    <row r="33" spans="1:18" ht="15" customHeight="1">
      <c r="A33" s="48">
        <v>2.13</v>
      </c>
      <c r="B33" s="48" t="s">
        <v>34</v>
      </c>
      <c r="C33" s="48" t="s">
        <v>35</v>
      </c>
      <c r="D33" s="48" t="s">
        <v>2</v>
      </c>
      <c r="E33" s="48">
        <v>3</v>
      </c>
      <c r="F33" s="41"/>
      <c r="G33" s="41"/>
      <c r="H33" s="42">
        <f t="shared" si="0"/>
        <v>0</v>
      </c>
      <c r="I33" s="43"/>
      <c r="J33" s="43"/>
      <c r="K33" s="42">
        <f t="shared" si="1"/>
        <v>0</v>
      </c>
      <c r="L33" s="42">
        <f t="shared" si="2"/>
        <v>0</v>
      </c>
      <c r="M33" s="42">
        <f t="shared" si="3"/>
        <v>0</v>
      </c>
      <c r="N33" s="42">
        <f t="shared" si="4"/>
        <v>0</v>
      </c>
      <c r="O33" s="42">
        <f t="shared" si="5"/>
        <v>0</v>
      </c>
      <c r="P33" s="42">
        <f t="shared" si="6"/>
        <v>0</v>
      </c>
      <c r="Q33" s="44"/>
      <c r="R33" s="45"/>
    </row>
    <row r="34" spans="1:18" ht="15" customHeight="1">
      <c r="A34" s="48">
        <v>2.14</v>
      </c>
      <c r="B34" s="48" t="s">
        <v>36</v>
      </c>
      <c r="C34" s="48" t="s">
        <v>288</v>
      </c>
      <c r="D34" s="48" t="s">
        <v>37</v>
      </c>
      <c r="E34" s="48">
        <v>24</v>
      </c>
      <c r="F34" s="41"/>
      <c r="G34" s="41"/>
      <c r="H34" s="42">
        <f t="shared" si="0"/>
        <v>0</v>
      </c>
      <c r="I34" s="43"/>
      <c r="J34" s="43"/>
      <c r="K34" s="42">
        <f t="shared" si="1"/>
        <v>0</v>
      </c>
      <c r="L34" s="42">
        <f t="shared" si="2"/>
        <v>0</v>
      </c>
      <c r="M34" s="42">
        <f t="shared" si="3"/>
        <v>0</v>
      </c>
      <c r="N34" s="42">
        <f t="shared" si="4"/>
        <v>0</v>
      </c>
      <c r="O34" s="42">
        <f t="shared" si="5"/>
        <v>0</v>
      </c>
      <c r="P34" s="42">
        <f t="shared" si="6"/>
        <v>0</v>
      </c>
      <c r="Q34" s="44"/>
      <c r="R34" s="45"/>
    </row>
    <row r="35" spans="1:18" ht="15" customHeight="1">
      <c r="A35" s="48">
        <v>2.15</v>
      </c>
      <c r="B35" s="48" t="s">
        <v>38</v>
      </c>
      <c r="C35" s="48" t="s">
        <v>39</v>
      </c>
      <c r="D35" s="48" t="s">
        <v>40</v>
      </c>
      <c r="E35" s="48">
        <v>1</v>
      </c>
      <c r="F35" s="41"/>
      <c r="G35" s="41"/>
      <c r="H35" s="42">
        <f t="shared" si="0"/>
        <v>0</v>
      </c>
      <c r="I35" s="43"/>
      <c r="J35" s="43"/>
      <c r="K35" s="42">
        <f t="shared" si="1"/>
        <v>0</v>
      </c>
      <c r="L35" s="42">
        <f t="shared" si="2"/>
        <v>0</v>
      </c>
      <c r="M35" s="42">
        <f t="shared" si="3"/>
        <v>0</v>
      </c>
      <c r="N35" s="42">
        <f t="shared" si="4"/>
        <v>0</v>
      </c>
      <c r="O35" s="42">
        <f t="shared" si="5"/>
        <v>0</v>
      </c>
      <c r="P35" s="42">
        <f t="shared" si="6"/>
        <v>0</v>
      </c>
      <c r="Q35" s="44"/>
      <c r="R35" s="45"/>
    </row>
    <row r="36" spans="1:18" ht="15" customHeight="1">
      <c r="A36" s="48">
        <v>2.16</v>
      </c>
      <c r="B36" s="48" t="s">
        <v>41</v>
      </c>
      <c r="C36" s="48" t="s">
        <v>42</v>
      </c>
      <c r="D36" s="48" t="s">
        <v>43</v>
      </c>
      <c r="E36" s="48">
        <v>3</v>
      </c>
      <c r="F36" s="41"/>
      <c r="G36" s="41"/>
      <c r="H36" s="42">
        <f t="shared" si="0"/>
        <v>0</v>
      </c>
      <c r="I36" s="43"/>
      <c r="J36" s="43"/>
      <c r="K36" s="42">
        <f t="shared" si="1"/>
        <v>0</v>
      </c>
      <c r="L36" s="42">
        <f t="shared" si="2"/>
        <v>0</v>
      </c>
      <c r="M36" s="42">
        <f t="shared" si="3"/>
        <v>0</v>
      </c>
      <c r="N36" s="42">
        <f t="shared" si="4"/>
        <v>0</v>
      </c>
      <c r="O36" s="42">
        <f t="shared" si="5"/>
        <v>0</v>
      </c>
      <c r="P36" s="42">
        <f t="shared" si="6"/>
        <v>0</v>
      </c>
      <c r="Q36" s="44"/>
      <c r="R36" s="45"/>
    </row>
    <row r="37" spans="1:18" ht="15" customHeight="1">
      <c r="A37" s="48">
        <v>2.17</v>
      </c>
      <c r="B37" s="48" t="s">
        <v>44</v>
      </c>
      <c r="C37" s="48" t="s">
        <v>45</v>
      </c>
      <c r="D37" s="48" t="s">
        <v>28</v>
      </c>
      <c r="E37" s="48">
        <v>3</v>
      </c>
      <c r="F37" s="41"/>
      <c r="G37" s="41"/>
      <c r="H37" s="42">
        <f t="shared" si="0"/>
        <v>0</v>
      </c>
      <c r="I37" s="43"/>
      <c r="J37" s="43"/>
      <c r="K37" s="42">
        <f t="shared" si="1"/>
        <v>0</v>
      </c>
      <c r="L37" s="42">
        <f t="shared" si="2"/>
        <v>0</v>
      </c>
      <c r="M37" s="42">
        <f t="shared" si="3"/>
        <v>0</v>
      </c>
      <c r="N37" s="42">
        <f t="shared" si="4"/>
        <v>0</v>
      </c>
      <c r="O37" s="42">
        <f t="shared" si="5"/>
        <v>0</v>
      </c>
      <c r="P37" s="42">
        <f t="shared" si="6"/>
        <v>0</v>
      </c>
      <c r="Q37" s="44"/>
      <c r="R37" s="45"/>
    </row>
    <row r="38" spans="1:18" ht="15" customHeight="1">
      <c r="A38" s="48">
        <v>2.1800000000000002</v>
      </c>
      <c r="B38" s="48" t="s">
        <v>46</v>
      </c>
      <c r="C38" s="48" t="s">
        <v>47</v>
      </c>
      <c r="D38" s="48" t="s">
        <v>28</v>
      </c>
      <c r="E38" s="48">
        <v>1</v>
      </c>
      <c r="F38" s="41"/>
      <c r="G38" s="41"/>
      <c r="H38" s="42">
        <f t="shared" si="0"/>
        <v>0</v>
      </c>
      <c r="I38" s="43"/>
      <c r="J38" s="43"/>
      <c r="K38" s="42">
        <f t="shared" si="1"/>
        <v>0</v>
      </c>
      <c r="L38" s="42">
        <f t="shared" si="2"/>
        <v>0</v>
      </c>
      <c r="M38" s="42">
        <f t="shared" si="3"/>
        <v>0</v>
      </c>
      <c r="N38" s="42">
        <f t="shared" si="4"/>
        <v>0</v>
      </c>
      <c r="O38" s="42">
        <f t="shared" si="5"/>
        <v>0</v>
      </c>
      <c r="P38" s="42">
        <f t="shared" si="6"/>
        <v>0</v>
      </c>
      <c r="Q38" s="44"/>
      <c r="R38" s="45"/>
    </row>
    <row r="39" spans="1:18" ht="15" customHeight="1">
      <c r="A39" s="52">
        <v>2.19</v>
      </c>
      <c r="B39" s="52" t="s">
        <v>48</v>
      </c>
      <c r="C39" s="52" t="s">
        <v>49</v>
      </c>
      <c r="D39" s="52" t="s">
        <v>28</v>
      </c>
      <c r="E39" s="52">
        <v>1</v>
      </c>
      <c r="F39" s="53"/>
      <c r="G39" s="53"/>
      <c r="H39" s="54">
        <f t="shared" si="0"/>
        <v>0</v>
      </c>
      <c r="I39" s="162" t="s">
        <v>321</v>
      </c>
      <c r="J39" s="55"/>
      <c r="K39" s="54">
        <f t="shared" si="1"/>
        <v>0</v>
      </c>
      <c r="L39" s="54">
        <f t="shared" si="2"/>
        <v>0</v>
      </c>
      <c r="M39" s="54">
        <f t="shared" si="3"/>
        <v>0</v>
      </c>
      <c r="N39" s="163" t="s">
        <v>321</v>
      </c>
      <c r="O39" s="54">
        <f t="shared" si="5"/>
        <v>0</v>
      </c>
      <c r="P39" s="54">
        <f t="shared" si="6"/>
        <v>0</v>
      </c>
      <c r="Q39" s="56"/>
      <c r="R39" s="57"/>
    </row>
    <row r="40" spans="1:18" ht="15" customHeight="1">
      <c r="A40" s="58">
        <v>2.2000000000000002</v>
      </c>
      <c r="B40" s="52" t="s">
        <v>50</v>
      </c>
      <c r="C40" s="52" t="s">
        <v>51</v>
      </c>
      <c r="D40" s="52" t="s">
        <v>5</v>
      </c>
      <c r="E40" s="52">
        <v>1</v>
      </c>
      <c r="F40" s="53"/>
      <c r="G40" s="53"/>
      <c r="H40" s="54">
        <f t="shared" si="0"/>
        <v>0</v>
      </c>
      <c r="I40" s="162" t="s">
        <v>321</v>
      </c>
      <c r="J40" s="55"/>
      <c r="K40" s="54">
        <f t="shared" si="1"/>
        <v>0</v>
      </c>
      <c r="L40" s="54">
        <f t="shared" si="2"/>
        <v>0</v>
      </c>
      <c r="M40" s="54">
        <f t="shared" si="3"/>
        <v>0</v>
      </c>
      <c r="N40" s="163" t="s">
        <v>321</v>
      </c>
      <c r="O40" s="54">
        <f t="shared" si="5"/>
        <v>0</v>
      </c>
      <c r="P40" s="54">
        <f t="shared" si="6"/>
        <v>0</v>
      </c>
      <c r="Q40" s="56"/>
      <c r="R40" s="57"/>
    </row>
    <row r="41" spans="1:18" ht="15" customHeight="1">
      <c r="A41" s="52">
        <v>2.21</v>
      </c>
      <c r="B41" s="52" t="s">
        <v>52</v>
      </c>
      <c r="C41" s="52" t="s">
        <v>53</v>
      </c>
      <c r="D41" s="52" t="s">
        <v>5</v>
      </c>
      <c r="E41" s="52">
        <v>5</v>
      </c>
      <c r="F41" s="53"/>
      <c r="G41" s="53"/>
      <c r="H41" s="54">
        <f t="shared" si="0"/>
        <v>0</v>
      </c>
      <c r="I41" s="162" t="s">
        <v>321</v>
      </c>
      <c r="J41" s="55"/>
      <c r="K41" s="54">
        <f t="shared" si="1"/>
        <v>0</v>
      </c>
      <c r="L41" s="54">
        <f t="shared" si="2"/>
        <v>0</v>
      </c>
      <c r="M41" s="54">
        <f t="shared" si="3"/>
        <v>0</v>
      </c>
      <c r="N41" s="163" t="s">
        <v>321</v>
      </c>
      <c r="O41" s="54">
        <f t="shared" si="5"/>
        <v>0</v>
      </c>
      <c r="P41" s="54">
        <f t="shared" si="6"/>
        <v>0</v>
      </c>
      <c r="Q41" s="56"/>
      <c r="R41" s="57"/>
    </row>
    <row r="42" spans="1:18" ht="15" customHeight="1">
      <c r="A42" s="48">
        <v>2.2200000000000002</v>
      </c>
      <c r="B42" s="48" t="s">
        <v>54</v>
      </c>
      <c r="C42" s="48" t="s">
        <v>55</v>
      </c>
      <c r="D42" s="48" t="s">
        <v>31</v>
      </c>
      <c r="E42" s="48">
        <v>1</v>
      </c>
      <c r="F42" s="41"/>
      <c r="G42" s="41"/>
      <c r="H42" s="42">
        <f t="shared" si="0"/>
        <v>0</v>
      </c>
      <c r="I42" s="43"/>
      <c r="J42" s="43"/>
      <c r="K42" s="42">
        <f t="shared" si="1"/>
        <v>0</v>
      </c>
      <c r="L42" s="42">
        <f t="shared" si="2"/>
        <v>0</v>
      </c>
      <c r="M42" s="42">
        <f t="shared" si="3"/>
        <v>0</v>
      </c>
      <c r="N42" s="42">
        <f t="shared" si="4"/>
        <v>0</v>
      </c>
      <c r="O42" s="42">
        <f t="shared" si="5"/>
        <v>0</v>
      </c>
      <c r="P42" s="42">
        <f t="shared" si="6"/>
        <v>0</v>
      </c>
      <c r="Q42" s="44"/>
      <c r="R42" s="45"/>
    </row>
    <row r="43" spans="1:18" ht="15" customHeight="1">
      <c r="A43" s="52">
        <v>2.23</v>
      </c>
      <c r="B43" s="52" t="s">
        <v>56</v>
      </c>
      <c r="C43" s="52" t="s">
        <v>57</v>
      </c>
      <c r="D43" s="52" t="s">
        <v>31</v>
      </c>
      <c r="E43" s="52">
        <v>1</v>
      </c>
      <c r="F43" s="53"/>
      <c r="G43" s="53"/>
      <c r="H43" s="54">
        <f t="shared" si="0"/>
        <v>0</v>
      </c>
      <c r="I43" s="162" t="s">
        <v>321</v>
      </c>
      <c r="J43" s="55"/>
      <c r="K43" s="54">
        <f t="shared" si="1"/>
        <v>0</v>
      </c>
      <c r="L43" s="54">
        <f t="shared" si="2"/>
        <v>0</v>
      </c>
      <c r="M43" s="54">
        <f t="shared" si="3"/>
        <v>0</v>
      </c>
      <c r="N43" s="163" t="s">
        <v>321</v>
      </c>
      <c r="O43" s="54">
        <f t="shared" si="5"/>
        <v>0</v>
      </c>
      <c r="P43" s="54">
        <f t="shared" si="6"/>
        <v>0</v>
      </c>
      <c r="Q43" s="56"/>
      <c r="R43" s="57"/>
    </row>
    <row r="44" spans="1:18" ht="15" customHeight="1">
      <c r="A44" s="52">
        <v>2.2400000000000002</v>
      </c>
      <c r="B44" s="52" t="s">
        <v>58</v>
      </c>
      <c r="C44" s="52" t="s">
        <v>59</v>
      </c>
      <c r="D44" s="52" t="s">
        <v>60</v>
      </c>
      <c r="E44" s="52">
        <v>3</v>
      </c>
      <c r="F44" s="53"/>
      <c r="G44" s="53"/>
      <c r="H44" s="54">
        <f t="shared" si="0"/>
        <v>0</v>
      </c>
      <c r="I44" s="162" t="s">
        <v>321</v>
      </c>
      <c r="J44" s="55"/>
      <c r="K44" s="54">
        <f t="shared" si="1"/>
        <v>0</v>
      </c>
      <c r="L44" s="54">
        <f t="shared" si="2"/>
        <v>0</v>
      </c>
      <c r="M44" s="54">
        <f t="shared" si="3"/>
        <v>0</v>
      </c>
      <c r="N44" s="163" t="s">
        <v>321</v>
      </c>
      <c r="O44" s="54">
        <f t="shared" si="5"/>
        <v>0</v>
      </c>
      <c r="P44" s="54">
        <f t="shared" si="6"/>
        <v>0</v>
      </c>
      <c r="Q44" s="56"/>
      <c r="R44" s="57"/>
    </row>
    <row r="45" spans="1:18" ht="15" customHeight="1">
      <c r="A45" s="52">
        <v>2.25</v>
      </c>
      <c r="B45" s="52" t="s">
        <v>61</v>
      </c>
      <c r="C45" s="52" t="s">
        <v>62</v>
      </c>
      <c r="D45" s="52" t="s">
        <v>5</v>
      </c>
      <c r="E45" s="52">
        <v>1</v>
      </c>
      <c r="F45" s="53"/>
      <c r="G45" s="53"/>
      <c r="H45" s="54">
        <f t="shared" si="0"/>
        <v>0</v>
      </c>
      <c r="I45" s="162" t="s">
        <v>321</v>
      </c>
      <c r="J45" s="55"/>
      <c r="K45" s="54">
        <f t="shared" si="1"/>
        <v>0</v>
      </c>
      <c r="L45" s="54">
        <f t="shared" si="2"/>
        <v>0</v>
      </c>
      <c r="M45" s="54">
        <f t="shared" si="3"/>
        <v>0</v>
      </c>
      <c r="N45" s="163" t="s">
        <v>321</v>
      </c>
      <c r="O45" s="54">
        <f t="shared" si="5"/>
        <v>0</v>
      </c>
      <c r="P45" s="54">
        <f t="shared" si="6"/>
        <v>0</v>
      </c>
      <c r="Q45" s="56"/>
      <c r="R45" s="57"/>
    </row>
    <row r="46" spans="1:18" ht="15" customHeight="1">
      <c r="A46" s="52">
        <v>2.2599999999999998</v>
      </c>
      <c r="B46" s="52" t="s">
        <v>63</v>
      </c>
      <c r="C46" s="52" t="s">
        <v>64</v>
      </c>
      <c r="D46" s="52" t="s">
        <v>5</v>
      </c>
      <c r="E46" s="52">
        <v>1</v>
      </c>
      <c r="F46" s="53"/>
      <c r="G46" s="53"/>
      <c r="H46" s="54">
        <f t="shared" si="0"/>
        <v>0</v>
      </c>
      <c r="I46" s="162" t="s">
        <v>321</v>
      </c>
      <c r="J46" s="55"/>
      <c r="K46" s="54">
        <f t="shared" si="1"/>
        <v>0</v>
      </c>
      <c r="L46" s="54">
        <f t="shared" si="2"/>
        <v>0</v>
      </c>
      <c r="M46" s="54">
        <f t="shared" si="3"/>
        <v>0</v>
      </c>
      <c r="N46" s="163" t="s">
        <v>321</v>
      </c>
      <c r="O46" s="54">
        <f t="shared" si="5"/>
        <v>0</v>
      </c>
      <c r="P46" s="54">
        <f t="shared" si="6"/>
        <v>0</v>
      </c>
      <c r="Q46" s="56"/>
      <c r="R46" s="57"/>
    </row>
    <row r="47" spans="1:18" ht="15" customHeight="1">
      <c r="A47" s="46"/>
      <c r="B47" s="47" t="s">
        <v>290</v>
      </c>
      <c r="C47" s="47" t="s">
        <v>279</v>
      </c>
      <c r="D47" s="47"/>
      <c r="E47" s="47"/>
      <c r="F47" s="47"/>
      <c r="G47" s="46"/>
      <c r="H47" s="46"/>
      <c r="I47" s="46"/>
      <c r="J47" s="46"/>
      <c r="K47" s="46"/>
      <c r="L47" s="46"/>
      <c r="M47" s="46"/>
      <c r="N47" s="46"/>
      <c r="O47" s="46"/>
      <c r="P47" s="46"/>
      <c r="Q47" s="46"/>
      <c r="R47" s="46"/>
    </row>
    <row r="48" spans="1:18" ht="15" customHeight="1">
      <c r="A48" s="48">
        <v>2.27</v>
      </c>
      <c r="B48" s="48" t="s">
        <v>289</v>
      </c>
      <c r="C48" s="48" t="s">
        <v>65</v>
      </c>
      <c r="D48" s="48" t="s">
        <v>7</v>
      </c>
      <c r="E48" s="48">
        <v>1</v>
      </c>
      <c r="F48" s="41"/>
      <c r="G48" s="41"/>
      <c r="H48" s="42">
        <f t="shared" ref="H48:H70" si="7">ROUND(F48*G48,2)</f>
        <v>0</v>
      </c>
      <c r="I48" s="43"/>
      <c r="J48" s="43"/>
      <c r="K48" s="42">
        <f t="shared" ref="K48:K70" si="8">SUM(H48:J48)</f>
        <v>0</v>
      </c>
      <c r="L48" s="42">
        <f t="shared" ref="L48:L70" si="9">ROUND(E48*F48,2)</f>
        <v>0</v>
      </c>
      <c r="M48" s="42">
        <f t="shared" ref="M48:M70" si="10">ROUND(E48*H48,2)</f>
        <v>0</v>
      </c>
      <c r="N48" s="42">
        <f t="shared" ref="N48:N70" si="11">ROUND(E48*I48,2)</f>
        <v>0</v>
      </c>
      <c r="O48" s="42">
        <f t="shared" ref="O48:O70" si="12">ROUND(E48*J48,2)</f>
        <v>0</v>
      </c>
      <c r="P48" s="42">
        <f t="shared" ref="P48:P70" si="13">SUM(M48:O48)</f>
        <v>0</v>
      </c>
      <c r="Q48" s="44"/>
      <c r="R48" s="45"/>
    </row>
    <row r="49" spans="1:18" ht="15" customHeight="1">
      <c r="A49" s="48">
        <v>2.2799999999999998</v>
      </c>
      <c r="B49" s="48" t="s">
        <v>289</v>
      </c>
      <c r="C49" s="48" t="s">
        <v>66</v>
      </c>
      <c r="D49" s="48" t="s">
        <v>7</v>
      </c>
      <c r="E49" s="48">
        <v>1</v>
      </c>
      <c r="F49" s="41"/>
      <c r="G49" s="41"/>
      <c r="H49" s="42">
        <f t="shared" si="7"/>
        <v>0</v>
      </c>
      <c r="I49" s="43"/>
      <c r="J49" s="43"/>
      <c r="K49" s="42">
        <f t="shared" si="8"/>
        <v>0</v>
      </c>
      <c r="L49" s="42">
        <f t="shared" si="9"/>
        <v>0</v>
      </c>
      <c r="M49" s="42">
        <f t="shared" si="10"/>
        <v>0</v>
      </c>
      <c r="N49" s="42">
        <f t="shared" si="11"/>
        <v>0</v>
      </c>
      <c r="O49" s="42">
        <f t="shared" si="12"/>
        <v>0</v>
      </c>
      <c r="P49" s="42">
        <f t="shared" si="13"/>
        <v>0</v>
      </c>
      <c r="Q49" s="44"/>
      <c r="R49" s="45"/>
    </row>
    <row r="50" spans="1:18" ht="15" customHeight="1">
      <c r="A50" s="52">
        <v>2.29</v>
      </c>
      <c r="B50" s="160">
        <v>1902.002</v>
      </c>
      <c r="C50" s="160" t="s">
        <v>363</v>
      </c>
      <c r="D50" s="52" t="s">
        <v>7</v>
      </c>
      <c r="E50" s="52">
        <v>1</v>
      </c>
      <c r="F50" s="53"/>
      <c r="G50" s="53"/>
      <c r="H50" s="54">
        <f t="shared" si="7"/>
        <v>0</v>
      </c>
      <c r="I50" s="162" t="s">
        <v>321</v>
      </c>
      <c r="J50" s="55"/>
      <c r="K50" s="54">
        <f t="shared" si="8"/>
        <v>0</v>
      </c>
      <c r="L50" s="54">
        <f t="shared" si="9"/>
        <v>0</v>
      </c>
      <c r="M50" s="54">
        <f t="shared" si="10"/>
        <v>0</v>
      </c>
      <c r="N50" s="163" t="s">
        <v>321</v>
      </c>
      <c r="O50" s="54">
        <f t="shared" si="12"/>
        <v>0</v>
      </c>
      <c r="P50" s="54">
        <f t="shared" si="13"/>
        <v>0</v>
      </c>
      <c r="Q50" s="56"/>
      <c r="R50" s="57"/>
    </row>
    <row r="51" spans="1:18" ht="15" customHeight="1">
      <c r="A51" s="49">
        <v>2.2999999999999998</v>
      </c>
      <c r="B51" s="48" t="s">
        <v>289</v>
      </c>
      <c r="C51" s="48" t="s">
        <v>67</v>
      </c>
      <c r="D51" s="48" t="s">
        <v>2</v>
      </c>
      <c r="E51" s="48">
        <v>50</v>
      </c>
      <c r="F51" s="41"/>
      <c r="G51" s="41"/>
      <c r="H51" s="42">
        <f t="shared" si="7"/>
        <v>0</v>
      </c>
      <c r="I51" s="43"/>
      <c r="J51" s="43"/>
      <c r="K51" s="42">
        <f t="shared" si="8"/>
        <v>0</v>
      </c>
      <c r="L51" s="42">
        <f t="shared" si="9"/>
        <v>0</v>
      </c>
      <c r="M51" s="42">
        <f t="shared" si="10"/>
        <v>0</v>
      </c>
      <c r="N51" s="42">
        <f t="shared" si="11"/>
        <v>0</v>
      </c>
      <c r="O51" s="42">
        <f t="shared" si="12"/>
        <v>0</v>
      </c>
      <c r="P51" s="42">
        <f t="shared" si="13"/>
        <v>0</v>
      </c>
      <c r="Q51" s="44"/>
      <c r="R51" s="45"/>
    </row>
    <row r="52" spans="1:18" ht="12">
      <c r="A52" s="48">
        <v>2.31</v>
      </c>
      <c r="B52" s="48" t="s">
        <v>289</v>
      </c>
      <c r="C52" s="48" t="s">
        <v>68</v>
      </c>
      <c r="D52" s="48" t="s">
        <v>2</v>
      </c>
      <c r="E52" s="48">
        <v>30</v>
      </c>
      <c r="F52" s="41"/>
      <c r="G52" s="41"/>
      <c r="H52" s="42">
        <f t="shared" si="7"/>
        <v>0</v>
      </c>
      <c r="I52" s="43"/>
      <c r="J52" s="43"/>
      <c r="K52" s="42">
        <f t="shared" si="8"/>
        <v>0</v>
      </c>
      <c r="L52" s="42">
        <f t="shared" si="9"/>
        <v>0</v>
      </c>
      <c r="M52" s="42">
        <f t="shared" si="10"/>
        <v>0</v>
      </c>
      <c r="N52" s="42">
        <f t="shared" si="11"/>
        <v>0</v>
      </c>
      <c r="O52" s="42">
        <f t="shared" si="12"/>
        <v>0</v>
      </c>
      <c r="P52" s="42">
        <f t="shared" si="13"/>
        <v>0</v>
      </c>
      <c r="Q52" s="44"/>
      <c r="R52" s="45"/>
    </row>
    <row r="53" spans="1:18" ht="12">
      <c r="A53" s="48">
        <v>2.3199999999999998</v>
      </c>
      <c r="B53" s="48" t="s">
        <v>289</v>
      </c>
      <c r="C53" s="48" t="s">
        <v>69</v>
      </c>
      <c r="D53" s="48" t="s">
        <v>2</v>
      </c>
      <c r="E53" s="48">
        <v>3</v>
      </c>
      <c r="F53" s="41"/>
      <c r="G53" s="41"/>
      <c r="H53" s="42">
        <f t="shared" si="7"/>
        <v>0</v>
      </c>
      <c r="I53" s="43"/>
      <c r="J53" s="43"/>
      <c r="K53" s="42">
        <f t="shared" si="8"/>
        <v>0</v>
      </c>
      <c r="L53" s="42">
        <f t="shared" si="9"/>
        <v>0</v>
      </c>
      <c r="M53" s="42">
        <f t="shared" si="10"/>
        <v>0</v>
      </c>
      <c r="N53" s="42">
        <f t="shared" si="11"/>
        <v>0</v>
      </c>
      <c r="O53" s="42">
        <f t="shared" si="12"/>
        <v>0</v>
      </c>
      <c r="P53" s="42">
        <f t="shared" si="13"/>
        <v>0</v>
      </c>
      <c r="Q53" s="44"/>
      <c r="R53" s="45"/>
    </row>
    <row r="54" spans="1:18" ht="12">
      <c r="A54" s="48">
        <v>2.33</v>
      </c>
      <c r="B54" s="48" t="s">
        <v>289</v>
      </c>
      <c r="C54" s="48" t="s">
        <v>70</v>
      </c>
      <c r="D54" s="48" t="s">
        <v>22</v>
      </c>
      <c r="E54" s="48">
        <v>1</v>
      </c>
      <c r="F54" s="41"/>
      <c r="G54" s="41"/>
      <c r="H54" s="42">
        <f t="shared" si="7"/>
        <v>0</v>
      </c>
      <c r="I54" s="43"/>
      <c r="J54" s="43"/>
      <c r="K54" s="42">
        <f t="shared" si="8"/>
        <v>0</v>
      </c>
      <c r="L54" s="42">
        <f t="shared" si="9"/>
        <v>0</v>
      </c>
      <c r="M54" s="42">
        <f t="shared" si="10"/>
        <v>0</v>
      </c>
      <c r="N54" s="42">
        <f t="shared" si="11"/>
        <v>0</v>
      </c>
      <c r="O54" s="42">
        <f t="shared" si="12"/>
        <v>0</v>
      </c>
      <c r="P54" s="42">
        <f t="shared" si="13"/>
        <v>0</v>
      </c>
      <c r="Q54" s="44"/>
      <c r="R54" s="45"/>
    </row>
    <row r="55" spans="1:18" ht="12">
      <c r="A55" s="52">
        <v>2.34</v>
      </c>
      <c r="B55" s="52" t="s">
        <v>289</v>
      </c>
      <c r="C55" s="52" t="s">
        <v>71</v>
      </c>
      <c r="D55" s="52" t="s">
        <v>7</v>
      </c>
      <c r="E55" s="52">
        <v>1</v>
      </c>
      <c r="F55" s="53"/>
      <c r="G55" s="53"/>
      <c r="H55" s="54">
        <f t="shared" si="7"/>
        <v>0</v>
      </c>
      <c r="I55" s="162" t="s">
        <v>321</v>
      </c>
      <c r="J55" s="55"/>
      <c r="K55" s="54">
        <f t="shared" si="8"/>
        <v>0</v>
      </c>
      <c r="L55" s="54">
        <f t="shared" si="9"/>
        <v>0</v>
      </c>
      <c r="M55" s="54">
        <f t="shared" si="10"/>
        <v>0</v>
      </c>
      <c r="N55" s="163" t="s">
        <v>321</v>
      </c>
      <c r="O55" s="54">
        <f t="shared" si="12"/>
        <v>0</v>
      </c>
      <c r="P55" s="54">
        <f t="shared" si="13"/>
        <v>0</v>
      </c>
      <c r="Q55" s="56"/>
      <c r="R55" s="57"/>
    </row>
    <row r="56" spans="1:18" ht="12">
      <c r="A56" s="52">
        <v>2.35</v>
      </c>
      <c r="B56" s="52" t="s">
        <v>289</v>
      </c>
      <c r="C56" s="52" t="s">
        <v>72</v>
      </c>
      <c r="D56" s="52" t="s">
        <v>7</v>
      </c>
      <c r="E56" s="52">
        <v>1</v>
      </c>
      <c r="F56" s="53"/>
      <c r="G56" s="53"/>
      <c r="H56" s="54">
        <f t="shared" si="7"/>
        <v>0</v>
      </c>
      <c r="I56" s="162" t="s">
        <v>321</v>
      </c>
      <c r="J56" s="55"/>
      <c r="K56" s="54">
        <f t="shared" si="8"/>
        <v>0</v>
      </c>
      <c r="L56" s="54">
        <f t="shared" si="9"/>
        <v>0</v>
      </c>
      <c r="M56" s="54">
        <f t="shared" si="10"/>
        <v>0</v>
      </c>
      <c r="N56" s="163" t="s">
        <v>321</v>
      </c>
      <c r="O56" s="54">
        <f t="shared" si="12"/>
        <v>0</v>
      </c>
      <c r="P56" s="54">
        <f t="shared" si="13"/>
        <v>0</v>
      </c>
      <c r="Q56" s="56"/>
      <c r="R56" s="57"/>
    </row>
    <row r="57" spans="1:18" ht="12">
      <c r="A57" s="48">
        <v>2.36</v>
      </c>
      <c r="B57" s="48" t="s">
        <v>289</v>
      </c>
      <c r="C57" s="48" t="s">
        <v>73</v>
      </c>
      <c r="D57" s="48" t="s">
        <v>22</v>
      </c>
      <c r="E57" s="48">
        <v>1</v>
      </c>
      <c r="F57" s="41"/>
      <c r="G57" s="41"/>
      <c r="H57" s="42">
        <f t="shared" si="7"/>
        <v>0</v>
      </c>
      <c r="I57" s="43"/>
      <c r="J57" s="43"/>
      <c r="K57" s="42">
        <f t="shared" si="8"/>
        <v>0</v>
      </c>
      <c r="L57" s="42">
        <f t="shared" si="9"/>
        <v>0</v>
      </c>
      <c r="M57" s="42">
        <f t="shared" si="10"/>
        <v>0</v>
      </c>
      <c r="N57" s="42">
        <f t="shared" si="11"/>
        <v>0</v>
      </c>
      <c r="O57" s="42">
        <f t="shared" si="12"/>
        <v>0</v>
      </c>
      <c r="P57" s="42">
        <f t="shared" si="13"/>
        <v>0</v>
      </c>
      <c r="Q57" s="44"/>
      <c r="R57" s="45"/>
    </row>
    <row r="58" spans="1:18" ht="12">
      <c r="A58" s="48">
        <v>2.37</v>
      </c>
      <c r="B58" s="48" t="s">
        <v>289</v>
      </c>
      <c r="C58" s="48" t="s">
        <v>74</v>
      </c>
      <c r="D58" s="48" t="s">
        <v>22</v>
      </c>
      <c r="E58" s="48">
        <v>3</v>
      </c>
      <c r="F58" s="41"/>
      <c r="G58" s="41"/>
      <c r="H58" s="42">
        <f t="shared" si="7"/>
        <v>0</v>
      </c>
      <c r="I58" s="43"/>
      <c r="J58" s="43"/>
      <c r="K58" s="42">
        <f t="shared" si="8"/>
        <v>0</v>
      </c>
      <c r="L58" s="42">
        <f t="shared" si="9"/>
        <v>0</v>
      </c>
      <c r="M58" s="42">
        <f t="shared" si="10"/>
        <v>0</v>
      </c>
      <c r="N58" s="42">
        <f t="shared" si="11"/>
        <v>0</v>
      </c>
      <c r="O58" s="42">
        <f t="shared" si="12"/>
        <v>0</v>
      </c>
      <c r="P58" s="42">
        <f t="shared" si="13"/>
        <v>0</v>
      </c>
      <c r="Q58" s="44"/>
      <c r="R58" s="45"/>
    </row>
    <row r="59" spans="1:18" ht="12">
      <c r="A59" s="48">
        <v>2.38</v>
      </c>
      <c r="B59" s="48" t="s">
        <v>289</v>
      </c>
      <c r="C59" s="48" t="s">
        <v>75</v>
      </c>
      <c r="D59" s="48" t="s">
        <v>7</v>
      </c>
      <c r="E59" s="48">
        <v>1</v>
      </c>
      <c r="F59" s="41"/>
      <c r="G59" s="41"/>
      <c r="H59" s="42">
        <f t="shared" si="7"/>
        <v>0</v>
      </c>
      <c r="I59" s="43"/>
      <c r="J59" s="43"/>
      <c r="K59" s="42">
        <f t="shared" si="8"/>
        <v>0</v>
      </c>
      <c r="L59" s="42">
        <f t="shared" si="9"/>
        <v>0</v>
      </c>
      <c r="M59" s="42">
        <f t="shared" si="10"/>
        <v>0</v>
      </c>
      <c r="N59" s="42">
        <f t="shared" si="11"/>
        <v>0</v>
      </c>
      <c r="O59" s="42">
        <f t="shared" si="12"/>
        <v>0</v>
      </c>
      <c r="P59" s="42">
        <f t="shared" si="13"/>
        <v>0</v>
      </c>
      <c r="Q59" s="44"/>
      <c r="R59" s="45"/>
    </row>
    <row r="60" spans="1:18" ht="12">
      <c r="A60" s="48">
        <v>2.39</v>
      </c>
      <c r="B60" s="48" t="s">
        <v>76</v>
      </c>
      <c r="C60" s="48" t="s">
        <v>77</v>
      </c>
      <c r="D60" s="48" t="s">
        <v>2</v>
      </c>
      <c r="E60" s="48">
        <v>2</v>
      </c>
      <c r="F60" s="41"/>
      <c r="G60" s="41"/>
      <c r="H60" s="42">
        <f t="shared" si="7"/>
        <v>0</v>
      </c>
      <c r="I60" s="43"/>
      <c r="J60" s="43"/>
      <c r="K60" s="42">
        <f t="shared" si="8"/>
        <v>0</v>
      </c>
      <c r="L60" s="42">
        <f t="shared" si="9"/>
        <v>0</v>
      </c>
      <c r="M60" s="42">
        <f t="shared" si="10"/>
        <v>0</v>
      </c>
      <c r="N60" s="42">
        <f t="shared" si="11"/>
        <v>0</v>
      </c>
      <c r="O60" s="42">
        <f t="shared" si="12"/>
        <v>0</v>
      </c>
      <c r="P60" s="42">
        <f t="shared" si="13"/>
        <v>0</v>
      </c>
      <c r="Q60" s="44"/>
      <c r="R60" s="45"/>
    </row>
    <row r="61" spans="1:18" ht="12">
      <c r="A61" s="49">
        <v>2.4</v>
      </c>
      <c r="B61" s="48" t="s">
        <v>78</v>
      </c>
      <c r="C61" s="48" t="s">
        <v>79</v>
      </c>
      <c r="D61" s="48" t="s">
        <v>2</v>
      </c>
      <c r="E61" s="48">
        <v>1</v>
      </c>
      <c r="F61" s="41"/>
      <c r="G61" s="41"/>
      <c r="H61" s="42">
        <f t="shared" si="7"/>
        <v>0</v>
      </c>
      <c r="I61" s="43"/>
      <c r="J61" s="43"/>
      <c r="K61" s="42">
        <f t="shared" si="8"/>
        <v>0</v>
      </c>
      <c r="L61" s="42">
        <f t="shared" si="9"/>
        <v>0</v>
      </c>
      <c r="M61" s="42">
        <f t="shared" si="10"/>
        <v>0</v>
      </c>
      <c r="N61" s="42">
        <f t="shared" si="11"/>
        <v>0</v>
      </c>
      <c r="O61" s="42">
        <f t="shared" si="12"/>
        <v>0</v>
      </c>
      <c r="P61" s="42">
        <f t="shared" si="13"/>
        <v>0</v>
      </c>
      <c r="Q61" s="44"/>
      <c r="R61" s="45"/>
    </row>
    <row r="62" spans="1:18" ht="12">
      <c r="A62" s="48">
        <v>2.41</v>
      </c>
      <c r="B62" s="48" t="s">
        <v>80</v>
      </c>
      <c r="C62" s="48" t="s">
        <v>81</v>
      </c>
      <c r="D62" s="48" t="s">
        <v>2</v>
      </c>
      <c r="E62" s="48">
        <v>6</v>
      </c>
      <c r="F62" s="41"/>
      <c r="G62" s="41"/>
      <c r="H62" s="42">
        <f t="shared" si="7"/>
        <v>0</v>
      </c>
      <c r="I62" s="43"/>
      <c r="J62" s="43"/>
      <c r="K62" s="42">
        <f t="shared" si="8"/>
        <v>0</v>
      </c>
      <c r="L62" s="42">
        <f t="shared" si="9"/>
        <v>0</v>
      </c>
      <c r="M62" s="42">
        <f t="shared" si="10"/>
        <v>0</v>
      </c>
      <c r="N62" s="42">
        <f t="shared" si="11"/>
        <v>0</v>
      </c>
      <c r="O62" s="42">
        <f t="shared" si="12"/>
        <v>0</v>
      </c>
      <c r="P62" s="42">
        <f t="shared" si="13"/>
        <v>0</v>
      </c>
      <c r="Q62" s="44"/>
      <c r="R62" s="45"/>
    </row>
    <row r="63" spans="1:18" ht="12">
      <c r="A63" s="52">
        <v>2.42</v>
      </c>
      <c r="B63" s="52" t="s">
        <v>82</v>
      </c>
      <c r="C63" s="52" t="s">
        <v>83</v>
      </c>
      <c r="D63" s="52" t="s">
        <v>2</v>
      </c>
      <c r="E63" s="52">
        <v>16</v>
      </c>
      <c r="F63" s="53"/>
      <c r="G63" s="53"/>
      <c r="H63" s="54">
        <f t="shared" si="7"/>
        <v>0</v>
      </c>
      <c r="I63" s="162" t="s">
        <v>321</v>
      </c>
      <c r="J63" s="55"/>
      <c r="K63" s="54">
        <f t="shared" si="8"/>
        <v>0</v>
      </c>
      <c r="L63" s="54">
        <f t="shared" si="9"/>
        <v>0</v>
      </c>
      <c r="M63" s="54">
        <f t="shared" si="10"/>
        <v>0</v>
      </c>
      <c r="N63" s="163" t="s">
        <v>321</v>
      </c>
      <c r="O63" s="54">
        <f t="shared" si="12"/>
        <v>0</v>
      </c>
      <c r="P63" s="54">
        <f t="shared" si="13"/>
        <v>0</v>
      </c>
      <c r="Q63" s="56"/>
      <c r="R63" s="57"/>
    </row>
    <row r="64" spans="1:18" ht="12">
      <c r="A64" s="52">
        <v>2.4300000000000002</v>
      </c>
      <c r="B64" s="52" t="s">
        <v>84</v>
      </c>
      <c r="C64" s="52" t="s">
        <v>85</v>
      </c>
      <c r="D64" s="52" t="s">
        <v>7</v>
      </c>
      <c r="E64" s="52">
        <v>2</v>
      </c>
      <c r="F64" s="53"/>
      <c r="G64" s="53"/>
      <c r="H64" s="54">
        <f t="shared" si="7"/>
        <v>0</v>
      </c>
      <c r="I64" s="162" t="s">
        <v>321</v>
      </c>
      <c r="J64" s="55"/>
      <c r="K64" s="54">
        <f t="shared" si="8"/>
        <v>0</v>
      </c>
      <c r="L64" s="54">
        <f t="shared" si="9"/>
        <v>0</v>
      </c>
      <c r="M64" s="54">
        <f t="shared" si="10"/>
        <v>0</v>
      </c>
      <c r="N64" s="163" t="s">
        <v>321</v>
      </c>
      <c r="O64" s="54">
        <f t="shared" si="12"/>
        <v>0</v>
      </c>
      <c r="P64" s="54">
        <f t="shared" si="13"/>
        <v>0</v>
      </c>
      <c r="Q64" s="56"/>
      <c r="R64" s="57"/>
    </row>
    <row r="65" spans="1:18" ht="12">
      <c r="A65" s="52">
        <v>2.44</v>
      </c>
      <c r="B65" s="52" t="s">
        <v>86</v>
      </c>
      <c r="C65" s="52" t="s">
        <v>87</v>
      </c>
      <c r="D65" s="52" t="s">
        <v>7</v>
      </c>
      <c r="E65" s="52">
        <v>2</v>
      </c>
      <c r="F65" s="53"/>
      <c r="G65" s="53"/>
      <c r="H65" s="54">
        <f t="shared" si="7"/>
        <v>0</v>
      </c>
      <c r="I65" s="162" t="s">
        <v>321</v>
      </c>
      <c r="J65" s="55"/>
      <c r="K65" s="54">
        <f t="shared" si="8"/>
        <v>0</v>
      </c>
      <c r="L65" s="54">
        <f t="shared" si="9"/>
        <v>0</v>
      </c>
      <c r="M65" s="54">
        <f t="shared" si="10"/>
        <v>0</v>
      </c>
      <c r="N65" s="163" t="s">
        <v>321</v>
      </c>
      <c r="O65" s="54">
        <f t="shared" si="12"/>
        <v>0</v>
      </c>
      <c r="P65" s="54">
        <f t="shared" si="13"/>
        <v>0</v>
      </c>
      <c r="Q65" s="56"/>
      <c r="R65" s="57"/>
    </row>
    <row r="66" spans="1:18" ht="12">
      <c r="A66" s="48">
        <v>2.4500000000000002</v>
      </c>
      <c r="B66" s="48" t="s">
        <v>88</v>
      </c>
      <c r="C66" s="48" t="s">
        <v>89</v>
      </c>
      <c r="D66" s="48" t="s">
        <v>22</v>
      </c>
      <c r="E66" s="48">
        <v>6</v>
      </c>
      <c r="F66" s="41"/>
      <c r="G66" s="41"/>
      <c r="H66" s="42">
        <f t="shared" si="7"/>
        <v>0</v>
      </c>
      <c r="I66" s="43"/>
      <c r="J66" s="43"/>
      <c r="K66" s="42">
        <f t="shared" si="8"/>
        <v>0</v>
      </c>
      <c r="L66" s="42">
        <f t="shared" si="9"/>
        <v>0</v>
      </c>
      <c r="M66" s="42">
        <f t="shared" si="10"/>
        <v>0</v>
      </c>
      <c r="N66" s="42">
        <f t="shared" si="11"/>
        <v>0</v>
      </c>
      <c r="O66" s="42">
        <f t="shared" si="12"/>
        <v>0</v>
      </c>
      <c r="P66" s="42">
        <f t="shared" si="13"/>
        <v>0</v>
      </c>
      <c r="Q66" s="50" t="s">
        <v>316</v>
      </c>
      <c r="R66" s="51"/>
    </row>
    <row r="67" spans="1:18" ht="12">
      <c r="A67" s="48">
        <v>2.46</v>
      </c>
      <c r="B67" s="48" t="s">
        <v>90</v>
      </c>
      <c r="C67" s="48" t="s">
        <v>91</v>
      </c>
      <c r="D67" s="48" t="s">
        <v>22</v>
      </c>
      <c r="E67" s="48">
        <v>6</v>
      </c>
      <c r="F67" s="41"/>
      <c r="G67" s="41"/>
      <c r="H67" s="42">
        <f t="shared" si="7"/>
        <v>0</v>
      </c>
      <c r="I67" s="43"/>
      <c r="J67" s="43"/>
      <c r="K67" s="42">
        <f t="shared" si="8"/>
        <v>0</v>
      </c>
      <c r="L67" s="42">
        <f t="shared" si="9"/>
        <v>0</v>
      </c>
      <c r="M67" s="42">
        <f t="shared" si="10"/>
        <v>0</v>
      </c>
      <c r="N67" s="42">
        <f t="shared" si="11"/>
        <v>0</v>
      </c>
      <c r="O67" s="42">
        <f t="shared" si="12"/>
        <v>0</v>
      </c>
      <c r="P67" s="42">
        <f t="shared" si="13"/>
        <v>0</v>
      </c>
      <c r="Q67" s="50" t="s">
        <v>316</v>
      </c>
      <c r="R67" s="51"/>
    </row>
    <row r="68" spans="1:18" ht="12">
      <c r="A68" s="52">
        <v>2.4700000000000002</v>
      </c>
      <c r="B68" s="52" t="s">
        <v>92</v>
      </c>
      <c r="C68" s="52" t="s">
        <v>93</v>
      </c>
      <c r="D68" s="52" t="s">
        <v>22</v>
      </c>
      <c r="E68" s="52">
        <v>1</v>
      </c>
      <c r="F68" s="53"/>
      <c r="G68" s="53"/>
      <c r="H68" s="54">
        <f t="shared" si="7"/>
        <v>0</v>
      </c>
      <c r="I68" s="162" t="s">
        <v>321</v>
      </c>
      <c r="J68" s="55"/>
      <c r="K68" s="54">
        <f t="shared" si="8"/>
        <v>0</v>
      </c>
      <c r="L68" s="54">
        <f t="shared" si="9"/>
        <v>0</v>
      </c>
      <c r="M68" s="54">
        <f t="shared" si="10"/>
        <v>0</v>
      </c>
      <c r="N68" s="163" t="s">
        <v>321</v>
      </c>
      <c r="O68" s="54">
        <f t="shared" si="12"/>
        <v>0</v>
      </c>
      <c r="P68" s="54">
        <f t="shared" si="13"/>
        <v>0</v>
      </c>
      <c r="Q68" s="56"/>
      <c r="R68" s="57"/>
    </row>
    <row r="69" spans="1:18" ht="12">
      <c r="A69" s="48">
        <v>2.48</v>
      </c>
      <c r="B69" s="48" t="s">
        <v>94</v>
      </c>
      <c r="C69" s="48" t="s">
        <v>95</v>
      </c>
      <c r="D69" s="48" t="s">
        <v>2</v>
      </c>
      <c r="E69" s="48">
        <v>3</v>
      </c>
      <c r="F69" s="41"/>
      <c r="G69" s="41"/>
      <c r="H69" s="42">
        <f t="shared" si="7"/>
        <v>0</v>
      </c>
      <c r="I69" s="43"/>
      <c r="J69" s="43"/>
      <c r="K69" s="42">
        <f t="shared" si="8"/>
        <v>0</v>
      </c>
      <c r="L69" s="42">
        <f t="shared" si="9"/>
        <v>0</v>
      </c>
      <c r="M69" s="42">
        <f t="shared" si="10"/>
        <v>0</v>
      </c>
      <c r="N69" s="42">
        <f t="shared" si="11"/>
        <v>0</v>
      </c>
      <c r="O69" s="42">
        <f t="shared" si="12"/>
        <v>0</v>
      </c>
      <c r="P69" s="42">
        <f t="shared" si="13"/>
        <v>0</v>
      </c>
      <c r="Q69" s="44"/>
      <c r="R69" s="45"/>
    </row>
    <row r="70" spans="1:18" ht="12">
      <c r="A70" s="48">
        <v>2.48999999999999</v>
      </c>
      <c r="B70" s="48" t="s">
        <v>96</v>
      </c>
      <c r="C70" s="48" t="s">
        <v>97</v>
      </c>
      <c r="D70" s="48" t="s">
        <v>22</v>
      </c>
      <c r="E70" s="48">
        <v>2</v>
      </c>
      <c r="F70" s="41"/>
      <c r="G70" s="41"/>
      <c r="H70" s="42">
        <f t="shared" si="7"/>
        <v>0</v>
      </c>
      <c r="I70" s="43"/>
      <c r="J70" s="43"/>
      <c r="K70" s="42">
        <f t="shared" si="8"/>
        <v>0</v>
      </c>
      <c r="L70" s="42">
        <f t="shared" si="9"/>
        <v>0</v>
      </c>
      <c r="M70" s="42">
        <f t="shared" si="10"/>
        <v>0</v>
      </c>
      <c r="N70" s="42">
        <f t="shared" si="11"/>
        <v>0</v>
      </c>
      <c r="O70" s="42">
        <f t="shared" si="12"/>
        <v>0</v>
      </c>
      <c r="P70" s="42">
        <f t="shared" si="13"/>
        <v>0</v>
      </c>
      <c r="Q70" s="50" t="s">
        <v>316</v>
      </c>
      <c r="R70" s="51"/>
    </row>
    <row r="71" spans="1:18" ht="12">
      <c r="A71" s="46">
        <v>3</v>
      </c>
      <c r="B71" s="47" t="s">
        <v>290</v>
      </c>
      <c r="C71" s="47" t="s">
        <v>280</v>
      </c>
      <c r="D71" s="47"/>
      <c r="E71" s="47"/>
      <c r="F71" s="47"/>
      <c r="G71" s="46"/>
      <c r="H71" s="46"/>
      <c r="I71" s="46"/>
      <c r="J71" s="46"/>
      <c r="K71" s="46"/>
      <c r="L71" s="46"/>
      <c r="M71" s="46"/>
      <c r="N71" s="46"/>
      <c r="O71" s="46"/>
      <c r="P71" s="46"/>
      <c r="Q71" s="46"/>
      <c r="R71" s="46"/>
    </row>
    <row r="72" spans="1:18" ht="12">
      <c r="A72" s="48">
        <v>3.1</v>
      </c>
      <c r="B72" s="48" t="s">
        <v>98</v>
      </c>
      <c r="C72" s="48" t="s">
        <v>99</v>
      </c>
      <c r="D72" s="48" t="s">
        <v>100</v>
      </c>
      <c r="E72" s="48">
        <v>7.7</v>
      </c>
      <c r="F72" s="41"/>
      <c r="G72" s="41"/>
      <c r="H72" s="42">
        <f t="shared" ref="H72:H89" si="14">ROUND(F72*G72,2)</f>
        <v>0</v>
      </c>
      <c r="I72" s="43"/>
      <c r="J72" s="43"/>
      <c r="K72" s="42">
        <f t="shared" ref="K72:K89" si="15">SUM(H72:J72)</f>
        <v>0</v>
      </c>
      <c r="L72" s="42">
        <f t="shared" ref="L72:L89" si="16">ROUND(E72*F72,2)</f>
        <v>0</v>
      </c>
      <c r="M72" s="42">
        <f t="shared" ref="M72:M89" si="17">ROUND(E72*H72,2)</f>
        <v>0</v>
      </c>
      <c r="N72" s="42">
        <f t="shared" ref="N72:N89" si="18">ROUND(E72*I72,2)</f>
        <v>0</v>
      </c>
      <c r="O72" s="42">
        <f t="shared" ref="O72:O89" si="19">ROUND(E72*J72,2)</f>
        <v>0</v>
      </c>
      <c r="P72" s="42">
        <f t="shared" ref="P72:P89" si="20">SUM(M72:O72)</f>
        <v>0</v>
      </c>
      <c r="Q72" s="44"/>
      <c r="R72" s="45"/>
    </row>
    <row r="73" spans="1:18" ht="12">
      <c r="A73" s="48">
        <v>3.2</v>
      </c>
      <c r="B73" s="48" t="s">
        <v>101</v>
      </c>
      <c r="C73" s="48" t="s">
        <v>102</v>
      </c>
      <c r="D73" s="48" t="s">
        <v>2</v>
      </c>
      <c r="E73" s="48">
        <v>48</v>
      </c>
      <c r="F73" s="41"/>
      <c r="G73" s="41"/>
      <c r="H73" s="42">
        <f t="shared" si="14"/>
        <v>0</v>
      </c>
      <c r="I73" s="43"/>
      <c r="J73" s="43"/>
      <c r="K73" s="42">
        <f t="shared" si="15"/>
        <v>0</v>
      </c>
      <c r="L73" s="42">
        <f t="shared" si="16"/>
        <v>0</v>
      </c>
      <c r="M73" s="42">
        <f t="shared" si="17"/>
        <v>0</v>
      </c>
      <c r="N73" s="42">
        <f t="shared" si="18"/>
        <v>0</v>
      </c>
      <c r="O73" s="42">
        <f t="shared" si="19"/>
        <v>0</v>
      </c>
      <c r="P73" s="42">
        <f t="shared" si="20"/>
        <v>0</v>
      </c>
      <c r="Q73" s="44"/>
      <c r="R73" s="45"/>
    </row>
    <row r="74" spans="1:18" ht="12">
      <c r="A74" s="48">
        <v>3.3</v>
      </c>
      <c r="B74" s="48" t="s">
        <v>103</v>
      </c>
      <c r="C74" s="48" t="s">
        <v>104</v>
      </c>
      <c r="D74" s="48" t="s">
        <v>100</v>
      </c>
      <c r="E74" s="48">
        <v>11.4</v>
      </c>
      <c r="F74" s="41"/>
      <c r="G74" s="41"/>
      <c r="H74" s="42">
        <f t="shared" si="14"/>
        <v>0</v>
      </c>
      <c r="I74" s="43"/>
      <c r="J74" s="43"/>
      <c r="K74" s="42">
        <f t="shared" si="15"/>
        <v>0</v>
      </c>
      <c r="L74" s="42">
        <f t="shared" si="16"/>
        <v>0</v>
      </c>
      <c r="M74" s="42">
        <f t="shared" si="17"/>
        <v>0</v>
      </c>
      <c r="N74" s="42">
        <f t="shared" si="18"/>
        <v>0</v>
      </c>
      <c r="O74" s="42">
        <f t="shared" si="19"/>
        <v>0</v>
      </c>
      <c r="P74" s="42">
        <f t="shared" si="20"/>
        <v>0</v>
      </c>
      <c r="Q74" s="44"/>
      <c r="R74" s="45"/>
    </row>
    <row r="75" spans="1:18" ht="12">
      <c r="A75" s="48">
        <v>3.4</v>
      </c>
      <c r="B75" s="48" t="s">
        <v>105</v>
      </c>
      <c r="C75" s="48" t="s">
        <v>106</v>
      </c>
      <c r="D75" s="48" t="s">
        <v>100</v>
      </c>
      <c r="E75" s="48">
        <v>27</v>
      </c>
      <c r="F75" s="41"/>
      <c r="G75" s="41"/>
      <c r="H75" s="42">
        <f t="shared" si="14"/>
        <v>0</v>
      </c>
      <c r="I75" s="43"/>
      <c r="J75" s="43"/>
      <c r="K75" s="42">
        <f t="shared" si="15"/>
        <v>0</v>
      </c>
      <c r="L75" s="42">
        <f t="shared" si="16"/>
        <v>0</v>
      </c>
      <c r="M75" s="42">
        <f t="shared" si="17"/>
        <v>0</v>
      </c>
      <c r="N75" s="42">
        <f t="shared" si="18"/>
        <v>0</v>
      </c>
      <c r="O75" s="42">
        <f t="shared" si="19"/>
        <v>0</v>
      </c>
      <c r="P75" s="42">
        <f t="shared" si="20"/>
        <v>0</v>
      </c>
      <c r="Q75" s="44"/>
      <c r="R75" s="45"/>
    </row>
    <row r="76" spans="1:18" ht="12">
      <c r="A76" s="48">
        <v>3.5</v>
      </c>
      <c r="B76" s="48" t="s">
        <v>107</v>
      </c>
      <c r="C76" s="48" t="s">
        <v>108</v>
      </c>
      <c r="D76" s="48" t="s">
        <v>5</v>
      </c>
      <c r="E76" s="48">
        <v>1</v>
      </c>
      <c r="F76" s="41"/>
      <c r="G76" s="41"/>
      <c r="H76" s="42">
        <f t="shared" si="14"/>
        <v>0</v>
      </c>
      <c r="I76" s="43"/>
      <c r="J76" s="43"/>
      <c r="K76" s="42">
        <f t="shared" si="15"/>
        <v>0</v>
      </c>
      <c r="L76" s="42">
        <f t="shared" si="16"/>
        <v>0</v>
      </c>
      <c r="M76" s="42">
        <f t="shared" si="17"/>
        <v>0</v>
      </c>
      <c r="N76" s="42">
        <f t="shared" si="18"/>
        <v>0</v>
      </c>
      <c r="O76" s="42">
        <f t="shared" si="19"/>
        <v>0</v>
      </c>
      <c r="P76" s="42">
        <f t="shared" si="20"/>
        <v>0</v>
      </c>
      <c r="Q76" s="44"/>
      <c r="R76" s="45"/>
    </row>
    <row r="77" spans="1:18" ht="12">
      <c r="A77" s="48">
        <v>3.6</v>
      </c>
      <c r="B77" s="48" t="s">
        <v>109</v>
      </c>
      <c r="C77" s="48" t="s">
        <v>110</v>
      </c>
      <c r="D77" s="48" t="s">
        <v>28</v>
      </c>
      <c r="E77" s="48">
        <v>1</v>
      </c>
      <c r="F77" s="41"/>
      <c r="G77" s="41"/>
      <c r="H77" s="42">
        <f t="shared" si="14"/>
        <v>0</v>
      </c>
      <c r="I77" s="43"/>
      <c r="J77" s="43"/>
      <c r="K77" s="42">
        <f t="shared" si="15"/>
        <v>0</v>
      </c>
      <c r="L77" s="42">
        <f t="shared" si="16"/>
        <v>0</v>
      </c>
      <c r="M77" s="42">
        <f t="shared" si="17"/>
        <v>0</v>
      </c>
      <c r="N77" s="42">
        <f t="shared" si="18"/>
        <v>0</v>
      </c>
      <c r="O77" s="42">
        <f t="shared" si="19"/>
        <v>0</v>
      </c>
      <c r="P77" s="42">
        <f t="shared" si="20"/>
        <v>0</v>
      </c>
      <c r="Q77" s="44"/>
      <c r="R77" s="45"/>
    </row>
    <row r="78" spans="1:18" ht="12">
      <c r="A78" s="48">
        <v>3.7</v>
      </c>
      <c r="B78" s="48" t="s">
        <v>111</v>
      </c>
      <c r="C78" s="48" t="s">
        <v>112</v>
      </c>
      <c r="D78" s="48" t="s">
        <v>2</v>
      </c>
      <c r="E78" s="48">
        <v>48</v>
      </c>
      <c r="F78" s="41"/>
      <c r="G78" s="41"/>
      <c r="H78" s="42">
        <f t="shared" si="14"/>
        <v>0</v>
      </c>
      <c r="I78" s="43"/>
      <c r="J78" s="43"/>
      <c r="K78" s="42">
        <f t="shared" si="15"/>
        <v>0</v>
      </c>
      <c r="L78" s="42">
        <f t="shared" si="16"/>
        <v>0</v>
      </c>
      <c r="M78" s="42">
        <f t="shared" si="17"/>
        <v>0</v>
      </c>
      <c r="N78" s="42">
        <f t="shared" si="18"/>
        <v>0</v>
      </c>
      <c r="O78" s="42">
        <f t="shared" si="19"/>
        <v>0</v>
      </c>
      <c r="P78" s="42">
        <f t="shared" si="20"/>
        <v>0</v>
      </c>
      <c r="Q78" s="44"/>
      <c r="R78" s="45"/>
    </row>
    <row r="79" spans="1:18" ht="12">
      <c r="A79" s="48">
        <v>3.8</v>
      </c>
      <c r="B79" s="48" t="s">
        <v>113</v>
      </c>
      <c r="C79" s="48" t="s">
        <v>114</v>
      </c>
      <c r="D79" s="48" t="s">
        <v>115</v>
      </c>
      <c r="E79" s="48">
        <v>4.8000000000000001E-2</v>
      </c>
      <c r="F79" s="41"/>
      <c r="G79" s="41"/>
      <c r="H79" s="42">
        <f t="shared" si="14"/>
        <v>0</v>
      </c>
      <c r="I79" s="43"/>
      <c r="J79" s="43"/>
      <c r="K79" s="42">
        <f t="shared" si="15"/>
        <v>0</v>
      </c>
      <c r="L79" s="42">
        <f t="shared" si="16"/>
        <v>0</v>
      </c>
      <c r="M79" s="42">
        <f t="shared" si="17"/>
        <v>0</v>
      </c>
      <c r="N79" s="42">
        <f t="shared" si="18"/>
        <v>0</v>
      </c>
      <c r="O79" s="42">
        <f t="shared" si="19"/>
        <v>0</v>
      </c>
      <c r="P79" s="42">
        <f t="shared" si="20"/>
        <v>0</v>
      </c>
      <c r="Q79" s="44"/>
      <c r="R79" s="45"/>
    </row>
    <row r="80" spans="1:18" ht="12">
      <c r="A80" s="48">
        <v>3.9</v>
      </c>
      <c r="B80" s="48" t="s">
        <v>116</v>
      </c>
      <c r="C80" s="48" t="s">
        <v>117</v>
      </c>
      <c r="D80" s="48" t="s">
        <v>115</v>
      </c>
      <c r="E80" s="48">
        <v>4.8000000000000001E-2</v>
      </c>
      <c r="F80" s="41"/>
      <c r="G80" s="41"/>
      <c r="H80" s="42">
        <f t="shared" si="14"/>
        <v>0</v>
      </c>
      <c r="I80" s="43"/>
      <c r="J80" s="43"/>
      <c r="K80" s="42">
        <f t="shared" si="15"/>
        <v>0</v>
      </c>
      <c r="L80" s="42">
        <f t="shared" si="16"/>
        <v>0</v>
      </c>
      <c r="M80" s="42">
        <f t="shared" si="17"/>
        <v>0</v>
      </c>
      <c r="N80" s="42">
        <f t="shared" si="18"/>
        <v>0</v>
      </c>
      <c r="O80" s="42">
        <f t="shared" si="19"/>
        <v>0</v>
      </c>
      <c r="P80" s="42">
        <f t="shared" si="20"/>
        <v>0</v>
      </c>
      <c r="Q80" s="44"/>
      <c r="R80" s="45"/>
    </row>
    <row r="81" spans="1:18" ht="12">
      <c r="A81" s="49">
        <v>3.1</v>
      </c>
      <c r="B81" s="48" t="s">
        <v>38</v>
      </c>
      <c r="C81" s="48" t="s">
        <v>39</v>
      </c>
      <c r="D81" s="48" t="s">
        <v>40</v>
      </c>
      <c r="E81" s="48">
        <v>1</v>
      </c>
      <c r="F81" s="41"/>
      <c r="G81" s="41"/>
      <c r="H81" s="42">
        <f t="shared" si="14"/>
        <v>0</v>
      </c>
      <c r="I81" s="43"/>
      <c r="J81" s="43"/>
      <c r="K81" s="42">
        <f t="shared" si="15"/>
        <v>0</v>
      </c>
      <c r="L81" s="42">
        <f t="shared" si="16"/>
        <v>0</v>
      </c>
      <c r="M81" s="42">
        <f t="shared" si="17"/>
        <v>0</v>
      </c>
      <c r="N81" s="42">
        <f t="shared" si="18"/>
        <v>0</v>
      </c>
      <c r="O81" s="42">
        <f t="shared" si="19"/>
        <v>0</v>
      </c>
      <c r="P81" s="42">
        <f t="shared" si="20"/>
        <v>0</v>
      </c>
      <c r="Q81" s="44"/>
      <c r="R81" s="45"/>
    </row>
    <row r="82" spans="1:18" ht="12">
      <c r="A82" s="48">
        <v>3.11</v>
      </c>
      <c r="B82" s="48" t="s">
        <v>41</v>
      </c>
      <c r="C82" s="48" t="s">
        <v>42</v>
      </c>
      <c r="D82" s="48" t="s">
        <v>43</v>
      </c>
      <c r="E82" s="48">
        <v>2</v>
      </c>
      <c r="F82" s="41"/>
      <c r="G82" s="41"/>
      <c r="H82" s="42">
        <f t="shared" si="14"/>
        <v>0</v>
      </c>
      <c r="I82" s="43"/>
      <c r="J82" s="43"/>
      <c r="K82" s="42">
        <f t="shared" si="15"/>
        <v>0</v>
      </c>
      <c r="L82" s="42">
        <f t="shared" si="16"/>
        <v>0</v>
      </c>
      <c r="M82" s="42">
        <f t="shared" si="17"/>
        <v>0</v>
      </c>
      <c r="N82" s="42">
        <f t="shared" si="18"/>
        <v>0</v>
      </c>
      <c r="O82" s="42">
        <f t="shared" si="19"/>
        <v>0</v>
      </c>
      <c r="P82" s="42">
        <f t="shared" si="20"/>
        <v>0</v>
      </c>
      <c r="Q82" s="44"/>
      <c r="R82" s="45"/>
    </row>
    <row r="83" spans="1:18" ht="12">
      <c r="A83" s="48">
        <v>3.12</v>
      </c>
      <c r="B83" s="48" t="s">
        <v>44</v>
      </c>
      <c r="C83" s="48" t="s">
        <v>45</v>
      </c>
      <c r="D83" s="48" t="s">
        <v>28</v>
      </c>
      <c r="E83" s="48">
        <v>2</v>
      </c>
      <c r="F83" s="41"/>
      <c r="G83" s="41"/>
      <c r="H83" s="42">
        <f t="shared" si="14"/>
        <v>0</v>
      </c>
      <c r="I83" s="43"/>
      <c r="J83" s="43"/>
      <c r="K83" s="42">
        <f t="shared" si="15"/>
        <v>0</v>
      </c>
      <c r="L83" s="42">
        <f t="shared" si="16"/>
        <v>0</v>
      </c>
      <c r="M83" s="42">
        <f t="shared" si="17"/>
        <v>0</v>
      </c>
      <c r="N83" s="42">
        <f t="shared" si="18"/>
        <v>0</v>
      </c>
      <c r="O83" s="42">
        <f t="shared" si="19"/>
        <v>0</v>
      </c>
      <c r="P83" s="42">
        <f t="shared" si="20"/>
        <v>0</v>
      </c>
      <c r="Q83" s="44"/>
      <c r="R83" s="45"/>
    </row>
    <row r="84" spans="1:18" ht="12">
      <c r="A84" s="52">
        <v>3.13</v>
      </c>
      <c r="B84" s="52" t="s">
        <v>118</v>
      </c>
      <c r="C84" s="52" t="s">
        <v>119</v>
      </c>
      <c r="D84" s="52" t="s">
        <v>120</v>
      </c>
      <c r="E84" s="52">
        <v>1</v>
      </c>
      <c r="F84" s="53"/>
      <c r="G84" s="53"/>
      <c r="H84" s="54">
        <f t="shared" si="14"/>
        <v>0</v>
      </c>
      <c r="I84" s="162" t="s">
        <v>321</v>
      </c>
      <c r="J84" s="55"/>
      <c r="K84" s="54">
        <f t="shared" si="15"/>
        <v>0</v>
      </c>
      <c r="L84" s="54">
        <f t="shared" si="16"/>
        <v>0</v>
      </c>
      <c r="M84" s="54">
        <f t="shared" si="17"/>
        <v>0</v>
      </c>
      <c r="N84" s="163" t="s">
        <v>321</v>
      </c>
      <c r="O84" s="54">
        <f t="shared" si="19"/>
        <v>0</v>
      </c>
      <c r="P84" s="54">
        <f t="shared" si="20"/>
        <v>0</v>
      </c>
      <c r="Q84" s="56"/>
      <c r="R84" s="57"/>
    </row>
    <row r="85" spans="1:18" ht="12">
      <c r="A85" s="52">
        <v>3.14</v>
      </c>
      <c r="B85" s="52" t="s">
        <v>50</v>
      </c>
      <c r="C85" s="52" t="s">
        <v>51</v>
      </c>
      <c r="D85" s="52" t="s">
        <v>5</v>
      </c>
      <c r="E85" s="52">
        <v>1</v>
      </c>
      <c r="F85" s="53"/>
      <c r="G85" s="53"/>
      <c r="H85" s="54">
        <f t="shared" si="14"/>
        <v>0</v>
      </c>
      <c r="I85" s="162" t="s">
        <v>321</v>
      </c>
      <c r="J85" s="55"/>
      <c r="K85" s="54">
        <f t="shared" si="15"/>
        <v>0</v>
      </c>
      <c r="L85" s="54">
        <f t="shared" si="16"/>
        <v>0</v>
      </c>
      <c r="M85" s="54">
        <f t="shared" si="17"/>
        <v>0</v>
      </c>
      <c r="N85" s="163" t="s">
        <v>321</v>
      </c>
      <c r="O85" s="54">
        <f t="shared" si="19"/>
        <v>0</v>
      </c>
      <c r="P85" s="54">
        <f t="shared" si="20"/>
        <v>0</v>
      </c>
      <c r="Q85" s="56"/>
      <c r="R85" s="57"/>
    </row>
    <row r="86" spans="1:18" ht="12">
      <c r="A86" s="52">
        <v>3.15</v>
      </c>
      <c r="B86" s="52" t="s">
        <v>52</v>
      </c>
      <c r="C86" s="52" t="s">
        <v>53</v>
      </c>
      <c r="D86" s="52" t="s">
        <v>5</v>
      </c>
      <c r="E86" s="52">
        <v>2</v>
      </c>
      <c r="F86" s="53"/>
      <c r="G86" s="53"/>
      <c r="H86" s="54">
        <f t="shared" si="14"/>
        <v>0</v>
      </c>
      <c r="I86" s="162" t="s">
        <v>321</v>
      </c>
      <c r="J86" s="55"/>
      <c r="K86" s="54">
        <f t="shared" si="15"/>
        <v>0</v>
      </c>
      <c r="L86" s="54">
        <f t="shared" si="16"/>
        <v>0</v>
      </c>
      <c r="M86" s="54">
        <f t="shared" si="17"/>
        <v>0</v>
      </c>
      <c r="N86" s="163" t="s">
        <v>321</v>
      </c>
      <c r="O86" s="54">
        <f t="shared" si="19"/>
        <v>0</v>
      </c>
      <c r="P86" s="54">
        <f t="shared" si="20"/>
        <v>0</v>
      </c>
      <c r="Q86" s="56"/>
      <c r="R86" s="57"/>
    </row>
    <row r="87" spans="1:18" ht="12">
      <c r="A87" s="48">
        <v>3.16</v>
      </c>
      <c r="B87" s="48" t="s">
        <v>121</v>
      </c>
      <c r="C87" s="48" t="s">
        <v>122</v>
      </c>
      <c r="D87" s="48" t="s">
        <v>5</v>
      </c>
      <c r="E87" s="48">
        <v>14</v>
      </c>
      <c r="F87" s="41"/>
      <c r="G87" s="41"/>
      <c r="H87" s="42">
        <f t="shared" si="14"/>
        <v>0</v>
      </c>
      <c r="I87" s="43"/>
      <c r="J87" s="43"/>
      <c r="K87" s="42">
        <f t="shared" si="15"/>
        <v>0</v>
      </c>
      <c r="L87" s="42">
        <f t="shared" si="16"/>
        <v>0</v>
      </c>
      <c r="M87" s="42">
        <f t="shared" si="17"/>
        <v>0</v>
      </c>
      <c r="N87" s="42">
        <f t="shared" si="18"/>
        <v>0</v>
      </c>
      <c r="O87" s="42">
        <f t="shared" si="19"/>
        <v>0</v>
      </c>
      <c r="P87" s="42">
        <f t="shared" si="20"/>
        <v>0</v>
      </c>
      <c r="Q87" s="44"/>
      <c r="R87" s="45"/>
    </row>
    <row r="88" spans="1:18" ht="12">
      <c r="A88" s="48">
        <v>3.17</v>
      </c>
      <c r="B88" s="48" t="s">
        <v>123</v>
      </c>
      <c r="C88" s="48" t="s">
        <v>124</v>
      </c>
      <c r="D88" s="48" t="s">
        <v>100</v>
      </c>
      <c r="E88" s="48">
        <v>21</v>
      </c>
      <c r="F88" s="41"/>
      <c r="G88" s="41"/>
      <c r="H88" s="42">
        <f t="shared" si="14"/>
        <v>0</v>
      </c>
      <c r="I88" s="43"/>
      <c r="J88" s="43"/>
      <c r="K88" s="42">
        <f t="shared" si="15"/>
        <v>0</v>
      </c>
      <c r="L88" s="42">
        <f t="shared" si="16"/>
        <v>0</v>
      </c>
      <c r="M88" s="42">
        <f t="shared" si="17"/>
        <v>0</v>
      </c>
      <c r="N88" s="42">
        <f t="shared" si="18"/>
        <v>0</v>
      </c>
      <c r="O88" s="42">
        <f t="shared" si="19"/>
        <v>0</v>
      </c>
      <c r="P88" s="42">
        <f t="shared" si="20"/>
        <v>0</v>
      </c>
      <c r="Q88" s="44"/>
      <c r="R88" s="45"/>
    </row>
    <row r="89" spans="1:18" ht="12">
      <c r="A89" s="48">
        <v>3.18</v>
      </c>
      <c r="B89" s="48" t="s">
        <v>289</v>
      </c>
      <c r="C89" s="48" t="s">
        <v>125</v>
      </c>
      <c r="D89" s="48" t="s">
        <v>22</v>
      </c>
      <c r="E89" s="48">
        <v>1</v>
      </c>
      <c r="F89" s="41"/>
      <c r="G89" s="41"/>
      <c r="H89" s="42">
        <f t="shared" si="14"/>
        <v>0</v>
      </c>
      <c r="I89" s="43"/>
      <c r="J89" s="43"/>
      <c r="K89" s="42">
        <f t="shared" si="15"/>
        <v>0</v>
      </c>
      <c r="L89" s="42">
        <f t="shared" si="16"/>
        <v>0</v>
      </c>
      <c r="M89" s="42">
        <f t="shared" si="17"/>
        <v>0</v>
      </c>
      <c r="N89" s="42">
        <f t="shared" si="18"/>
        <v>0</v>
      </c>
      <c r="O89" s="42">
        <f t="shared" si="19"/>
        <v>0</v>
      </c>
      <c r="P89" s="42">
        <f t="shared" si="20"/>
        <v>0</v>
      </c>
      <c r="Q89" s="44"/>
      <c r="R89" s="45"/>
    </row>
    <row r="90" spans="1:18" ht="12">
      <c r="A90" s="46"/>
      <c r="B90" s="47" t="s">
        <v>290</v>
      </c>
      <c r="C90" s="47" t="s">
        <v>281</v>
      </c>
      <c r="D90" s="47"/>
      <c r="E90" s="47"/>
      <c r="F90" s="47"/>
      <c r="G90" s="46"/>
      <c r="H90" s="46"/>
      <c r="I90" s="46"/>
      <c r="J90" s="46"/>
      <c r="K90" s="46"/>
      <c r="L90" s="46"/>
      <c r="M90" s="46"/>
      <c r="N90" s="46"/>
      <c r="O90" s="46"/>
      <c r="P90" s="46"/>
      <c r="Q90" s="46"/>
      <c r="R90" s="46"/>
    </row>
    <row r="91" spans="1:18" ht="12">
      <c r="A91" s="48">
        <v>3.19</v>
      </c>
      <c r="B91" s="48" t="s">
        <v>289</v>
      </c>
      <c r="C91" s="161" t="s">
        <v>126</v>
      </c>
      <c r="D91" s="48" t="s">
        <v>7</v>
      </c>
      <c r="E91" s="48">
        <v>1</v>
      </c>
      <c r="F91" s="41"/>
      <c r="G91" s="41"/>
      <c r="H91" s="42">
        <f t="shared" ref="H91:H105" si="21">ROUND(F91*G91,2)</f>
        <v>0</v>
      </c>
      <c r="I91" s="43"/>
      <c r="J91" s="43"/>
      <c r="K91" s="42">
        <f t="shared" ref="K91:K105" si="22">SUM(H91:J91)</f>
        <v>0</v>
      </c>
      <c r="L91" s="42">
        <f t="shared" ref="L91:L105" si="23">ROUND(E91*F91,2)</f>
        <v>0</v>
      </c>
      <c r="M91" s="42">
        <f t="shared" ref="M91:M105" si="24">ROUND(E91*H91,2)</f>
        <v>0</v>
      </c>
      <c r="N91" s="42">
        <f t="shared" ref="N91:N105" si="25">ROUND(E91*I91,2)</f>
        <v>0</v>
      </c>
      <c r="O91" s="42">
        <f t="shared" ref="O91:O105" si="26">ROUND(E91*J91,2)</f>
        <v>0</v>
      </c>
      <c r="P91" s="42">
        <f t="shared" ref="P91:P105" si="27">SUM(M91:O91)</f>
        <v>0</v>
      </c>
      <c r="Q91" s="44"/>
      <c r="R91" s="45"/>
    </row>
    <row r="92" spans="1:18" ht="12">
      <c r="A92" s="49">
        <v>3.2</v>
      </c>
      <c r="B92" s="48" t="s">
        <v>289</v>
      </c>
      <c r="C92" s="48" t="s">
        <v>127</v>
      </c>
      <c r="D92" s="48" t="s">
        <v>7</v>
      </c>
      <c r="E92" s="48">
        <v>1</v>
      </c>
      <c r="F92" s="41"/>
      <c r="G92" s="41"/>
      <c r="H92" s="42">
        <f t="shared" si="21"/>
        <v>0</v>
      </c>
      <c r="I92" s="43"/>
      <c r="J92" s="43"/>
      <c r="K92" s="42">
        <f t="shared" si="22"/>
        <v>0</v>
      </c>
      <c r="L92" s="42">
        <f t="shared" si="23"/>
        <v>0</v>
      </c>
      <c r="M92" s="42">
        <f t="shared" si="24"/>
        <v>0</v>
      </c>
      <c r="N92" s="42">
        <f t="shared" si="25"/>
        <v>0</v>
      </c>
      <c r="O92" s="42">
        <f t="shared" si="26"/>
        <v>0</v>
      </c>
      <c r="P92" s="42">
        <f t="shared" si="27"/>
        <v>0</v>
      </c>
      <c r="Q92" s="44"/>
      <c r="R92" s="45"/>
    </row>
    <row r="93" spans="1:18" ht="12">
      <c r="A93" s="48">
        <v>3.21</v>
      </c>
      <c r="B93" s="48" t="s">
        <v>289</v>
      </c>
      <c r="C93" s="48" t="s">
        <v>128</v>
      </c>
      <c r="D93" s="48" t="s">
        <v>7</v>
      </c>
      <c r="E93" s="48">
        <v>1</v>
      </c>
      <c r="F93" s="41"/>
      <c r="G93" s="41"/>
      <c r="H93" s="42">
        <f t="shared" si="21"/>
        <v>0</v>
      </c>
      <c r="I93" s="43"/>
      <c r="J93" s="43"/>
      <c r="K93" s="42">
        <f t="shared" si="22"/>
        <v>0</v>
      </c>
      <c r="L93" s="42">
        <f t="shared" si="23"/>
        <v>0</v>
      </c>
      <c r="M93" s="42">
        <f t="shared" si="24"/>
        <v>0</v>
      </c>
      <c r="N93" s="42">
        <f t="shared" si="25"/>
        <v>0</v>
      </c>
      <c r="O93" s="42">
        <f t="shared" si="26"/>
        <v>0</v>
      </c>
      <c r="P93" s="42">
        <f t="shared" si="27"/>
        <v>0</v>
      </c>
      <c r="Q93" s="44"/>
      <c r="R93" s="45"/>
    </row>
    <row r="94" spans="1:18" ht="12">
      <c r="A94" s="52">
        <v>3.22</v>
      </c>
      <c r="B94" s="52" t="s">
        <v>129</v>
      </c>
      <c r="C94" s="52" t="s">
        <v>130</v>
      </c>
      <c r="D94" s="52" t="s">
        <v>22</v>
      </c>
      <c r="E94" s="52">
        <v>1</v>
      </c>
      <c r="F94" s="53"/>
      <c r="G94" s="53"/>
      <c r="H94" s="54">
        <f t="shared" si="21"/>
        <v>0</v>
      </c>
      <c r="I94" s="162" t="s">
        <v>321</v>
      </c>
      <c r="J94" s="55"/>
      <c r="K94" s="54">
        <f t="shared" si="22"/>
        <v>0</v>
      </c>
      <c r="L94" s="54">
        <f t="shared" si="23"/>
        <v>0</v>
      </c>
      <c r="M94" s="54">
        <f t="shared" si="24"/>
        <v>0</v>
      </c>
      <c r="N94" s="163" t="s">
        <v>321</v>
      </c>
      <c r="O94" s="54">
        <f t="shared" si="26"/>
        <v>0</v>
      </c>
      <c r="P94" s="54">
        <f t="shared" si="27"/>
        <v>0</v>
      </c>
      <c r="Q94" s="56"/>
      <c r="R94" s="57"/>
    </row>
    <row r="95" spans="1:18" ht="12">
      <c r="A95" s="48">
        <v>3.23</v>
      </c>
      <c r="B95" s="48" t="s">
        <v>131</v>
      </c>
      <c r="C95" s="48" t="s">
        <v>132</v>
      </c>
      <c r="D95" s="48" t="s">
        <v>22</v>
      </c>
      <c r="E95" s="48">
        <v>2</v>
      </c>
      <c r="F95" s="41"/>
      <c r="G95" s="41"/>
      <c r="H95" s="42">
        <f t="shared" si="21"/>
        <v>0</v>
      </c>
      <c r="I95" s="43"/>
      <c r="J95" s="43"/>
      <c r="K95" s="42">
        <f t="shared" si="22"/>
        <v>0</v>
      </c>
      <c r="L95" s="42">
        <f t="shared" si="23"/>
        <v>0</v>
      </c>
      <c r="M95" s="42">
        <f t="shared" si="24"/>
        <v>0</v>
      </c>
      <c r="N95" s="42">
        <f t="shared" si="25"/>
        <v>0</v>
      </c>
      <c r="O95" s="42">
        <f t="shared" si="26"/>
        <v>0</v>
      </c>
      <c r="P95" s="42">
        <f t="shared" si="27"/>
        <v>0</v>
      </c>
      <c r="Q95" s="50" t="s">
        <v>316</v>
      </c>
      <c r="R95" s="51"/>
    </row>
    <row r="96" spans="1:18" ht="12">
      <c r="A96" s="48">
        <v>3.24</v>
      </c>
      <c r="B96" s="48" t="s">
        <v>133</v>
      </c>
      <c r="C96" s="48" t="s">
        <v>134</v>
      </c>
      <c r="D96" s="48" t="s">
        <v>22</v>
      </c>
      <c r="E96" s="48">
        <v>28</v>
      </c>
      <c r="F96" s="41"/>
      <c r="G96" s="41"/>
      <c r="H96" s="42">
        <f t="shared" si="21"/>
        <v>0</v>
      </c>
      <c r="I96" s="43"/>
      <c r="J96" s="43"/>
      <c r="K96" s="42">
        <f t="shared" si="22"/>
        <v>0</v>
      </c>
      <c r="L96" s="42">
        <f t="shared" si="23"/>
        <v>0</v>
      </c>
      <c r="M96" s="42">
        <f t="shared" si="24"/>
        <v>0</v>
      </c>
      <c r="N96" s="42">
        <f t="shared" si="25"/>
        <v>0</v>
      </c>
      <c r="O96" s="42">
        <f t="shared" si="26"/>
        <v>0</v>
      </c>
      <c r="P96" s="42">
        <f t="shared" si="27"/>
        <v>0</v>
      </c>
      <c r="Q96" s="44"/>
      <c r="R96" s="45"/>
    </row>
    <row r="97" spans="1:18" ht="12">
      <c r="A97" s="48">
        <v>3.25</v>
      </c>
      <c r="B97" s="48" t="s">
        <v>135</v>
      </c>
      <c r="C97" s="48" t="s">
        <v>136</v>
      </c>
      <c r="D97" s="48" t="s">
        <v>2</v>
      </c>
      <c r="E97" s="48">
        <v>48</v>
      </c>
      <c r="F97" s="41"/>
      <c r="G97" s="41"/>
      <c r="H97" s="42">
        <f t="shared" si="21"/>
        <v>0</v>
      </c>
      <c r="I97" s="43"/>
      <c r="J97" s="43"/>
      <c r="K97" s="42">
        <f t="shared" si="22"/>
        <v>0</v>
      </c>
      <c r="L97" s="42">
        <f t="shared" si="23"/>
        <v>0</v>
      </c>
      <c r="M97" s="42">
        <f t="shared" si="24"/>
        <v>0</v>
      </c>
      <c r="N97" s="42">
        <f t="shared" si="25"/>
        <v>0</v>
      </c>
      <c r="O97" s="42">
        <f t="shared" si="26"/>
        <v>0</v>
      </c>
      <c r="P97" s="42">
        <f t="shared" si="27"/>
        <v>0</v>
      </c>
      <c r="Q97" s="50" t="s">
        <v>316</v>
      </c>
      <c r="R97" s="51"/>
    </row>
    <row r="98" spans="1:18" ht="12">
      <c r="A98" s="48">
        <v>3.26</v>
      </c>
      <c r="B98" s="48" t="s">
        <v>137</v>
      </c>
      <c r="C98" s="48" t="s">
        <v>138</v>
      </c>
      <c r="D98" s="48" t="s">
        <v>22</v>
      </c>
      <c r="E98" s="48">
        <v>14</v>
      </c>
      <c r="F98" s="41"/>
      <c r="G98" s="41"/>
      <c r="H98" s="42">
        <f t="shared" si="21"/>
        <v>0</v>
      </c>
      <c r="I98" s="43"/>
      <c r="J98" s="43"/>
      <c r="K98" s="42">
        <f t="shared" si="22"/>
        <v>0</v>
      </c>
      <c r="L98" s="42">
        <f t="shared" si="23"/>
        <v>0</v>
      </c>
      <c r="M98" s="42">
        <f t="shared" si="24"/>
        <v>0</v>
      </c>
      <c r="N98" s="42">
        <f t="shared" si="25"/>
        <v>0</v>
      </c>
      <c r="O98" s="42">
        <f t="shared" si="26"/>
        <v>0</v>
      </c>
      <c r="P98" s="42">
        <f t="shared" si="27"/>
        <v>0</v>
      </c>
      <c r="Q98" s="44"/>
      <c r="R98" s="45"/>
    </row>
    <row r="99" spans="1:18" ht="12">
      <c r="A99" s="48">
        <v>3.27</v>
      </c>
      <c r="B99" s="48" t="s">
        <v>139</v>
      </c>
      <c r="C99" s="48" t="s">
        <v>140</v>
      </c>
      <c r="D99" s="48" t="s">
        <v>22</v>
      </c>
      <c r="E99" s="48">
        <v>6</v>
      </c>
      <c r="F99" s="41"/>
      <c r="G99" s="41"/>
      <c r="H99" s="42">
        <f t="shared" si="21"/>
        <v>0</v>
      </c>
      <c r="I99" s="43"/>
      <c r="J99" s="43"/>
      <c r="K99" s="42">
        <f t="shared" si="22"/>
        <v>0</v>
      </c>
      <c r="L99" s="42">
        <f t="shared" si="23"/>
        <v>0</v>
      </c>
      <c r="M99" s="42">
        <f t="shared" si="24"/>
        <v>0</v>
      </c>
      <c r="N99" s="42">
        <f t="shared" si="25"/>
        <v>0</v>
      </c>
      <c r="O99" s="42">
        <f t="shared" si="26"/>
        <v>0</v>
      </c>
      <c r="P99" s="42">
        <f t="shared" si="27"/>
        <v>0</v>
      </c>
      <c r="Q99" s="44"/>
      <c r="R99" s="45"/>
    </row>
    <row r="100" spans="1:18" ht="12">
      <c r="A100" s="48">
        <v>3.28</v>
      </c>
      <c r="B100" s="48" t="s">
        <v>141</v>
      </c>
      <c r="C100" s="48" t="s">
        <v>142</v>
      </c>
      <c r="D100" s="48" t="s">
        <v>22</v>
      </c>
      <c r="E100" s="48">
        <v>2</v>
      </c>
      <c r="F100" s="41"/>
      <c r="G100" s="41"/>
      <c r="H100" s="42">
        <f t="shared" si="21"/>
        <v>0</v>
      </c>
      <c r="I100" s="43"/>
      <c r="J100" s="43"/>
      <c r="K100" s="42">
        <f t="shared" si="22"/>
        <v>0</v>
      </c>
      <c r="L100" s="42">
        <f t="shared" si="23"/>
        <v>0</v>
      </c>
      <c r="M100" s="42">
        <f t="shared" si="24"/>
        <v>0</v>
      </c>
      <c r="N100" s="42">
        <f t="shared" si="25"/>
        <v>0</v>
      </c>
      <c r="O100" s="42">
        <f t="shared" si="26"/>
        <v>0</v>
      </c>
      <c r="P100" s="42">
        <f t="shared" si="27"/>
        <v>0</v>
      </c>
      <c r="Q100" s="50" t="s">
        <v>316</v>
      </c>
      <c r="R100" s="51"/>
    </row>
    <row r="101" spans="1:18" ht="12">
      <c r="A101" s="48">
        <v>3.29</v>
      </c>
      <c r="B101" s="48" t="s">
        <v>143</v>
      </c>
      <c r="C101" s="48" t="s">
        <v>144</v>
      </c>
      <c r="D101" s="48" t="s">
        <v>145</v>
      </c>
      <c r="E101" s="48">
        <v>6.8</v>
      </c>
      <c r="F101" s="41"/>
      <c r="G101" s="41"/>
      <c r="H101" s="42">
        <f t="shared" si="21"/>
        <v>0</v>
      </c>
      <c r="I101" s="43"/>
      <c r="J101" s="43"/>
      <c r="K101" s="42">
        <f t="shared" si="22"/>
        <v>0</v>
      </c>
      <c r="L101" s="42">
        <f t="shared" si="23"/>
        <v>0</v>
      </c>
      <c r="M101" s="42">
        <f t="shared" si="24"/>
        <v>0</v>
      </c>
      <c r="N101" s="42">
        <f t="shared" si="25"/>
        <v>0</v>
      </c>
      <c r="O101" s="42">
        <f t="shared" si="26"/>
        <v>0</v>
      </c>
      <c r="P101" s="42">
        <f t="shared" si="27"/>
        <v>0</v>
      </c>
      <c r="Q101" s="44"/>
      <c r="R101" s="45"/>
    </row>
    <row r="102" spans="1:18" ht="12">
      <c r="A102" s="49">
        <v>3.3</v>
      </c>
      <c r="B102" s="48" t="s">
        <v>146</v>
      </c>
      <c r="C102" s="48" t="s">
        <v>147</v>
      </c>
      <c r="D102" s="48" t="s">
        <v>145</v>
      </c>
      <c r="E102" s="48">
        <v>1.7</v>
      </c>
      <c r="F102" s="41"/>
      <c r="G102" s="41"/>
      <c r="H102" s="42">
        <f t="shared" si="21"/>
        <v>0</v>
      </c>
      <c r="I102" s="43"/>
      <c r="J102" s="43"/>
      <c r="K102" s="42">
        <f t="shared" si="22"/>
        <v>0</v>
      </c>
      <c r="L102" s="42">
        <f t="shared" si="23"/>
        <v>0</v>
      </c>
      <c r="M102" s="42">
        <f t="shared" si="24"/>
        <v>0</v>
      </c>
      <c r="N102" s="42">
        <f t="shared" si="25"/>
        <v>0</v>
      </c>
      <c r="O102" s="42">
        <f t="shared" si="26"/>
        <v>0</v>
      </c>
      <c r="P102" s="42">
        <f t="shared" si="27"/>
        <v>0</v>
      </c>
      <c r="Q102" s="44"/>
      <c r="R102" s="45"/>
    </row>
    <row r="103" spans="1:18" ht="12">
      <c r="A103" s="48">
        <v>3.31</v>
      </c>
      <c r="B103" s="48" t="s">
        <v>148</v>
      </c>
      <c r="C103" s="48" t="s">
        <v>149</v>
      </c>
      <c r="D103" s="48" t="s">
        <v>145</v>
      </c>
      <c r="E103" s="48">
        <v>5.5</v>
      </c>
      <c r="F103" s="41"/>
      <c r="G103" s="41"/>
      <c r="H103" s="42">
        <f t="shared" si="21"/>
        <v>0</v>
      </c>
      <c r="I103" s="43"/>
      <c r="J103" s="43"/>
      <c r="K103" s="42">
        <f t="shared" si="22"/>
        <v>0</v>
      </c>
      <c r="L103" s="42">
        <f t="shared" si="23"/>
        <v>0</v>
      </c>
      <c r="M103" s="42">
        <f t="shared" si="24"/>
        <v>0</v>
      </c>
      <c r="N103" s="42">
        <f t="shared" si="25"/>
        <v>0</v>
      </c>
      <c r="O103" s="42">
        <f t="shared" si="26"/>
        <v>0</v>
      </c>
      <c r="P103" s="42">
        <f t="shared" si="27"/>
        <v>0</v>
      </c>
      <c r="Q103" s="44"/>
      <c r="R103" s="45"/>
    </row>
    <row r="104" spans="1:18" ht="12">
      <c r="A104" s="48">
        <v>3.32</v>
      </c>
      <c r="B104" s="48" t="s">
        <v>150</v>
      </c>
      <c r="C104" s="48" t="s">
        <v>151</v>
      </c>
      <c r="D104" s="48" t="s">
        <v>145</v>
      </c>
      <c r="E104" s="48">
        <v>3.6</v>
      </c>
      <c r="F104" s="41"/>
      <c r="G104" s="41"/>
      <c r="H104" s="42">
        <f t="shared" si="21"/>
        <v>0</v>
      </c>
      <c r="I104" s="43"/>
      <c r="J104" s="43"/>
      <c r="K104" s="42">
        <f t="shared" si="22"/>
        <v>0</v>
      </c>
      <c r="L104" s="42">
        <f t="shared" si="23"/>
        <v>0</v>
      </c>
      <c r="M104" s="42">
        <f t="shared" si="24"/>
        <v>0</v>
      </c>
      <c r="N104" s="42">
        <f t="shared" si="25"/>
        <v>0</v>
      </c>
      <c r="O104" s="42">
        <f t="shared" si="26"/>
        <v>0</v>
      </c>
      <c r="P104" s="42">
        <f t="shared" si="27"/>
        <v>0</v>
      </c>
      <c r="Q104" s="44"/>
      <c r="R104" s="45"/>
    </row>
    <row r="105" spans="1:18" ht="12">
      <c r="A105" s="48">
        <v>3.33</v>
      </c>
      <c r="B105" s="48" t="s">
        <v>152</v>
      </c>
      <c r="C105" s="48" t="s">
        <v>153</v>
      </c>
      <c r="D105" s="48" t="s">
        <v>145</v>
      </c>
      <c r="E105" s="48">
        <v>0.75</v>
      </c>
      <c r="F105" s="41"/>
      <c r="G105" s="41"/>
      <c r="H105" s="42">
        <f t="shared" si="21"/>
        <v>0</v>
      </c>
      <c r="I105" s="43"/>
      <c r="J105" s="43"/>
      <c r="K105" s="42">
        <f t="shared" si="22"/>
        <v>0</v>
      </c>
      <c r="L105" s="42">
        <f t="shared" si="23"/>
        <v>0</v>
      </c>
      <c r="M105" s="42">
        <f t="shared" si="24"/>
        <v>0</v>
      </c>
      <c r="N105" s="42">
        <f t="shared" si="25"/>
        <v>0</v>
      </c>
      <c r="O105" s="42">
        <f t="shared" si="26"/>
        <v>0</v>
      </c>
      <c r="P105" s="42">
        <f t="shared" si="27"/>
        <v>0</v>
      </c>
      <c r="Q105" s="44"/>
      <c r="R105" s="45"/>
    </row>
    <row r="106" spans="1:18" ht="12">
      <c r="A106" s="46">
        <v>4</v>
      </c>
      <c r="B106" s="47" t="s">
        <v>290</v>
      </c>
      <c r="C106" s="47" t="s">
        <v>282</v>
      </c>
      <c r="D106" s="47"/>
      <c r="E106" s="47"/>
      <c r="F106" s="47"/>
      <c r="G106" s="46"/>
      <c r="H106" s="46"/>
      <c r="I106" s="46"/>
      <c r="J106" s="46"/>
      <c r="K106" s="46"/>
      <c r="L106" s="46"/>
      <c r="M106" s="46"/>
      <c r="N106" s="46"/>
      <c r="O106" s="46"/>
      <c r="P106" s="46"/>
      <c r="Q106" s="46"/>
      <c r="R106" s="46"/>
    </row>
    <row r="107" spans="1:18" ht="12">
      <c r="A107" s="48">
        <v>4.0999999999999996</v>
      </c>
      <c r="B107" s="48" t="s">
        <v>0</v>
      </c>
      <c r="C107" s="48" t="s">
        <v>1</v>
      </c>
      <c r="D107" s="48" t="s">
        <v>2</v>
      </c>
      <c r="E107" s="48">
        <v>17</v>
      </c>
      <c r="F107" s="41"/>
      <c r="G107" s="41"/>
      <c r="H107" s="42">
        <f t="shared" ref="H107:H118" si="28">ROUND(F107*G107,2)</f>
        <v>0</v>
      </c>
      <c r="I107" s="43"/>
      <c r="J107" s="43"/>
      <c r="K107" s="42">
        <f t="shared" ref="K107:K118" si="29">SUM(H107:J107)</f>
        <v>0</v>
      </c>
      <c r="L107" s="42">
        <f t="shared" ref="L107:L118" si="30">ROUND(E107*F107,2)</f>
        <v>0</v>
      </c>
      <c r="M107" s="42">
        <f t="shared" ref="M107:M118" si="31">ROUND(E107*H107,2)</f>
        <v>0</v>
      </c>
      <c r="N107" s="42">
        <f t="shared" ref="N107:N118" si="32">ROUND(E107*I107,2)</f>
        <v>0</v>
      </c>
      <c r="O107" s="42">
        <f t="shared" ref="O107:O118" si="33">ROUND(E107*J107,2)</f>
        <v>0</v>
      </c>
      <c r="P107" s="42">
        <f t="shared" ref="P107:P118" si="34">SUM(M107:O107)</f>
        <v>0</v>
      </c>
      <c r="Q107" s="44"/>
      <c r="R107" s="45"/>
    </row>
    <row r="108" spans="1:18" ht="12">
      <c r="A108" s="48">
        <v>4.2</v>
      </c>
      <c r="B108" s="48" t="s">
        <v>154</v>
      </c>
      <c r="C108" s="161" t="s">
        <v>155</v>
      </c>
      <c r="D108" s="48" t="s">
        <v>156</v>
      </c>
      <c r="E108" s="48">
        <v>2</v>
      </c>
      <c r="F108" s="41"/>
      <c r="G108" s="41"/>
      <c r="H108" s="42">
        <f t="shared" si="28"/>
        <v>0</v>
      </c>
      <c r="I108" s="43"/>
      <c r="J108" s="43"/>
      <c r="K108" s="42">
        <f t="shared" si="29"/>
        <v>0</v>
      </c>
      <c r="L108" s="42">
        <f t="shared" si="30"/>
        <v>0</v>
      </c>
      <c r="M108" s="42">
        <f t="shared" si="31"/>
        <v>0</v>
      </c>
      <c r="N108" s="42">
        <f t="shared" si="32"/>
        <v>0</v>
      </c>
      <c r="O108" s="42">
        <f t="shared" si="33"/>
        <v>0</v>
      </c>
      <c r="P108" s="42">
        <f t="shared" si="34"/>
        <v>0</v>
      </c>
      <c r="Q108" s="44"/>
      <c r="R108" s="45"/>
    </row>
    <row r="109" spans="1:18" ht="12">
      <c r="A109" s="48">
        <v>4.3</v>
      </c>
      <c r="B109" s="48" t="s">
        <v>157</v>
      </c>
      <c r="C109" s="48" t="s">
        <v>158</v>
      </c>
      <c r="D109" s="48" t="s">
        <v>5</v>
      </c>
      <c r="E109" s="48">
        <v>9</v>
      </c>
      <c r="F109" s="41"/>
      <c r="G109" s="41"/>
      <c r="H109" s="42">
        <f t="shared" si="28"/>
        <v>0</v>
      </c>
      <c r="I109" s="43"/>
      <c r="J109" s="43"/>
      <c r="K109" s="42">
        <f t="shared" si="29"/>
        <v>0</v>
      </c>
      <c r="L109" s="42">
        <f t="shared" si="30"/>
        <v>0</v>
      </c>
      <c r="M109" s="42">
        <f t="shared" si="31"/>
        <v>0</v>
      </c>
      <c r="N109" s="42">
        <f t="shared" si="32"/>
        <v>0</v>
      </c>
      <c r="O109" s="42">
        <f t="shared" si="33"/>
        <v>0</v>
      </c>
      <c r="P109" s="42">
        <f t="shared" si="34"/>
        <v>0</v>
      </c>
      <c r="Q109" s="44"/>
      <c r="R109" s="45"/>
    </row>
    <row r="110" spans="1:18" ht="12">
      <c r="A110" s="48">
        <v>4.4000000000000004</v>
      </c>
      <c r="B110" s="48" t="s">
        <v>159</v>
      </c>
      <c r="C110" s="48" t="s">
        <v>160</v>
      </c>
      <c r="D110" s="48" t="s">
        <v>5</v>
      </c>
      <c r="E110" s="48">
        <v>2</v>
      </c>
      <c r="F110" s="41"/>
      <c r="G110" s="41"/>
      <c r="H110" s="42">
        <f t="shared" si="28"/>
        <v>0</v>
      </c>
      <c r="I110" s="43"/>
      <c r="J110" s="43"/>
      <c r="K110" s="42">
        <f t="shared" si="29"/>
        <v>0</v>
      </c>
      <c r="L110" s="42">
        <f t="shared" si="30"/>
        <v>0</v>
      </c>
      <c r="M110" s="42">
        <f t="shared" si="31"/>
        <v>0</v>
      </c>
      <c r="N110" s="42">
        <f t="shared" si="32"/>
        <v>0</v>
      </c>
      <c r="O110" s="42">
        <f t="shared" si="33"/>
        <v>0</v>
      </c>
      <c r="P110" s="42">
        <f t="shared" si="34"/>
        <v>0</v>
      </c>
      <c r="Q110" s="44"/>
      <c r="R110" s="45"/>
    </row>
    <row r="111" spans="1:18" ht="12">
      <c r="A111" s="48">
        <v>4.5</v>
      </c>
      <c r="B111" s="48" t="s">
        <v>161</v>
      </c>
      <c r="C111" s="48" t="s">
        <v>162</v>
      </c>
      <c r="D111" s="48" t="s">
        <v>5</v>
      </c>
      <c r="E111" s="48">
        <v>1</v>
      </c>
      <c r="F111" s="41"/>
      <c r="G111" s="41"/>
      <c r="H111" s="42">
        <f t="shared" si="28"/>
        <v>0</v>
      </c>
      <c r="I111" s="43"/>
      <c r="J111" s="43"/>
      <c r="K111" s="42">
        <f t="shared" si="29"/>
        <v>0</v>
      </c>
      <c r="L111" s="42">
        <f t="shared" si="30"/>
        <v>0</v>
      </c>
      <c r="M111" s="42">
        <f t="shared" si="31"/>
        <v>0</v>
      </c>
      <c r="N111" s="42">
        <f t="shared" si="32"/>
        <v>0</v>
      </c>
      <c r="O111" s="42">
        <f t="shared" si="33"/>
        <v>0</v>
      </c>
      <c r="P111" s="42">
        <f t="shared" si="34"/>
        <v>0</v>
      </c>
      <c r="Q111" s="44"/>
      <c r="R111" s="45"/>
    </row>
    <row r="112" spans="1:18" ht="12">
      <c r="A112" s="48">
        <v>4.5999999999999996</v>
      </c>
      <c r="B112" s="48" t="s">
        <v>163</v>
      </c>
      <c r="C112" s="48" t="s">
        <v>164</v>
      </c>
      <c r="D112" s="48" t="s">
        <v>5</v>
      </c>
      <c r="E112" s="48">
        <v>7</v>
      </c>
      <c r="F112" s="41"/>
      <c r="G112" s="41"/>
      <c r="H112" s="42">
        <f t="shared" si="28"/>
        <v>0</v>
      </c>
      <c r="I112" s="43"/>
      <c r="J112" s="43"/>
      <c r="K112" s="42">
        <f t="shared" si="29"/>
        <v>0</v>
      </c>
      <c r="L112" s="42">
        <f t="shared" si="30"/>
        <v>0</v>
      </c>
      <c r="M112" s="42">
        <f t="shared" si="31"/>
        <v>0</v>
      </c>
      <c r="N112" s="42">
        <f t="shared" si="32"/>
        <v>0</v>
      </c>
      <c r="O112" s="42">
        <f t="shared" si="33"/>
        <v>0</v>
      </c>
      <c r="P112" s="42">
        <f t="shared" si="34"/>
        <v>0</v>
      </c>
      <c r="Q112" s="44"/>
      <c r="R112" s="45"/>
    </row>
    <row r="113" spans="1:18" ht="12">
      <c r="A113" s="48">
        <v>4.7</v>
      </c>
      <c r="B113" s="48" t="s">
        <v>165</v>
      </c>
      <c r="C113" s="48" t="s">
        <v>166</v>
      </c>
      <c r="D113" s="48" t="s">
        <v>167</v>
      </c>
      <c r="E113" s="48">
        <v>0.34799999999999998</v>
      </c>
      <c r="F113" s="41"/>
      <c r="G113" s="41"/>
      <c r="H113" s="42">
        <f t="shared" si="28"/>
        <v>0</v>
      </c>
      <c r="I113" s="43"/>
      <c r="J113" s="43"/>
      <c r="K113" s="42">
        <f t="shared" si="29"/>
        <v>0</v>
      </c>
      <c r="L113" s="42">
        <f t="shared" si="30"/>
        <v>0</v>
      </c>
      <c r="M113" s="42">
        <f t="shared" si="31"/>
        <v>0</v>
      </c>
      <c r="N113" s="42">
        <f t="shared" si="32"/>
        <v>0</v>
      </c>
      <c r="O113" s="42">
        <f t="shared" si="33"/>
        <v>0</v>
      </c>
      <c r="P113" s="42">
        <f t="shared" si="34"/>
        <v>0</v>
      </c>
      <c r="Q113" s="44"/>
      <c r="R113" s="45"/>
    </row>
    <row r="114" spans="1:18" ht="12">
      <c r="A114" s="48">
        <v>4.8</v>
      </c>
      <c r="B114" s="48" t="s">
        <v>168</v>
      </c>
      <c r="C114" s="48" t="s">
        <v>169</v>
      </c>
      <c r="D114" s="48" t="s">
        <v>167</v>
      </c>
      <c r="E114" s="48">
        <v>1.5660000000000001</v>
      </c>
      <c r="F114" s="41"/>
      <c r="G114" s="41"/>
      <c r="H114" s="42">
        <f t="shared" si="28"/>
        <v>0</v>
      </c>
      <c r="I114" s="43"/>
      <c r="J114" s="43"/>
      <c r="K114" s="42">
        <f t="shared" si="29"/>
        <v>0</v>
      </c>
      <c r="L114" s="42">
        <f t="shared" si="30"/>
        <v>0</v>
      </c>
      <c r="M114" s="42">
        <f t="shared" si="31"/>
        <v>0</v>
      </c>
      <c r="N114" s="42">
        <f t="shared" si="32"/>
        <v>0</v>
      </c>
      <c r="O114" s="42">
        <f t="shared" si="33"/>
        <v>0</v>
      </c>
      <c r="P114" s="42">
        <f t="shared" si="34"/>
        <v>0</v>
      </c>
      <c r="Q114" s="44"/>
      <c r="R114" s="45"/>
    </row>
    <row r="115" spans="1:18" ht="12">
      <c r="A115" s="48">
        <v>4.9000000000000004</v>
      </c>
      <c r="B115" s="48" t="s">
        <v>170</v>
      </c>
      <c r="C115" s="48" t="s">
        <v>171</v>
      </c>
      <c r="D115" s="48" t="s">
        <v>5</v>
      </c>
      <c r="E115" s="48">
        <v>5</v>
      </c>
      <c r="F115" s="41"/>
      <c r="G115" s="41"/>
      <c r="H115" s="42">
        <f t="shared" si="28"/>
        <v>0</v>
      </c>
      <c r="I115" s="43"/>
      <c r="J115" s="43"/>
      <c r="K115" s="42">
        <f t="shared" si="29"/>
        <v>0</v>
      </c>
      <c r="L115" s="42">
        <f t="shared" si="30"/>
        <v>0</v>
      </c>
      <c r="M115" s="42">
        <f t="shared" si="31"/>
        <v>0</v>
      </c>
      <c r="N115" s="42">
        <f t="shared" si="32"/>
        <v>0</v>
      </c>
      <c r="O115" s="42">
        <f t="shared" si="33"/>
        <v>0</v>
      </c>
      <c r="P115" s="42">
        <f t="shared" si="34"/>
        <v>0</v>
      </c>
      <c r="Q115" s="44"/>
      <c r="R115" s="45"/>
    </row>
    <row r="116" spans="1:18" ht="12">
      <c r="A116" s="49">
        <v>4.0999999999999996</v>
      </c>
      <c r="B116" s="48" t="s">
        <v>289</v>
      </c>
      <c r="C116" s="48" t="s">
        <v>172</v>
      </c>
      <c r="D116" s="48" t="s">
        <v>22</v>
      </c>
      <c r="E116" s="48">
        <v>3</v>
      </c>
      <c r="F116" s="41"/>
      <c r="G116" s="41"/>
      <c r="H116" s="42">
        <f t="shared" si="28"/>
        <v>0</v>
      </c>
      <c r="I116" s="43"/>
      <c r="J116" s="43"/>
      <c r="K116" s="42">
        <f t="shared" si="29"/>
        <v>0</v>
      </c>
      <c r="L116" s="42">
        <f t="shared" si="30"/>
        <v>0</v>
      </c>
      <c r="M116" s="42">
        <f t="shared" si="31"/>
        <v>0</v>
      </c>
      <c r="N116" s="42">
        <f t="shared" si="32"/>
        <v>0</v>
      </c>
      <c r="O116" s="42">
        <f t="shared" si="33"/>
        <v>0</v>
      </c>
      <c r="P116" s="42">
        <f t="shared" si="34"/>
        <v>0</v>
      </c>
      <c r="Q116" s="44"/>
      <c r="R116" s="45"/>
    </row>
    <row r="117" spans="1:18" ht="12">
      <c r="A117" s="48">
        <v>4.1100000000000003</v>
      </c>
      <c r="B117" s="48" t="s">
        <v>173</v>
      </c>
      <c r="C117" s="48" t="s">
        <v>174</v>
      </c>
      <c r="D117" s="48" t="s">
        <v>5</v>
      </c>
      <c r="E117" s="48">
        <v>4</v>
      </c>
      <c r="F117" s="41"/>
      <c r="G117" s="41"/>
      <c r="H117" s="42">
        <f t="shared" si="28"/>
        <v>0</v>
      </c>
      <c r="I117" s="43"/>
      <c r="J117" s="43"/>
      <c r="K117" s="42">
        <f t="shared" si="29"/>
        <v>0</v>
      </c>
      <c r="L117" s="42">
        <f t="shared" si="30"/>
        <v>0</v>
      </c>
      <c r="M117" s="42">
        <f t="shared" si="31"/>
        <v>0</v>
      </c>
      <c r="N117" s="42">
        <f t="shared" si="32"/>
        <v>0</v>
      </c>
      <c r="O117" s="42">
        <f t="shared" si="33"/>
        <v>0</v>
      </c>
      <c r="P117" s="42">
        <f t="shared" si="34"/>
        <v>0</v>
      </c>
      <c r="Q117" s="44"/>
      <c r="R117" s="45"/>
    </row>
    <row r="118" spans="1:18" ht="12">
      <c r="A118" s="48">
        <v>4.12</v>
      </c>
      <c r="B118" s="48" t="s">
        <v>175</v>
      </c>
      <c r="C118" s="48" t="s">
        <v>176</v>
      </c>
      <c r="D118" s="48" t="s">
        <v>177</v>
      </c>
      <c r="E118" s="48">
        <v>1</v>
      </c>
      <c r="F118" s="41"/>
      <c r="G118" s="41"/>
      <c r="H118" s="42">
        <f t="shared" si="28"/>
        <v>0</v>
      </c>
      <c r="I118" s="43"/>
      <c r="J118" s="43"/>
      <c r="K118" s="42">
        <f t="shared" si="29"/>
        <v>0</v>
      </c>
      <c r="L118" s="42">
        <f t="shared" si="30"/>
        <v>0</v>
      </c>
      <c r="M118" s="42">
        <f t="shared" si="31"/>
        <v>0</v>
      </c>
      <c r="N118" s="42">
        <f t="shared" si="32"/>
        <v>0</v>
      </c>
      <c r="O118" s="42">
        <f t="shared" si="33"/>
        <v>0</v>
      </c>
      <c r="P118" s="42">
        <f t="shared" si="34"/>
        <v>0</v>
      </c>
      <c r="Q118" s="44"/>
      <c r="R118" s="45"/>
    </row>
    <row r="119" spans="1:18" ht="12">
      <c r="A119" s="46">
        <v>5</v>
      </c>
      <c r="B119" s="47" t="s">
        <v>290</v>
      </c>
      <c r="C119" s="47" t="s">
        <v>283</v>
      </c>
      <c r="D119" s="47"/>
      <c r="E119" s="47"/>
      <c r="F119" s="47"/>
      <c r="G119" s="46"/>
      <c r="H119" s="46"/>
      <c r="I119" s="46"/>
      <c r="J119" s="46"/>
      <c r="K119" s="46"/>
      <c r="L119" s="46"/>
      <c r="M119" s="46"/>
      <c r="N119" s="46"/>
      <c r="O119" s="46"/>
      <c r="P119" s="46"/>
      <c r="Q119" s="46"/>
      <c r="R119" s="46"/>
    </row>
    <row r="120" spans="1:18" ht="12">
      <c r="A120" s="48">
        <v>5.0999999999999996</v>
      </c>
      <c r="B120" s="48" t="s">
        <v>0</v>
      </c>
      <c r="C120" s="48" t="s">
        <v>1</v>
      </c>
      <c r="D120" s="48" t="s">
        <v>2</v>
      </c>
      <c r="E120" s="48">
        <v>2</v>
      </c>
      <c r="F120" s="41"/>
      <c r="G120" s="41"/>
      <c r="H120" s="42">
        <f>ROUND(F120*G120,2)</f>
        <v>0</v>
      </c>
      <c r="I120" s="43"/>
      <c r="J120" s="43"/>
      <c r="K120" s="42">
        <f>SUM(H120:J120)</f>
        <v>0</v>
      </c>
      <c r="L120" s="42">
        <f>ROUND(E120*F120,2)</f>
        <v>0</v>
      </c>
      <c r="M120" s="42">
        <f>ROUND(E120*H120,2)</f>
        <v>0</v>
      </c>
      <c r="N120" s="42">
        <f>ROUND(E120*I120,2)</f>
        <v>0</v>
      </c>
      <c r="O120" s="42">
        <f>ROUND(E120*J120,2)</f>
        <v>0</v>
      </c>
      <c r="P120" s="42">
        <f>SUM(M120:O120)</f>
        <v>0</v>
      </c>
      <c r="Q120" s="44"/>
      <c r="R120" s="45"/>
    </row>
    <row r="121" spans="1:18" ht="12">
      <c r="A121" s="48">
        <v>5.2</v>
      </c>
      <c r="B121" s="48" t="s">
        <v>154</v>
      </c>
      <c r="C121" s="48" t="s">
        <v>155</v>
      </c>
      <c r="D121" s="48" t="s">
        <v>156</v>
      </c>
      <c r="E121" s="48">
        <v>1</v>
      </c>
      <c r="F121" s="41"/>
      <c r="G121" s="41"/>
      <c r="H121" s="42">
        <f>ROUND(F121*G121,2)</f>
        <v>0</v>
      </c>
      <c r="I121" s="43"/>
      <c r="J121" s="43"/>
      <c r="K121" s="42">
        <f>SUM(H121:J121)</f>
        <v>0</v>
      </c>
      <c r="L121" s="42">
        <f>ROUND(E121*F121,2)</f>
        <v>0</v>
      </c>
      <c r="M121" s="42">
        <f>ROUND(E121*H121,2)</f>
        <v>0</v>
      </c>
      <c r="N121" s="42">
        <f>ROUND(E121*I121,2)</f>
        <v>0</v>
      </c>
      <c r="O121" s="42">
        <f>ROUND(E121*J121,2)</f>
        <v>0</v>
      </c>
      <c r="P121" s="42">
        <f>SUM(M121:O121)</f>
        <v>0</v>
      </c>
      <c r="Q121" s="44"/>
      <c r="R121" s="45"/>
    </row>
    <row r="122" spans="1:18" ht="12">
      <c r="A122" s="46">
        <v>6</v>
      </c>
      <c r="B122" s="47" t="s">
        <v>290</v>
      </c>
      <c r="C122" s="47" t="s">
        <v>284</v>
      </c>
      <c r="D122" s="47"/>
      <c r="E122" s="47"/>
      <c r="F122" s="47"/>
      <c r="G122" s="46"/>
      <c r="H122" s="46"/>
      <c r="I122" s="46"/>
      <c r="J122" s="46"/>
      <c r="K122" s="46"/>
      <c r="L122" s="46"/>
      <c r="M122" s="46"/>
      <c r="N122" s="46"/>
      <c r="O122" s="46"/>
      <c r="P122" s="46"/>
      <c r="Q122" s="46"/>
      <c r="R122" s="46"/>
    </row>
    <row r="123" spans="1:18" ht="12">
      <c r="A123" s="48">
        <v>6.1</v>
      </c>
      <c r="B123" s="48" t="s">
        <v>178</v>
      </c>
      <c r="C123" s="48" t="s">
        <v>179</v>
      </c>
      <c r="D123" s="48" t="s">
        <v>5</v>
      </c>
      <c r="E123" s="48">
        <v>3</v>
      </c>
      <c r="F123" s="41"/>
      <c r="G123" s="41"/>
      <c r="H123" s="42">
        <f t="shared" ref="H123:H151" si="35">ROUND(F123*G123,2)</f>
        <v>0</v>
      </c>
      <c r="I123" s="43"/>
      <c r="J123" s="43"/>
      <c r="K123" s="42">
        <f t="shared" ref="K123:K151" si="36">SUM(H123:J123)</f>
        <v>0</v>
      </c>
      <c r="L123" s="42">
        <f t="shared" ref="L123:L151" si="37">ROUND(E123*F123,2)</f>
        <v>0</v>
      </c>
      <c r="M123" s="42">
        <f t="shared" ref="M123:M151" si="38">ROUND(E123*H123,2)</f>
        <v>0</v>
      </c>
      <c r="N123" s="42">
        <f t="shared" ref="N123:N151" si="39">ROUND(E123*I123,2)</f>
        <v>0</v>
      </c>
      <c r="O123" s="42">
        <f t="shared" ref="O123:O151" si="40">ROUND(E123*J123,2)</f>
        <v>0</v>
      </c>
      <c r="P123" s="42">
        <f t="shared" ref="P123:P151" si="41">SUM(M123:O123)</f>
        <v>0</v>
      </c>
      <c r="Q123" s="44"/>
      <c r="R123" s="45"/>
    </row>
    <row r="124" spans="1:18" ht="12">
      <c r="A124" s="48">
        <v>6.2</v>
      </c>
      <c r="B124" s="48" t="s">
        <v>180</v>
      </c>
      <c r="C124" s="48" t="s">
        <v>181</v>
      </c>
      <c r="D124" s="48" t="s">
        <v>5</v>
      </c>
      <c r="E124" s="48">
        <v>6</v>
      </c>
      <c r="F124" s="41"/>
      <c r="G124" s="41"/>
      <c r="H124" s="42">
        <f t="shared" si="35"/>
        <v>0</v>
      </c>
      <c r="I124" s="43"/>
      <c r="J124" s="43"/>
      <c r="K124" s="42">
        <f t="shared" si="36"/>
        <v>0</v>
      </c>
      <c r="L124" s="42">
        <f t="shared" si="37"/>
        <v>0</v>
      </c>
      <c r="M124" s="42">
        <f t="shared" si="38"/>
        <v>0</v>
      </c>
      <c r="N124" s="42">
        <f t="shared" si="39"/>
        <v>0</v>
      </c>
      <c r="O124" s="42">
        <f t="shared" si="40"/>
        <v>0</v>
      </c>
      <c r="P124" s="42">
        <f t="shared" si="41"/>
        <v>0</v>
      </c>
      <c r="Q124" s="44"/>
      <c r="R124" s="45"/>
    </row>
    <row r="125" spans="1:18" ht="12">
      <c r="A125" s="48">
        <v>6.3</v>
      </c>
      <c r="B125" s="48" t="s">
        <v>182</v>
      </c>
      <c r="C125" s="48" t="s">
        <v>183</v>
      </c>
      <c r="D125" s="48" t="s">
        <v>2</v>
      </c>
      <c r="E125" s="48">
        <v>210</v>
      </c>
      <c r="F125" s="41"/>
      <c r="G125" s="41"/>
      <c r="H125" s="42">
        <f t="shared" si="35"/>
        <v>0</v>
      </c>
      <c r="I125" s="43"/>
      <c r="J125" s="43"/>
      <c r="K125" s="42">
        <f t="shared" si="36"/>
        <v>0</v>
      </c>
      <c r="L125" s="42">
        <f t="shared" si="37"/>
        <v>0</v>
      </c>
      <c r="M125" s="42">
        <f t="shared" si="38"/>
        <v>0</v>
      </c>
      <c r="N125" s="42">
        <f t="shared" si="39"/>
        <v>0</v>
      </c>
      <c r="O125" s="42">
        <f t="shared" si="40"/>
        <v>0</v>
      </c>
      <c r="P125" s="42">
        <f t="shared" si="41"/>
        <v>0</v>
      </c>
      <c r="Q125" s="44"/>
      <c r="R125" s="45"/>
    </row>
    <row r="126" spans="1:18" ht="12">
      <c r="A126" s="48">
        <v>6.4</v>
      </c>
      <c r="B126" s="48" t="s">
        <v>184</v>
      </c>
      <c r="C126" s="48" t="s">
        <v>185</v>
      </c>
      <c r="D126" s="48" t="s">
        <v>2</v>
      </c>
      <c r="E126" s="48">
        <v>29</v>
      </c>
      <c r="F126" s="41"/>
      <c r="G126" s="41"/>
      <c r="H126" s="42">
        <f t="shared" si="35"/>
        <v>0</v>
      </c>
      <c r="I126" s="43"/>
      <c r="J126" s="43"/>
      <c r="K126" s="42">
        <f t="shared" si="36"/>
        <v>0</v>
      </c>
      <c r="L126" s="42">
        <f t="shared" si="37"/>
        <v>0</v>
      </c>
      <c r="M126" s="42">
        <f t="shared" si="38"/>
        <v>0</v>
      </c>
      <c r="N126" s="42">
        <f t="shared" si="39"/>
        <v>0</v>
      </c>
      <c r="O126" s="42">
        <f t="shared" si="40"/>
        <v>0</v>
      </c>
      <c r="P126" s="42">
        <f t="shared" si="41"/>
        <v>0</v>
      </c>
      <c r="Q126" s="44"/>
      <c r="R126" s="45"/>
    </row>
    <row r="127" spans="1:18" ht="12">
      <c r="A127" s="48">
        <v>6.5</v>
      </c>
      <c r="B127" s="48" t="s">
        <v>186</v>
      </c>
      <c r="C127" s="48" t="s">
        <v>187</v>
      </c>
      <c r="D127" s="48" t="s">
        <v>2</v>
      </c>
      <c r="E127" s="48">
        <v>190</v>
      </c>
      <c r="F127" s="41"/>
      <c r="G127" s="41"/>
      <c r="H127" s="42">
        <f t="shared" si="35"/>
        <v>0</v>
      </c>
      <c r="I127" s="43"/>
      <c r="J127" s="43"/>
      <c r="K127" s="42">
        <f t="shared" si="36"/>
        <v>0</v>
      </c>
      <c r="L127" s="42">
        <f t="shared" si="37"/>
        <v>0</v>
      </c>
      <c r="M127" s="42">
        <f t="shared" si="38"/>
        <v>0</v>
      </c>
      <c r="N127" s="42">
        <f t="shared" si="39"/>
        <v>0</v>
      </c>
      <c r="O127" s="42">
        <f t="shared" si="40"/>
        <v>0</v>
      </c>
      <c r="P127" s="42">
        <f t="shared" si="41"/>
        <v>0</v>
      </c>
      <c r="Q127" s="44"/>
      <c r="R127" s="45"/>
    </row>
    <row r="128" spans="1:18" ht="12">
      <c r="A128" s="48">
        <v>6.6</v>
      </c>
      <c r="B128" s="48" t="s">
        <v>188</v>
      </c>
      <c r="C128" s="48" t="s">
        <v>189</v>
      </c>
      <c r="D128" s="48" t="s">
        <v>2</v>
      </c>
      <c r="E128" s="48">
        <v>59</v>
      </c>
      <c r="F128" s="41"/>
      <c r="G128" s="41"/>
      <c r="H128" s="42">
        <f t="shared" si="35"/>
        <v>0</v>
      </c>
      <c r="I128" s="43"/>
      <c r="J128" s="43"/>
      <c r="K128" s="42">
        <f t="shared" si="36"/>
        <v>0</v>
      </c>
      <c r="L128" s="42">
        <f t="shared" si="37"/>
        <v>0</v>
      </c>
      <c r="M128" s="42">
        <f t="shared" si="38"/>
        <v>0</v>
      </c>
      <c r="N128" s="42">
        <f t="shared" si="39"/>
        <v>0</v>
      </c>
      <c r="O128" s="42">
        <f t="shared" si="40"/>
        <v>0</v>
      </c>
      <c r="P128" s="42">
        <f t="shared" si="41"/>
        <v>0</v>
      </c>
      <c r="Q128" s="44"/>
      <c r="R128" s="45"/>
    </row>
    <row r="129" spans="1:18" ht="12">
      <c r="A129" s="48">
        <v>6.7</v>
      </c>
      <c r="B129" s="48" t="s">
        <v>103</v>
      </c>
      <c r="C129" s="48" t="s">
        <v>104</v>
      </c>
      <c r="D129" s="48" t="s">
        <v>100</v>
      </c>
      <c r="E129" s="48">
        <v>1</v>
      </c>
      <c r="F129" s="41"/>
      <c r="G129" s="41"/>
      <c r="H129" s="42">
        <f t="shared" si="35"/>
        <v>0</v>
      </c>
      <c r="I129" s="43"/>
      <c r="J129" s="43"/>
      <c r="K129" s="42">
        <f t="shared" si="36"/>
        <v>0</v>
      </c>
      <c r="L129" s="42">
        <f t="shared" si="37"/>
        <v>0</v>
      </c>
      <c r="M129" s="42">
        <f t="shared" si="38"/>
        <v>0</v>
      </c>
      <c r="N129" s="42">
        <f t="shared" si="39"/>
        <v>0</v>
      </c>
      <c r="O129" s="42">
        <f t="shared" si="40"/>
        <v>0</v>
      </c>
      <c r="P129" s="42">
        <f t="shared" si="41"/>
        <v>0</v>
      </c>
      <c r="Q129" s="44"/>
      <c r="R129" s="45"/>
    </row>
    <row r="130" spans="1:18" ht="12">
      <c r="A130" s="48">
        <v>6.8</v>
      </c>
      <c r="B130" s="48" t="s">
        <v>190</v>
      </c>
      <c r="C130" s="48" t="s">
        <v>191</v>
      </c>
      <c r="D130" s="48" t="s">
        <v>100</v>
      </c>
      <c r="E130" s="48">
        <v>10</v>
      </c>
      <c r="F130" s="41"/>
      <c r="G130" s="41"/>
      <c r="H130" s="42">
        <f t="shared" si="35"/>
        <v>0</v>
      </c>
      <c r="I130" s="43"/>
      <c r="J130" s="43"/>
      <c r="K130" s="42">
        <f t="shared" si="36"/>
        <v>0</v>
      </c>
      <c r="L130" s="42">
        <f t="shared" si="37"/>
        <v>0</v>
      </c>
      <c r="M130" s="42">
        <f t="shared" si="38"/>
        <v>0</v>
      </c>
      <c r="N130" s="42">
        <f t="shared" si="39"/>
        <v>0</v>
      </c>
      <c r="O130" s="42">
        <f t="shared" si="40"/>
        <v>0</v>
      </c>
      <c r="P130" s="42">
        <f t="shared" si="41"/>
        <v>0</v>
      </c>
      <c r="Q130" s="44"/>
      <c r="R130" s="45"/>
    </row>
    <row r="131" spans="1:18" ht="12">
      <c r="A131" s="48">
        <v>6.9</v>
      </c>
      <c r="B131" s="48" t="s">
        <v>192</v>
      </c>
      <c r="C131" s="48" t="s">
        <v>193</v>
      </c>
      <c r="D131" s="48" t="s">
        <v>100</v>
      </c>
      <c r="E131" s="48">
        <v>10</v>
      </c>
      <c r="F131" s="41"/>
      <c r="G131" s="41"/>
      <c r="H131" s="42">
        <f t="shared" si="35"/>
        <v>0</v>
      </c>
      <c r="I131" s="43"/>
      <c r="J131" s="43"/>
      <c r="K131" s="42">
        <f t="shared" si="36"/>
        <v>0</v>
      </c>
      <c r="L131" s="42">
        <f t="shared" si="37"/>
        <v>0</v>
      </c>
      <c r="M131" s="42">
        <f t="shared" si="38"/>
        <v>0</v>
      </c>
      <c r="N131" s="42">
        <f t="shared" si="39"/>
        <v>0</v>
      </c>
      <c r="O131" s="42">
        <f t="shared" si="40"/>
        <v>0</v>
      </c>
      <c r="P131" s="42">
        <f t="shared" si="41"/>
        <v>0</v>
      </c>
      <c r="Q131" s="44"/>
      <c r="R131" s="45"/>
    </row>
    <row r="132" spans="1:18" ht="12">
      <c r="A132" s="49">
        <v>6.1</v>
      </c>
      <c r="B132" s="48" t="s">
        <v>194</v>
      </c>
      <c r="C132" s="48" t="s">
        <v>195</v>
      </c>
      <c r="D132" s="48" t="s">
        <v>100</v>
      </c>
      <c r="E132" s="48">
        <v>1</v>
      </c>
      <c r="F132" s="41"/>
      <c r="G132" s="41"/>
      <c r="H132" s="42">
        <f t="shared" si="35"/>
        <v>0</v>
      </c>
      <c r="I132" s="43"/>
      <c r="J132" s="43"/>
      <c r="K132" s="42">
        <f t="shared" si="36"/>
        <v>0</v>
      </c>
      <c r="L132" s="42">
        <f t="shared" si="37"/>
        <v>0</v>
      </c>
      <c r="M132" s="42">
        <f t="shared" si="38"/>
        <v>0</v>
      </c>
      <c r="N132" s="42">
        <f t="shared" si="39"/>
        <v>0</v>
      </c>
      <c r="O132" s="42">
        <f t="shared" si="40"/>
        <v>0</v>
      </c>
      <c r="P132" s="42">
        <f t="shared" si="41"/>
        <v>0</v>
      </c>
      <c r="Q132" s="44"/>
      <c r="R132" s="45"/>
    </row>
    <row r="133" spans="1:18" ht="12">
      <c r="A133" s="48">
        <v>6.11</v>
      </c>
      <c r="B133" s="48" t="s">
        <v>196</v>
      </c>
      <c r="C133" s="48" t="s">
        <v>197</v>
      </c>
      <c r="D133" s="48" t="s">
        <v>100</v>
      </c>
      <c r="E133" s="48">
        <v>6</v>
      </c>
      <c r="F133" s="41"/>
      <c r="G133" s="41"/>
      <c r="H133" s="42">
        <f t="shared" si="35"/>
        <v>0</v>
      </c>
      <c r="I133" s="43"/>
      <c r="J133" s="43"/>
      <c r="K133" s="42">
        <f t="shared" si="36"/>
        <v>0</v>
      </c>
      <c r="L133" s="42">
        <f t="shared" si="37"/>
        <v>0</v>
      </c>
      <c r="M133" s="42">
        <f t="shared" si="38"/>
        <v>0</v>
      </c>
      <c r="N133" s="42">
        <f t="shared" si="39"/>
        <v>0</v>
      </c>
      <c r="O133" s="42">
        <f t="shared" si="40"/>
        <v>0</v>
      </c>
      <c r="P133" s="42">
        <f t="shared" si="41"/>
        <v>0</v>
      </c>
      <c r="Q133" s="44"/>
      <c r="R133" s="45"/>
    </row>
    <row r="134" spans="1:18" ht="12">
      <c r="A134" s="48">
        <v>6.12</v>
      </c>
      <c r="B134" s="48" t="s">
        <v>105</v>
      </c>
      <c r="C134" s="48" t="s">
        <v>106</v>
      </c>
      <c r="D134" s="48" t="s">
        <v>100</v>
      </c>
      <c r="E134" s="48">
        <v>249</v>
      </c>
      <c r="F134" s="41"/>
      <c r="G134" s="41"/>
      <c r="H134" s="42">
        <f t="shared" si="35"/>
        <v>0</v>
      </c>
      <c r="I134" s="43"/>
      <c r="J134" s="43"/>
      <c r="K134" s="42">
        <f t="shared" si="36"/>
        <v>0</v>
      </c>
      <c r="L134" s="42">
        <f t="shared" si="37"/>
        <v>0</v>
      </c>
      <c r="M134" s="42">
        <f t="shared" si="38"/>
        <v>0</v>
      </c>
      <c r="N134" s="42">
        <f t="shared" si="39"/>
        <v>0</v>
      </c>
      <c r="O134" s="42">
        <f t="shared" si="40"/>
        <v>0</v>
      </c>
      <c r="P134" s="42">
        <f t="shared" si="41"/>
        <v>0</v>
      </c>
      <c r="Q134" s="44"/>
      <c r="R134" s="45"/>
    </row>
    <row r="135" spans="1:18" ht="12">
      <c r="A135" s="48">
        <v>6.13</v>
      </c>
      <c r="B135" s="48" t="s">
        <v>198</v>
      </c>
      <c r="C135" s="48" t="s">
        <v>199</v>
      </c>
      <c r="D135" s="48" t="s">
        <v>2</v>
      </c>
      <c r="E135" s="48">
        <v>202</v>
      </c>
      <c r="F135" s="41"/>
      <c r="G135" s="41"/>
      <c r="H135" s="42">
        <f t="shared" si="35"/>
        <v>0</v>
      </c>
      <c r="I135" s="43"/>
      <c r="J135" s="43"/>
      <c r="K135" s="42">
        <f t="shared" si="36"/>
        <v>0</v>
      </c>
      <c r="L135" s="42">
        <f t="shared" si="37"/>
        <v>0</v>
      </c>
      <c r="M135" s="42">
        <f t="shared" si="38"/>
        <v>0</v>
      </c>
      <c r="N135" s="42">
        <f t="shared" si="39"/>
        <v>0</v>
      </c>
      <c r="O135" s="42">
        <f t="shared" si="40"/>
        <v>0</v>
      </c>
      <c r="P135" s="42">
        <f t="shared" si="41"/>
        <v>0</v>
      </c>
      <c r="Q135" s="44"/>
      <c r="R135" s="45"/>
    </row>
    <row r="136" spans="1:18" ht="12">
      <c r="A136" s="48">
        <v>6.14</v>
      </c>
      <c r="B136" s="48" t="s">
        <v>200</v>
      </c>
      <c r="C136" s="48" t="s">
        <v>201</v>
      </c>
      <c r="D136" s="48" t="s">
        <v>2</v>
      </c>
      <c r="E136" s="48">
        <v>267</v>
      </c>
      <c r="F136" s="41"/>
      <c r="G136" s="41"/>
      <c r="H136" s="42">
        <f t="shared" si="35"/>
        <v>0</v>
      </c>
      <c r="I136" s="43"/>
      <c r="J136" s="43"/>
      <c r="K136" s="42">
        <f t="shared" si="36"/>
        <v>0</v>
      </c>
      <c r="L136" s="42">
        <f t="shared" si="37"/>
        <v>0</v>
      </c>
      <c r="M136" s="42">
        <f t="shared" si="38"/>
        <v>0</v>
      </c>
      <c r="N136" s="42">
        <f t="shared" si="39"/>
        <v>0</v>
      </c>
      <c r="O136" s="42">
        <f t="shared" si="40"/>
        <v>0</v>
      </c>
      <c r="P136" s="42">
        <f t="shared" si="41"/>
        <v>0</v>
      </c>
      <c r="Q136" s="44"/>
      <c r="R136" s="45"/>
    </row>
    <row r="137" spans="1:18" ht="12">
      <c r="A137" s="48">
        <v>6.15</v>
      </c>
      <c r="B137" s="48" t="s">
        <v>202</v>
      </c>
      <c r="C137" s="48" t="s">
        <v>203</v>
      </c>
      <c r="D137" s="48" t="s">
        <v>2</v>
      </c>
      <c r="E137" s="48">
        <v>10</v>
      </c>
      <c r="F137" s="41"/>
      <c r="G137" s="41"/>
      <c r="H137" s="42">
        <f t="shared" si="35"/>
        <v>0</v>
      </c>
      <c r="I137" s="43"/>
      <c r="J137" s="43"/>
      <c r="K137" s="42">
        <f t="shared" si="36"/>
        <v>0</v>
      </c>
      <c r="L137" s="42">
        <f t="shared" si="37"/>
        <v>0</v>
      </c>
      <c r="M137" s="42">
        <f t="shared" si="38"/>
        <v>0</v>
      </c>
      <c r="N137" s="42">
        <f t="shared" si="39"/>
        <v>0</v>
      </c>
      <c r="O137" s="42">
        <f t="shared" si="40"/>
        <v>0</v>
      </c>
      <c r="P137" s="42">
        <f t="shared" si="41"/>
        <v>0</v>
      </c>
      <c r="Q137" s="44"/>
      <c r="R137" s="45"/>
    </row>
    <row r="138" spans="1:18" ht="12">
      <c r="A138" s="48">
        <v>6.16</v>
      </c>
      <c r="B138" s="48" t="s">
        <v>289</v>
      </c>
      <c r="C138" s="48" t="s">
        <v>204</v>
      </c>
      <c r="D138" s="48" t="s">
        <v>2</v>
      </c>
      <c r="E138" s="48">
        <v>15</v>
      </c>
      <c r="F138" s="41"/>
      <c r="G138" s="41"/>
      <c r="H138" s="42">
        <f t="shared" si="35"/>
        <v>0</v>
      </c>
      <c r="I138" s="43"/>
      <c r="J138" s="43"/>
      <c r="K138" s="42">
        <f t="shared" si="36"/>
        <v>0</v>
      </c>
      <c r="L138" s="42">
        <f t="shared" si="37"/>
        <v>0</v>
      </c>
      <c r="M138" s="42">
        <f t="shared" si="38"/>
        <v>0</v>
      </c>
      <c r="N138" s="42">
        <f t="shared" si="39"/>
        <v>0</v>
      </c>
      <c r="O138" s="42">
        <f t="shared" si="40"/>
        <v>0</v>
      </c>
      <c r="P138" s="42">
        <f t="shared" si="41"/>
        <v>0</v>
      </c>
      <c r="Q138" s="44"/>
      <c r="R138" s="45"/>
    </row>
    <row r="139" spans="1:18" ht="12">
      <c r="A139" s="48">
        <v>6.17</v>
      </c>
      <c r="B139" s="48" t="s">
        <v>205</v>
      </c>
      <c r="C139" s="48" t="s">
        <v>206</v>
      </c>
      <c r="D139" s="48" t="s">
        <v>5</v>
      </c>
      <c r="E139" s="48">
        <v>3</v>
      </c>
      <c r="F139" s="41"/>
      <c r="G139" s="41"/>
      <c r="H139" s="42">
        <f t="shared" si="35"/>
        <v>0</v>
      </c>
      <c r="I139" s="43"/>
      <c r="J139" s="43"/>
      <c r="K139" s="42">
        <f t="shared" si="36"/>
        <v>0</v>
      </c>
      <c r="L139" s="42">
        <f t="shared" si="37"/>
        <v>0</v>
      </c>
      <c r="M139" s="42">
        <f t="shared" si="38"/>
        <v>0</v>
      </c>
      <c r="N139" s="42">
        <f t="shared" si="39"/>
        <v>0</v>
      </c>
      <c r="O139" s="42">
        <f t="shared" si="40"/>
        <v>0</v>
      </c>
      <c r="P139" s="42">
        <f t="shared" si="41"/>
        <v>0</v>
      </c>
      <c r="Q139" s="44"/>
      <c r="R139" s="45"/>
    </row>
    <row r="140" spans="1:18" ht="12">
      <c r="A140" s="48">
        <v>6.18</v>
      </c>
      <c r="B140" s="48" t="s">
        <v>207</v>
      </c>
      <c r="C140" s="48" t="s">
        <v>208</v>
      </c>
      <c r="D140" s="48" t="s">
        <v>5</v>
      </c>
      <c r="E140" s="48">
        <v>15</v>
      </c>
      <c r="F140" s="41"/>
      <c r="G140" s="41"/>
      <c r="H140" s="42">
        <f t="shared" si="35"/>
        <v>0</v>
      </c>
      <c r="I140" s="43"/>
      <c r="J140" s="43"/>
      <c r="K140" s="42">
        <f t="shared" si="36"/>
        <v>0</v>
      </c>
      <c r="L140" s="42">
        <f t="shared" si="37"/>
        <v>0</v>
      </c>
      <c r="M140" s="42">
        <f t="shared" si="38"/>
        <v>0</v>
      </c>
      <c r="N140" s="42">
        <f t="shared" si="39"/>
        <v>0</v>
      </c>
      <c r="O140" s="42">
        <f t="shared" si="40"/>
        <v>0</v>
      </c>
      <c r="P140" s="42">
        <f t="shared" si="41"/>
        <v>0</v>
      </c>
      <c r="Q140" s="44"/>
      <c r="R140" s="45"/>
    </row>
    <row r="141" spans="1:18" ht="12">
      <c r="A141" s="48">
        <v>6.19</v>
      </c>
      <c r="B141" s="48" t="s">
        <v>209</v>
      </c>
      <c r="C141" s="48" t="s">
        <v>210</v>
      </c>
      <c r="D141" s="48" t="s">
        <v>5</v>
      </c>
      <c r="E141" s="48">
        <v>18</v>
      </c>
      <c r="F141" s="41"/>
      <c r="G141" s="41"/>
      <c r="H141" s="42">
        <f t="shared" si="35"/>
        <v>0</v>
      </c>
      <c r="I141" s="43"/>
      <c r="J141" s="43"/>
      <c r="K141" s="42">
        <f t="shared" si="36"/>
        <v>0</v>
      </c>
      <c r="L141" s="42">
        <f t="shared" si="37"/>
        <v>0</v>
      </c>
      <c r="M141" s="42">
        <f t="shared" si="38"/>
        <v>0</v>
      </c>
      <c r="N141" s="42">
        <f t="shared" si="39"/>
        <v>0</v>
      </c>
      <c r="O141" s="42">
        <f t="shared" si="40"/>
        <v>0</v>
      </c>
      <c r="P141" s="42">
        <f t="shared" si="41"/>
        <v>0</v>
      </c>
      <c r="Q141" s="44"/>
      <c r="R141" s="45"/>
    </row>
    <row r="142" spans="1:18" ht="12">
      <c r="A142" s="49">
        <v>6.2</v>
      </c>
      <c r="B142" s="48" t="s">
        <v>289</v>
      </c>
      <c r="C142" s="48" t="s">
        <v>211</v>
      </c>
      <c r="D142" s="48" t="s">
        <v>22</v>
      </c>
      <c r="E142" s="48">
        <v>2</v>
      </c>
      <c r="F142" s="41"/>
      <c r="G142" s="41"/>
      <c r="H142" s="42">
        <f t="shared" si="35"/>
        <v>0</v>
      </c>
      <c r="I142" s="43"/>
      <c r="J142" s="43"/>
      <c r="K142" s="42">
        <f t="shared" si="36"/>
        <v>0</v>
      </c>
      <c r="L142" s="42">
        <f t="shared" si="37"/>
        <v>0</v>
      </c>
      <c r="M142" s="42">
        <f t="shared" si="38"/>
        <v>0</v>
      </c>
      <c r="N142" s="42">
        <f t="shared" si="39"/>
        <v>0</v>
      </c>
      <c r="O142" s="42">
        <f t="shared" si="40"/>
        <v>0</v>
      </c>
      <c r="P142" s="42">
        <f t="shared" si="41"/>
        <v>0</v>
      </c>
      <c r="Q142" s="44"/>
      <c r="R142" s="45"/>
    </row>
    <row r="143" spans="1:18" ht="12">
      <c r="A143" s="48">
        <v>6.21</v>
      </c>
      <c r="B143" s="48" t="s">
        <v>212</v>
      </c>
      <c r="C143" s="48" t="s">
        <v>213</v>
      </c>
      <c r="D143" s="48" t="s">
        <v>5</v>
      </c>
      <c r="E143" s="48">
        <v>5</v>
      </c>
      <c r="F143" s="41"/>
      <c r="G143" s="41"/>
      <c r="H143" s="42">
        <f t="shared" si="35"/>
        <v>0</v>
      </c>
      <c r="I143" s="43"/>
      <c r="J143" s="43"/>
      <c r="K143" s="42">
        <f t="shared" si="36"/>
        <v>0</v>
      </c>
      <c r="L143" s="42">
        <f t="shared" si="37"/>
        <v>0</v>
      </c>
      <c r="M143" s="42">
        <f t="shared" si="38"/>
        <v>0</v>
      </c>
      <c r="N143" s="42">
        <f t="shared" si="39"/>
        <v>0</v>
      </c>
      <c r="O143" s="42">
        <f t="shared" si="40"/>
        <v>0</v>
      </c>
      <c r="P143" s="42">
        <f t="shared" si="41"/>
        <v>0</v>
      </c>
      <c r="Q143" s="44"/>
      <c r="R143" s="45"/>
    </row>
    <row r="144" spans="1:18" ht="12">
      <c r="A144" s="48">
        <v>6.22</v>
      </c>
      <c r="B144" s="48" t="s">
        <v>289</v>
      </c>
      <c r="C144" s="48" t="s">
        <v>214</v>
      </c>
      <c r="D144" s="48" t="s">
        <v>7</v>
      </c>
      <c r="E144" s="48">
        <v>1</v>
      </c>
      <c r="F144" s="41"/>
      <c r="G144" s="41"/>
      <c r="H144" s="42">
        <f t="shared" si="35"/>
        <v>0</v>
      </c>
      <c r="I144" s="43"/>
      <c r="J144" s="43"/>
      <c r="K144" s="42">
        <f t="shared" si="36"/>
        <v>0</v>
      </c>
      <c r="L144" s="42">
        <f t="shared" si="37"/>
        <v>0</v>
      </c>
      <c r="M144" s="42">
        <f t="shared" si="38"/>
        <v>0</v>
      </c>
      <c r="N144" s="42">
        <f t="shared" si="39"/>
        <v>0</v>
      </c>
      <c r="O144" s="42">
        <f t="shared" si="40"/>
        <v>0</v>
      </c>
      <c r="P144" s="42">
        <f t="shared" si="41"/>
        <v>0</v>
      </c>
      <c r="Q144" s="44"/>
      <c r="R144" s="45"/>
    </row>
    <row r="145" spans="1:18" ht="12">
      <c r="A145" s="48">
        <v>6.23</v>
      </c>
      <c r="B145" s="48" t="s">
        <v>215</v>
      </c>
      <c r="C145" s="48" t="s">
        <v>216</v>
      </c>
      <c r="D145" s="48" t="s">
        <v>5</v>
      </c>
      <c r="E145" s="48">
        <v>3</v>
      </c>
      <c r="F145" s="41"/>
      <c r="G145" s="41"/>
      <c r="H145" s="42">
        <f t="shared" si="35"/>
        <v>0</v>
      </c>
      <c r="I145" s="43"/>
      <c r="J145" s="43"/>
      <c r="K145" s="42">
        <f t="shared" si="36"/>
        <v>0</v>
      </c>
      <c r="L145" s="42">
        <f t="shared" si="37"/>
        <v>0</v>
      </c>
      <c r="M145" s="42">
        <f t="shared" si="38"/>
        <v>0</v>
      </c>
      <c r="N145" s="42">
        <f t="shared" si="39"/>
        <v>0</v>
      </c>
      <c r="O145" s="42">
        <f t="shared" si="40"/>
        <v>0</v>
      </c>
      <c r="P145" s="42">
        <f t="shared" si="41"/>
        <v>0</v>
      </c>
      <c r="Q145" s="44"/>
      <c r="R145" s="45"/>
    </row>
    <row r="146" spans="1:18" ht="12">
      <c r="A146" s="48">
        <v>6.24</v>
      </c>
      <c r="B146" s="48" t="s">
        <v>113</v>
      </c>
      <c r="C146" s="48" t="s">
        <v>114</v>
      </c>
      <c r="D146" s="48" t="s">
        <v>115</v>
      </c>
      <c r="E146" s="48">
        <v>0.316</v>
      </c>
      <c r="F146" s="41"/>
      <c r="G146" s="41"/>
      <c r="H146" s="42">
        <f t="shared" si="35"/>
        <v>0</v>
      </c>
      <c r="I146" s="43"/>
      <c r="J146" s="43"/>
      <c r="K146" s="42">
        <f t="shared" si="36"/>
        <v>0</v>
      </c>
      <c r="L146" s="42">
        <f t="shared" si="37"/>
        <v>0</v>
      </c>
      <c r="M146" s="42">
        <f t="shared" si="38"/>
        <v>0</v>
      </c>
      <c r="N146" s="42">
        <f t="shared" si="39"/>
        <v>0</v>
      </c>
      <c r="O146" s="42">
        <f t="shared" si="40"/>
        <v>0</v>
      </c>
      <c r="P146" s="42">
        <f t="shared" si="41"/>
        <v>0</v>
      </c>
      <c r="Q146" s="44"/>
      <c r="R146" s="45"/>
    </row>
    <row r="147" spans="1:18" ht="12">
      <c r="A147" s="48">
        <v>6.25</v>
      </c>
      <c r="B147" s="48" t="s">
        <v>116</v>
      </c>
      <c r="C147" s="48" t="s">
        <v>117</v>
      </c>
      <c r="D147" s="48" t="s">
        <v>115</v>
      </c>
      <c r="E147" s="48">
        <v>0.46899999999999997</v>
      </c>
      <c r="F147" s="41"/>
      <c r="G147" s="41"/>
      <c r="H147" s="42">
        <f t="shared" si="35"/>
        <v>0</v>
      </c>
      <c r="I147" s="43"/>
      <c r="J147" s="43"/>
      <c r="K147" s="42">
        <f t="shared" si="36"/>
        <v>0</v>
      </c>
      <c r="L147" s="42">
        <f t="shared" si="37"/>
        <v>0</v>
      </c>
      <c r="M147" s="42">
        <f t="shared" si="38"/>
        <v>0</v>
      </c>
      <c r="N147" s="42">
        <f t="shared" si="39"/>
        <v>0</v>
      </c>
      <c r="O147" s="42">
        <f t="shared" si="40"/>
        <v>0</v>
      </c>
      <c r="P147" s="42">
        <f t="shared" si="41"/>
        <v>0</v>
      </c>
      <c r="Q147" s="44"/>
      <c r="R147" s="45"/>
    </row>
    <row r="148" spans="1:18" ht="12">
      <c r="A148" s="48">
        <v>6.26</v>
      </c>
      <c r="B148" s="48" t="s">
        <v>217</v>
      </c>
      <c r="C148" s="48" t="s">
        <v>218</v>
      </c>
      <c r="D148" s="48" t="s">
        <v>177</v>
      </c>
      <c r="E148" s="48">
        <v>1</v>
      </c>
      <c r="F148" s="41"/>
      <c r="G148" s="41"/>
      <c r="H148" s="42">
        <f t="shared" si="35"/>
        <v>0</v>
      </c>
      <c r="I148" s="43"/>
      <c r="J148" s="43"/>
      <c r="K148" s="42">
        <f t="shared" si="36"/>
        <v>0</v>
      </c>
      <c r="L148" s="42">
        <f t="shared" si="37"/>
        <v>0</v>
      </c>
      <c r="M148" s="42">
        <f t="shared" si="38"/>
        <v>0</v>
      </c>
      <c r="N148" s="42">
        <f t="shared" si="39"/>
        <v>0</v>
      </c>
      <c r="O148" s="42">
        <f t="shared" si="40"/>
        <v>0</v>
      </c>
      <c r="P148" s="42">
        <f t="shared" si="41"/>
        <v>0</v>
      </c>
      <c r="Q148" s="44"/>
      <c r="R148" s="45"/>
    </row>
    <row r="149" spans="1:18" ht="12">
      <c r="A149" s="48">
        <v>6.27</v>
      </c>
      <c r="B149" s="48" t="s">
        <v>219</v>
      </c>
      <c r="C149" s="48" t="s">
        <v>220</v>
      </c>
      <c r="D149" s="48" t="s">
        <v>177</v>
      </c>
      <c r="E149" s="48">
        <v>1</v>
      </c>
      <c r="F149" s="41"/>
      <c r="G149" s="41"/>
      <c r="H149" s="42">
        <f t="shared" si="35"/>
        <v>0</v>
      </c>
      <c r="I149" s="43"/>
      <c r="J149" s="43"/>
      <c r="K149" s="42">
        <f t="shared" si="36"/>
        <v>0</v>
      </c>
      <c r="L149" s="42">
        <f t="shared" si="37"/>
        <v>0</v>
      </c>
      <c r="M149" s="42">
        <f t="shared" si="38"/>
        <v>0</v>
      </c>
      <c r="N149" s="42">
        <f t="shared" si="39"/>
        <v>0</v>
      </c>
      <c r="O149" s="42">
        <f t="shared" si="40"/>
        <v>0</v>
      </c>
      <c r="P149" s="42">
        <f t="shared" si="41"/>
        <v>0</v>
      </c>
      <c r="Q149" s="44"/>
      <c r="R149" s="45"/>
    </row>
    <row r="150" spans="1:18" ht="12">
      <c r="A150" s="48">
        <v>6.28</v>
      </c>
      <c r="B150" s="48" t="s">
        <v>221</v>
      </c>
      <c r="C150" s="48" t="s">
        <v>222</v>
      </c>
      <c r="D150" s="48" t="s">
        <v>100</v>
      </c>
      <c r="E150" s="48">
        <v>1</v>
      </c>
      <c r="F150" s="41"/>
      <c r="G150" s="41"/>
      <c r="H150" s="42">
        <f t="shared" si="35"/>
        <v>0</v>
      </c>
      <c r="I150" s="43"/>
      <c r="J150" s="43"/>
      <c r="K150" s="42">
        <f t="shared" si="36"/>
        <v>0</v>
      </c>
      <c r="L150" s="42">
        <f t="shared" si="37"/>
        <v>0</v>
      </c>
      <c r="M150" s="42">
        <f t="shared" si="38"/>
        <v>0</v>
      </c>
      <c r="N150" s="42">
        <f t="shared" si="39"/>
        <v>0</v>
      </c>
      <c r="O150" s="42">
        <f t="shared" si="40"/>
        <v>0</v>
      </c>
      <c r="P150" s="42">
        <f t="shared" si="41"/>
        <v>0</v>
      </c>
      <c r="Q150" s="44"/>
      <c r="R150" s="45"/>
    </row>
    <row r="151" spans="1:18" ht="12">
      <c r="A151" s="48">
        <v>6.29</v>
      </c>
      <c r="B151" s="48" t="s">
        <v>223</v>
      </c>
      <c r="C151" s="48" t="s">
        <v>224</v>
      </c>
      <c r="D151" s="48" t="s">
        <v>100</v>
      </c>
      <c r="E151" s="48">
        <v>1</v>
      </c>
      <c r="F151" s="41"/>
      <c r="G151" s="41"/>
      <c r="H151" s="42">
        <f t="shared" si="35"/>
        <v>0</v>
      </c>
      <c r="I151" s="43"/>
      <c r="J151" s="43"/>
      <c r="K151" s="42">
        <f t="shared" si="36"/>
        <v>0</v>
      </c>
      <c r="L151" s="42">
        <f t="shared" si="37"/>
        <v>0</v>
      </c>
      <c r="M151" s="42">
        <f t="shared" si="38"/>
        <v>0</v>
      </c>
      <c r="N151" s="42">
        <f t="shared" si="39"/>
        <v>0</v>
      </c>
      <c r="O151" s="42">
        <f t="shared" si="40"/>
        <v>0</v>
      </c>
      <c r="P151" s="42">
        <f t="shared" si="41"/>
        <v>0</v>
      </c>
      <c r="Q151" s="44"/>
      <c r="R151" s="45"/>
    </row>
    <row r="152" spans="1:18" ht="12">
      <c r="A152" s="46"/>
      <c r="B152" s="47" t="s">
        <v>290</v>
      </c>
      <c r="C152" s="47" t="s">
        <v>285</v>
      </c>
      <c r="D152" s="47"/>
      <c r="E152" s="47"/>
      <c r="F152" s="47"/>
      <c r="G152" s="46"/>
      <c r="H152" s="46"/>
      <c r="I152" s="46"/>
      <c r="J152" s="46"/>
      <c r="K152" s="46"/>
      <c r="L152" s="46"/>
      <c r="M152" s="46"/>
      <c r="N152" s="46"/>
      <c r="O152" s="46"/>
      <c r="P152" s="46"/>
      <c r="Q152" s="46"/>
      <c r="R152" s="46"/>
    </row>
    <row r="153" spans="1:18" ht="12">
      <c r="A153" s="49">
        <v>6.3</v>
      </c>
      <c r="B153" s="48" t="s">
        <v>289</v>
      </c>
      <c r="C153" s="48" t="s">
        <v>225</v>
      </c>
      <c r="D153" s="48" t="s">
        <v>22</v>
      </c>
      <c r="E153" s="48">
        <v>3</v>
      </c>
      <c r="F153" s="41"/>
      <c r="G153" s="41"/>
      <c r="H153" s="42">
        <f t="shared" ref="H153:H176" si="42">ROUND(F153*G153,2)</f>
        <v>0</v>
      </c>
      <c r="I153" s="43"/>
      <c r="J153" s="43"/>
      <c r="K153" s="42">
        <f t="shared" ref="K153:K176" si="43">SUM(H153:J153)</f>
        <v>0</v>
      </c>
      <c r="L153" s="42">
        <f t="shared" ref="L153:L176" si="44">ROUND(E153*F153,2)</f>
        <v>0</v>
      </c>
      <c r="M153" s="42">
        <f t="shared" ref="M153:M176" si="45">ROUND(E153*H153,2)</f>
        <v>0</v>
      </c>
      <c r="N153" s="42">
        <f t="shared" ref="N153:N176" si="46">ROUND(E153*I153,2)</f>
        <v>0</v>
      </c>
      <c r="O153" s="42">
        <f t="shared" ref="O153:O176" si="47">ROUND(E153*J153,2)</f>
        <v>0</v>
      </c>
      <c r="P153" s="42">
        <f t="shared" ref="P153:P176" si="48">SUM(M153:O153)</f>
        <v>0</v>
      </c>
      <c r="Q153" s="44"/>
      <c r="R153" s="45"/>
    </row>
    <row r="154" spans="1:18" ht="12">
      <c r="A154" s="48">
        <v>6.31</v>
      </c>
      <c r="B154" s="48" t="s">
        <v>226</v>
      </c>
      <c r="C154" s="48" t="s">
        <v>227</v>
      </c>
      <c r="D154" s="48" t="s">
        <v>22</v>
      </c>
      <c r="E154" s="48">
        <v>4</v>
      </c>
      <c r="F154" s="41"/>
      <c r="G154" s="41"/>
      <c r="H154" s="42">
        <f t="shared" si="42"/>
        <v>0</v>
      </c>
      <c r="I154" s="43"/>
      <c r="J154" s="43"/>
      <c r="K154" s="42">
        <f t="shared" si="43"/>
        <v>0</v>
      </c>
      <c r="L154" s="42">
        <f t="shared" si="44"/>
        <v>0</v>
      </c>
      <c r="M154" s="42">
        <f t="shared" si="45"/>
        <v>0</v>
      </c>
      <c r="N154" s="42">
        <f t="shared" si="46"/>
        <v>0</v>
      </c>
      <c r="O154" s="42">
        <f t="shared" si="47"/>
        <v>0</v>
      </c>
      <c r="P154" s="42">
        <f t="shared" si="48"/>
        <v>0</v>
      </c>
      <c r="Q154" s="50" t="s">
        <v>316</v>
      </c>
      <c r="R154" s="51"/>
    </row>
    <row r="155" spans="1:18" ht="12">
      <c r="A155" s="52">
        <v>6.32</v>
      </c>
      <c r="B155" s="52" t="s">
        <v>228</v>
      </c>
      <c r="C155" s="52" t="s">
        <v>229</v>
      </c>
      <c r="D155" s="52" t="s">
        <v>2</v>
      </c>
      <c r="E155" s="52">
        <v>505</v>
      </c>
      <c r="F155" s="53"/>
      <c r="G155" s="53"/>
      <c r="H155" s="54">
        <f t="shared" si="42"/>
        <v>0</v>
      </c>
      <c r="I155" s="162" t="s">
        <v>321</v>
      </c>
      <c r="J155" s="55"/>
      <c r="K155" s="54">
        <f t="shared" si="43"/>
        <v>0</v>
      </c>
      <c r="L155" s="54">
        <f t="shared" si="44"/>
        <v>0</v>
      </c>
      <c r="M155" s="54">
        <f t="shared" si="45"/>
        <v>0</v>
      </c>
      <c r="N155" s="163" t="s">
        <v>321</v>
      </c>
      <c r="O155" s="54">
        <f t="shared" si="47"/>
        <v>0</v>
      </c>
      <c r="P155" s="54">
        <f t="shared" si="48"/>
        <v>0</v>
      </c>
      <c r="Q155" s="56"/>
      <c r="R155" s="57"/>
    </row>
    <row r="156" spans="1:18" ht="12">
      <c r="A156" s="52">
        <v>6.33</v>
      </c>
      <c r="B156" s="52" t="s">
        <v>230</v>
      </c>
      <c r="C156" s="52" t="s">
        <v>231</v>
      </c>
      <c r="D156" s="52" t="s">
        <v>2</v>
      </c>
      <c r="E156" s="52">
        <v>14</v>
      </c>
      <c r="F156" s="53"/>
      <c r="G156" s="53"/>
      <c r="H156" s="54">
        <f t="shared" si="42"/>
        <v>0</v>
      </c>
      <c r="I156" s="162" t="s">
        <v>321</v>
      </c>
      <c r="J156" s="55"/>
      <c r="K156" s="54">
        <f t="shared" si="43"/>
        <v>0</v>
      </c>
      <c r="L156" s="54">
        <f t="shared" si="44"/>
        <v>0</v>
      </c>
      <c r="M156" s="54">
        <f t="shared" si="45"/>
        <v>0</v>
      </c>
      <c r="N156" s="163" t="s">
        <v>321</v>
      </c>
      <c r="O156" s="54">
        <f t="shared" si="47"/>
        <v>0</v>
      </c>
      <c r="P156" s="54">
        <f t="shared" si="48"/>
        <v>0</v>
      </c>
      <c r="Q156" s="56"/>
      <c r="R156" s="57"/>
    </row>
    <row r="157" spans="1:18" ht="12">
      <c r="A157" s="52">
        <v>6.34</v>
      </c>
      <c r="B157" s="52" t="s">
        <v>232</v>
      </c>
      <c r="C157" s="52" t="s">
        <v>233</v>
      </c>
      <c r="D157" s="52" t="s">
        <v>7</v>
      </c>
      <c r="E157" s="52">
        <v>1</v>
      </c>
      <c r="F157" s="53"/>
      <c r="G157" s="53"/>
      <c r="H157" s="54">
        <f t="shared" si="42"/>
        <v>0</v>
      </c>
      <c r="I157" s="162" t="s">
        <v>321</v>
      </c>
      <c r="J157" s="55"/>
      <c r="K157" s="54">
        <f t="shared" si="43"/>
        <v>0</v>
      </c>
      <c r="L157" s="54">
        <f t="shared" si="44"/>
        <v>0</v>
      </c>
      <c r="M157" s="54">
        <f t="shared" si="45"/>
        <v>0</v>
      </c>
      <c r="N157" s="163" t="s">
        <v>321</v>
      </c>
      <c r="O157" s="54">
        <f t="shared" si="47"/>
        <v>0</v>
      </c>
      <c r="P157" s="54">
        <f t="shared" si="48"/>
        <v>0</v>
      </c>
      <c r="Q157" s="56"/>
      <c r="R157" s="57"/>
    </row>
    <row r="158" spans="1:18" ht="12">
      <c r="A158" s="52">
        <v>6.35</v>
      </c>
      <c r="B158" s="52" t="s">
        <v>234</v>
      </c>
      <c r="C158" s="52" t="s">
        <v>235</v>
      </c>
      <c r="D158" s="52" t="s">
        <v>7</v>
      </c>
      <c r="E158" s="52">
        <v>5</v>
      </c>
      <c r="F158" s="53"/>
      <c r="G158" s="53"/>
      <c r="H158" s="54">
        <f t="shared" si="42"/>
        <v>0</v>
      </c>
      <c r="I158" s="162" t="s">
        <v>321</v>
      </c>
      <c r="J158" s="55"/>
      <c r="K158" s="54">
        <f t="shared" si="43"/>
        <v>0</v>
      </c>
      <c r="L158" s="54">
        <f t="shared" si="44"/>
        <v>0</v>
      </c>
      <c r="M158" s="54">
        <f t="shared" si="45"/>
        <v>0</v>
      </c>
      <c r="N158" s="163" t="s">
        <v>321</v>
      </c>
      <c r="O158" s="54">
        <f t="shared" si="47"/>
        <v>0</v>
      </c>
      <c r="P158" s="54">
        <f t="shared" si="48"/>
        <v>0</v>
      </c>
      <c r="Q158" s="56"/>
      <c r="R158" s="57"/>
    </row>
    <row r="159" spans="1:18" ht="12">
      <c r="A159" s="48">
        <v>6.36</v>
      </c>
      <c r="B159" s="48" t="s">
        <v>236</v>
      </c>
      <c r="C159" s="48" t="s">
        <v>237</v>
      </c>
      <c r="D159" s="48" t="s">
        <v>22</v>
      </c>
      <c r="E159" s="48">
        <v>9</v>
      </c>
      <c r="F159" s="41"/>
      <c r="G159" s="41"/>
      <c r="H159" s="42">
        <f t="shared" si="42"/>
        <v>0</v>
      </c>
      <c r="I159" s="43"/>
      <c r="J159" s="43"/>
      <c r="K159" s="42">
        <f t="shared" si="43"/>
        <v>0</v>
      </c>
      <c r="L159" s="42">
        <f t="shared" si="44"/>
        <v>0</v>
      </c>
      <c r="M159" s="42">
        <f t="shared" si="45"/>
        <v>0</v>
      </c>
      <c r="N159" s="42">
        <f t="shared" si="46"/>
        <v>0</v>
      </c>
      <c r="O159" s="42">
        <f t="shared" si="47"/>
        <v>0</v>
      </c>
      <c r="P159" s="42">
        <f t="shared" si="48"/>
        <v>0</v>
      </c>
      <c r="Q159" s="50" t="s">
        <v>316</v>
      </c>
      <c r="R159" s="51"/>
    </row>
    <row r="160" spans="1:18" ht="12">
      <c r="A160" s="48">
        <v>6.37</v>
      </c>
      <c r="B160" s="48" t="s">
        <v>238</v>
      </c>
      <c r="C160" s="48" t="s">
        <v>239</v>
      </c>
      <c r="D160" s="48" t="s">
        <v>22</v>
      </c>
      <c r="E160" s="48">
        <v>2</v>
      </c>
      <c r="F160" s="41"/>
      <c r="G160" s="41"/>
      <c r="H160" s="42">
        <f t="shared" si="42"/>
        <v>0</v>
      </c>
      <c r="I160" s="43"/>
      <c r="J160" s="43"/>
      <c r="K160" s="42">
        <f t="shared" si="43"/>
        <v>0</v>
      </c>
      <c r="L160" s="42">
        <f t="shared" si="44"/>
        <v>0</v>
      </c>
      <c r="M160" s="42">
        <f t="shared" si="45"/>
        <v>0</v>
      </c>
      <c r="N160" s="42">
        <f t="shared" si="46"/>
        <v>0</v>
      </c>
      <c r="O160" s="42">
        <f t="shared" si="47"/>
        <v>0</v>
      </c>
      <c r="P160" s="42">
        <f t="shared" si="48"/>
        <v>0</v>
      </c>
      <c r="Q160" s="50" t="s">
        <v>316</v>
      </c>
      <c r="R160" s="51"/>
    </row>
    <row r="161" spans="1:18" ht="12">
      <c r="A161" s="48">
        <v>6.38</v>
      </c>
      <c r="B161" s="48" t="s">
        <v>240</v>
      </c>
      <c r="C161" s="48" t="s">
        <v>241</v>
      </c>
      <c r="D161" s="48" t="s">
        <v>2</v>
      </c>
      <c r="E161" s="48">
        <v>202</v>
      </c>
      <c r="F161" s="41"/>
      <c r="G161" s="41"/>
      <c r="H161" s="42">
        <f t="shared" si="42"/>
        <v>0</v>
      </c>
      <c r="I161" s="43"/>
      <c r="J161" s="43"/>
      <c r="K161" s="42">
        <f t="shared" si="43"/>
        <v>0</v>
      </c>
      <c r="L161" s="42">
        <f t="shared" si="44"/>
        <v>0</v>
      </c>
      <c r="M161" s="42">
        <f t="shared" si="45"/>
        <v>0</v>
      </c>
      <c r="N161" s="42">
        <f t="shared" si="46"/>
        <v>0</v>
      </c>
      <c r="O161" s="42">
        <f t="shared" si="47"/>
        <v>0</v>
      </c>
      <c r="P161" s="42">
        <f t="shared" si="48"/>
        <v>0</v>
      </c>
      <c r="Q161" s="50" t="s">
        <v>316</v>
      </c>
      <c r="R161" s="51"/>
    </row>
    <row r="162" spans="1:18" ht="12">
      <c r="A162" s="48">
        <v>6.3900000000000103</v>
      </c>
      <c r="B162" s="48" t="s">
        <v>242</v>
      </c>
      <c r="C162" s="48" t="s">
        <v>243</v>
      </c>
      <c r="D162" s="48" t="s">
        <v>22</v>
      </c>
      <c r="E162" s="48">
        <v>1</v>
      </c>
      <c r="F162" s="41"/>
      <c r="G162" s="41"/>
      <c r="H162" s="42">
        <f t="shared" si="42"/>
        <v>0</v>
      </c>
      <c r="I162" s="43"/>
      <c r="J162" s="43"/>
      <c r="K162" s="42">
        <f t="shared" si="43"/>
        <v>0</v>
      </c>
      <c r="L162" s="42">
        <f t="shared" si="44"/>
        <v>0</v>
      </c>
      <c r="M162" s="42">
        <f t="shared" si="45"/>
        <v>0</v>
      </c>
      <c r="N162" s="42">
        <f t="shared" si="46"/>
        <v>0</v>
      </c>
      <c r="O162" s="42">
        <f t="shared" si="47"/>
        <v>0</v>
      </c>
      <c r="P162" s="42">
        <f t="shared" si="48"/>
        <v>0</v>
      </c>
      <c r="Q162" s="50" t="s">
        <v>316</v>
      </c>
      <c r="R162" s="51"/>
    </row>
    <row r="163" spans="1:18" ht="12">
      <c r="A163" s="58">
        <v>6.4000000000000101</v>
      </c>
      <c r="B163" s="52" t="s">
        <v>244</v>
      </c>
      <c r="C163" s="52" t="s">
        <v>245</v>
      </c>
      <c r="D163" s="52" t="s">
        <v>7</v>
      </c>
      <c r="E163" s="52">
        <v>6</v>
      </c>
      <c r="F163" s="53"/>
      <c r="G163" s="53"/>
      <c r="H163" s="54">
        <f t="shared" si="42"/>
        <v>0</v>
      </c>
      <c r="I163" s="162" t="s">
        <v>321</v>
      </c>
      <c r="J163" s="55"/>
      <c r="K163" s="54">
        <f t="shared" si="43"/>
        <v>0</v>
      </c>
      <c r="L163" s="54">
        <f t="shared" si="44"/>
        <v>0</v>
      </c>
      <c r="M163" s="54">
        <f t="shared" si="45"/>
        <v>0</v>
      </c>
      <c r="N163" s="163" t="s">
        <v>321</v>
      </c>
      <c r="O163" s="54">
        <f t="shared" si="47"/>
        <v>0</v>
      </c>
      <c r="P163" s="54">
        <f t="shared" si="48"/>
        <v>0</v>
      </c>
      <c r="Q163" s="56"/>
      <c r="R163" s="57"/>
    </row>
    <row r="164" spans="1:18" ht="12">
      <c r="A164" s="48">
        <v>6.4100000000000099</v>
      </c>
      <c r="B164" s="48" t="s">
        <v>246</v>
      </c>
      <c r="C164" s="48" t="s">
        <v>247</v>
      </c>
      <c r="D164" s="48" t="s">
        <v>2</v>
      </c>
      <c r="E164" s="48">
        <v>170</v>
      </c>
      <c r="F164" s="41"/>
      <c r="G164" s="41"/>
      <c r="H164" s="42">
        <f t="shared" si="42"/>
        <v>0</v>
      </c>
      <c r="I164" s="43"/>
      <c r="J164" s="43"/>
      <c r="K164" s="42">
        <f t="shared" si="43"/>
        <v>0</v>
      </c>
      <c r="L164" s="42">
        <f t="shared" si="44"/>
        <v>0</v>
      </c>
      <c r="M164" s="42">
        <f t="shared" si="45"/>
        <v>0</v>
      </c>
      <c r="N164" s="42">
        <f t="shared" si="46"/>
        <v>0</v>
      </c>
      <c r="O164" s="42">
        <f t="shared" si="47"/>
        <v>0</v>
      </c>
      <c r="P164" s="42">
        <f t="shared" si="48"/>
        <v>0</v>
      </c>
      <c r="Q164" s="50" t="s">
        <v>316</v>
      </c>
      <c r="R164" s="51"/>
    </row>
    <row r="165" spans="1:18" ht="12">
      <c r="A165" s="48">
        <v>6.4200000000000097</v>
      </c>
      <c r="B165" s="48" t="s">
        <v>248</v>
      </c>
      <c r="C165" s="48" t="s">
        <v>249</v>
      </c>
      <c r="D165" s="48" t="s">
        <v>2</v>
      </c>
      <c r="E165" s="48">
        <v>20</v>
      </c>
      <c r="F165" s="41"/>
      <c r="G165" s="41"/>
      <c r="H165" s="42">
        <f t="shared" si="42"/>
        <v>0</v>
      </c>
      <c r="I165" s="43"/>
      <c r="J165" s="43"/>
      <c r="K165" s="42">
        <f t="shared" si="43"/>
        <v>0</v>
      </c>
      <c r="L165" s="42">
        <f t="shared" si="44"/>
        <v>0</v>
      </c>
      <c r="M165" s="42">
        <f t="shared" si="45"/>
        <v>0</v>
      </c>
      <c r="N165" s="42">
        <f t="shared" si="46"/>
        <v>0</v>
      </c>
      <c r="O165" s="42">
        <f t="shared" si="47"/>
        <v>0</v>
      </c>
      <c r="P165" s="42">
        <f t="shared" si="48"/>
        <v>0</v>
      </c>
      <c r="Q165" s="50" t="s">
        <v>316</v>
      </c>
      <c r="R165" s="51"/>
    </row>
    <row r="166" spans="1:18" ht="12">
      <c r="A166" s="48">
        <v>6.4300000000000104</v>
      </c>
      <c r="B166" s="48" t="s">
        <v>250</v>
      </c>
      <c r="C166" s="48" t="s">
        <v>251</v>
      </c>
      <c r="D166" s="48" t="s">
        <v>2</v>
      </c>
      <c r="E166" s="48">
        <v>59</v>
      </c>
      <c r="F166" s="41"/>
      <c r="G166" s="41"/>
      <c r="H166" s="42">
        <f t="shared" si="42"/>
        <v>0</v>
      </c>
      <c r="I166" s="43"/>
      <c r="J166" s="43"/>
      <c r="K166" s="42">
        <f t="shared" si="43"/>
        <v>0</v>
      </c>
      <c r="L166" s="42">
        <f t="shared" si="44"/>
        <v>0</v>
      </c>
      <c r="M166" s="42">
        <f t="shared" si="45"/>
        <v>0</v>
      </c>
      <c r="N166" s="42">
        <f t="shared" si="46"/>
        <v>0</v>
      </c>
      <c r="O166" s="42">
        <f t="shared" si="47"/>
        <v>0</v>
      </c>
      <c r="P166" s="42">
        <f t="shared" si="48"/>
        <v>0</v>
      </c>
      <c r="Q166" s="50" t="s">
        <v>316</v>
      </c>
      <c r="R166" s="51"/>
    </row>
    <row r="167" spans="1:18" ht="12">
      <c r="A167" s="48">
        <v>6.4400000000000102</v>
      </c>
      <c r="B167" s="48" t="s">
        <v>252</v>
      </c>
      <c r="C167" s="48" t="s">
        <v>253</v>
      </c>
      <c r="D167" s="48" t="s">
        <v>22</v>
      </c>
      <c r="E167" s="48">
        <v>3</v>
      </c>
      <c r="F167" s="41"/>
      <c r="G167" s="41"/>
      <c r="H167" s="42">
        <f t="shared" si="42"/>
        <v>0</v>
      </c>
      <c r="I167" s="43"/>
      <c r="J167" s="43"/>
      <c r="K167" s="42">
        <f t="shared" si="43"/>
        <v>0</v>
      </c>
      <c r="L167" s="42">
        <f t="shared" si="44"/>
        <v>0</v>
      </c>
      <c r="M167" s="42">
        <f t="shared" si="45"/>
        <v>0</v>
      </c>
      <c r="N167" s="42">
        <f t="shared" si="46"/>
        <v>0</v>
      </c>
      <c r="O167" s="42">
        <f t="shared" si="47"/>
        <v>0</v>
      </c>
      <c r="P167" s="42">
        <f t="shared" si="48"/>
        <v>0</v>
      </c>
      <c r="Q167" s="50" t="s">
        <v>316</v>
      </c>
      <c r="R167" s="51"/>
    </row>
    <row r="168" spans="1:18" ht="12">
      <c r="A168" s="48">
        <v>6.4500000000000099</v>
      </c>
      <c r="B168" s="48" t="s">
        <v>254</v>
      </c>
      <c r="C168" s="48" t="s">
        <v>255</v>
      </c>
      <c r="D168" s="48" t="s">
        <v>2</v>
      </c>
      <c r="E168" s="48">
        <v>387</v>
      </c>
      <c r="F168" s="41"/>
      <c r="G168" s="41"/>
      <c r="H168" s="42">
        <f t="shared" si="42"/>
        <v>0</v>
      </c>
      <c r="I168" s="43"/>
      <c r="J168" s="43"/>
      <c r="K168" s="42">
        <f t="shared" si="43"/>
        <v>0</v>
      </c>
      <c r="L168" s="42">
        <f t="shared" si="44"/>
        <v>0</v>
      </c>
      <c r="M168" s="42">
        <f t="shared" si="45"/>
        <v>0</v>
      </c>
      <c r="N168" s="42">
        <f t="shared" si="46"/>
        <v>0</v>
      </c>
      <c r="O168" s="42">
        <f t="shared" si="47"/>
        <v>0</v>
      </c>
      <c r="P168" s="42">
        <f t="shared" si="48"/>
        <v>0</v>
      </c>
      <c r="Q168" s="50" t="s">
        <v>316</v>
      </c>
      <c r="R168" s="51"/>
    </row>
    <row r="169" spans="1:18" ht="12">
      <c r="A169" s="52">
        <v>6.4600000000000097</v>
      </c>
      <c r="B169" s="52" t="s">
        <v>256</v>
      </c>
      <c r="C169" s="52" t="s">
        <v>257</v>
      </c>
      <c r="D169" s="52" t="s">
        <v>22</v>
      </c>
      <c r="E169" s="52">
        <v>3</v>
      </c>
      <c r="F169" s="53"/>
      <c r="G169" s="53"/>
      <c r="H169" s="54">
        <f t="shared" si="42"/>
        <v>0</v>
      </c>
      <c r="I169" s="162" t="s">
        <v>321</v>
      </c>
      <c r="J169" s="55"/>
      <c r="K169" s="54">
        <f t="shared" si="43"/>
        <v>0</v>
      </c>
      <c r="L169" s="54">
        <f t="shared" si="44"/>
        <v>0</v>
      </c>
      <c r="M169" s="54">
        <f t="shared" si="45"/>
        <v>0</v>
      </c>
      <c r="N169" s="163" t="s">
        <v>321</v>
      </c>
      <c r="O169" s="54">
        <f t="shared" si="47"/>
        <v>0</v>
      </c>
      <c r="P169" s="54">
        <f t="shared" si="48"/>
        <v>0</v>
      </c>
      <c r="Q169" s="56"/>
      <c r="R169" s="57"/>
    </row>
    <row r="170" spans="1:18" ht="12">
      <c r="A170" s="48">
        <v>6.4700000000000104</v>
      </c>
      <c r="B170" s="48" t="s">
        <v>258</v>
      </c>
      <c r="C170" s="48" t="s">
        <v>259</v>
      </c>
      <c r="D170" s="48" t="s">
        <v>22</v>
      </c>
      <c r="E170" s="48">
        <v>1</v>
      </c>
      <c r="F170" s="41"/>
      <c r="G170" s="41"/>
      <c r="H170" s="42">
        <f t="shared" si="42"/>
        <v>0</v>
      </c>
      <c r="I170" s="43"/>
      <c r="J170" s="43"/>
      <c r="K170" s="42">
        <f t="shared" si="43"/>
        <v>0</v>
      </c>
      <c r="L170" s="42">
        <f t="shared" si="44"/>
        <v>0</v>
      </c>
      <c r="M170" s="42">
        <f t="shared" si="45"/>
        <v>0</v>
      </c>
      <c r="N170" s="42">
        <f t="shared" si="46"/>
        <v>0</v>
      </c>
      <c r="O170" s="42">
        <f t="shared" si="47"/>
        <v>0</v>
      </c>
      <c r="P170" s="42">
        <f t="shared" si="48"/>
        <v>0</v>
      </c>
      <c r="Q170" s="50" t="s">
        <v>316</v>
      </c>
      <c r="R170" s="51"/>
    </row>
    <row r="171" spans="1:18" ht="12">
      <c r="A171" s="48">
        <v>6.4800000000000102</v>
      </c>
      <c r="B171" s="48" t="s">
        <v>260</v>
      </c>
      <c r="C171" s="48" t="s">
        <v>261</v>
      </c>
      <c r="D171" s="48" t="s">
        <v>22</v>
      </c>
      <c r="E171" s="48">
        <v>9</v>
      </c>
      <c r="F171" s="41"/>
      <c r="G171" s="41"/>
      <c r="H171" s="42">
        <f t="shared" si="42"/>
        <v>0</v>
      </c>
      <c r="I171" s="43"/>
      <c r="J171" s="43"/>
      <c r="K171" s="42">
        <f t="shared" si="43"/>
        <v>0</v>
      </c>
      <c r="L171" s="42">
        <f t="shared" si="44"/>
        <v>0</v>
      </c>
      <c r="M171" s="42">
        <f t="shared" si="45"/>
        <v>0</v>
      </c>
      <c r="N171" s="42">
        <f t="shared" si="46"/>
        <v>0</v>
      </c>
      <c r="O171" s="42">
        <f t="shared" si="47"/>
        <v>0</v>
      </c>
      <c r="P171" s="42">
        <f t="shared" si="48"/>
        <v>0</v>
      </c>
      <c r="Q171" s="50" t="s">
        <v>316</v>
      </c>
      <c r="R171" s="51"/>
    </row>
    <row r="172" spans="1:18" ht="12">
      <c r="A172" s="48">
        <v>6.49000000000001</v>
      </c>
      <c r="B172" s="48" t="s">
        <v>262</v>
      </c>
      <c r="C172" s="48" t="s">
        <v>263</v>
      </c>
      <c r="D172" s="48" t="s">
        <v>22</v>
      </c>
      <c r="E172" s="48">
        <v>3</v>
      </c>
      <c r="F172" s="41"/>
      <c r="G172" s="41"/>
      <c r="H172" s="42">
        <f t="shared" si="42"/>
        <v>0</v>
      </c>
      <c r="I172" s="43"/>
      <c r="J172" s="43"/>
      <c r="K172" s="42">
        <f t="shared" si="43"/>
        <v>0</v>
      </c>
      <c r="L172" s="42">
        <f t="shared" si="44"/>
        <v>0</v>
      </c>
      <c r="M172" s="42">
        <f t="shared" si="45"/>
        <v>0</v>
      </c>
      <c r="N172" s="42">
        <f t="shared" si="46"/>
        <v>0</v>
      </c>
      <c r="O172" s="42">
        <f t="shared" si="47"/>
        <v>0</v>
      </c>
      <c r="P172" s="42">
        <f t="shared" si="48"/>
        <v>0</v>
      </c>
      <c r="Q172" s="50" t="s">
        <v>316</v>
      </c>
      <c r="R172" s="51"/>
    </row>
    <row r="173" spans="1:18" ht="12">
      <c r="A173" s="49">
        <v>6.5000000000000098</v>
      </c>
      <c r="B173" s="48" t="s">
        <v>264</v>
      </c>
      <c r="C173" s="48" t="s">
        <v>265</v>
      </c>
      <c r="D173" s="48" t="s">
        <v>2</v>
      </c>
      <c r="E173" s="48">
        <v>9</v>
      </c>
      <c r="F173" s="41"/>
      <c r="G173" s="41"/>
      <c r="H173" s="42">
        <f t="shared" si="42"/>
        <v>0</v>
      </c>
      <c r="I173" s="43"/>
      <c r="J173" s="43"/>
      <c r="K173" s="42">
        <f t="shared" si="43"/>
        <v>0</v>
      </c>
      <c r="L173" s="42">
        <f t="shared" si="44"/>
        <v>0</v>
      </c>
      <c r="M173" s="42">
        <f t="shared" si="45"/>
        <v>0</v>
      </c>
      <c r="N173" s="42">
        <f t="shared" si="46"/>
        <v>0</v>
      </c>
      <c r="O173" s="42">
        <f t="shared" si="47"/>
        <v>0</v>
      </c>
      <c r="P173" s="42">
        <f t="shared" si="48"/>
        <v>0</v>
      </c>
      <c r="Q173" s="50" t="s">
        <v>316</v>
      </c>
      <c r="R173" s="51"/>
    </row>
    <row r="174" spans="1:18" ht="12">
      <c r="A174" s="48">
        <v>6.5100000000000096</v>
      </c>
      <c r="B174" s="48" t="s">
        <v>266</v>
      </c>
      <c r="C174" s="48" t="s">
        <v>267</v>
      </c>
      <c r="D174" s="48" t="s">
        <v>2</v>
      </c>
      <c r="E174" s="48">
        <v>4.5</v>
      </c>
      <c r="F174" s="41"/>
      <c r="G174" s="41"/>
      <c r="H174" s="42">
        <f t="shared" si="42"/>
        <v>0</v>
      </c>
      <c r="I174" s="43"/>
      <c r="J174" s="43"/>
      <c r="K174" s="42">
        <f t="shared" si="43"/>
        <v>0</v>
      </c>
      <c r="L174" s="42">
        <f t="shared" si="44"/>
        <v>0</v>
      </c>
      <c r="M174" s="42">
        <f t="shared" si="45"/>
        <v>0</v>
      </c>
      <c r="N174" s="42">
        <f t="shared" si="46"/>
        <v>0</v>
      </c>
      <c r="O174" s="42">
        <f t="shared" si="47"/>
        <v>0</v>
      </c>
      <c r="P174" s="42">
        <f t="shared" si="48"/>
        <v>0</v>
      </c>
      <c r="Q174" s="44"/>
      <c r="R174" s="45"/>
    </row>
    <row r="175" spans="1:18" ht="12">
      <c r="A175" s="48">
        <v>6.5200000000000102</v>
      </c>
      <c r="B175" s="48" t="s">
        <v>268</v>
      </c>
      <c r="C175" s="48" t="s">
        <v>269</v>
      </c>
      <c r="D175" s="48" t="s">
        <v>2</v>
      </c>
      <c r="E175" s="48">
        <v>10</v>
      </c>
      <c r="F175" s="41"/>
      <c r="G175" s="41"/>
      <c r="H175" s="42">
        <f t="shared" si="42"/>
        <v>0</v>
      </c>
      <c r="I175" s="43"/>
      <c r="J175" s="43"/>
      <c r="K175" s="42">
        <f t="shared" si="43"/>
        <v>0</v>
      </c>
      <c r="L175" s="42">
        <f t="shared" si="44"/>
        <v>0</v>
      </c>
      <c r="M175" s="42">
        <f t="shared" si="45"/>
        <v>0</v>
      </c>
      <c r="N175" s="42">
        <f t="shared" si="46"/>
        <v>0</v>
      </c>
      <c r="O175" s="42">
        <f t="shared" si="47"/>
        <v>0</v>
      </c>
      <c r="P175" s="42">
        <f t="shared" si="48"/>
        <v>0</v>
      </c>
      <c r="Q175" s="44"/>
      <c r="R175" s="45"/>
    </row>
    <row r="176" spans="1:18" ht="12">
      <c r="A176" s="48">
        <v>6.53000000000001</v>
      </c>
      <c r="B176" s="48" t="s">
        <v>270</v>
      </c>
      <c r="C176" s="48" t="s">
        <v>271</v>
      </c>
      <c r="D176" s="48" t="s">
        <v>272</v>
      </c>
      <c r="E176" s="48">
        <v>2</v>
      </c>
      <c r="F176" s="41"/>
      <c r="G176" s="41"/>
      <c r="H176" s="42">
        <f t="shared" si="42"/>
        <v>0</v>
      </c>
      <c r="I176" s="43"/>
      <c r="J176" s="43"/>
      <c r="K176" s="42">
        <f t="shared" si="43"/>
        <v>0</v>
      </c>
      <c r="L176" s="42">
        <f t="shared" si="44"/>
        <v>0</v>
      </c>
      <c r="M176" s="42">
        <f t="shared" si="45"/>
        <v>0</v>
      </c>
      <c r="N176" s="42">
        <f t="shared" si="46"/>
        <v>0</v>
      </c>
      <c r="O176" s="42">
        <f t="shared" si="47"/>
        <v>0</v>
      </c>
      <c r="P176" s="42">
        <f t="shared" si="48"/>
        <v>0</v>
      </c>
      <c r="Q176" s="44"/>
      <c r="R176" s="45"/>
    </row>
    <row r="177" spans="1:18" ht="12">
      <c r="A177" s="46">
        <v>7</v>
      </c>
      <c r="B177" s="47" t="s">
        <v>290</v>
      </c>
      <c r="C177" s="47" t="s">
        <v>286</v>
      </c>
      <c r="D177" s="47"/>
      <c r="E177" s="47"/>
      <c r="F177" s="47"/>
      <c r="G177" s="46"/>
      <c r="H177" s="46"/>
      <c r="I177" s="46"/>
      <c r="J177" s="46"/>
      <c r="K177" s="46"/>
      <c r="L177" s="46"/>
      <c r="M177" s="46"/>
      <c r="N177" s="46"/>
      <c r="O177" s="46"/>
      <c r="P177" s="46"/>
      <c r="Q177" s="46"/>
      <c r="R177" s="46"/>
    </row>
    <row r="178" spans="1:18" ht="12">
      <c r="A178" s="48">
        <v>7.1</v>
      </c>
      <c r="B178" s="48" t="s">
        <v>178</v>
      </c>
      <c r="C178" s="48" t="s">
        <v>179</v>
      </c>
      <c r="D178" s="48" t="s">
        <v>5</v>
      </c>
      <c r="E178" s="48">
        <v>2</v>
      </c>
      <c r="F178" s="41"/>
      <c r="G178" s="41"/>
      <c r="H178" s="42">
        <f t="shared" ref="H178:H192" si="49">ROUND(F178*G178,2)</f>
        <v>0</v>
      </c>
      <c r="I178" s="43"/>
      <c r="J178" s="43"/>
      <c r="K178" s="42">
        <f t="shared" ref="K178:K192" si="50">SUM(H178:J178)</f>
        <v>0</v>
      </c>
      <c r="L178" s="42">
        <f t="shared" ref="L178:L192" si="51">ROUND(E178*F178,2)</f>
        <v>0</v>
      </c>
      <c r="M178" s="42">
        <f t="shared" ref="M178:M192" si="52">ROUND(E178*H178,2)</f>
        <v>0</v>
      </c>
      <c r="N178" s="42">
        <f t="shared" ref="N178:N192" si="53">ROUND(E178*I178,2)</f>
        <v>0</v>
      </c>
      <c r="O178" s="42">
        <f t="shared" ref="O178:O192" si="54">ROUND(E178*J178,2)</f>
        <v>0</v>
      </c>
      <c r="P178" s="42">
        <f t="shared" ref="P178:P192" si="55">SUM(M178:O178)</f>
        <v>0</v>
      </c>
      <c r="Q178" s="44"/>
      <c r="R178" s="45"/>
    </row>
    <row r="179" spans="1:18" ht="12">
      <c r="A179" s="48">
        <v>7.2</v>
      </c>
      <c r="B179" s="48" t="s">
        <v>180</v>
      </c>
      <c r="C179" s="48" t="s">
        <v>181</v>
      </c>
      <c r="D179" s="48" t="s">
        <v>5</v>
      </c>
      <c r="E179" s="48">
        <v>1</v>
      </c>
      <c r="F179" s="41"/>
      <c r="G179" s="41"/>
      <c r="H179" s="42">
        <f t="shared" si="49"/>
        <v>0</v>
      </c>
      <c r="I179" s="43"/>
      <c r="J179" s="43"/>
      <c r="K179" s="42">
        <f t="shared" si="50"/>
        <v>0</v>
      </c>
      <c r="L179" s="42">
        <f t="shared" si="51"/>
        <v>0</v>
      </c>
      <c r="M179" s="42">
        <f t="shared" si="52"/>
        <v>0</v>
      </c>
      <c r="N179" s="42">
        <f t="shared" si="53"/>
        <v>0</v>
      </c>
      <c r="O179" s="42">
        <f t="shared" si="54"/>
        <v>0</v>
      </c>
      <c r="P179" s="42">
        <f t="shared" si="55"/>
        <v>0</v>
      </c>
      <c r="Q179" s="44"/>
      <c r="R179" s="45"/>
    </row>
    <row r="180" spans="1:18" ht="12">
      <c r="A180" s="48">
        <v>7.3</v>
      </c>
      <c r="B180" s="48" t="s">
        <v>182</v>
      </c>
      <c r="C180" s="48" t="s">
        <v>183</v>
      </c>
      <c r="D180" s="48" t="s">
        <v>2</v>
      </c>
      <c r="E180" s="48">
        <v>28</v>
      </c>
      <c r="F180" s="41"/>
      <c r="G180" s="41"/>
      <c r="H180" s="42">
        <f t="shared" si="49"/>
        <v>0</v>
      </c>
      <c r="I180" s="43"/>
      <c r="J180" s="43"/>
      <c r="K180" s="42">
        <f t="shared" si="50"/>
        <v>0</v>
      </c>
      <c r="L180" s="42">
        <f t="shared" si="51"/>
        <v>0</v>
      </c>
      <c r="M180" s="42">
        <f t="shared" si="52"/>
        <v>0</v>
      </c>
      <c r="N180" s="42">
        <f t="shared" si="53"/>
        <v>0</v>
      </c>
      <c r="O180" s="42">
        <f t="shared" si="54"/>
        <v>0</v>
      </c>
      <c r="P180" s="42">
        <f t="shared" si="55"/>
        <v>0</v>
      </c>
      <c r="Q180" s="44"/>
      <c r="R180" s="45"/>
    </row>
    <row r="181" spans="1:18" ht="12">
      <c r="A181" s="48">
        <v>7.4</v>
      </c>
      <c r="B181" s="48" t="s">
        <v>184</v>
      </c>
      <c r="C181" s="48" t="s">
        <v>185</v>
      </c>
      <c r="D181" s="48" t="s">
        <v>2</v>
      </c>
      <c r="E181" s="48">
        <v>11</v>
      </c>
      <c r="F181" s="41"/>
      <c r="G181" s="41"/>
      <c r="H181" s="42">
        <f t="shared" si="49"/>
        <v>0</v>
      </c>
      <c r="I181" s="43"/>
      <c r="J181" s="43"/>
      <c r="K181" s="42">
        <f t="shared" si="50"/>
        <v>0</v>
      </c>
      <c r="L181" s="42">
        <f t="shared" si="51"/>
        <v>0</v>
      </c>
      <c r="M181" s="42">
        <f t="shared" si="52"/>
        <v>0</v>
      </c>
      <c r="N181" s="42">
        <f t="shared" si="53"/>
        <v>0</v>
      </c>
      <c r="O181" s="42">
        <f t="shared" si="54"/>
        <v>0</v>
      </c>
      <c r="P181" s="42">
        <f t="shared" si="55"/>
        <v>0</v>
      </c>
      <c r="Q181" s="44"/>
      <c r="R181" s="45"/>
    </row>
    <row r="182" spans="1:18" ht="12">
      <c r="A182" s="48">
        <v>7.5</v>
      </c>
      <c r="B182" s="48" t="s">
        <v>186</v>
      </c>
      <c r="C182" s="48" t="s">
        <v>187</v>
      </c>
      <c r="D182" s="48" t="s">
        <v>2</v>
      </c>
      <c r="E182" s="48">
        <v>21</v>
      </c>
      <c r="F182" s="41"/>
      <c r="G182" s="41"/>
      <c r="H182" s="42">
        <f t="shared" si="49"/>
        <v>0</v>
      </c>
      <c r="I182" s="43"/>
      <c r="J182" s="43"/>
      <c r="K182" s="42">
        <f t="shared" si="50"/>
        <v>0</v>
      </c>
      <c r="L182" s="42">
        <f t="shared" si="51"/>
        <v>0</v>
      </c>
      <c r="M182" s="42">
        <f t="shared" si="52"/>
        <v>0</v>
      </c>
      <c r="N182" s="42">
        <f t="shared" si="53"/>
        <v>0</v>
      </c>
      <c r="O182" s="42">
        <f t="shared" si="54"/>
        <v>0</v>
      </c>
      <c r="P182" s="42">
        <f t="shared" si="55"/>
        <v>0</v>
      </c>
      <c r="Q182" s="44"/>
      <c r="R182" s="45"/>
    </row>
    <row r="183" spans="1:18" ht="12">
      <c r="A183" s="48">
        <v>7.6</v>
      </c>
      <c r="B183" s="48" t="s">
        <v>188</v>
      </c>
      <c r="C183" s="48" t="s">
        <v>189</v>
      </c>
      <c r="D183" s="48" t="s">
        <v>2</v>
      </c>
      <c r="E183" s="48">
        <v>47</v>
      </c>
      <c r="F183" s="41"/>
      <c r="G183" s="41"/>
      <c r="H183" s="42">
        <f t="shared" si="49"/>
        <v>0</v>
      </c>
      <c r="I183" s="43"/>
      <c r="J183" s="43"/>
      <c r="K183" s="42">
        <f t="shared" si="50"/>
        <v>0</v>
      </c>
      <c r="L183" s="42">
        <f t="shared" si="51"/>
        <v>0</v>
      </c>
      <c r="M183" s="42">
        <f t="shared" si="52"/>
        <v>0</v>
      </c>
      <c r="N183" s="42">
        <f t="shared" si="53"/>
        <v>0</v>
      </c>
      <c r="O183" s="42">
        <f t="shared" si="54"/>
        <v>0</v>
      </c>
      <c r="P183" s="42">
        <f t="shared" si="55"/>
        <v>0</v>
      </c>
      <c r="Q183" s="44"/>
      <c r="R183" s="45"/>
    </row>
    <row r="184" spans="1:18" ht="12">
      <c r="A184" s="48">
        <v>7.7</v>
      </c>
      <c r="B184" s="48" t="s">
        <v>105</v>
      </c>
      <c r="C184" s="48" t="s">
        <v>106</v>
      </c>
      <c r="D184" s="48" t="s">
        <v>100</v>
      </c>
      <c r="E184" s="48">
        <v>34</v>
      </c>
      <c r="F184" s="41"/>
      <c r="G184" s="41"/>
      <c r="H184" s="42">
        <f t="shared" si="49"/>
        <v>0</v>
      </c>
      <c r="I184" s="43"/>
      <c r="J184" s="43"/>
      <c r="K184" s="42">
        <f t="shared" si="50"/>
        <v>0</v>
      </c>
      <c r="L184" s="42">
        <f t="shared" si="51"/>
        <v>0</v>
      </c>
      <c r="M184" s="42">
        <f t="shared" si="52"/>
        <v>0</v>
      </c>
      <c r="N184" s="42">
        <f t="shared" si="53"/>
        <v>0</v>
      </c>
      <c r="O184" s="42">
        <f t="shared" si="54"/>
        <v>0</v>
      </c>
      <c r="P184" s="42">
        <f t="shared" si="55"/>
        <v>0</v>
      </c>
      <c r="Q184" s="44"/>
      <c r="R184" s="45"/>
    </row>
    <row r="185" spans="1:18" ht="12">
      <c r="A185" s="48">
        <v>7.8</v>
      </c>
      <c r="B185" s="48" t="s">
        <v>198</v>
      </c>
      <c r="C185" s="48" t="s">
        <v>199</v>
      </c>
      <c r="D185" s="48" t="s">
        <v>2</v>
      </c>
      <c r="E185" s="48">
        <v>18</v>
      </c>
      <c r="F185" s="41"/>
      <c r="G185" s="41"/>
      <c r="H185" s="42">
        <f t="shared" si="49"/>
        <v>0</v>
      </c>
      <c r="I185" s="43"/>
      <c r="J185" s="43"/>
      <c r="K185" s="42">
        <f t="shared" si="50"/>
        <v>0</v>
      </c>
      <c r="L185" s="42">
        <f t="shared" si="51"/>
        <v>0</v>
      </c>
      <c r="M185" s="42">
        <f t="shared" si="52"/>
        <v>0</v>
      </c>
      <c r="N185" s="42">
        <f t="shared" si="53"/>
        <v>0</v>
      </c>
      <c r="O185" s="42">
        <f t="shared" si="54"/>
        <v>0</v>
      </c>
      <c r="P185" s="42">
        <f t="shared" si="55"/>
        <v>0</v>
      </c>
      <c r="Q185" s="44"/>
      <c r="R185" s="45"/>
    </row>
    <row r="186" spans="1:18" ht="12">
      <c r="A186" s="48">
        <v>7.9</v>
      </c>
      <c r="B186" s="48" t="s">
        <v>200</v>
      </c>
      <c r="C186" s="48" t="s">
        <v>201</v>
      </c>
      <c r="D186" s="48" t="s">
        <v>2</v>
      </c>
      <c r="E186" s="48">
        <v>68</v>
      </c>
      <c r="F186" s="41"/>
      <c r="G186" s="41"/>
      <c r="H186" s="42">
        <f t="shared" si="49"/>
        <v>0</v>
      </c>
      <c r="I186" s="43"/>
      <c r="J186" s="43"/>
      <c r="K186" s="42">
        <f t="shared" si="50"/>
        <v>0</v>
      </c>
      <c r="L186" s="42">
        <f t="shared" si="51"/>
        <v>0</v>
      </c>
      <c r="M186" s="42">
        <f t="shared" si="52"/>
        <v>0</v>
      </c>
      <c r="N186" s="42">
        <f t="shared" si="53"/>
        <v>0</v>
      </c>
      <c r="O186" s="42">
        <f t="shared" si="54"/>
        <v>0</v>
      </c>
      <c r="P186" s="42">
        <f t="shared" si="55"/>
        <v>0</v>
      </c>
      <c r="Q186" s="44"/>
      <c r="R186" s="45"/>
    </row>
    <row r="187" spans="1:18" ht="12">
      <c r="A187" s="49">
        <v>7.1</v>
      </c>
      <c r="B187" s="48" t="s">
        <v>207</v>
      </c>
      <c r="C187" s="48" t="s">
        <v>208</v>
      </c>
      <c r="D187" s="48" t="s">
        <v>5</v>
      </c>
      <c r="E187" s="48">
        <v>3</v>
      </c>
      <c r="F187" s="41"/>
      <c r="G187" s="41"/>
      <c r="H187" s="42">
        <f t="shared" si="49"/>
        <v>0</v>
      </c>
      <c r="I187" s="43"/>
      <c r="J187" s="43"/>
      <c r="K187" s="42">
        <f t="shared" si="50"/>
        <v>0</v>
      </c>
      <c r="L187" s="42">
        <f t="shared" si="51"/>
        <v>0</v>
      </c>
      <c r="M187" s="42">
        <f t="shared" si="52"/>
        <v>0</v>
      </c>
      <c r="N187" s="42">
        <f t="shared" si="53"/>
        <v>0</v>
      </c>
      <c r="O187" s="42">
        <f t="shared" si="54"/>
        <v>0</v>
      </c>
      <c r="P187" s="42">
        <f t="shared" si="55"/>
        <v>0</v>
      </c>
      <c r="Q187" s="44"/>
      <c r="R187" s="45"/>
    </row>
    <row r="188" spans="1:18" ht="12">
      <c r="A188" s="48">
        <v>7.11</v>
      </c>
      <c r="B188" s="48" t="s">
        <v>273</v>
      </c>
      <c r="C188" s="48" t="s">
        <v>274</v>
      </c>
      <c r="D188" s="48" t="s">
        <v>5</v>
      </c>
      <c r="E188" s="48">
        <v>1</v>
      </c>
      <c r="F188" s="41"/>
      <c r="G188" s="41"/>
      <c r="H188" s="42">
        <f t="shared" si="49"/>
        <v>0</v>
      </c>
      <c r="I188" s="43"/>
      <c r="J188" s="43"/>
      <c r="K188" s="42">
        <f t="shared" si="50"/>
        <v>0</v>
      </c>
      <c r="L188" s="42">
        <f t="shared" si="51"/>
        <v>0</v>
      </c>
      <c r="M188" s="42">
        <f t="shared" si="52"/>
        <v>0</v>
      </c>
      <c r="N188" s="42">
        <f t="shared" si="53"/>
        <v>0</v>
      </c>
      <c r="O188" s="42">
        <f t="shared" si="54"/>
        <v>0</v>
      </c>
      <c r="P188" s="42">
        <f t="shared" si="55"/>
        <v>0</v>
      </c>
      <c r="Q188" s="44"/>
      <c r="R188" s="45"/>
    </row>
    <row r="189" spans="1:18" ht="12">
      <c r="A189" s="48">
        <v>7.12</v>
      </c>
      <c r="B189" s="48" t="s">
        <v>289</v>
      </c>
      <c r="C189" s="48" t="s">
        <v>211</v>
      </c>
      <c r="D189" s="48" t="s">
        <v>22</v>
      </c>
      <c r="E189" s="48">
        <v>2</v>
      </c>
      <c r="F189" s="41"/>
      <c r="G189" s="41"/>
      <c r="H189" s="42">
        <f t="shared" si="49"/>
        <v>0</v>
      </c>
      <c r="I189" s="43"/>
      <c r="J189" s="43"/>
      <c r="K189" s="42">
        <f t="shared" si="50"/>
        <v>0</v>
      </c>
      <c r="L189" s="42">
        <f t="shared" si="51"/>
        <v>0</v>
      </c>
      <c r="M189" s="42">
        <f t="shared" si="52"/>
        <v>0</v>
      </c>
      <c r="N189" s="42">
        <f t="shared" si="53"/>
        <v>0</v>
      </c>
      <c r="O189" s="42">
        <f t="shared" si="54"/>
        <v>0</v>
      </c>
      <c r="P189" s="42">
        <f t="shared" si="55"/>
        <v>0</v>
      </c>
      <c r="Q189" s="44"/>
      <c r="R189" s="45"/>
    </row>
    <row r="190" spans="1:18" ht="12">
      <c r="A190" s="48">
        <v>7.13</v>
      </c>
      <c r="B190" s="48" t="s">
        <v>212</v>
      </c>
      <c r="C190" s="48" t="s">
        <v>213</v>
      </c>
      <c r="D190" s="48" t="s">
        <v>5</v>
      </c>
      <c r="E190" s="48">
        <v>1</v>
      </c>
      <c r="F190" s="41"/>
      <c r="G190" s="41"/>
      <c r="H190" s="42">
        <f t="shared" si="49"/>
        <v>0</v>
      </c>
      <c r="I190" s="43"/>
      <c r="J190" s="43"/>
      <c r="K190" s="42">
        <f t="shared" si="50"/>
        <v>0</v>
      </c>
      <c r="L190" s="42">
        <f t="shared" si="51"/>
        <v>0</v>
      </c>
      <c r="M190" s="42">
        <f t="shared" si="52"/>
        <v>0</v>
      </c>
      <c r="N190" s="42">
        <f t="shared" si="53"/>
        <v>0</v>
      </c>
      <c r="O190" s="42">
        <f t="shared" si="54"/>
        <v>0</v>
      </c>
      <c r="P190" s="42">
        <f t="shared" si="55"/>
        <v>0</v>
      </c>
      <c r="Q190" s="44"/>
      <c r="R190" s="45"/>
    </row>
    <row r="191" spans="1:18" ht="12">
      <c r="A191" s="48">
        <v>7.14</v>
      </c>
      <c r="B191" s="48" t="s">
        <v>113</v>
      </c>
      <c r="C191" s="48" t="s">
        <v>114</v>
      </c>
      <c r="D191" s="48" t="s">
        <v>115</v>
      </c>
      <c r="E191" s="48">
        <v>8.5999999999999993E-2</v>
      </c>
      <c r="F191" s="41"/>
      <c r="G191" s="41"/>
      <c r="H191" s="42">
        <f t="shared" si="49"/>
        <v>0</v>
      </c>
      <c r="I191" s="43"/>
      <c r="J191" s="43"/>
      <c r="K191" s="42">
        <f t="shared" si="50"/>
        <v>0</v>
      </c>
      <c r="L191" s="42">
        <f t="shared" si="51"/>
        <v>0</v>
      </c>
      <c r="M191" s="42">
        <f t="shared" si="52"/>
        <v>0</v>
      </c>
      <c r="N191" s="42">
        <f t="shared" si="53"/>
        <v>0</v>
      </c>
      <c r="O191" s="42">
        <f t="shared" si="54"/>
        <v>0</v>
      </c>
      <c r="P191" s="42">
        <f t="shared" si="55"/>
        <v>0</v>
      </c>
      <c r="Q191" s="44"/>
      <c r="R191" s="45"/>
    </row>
    <row r="192" spans="1:18" ht="12">
      <c r="A192" s="48">
        <v>7.15</v>
      </c>
      <c r="B192" s="48" t="s">
        <v>116</v>
      </c>
      <c r="C192" s="48" t="s">
        <v>117</v>
      </c>
      <c r="D192" s="48" t="s">
        <v>115</v>
      </c>
      <c r="E192" s="48">
        <v>8.5999999999999993E-2</v>
      </c>
      <c r="F192" s="41"/>
      <c r="G192" s="41"/>
      <c r="H192" s="42">
        <f t="shared" si="49"/>
        <v>0</v>
      </c>
      <c r="I192" s="43"/>
      <c r="J192" s="43"/>
      <c r="K192" s="42">
        <f t="shared" si="50"/>
        <v>0</v>
      </c>
      <c r="L192" s="42">
        <f t="shared" si="51"/>
        <v>0</v>
      </c>
      <c r="M192" s="42">
        <f t="shared" si="52"/>
        <v>0</v>
      </c>
      <c r="N192" s="42">
        <f t="shared" si="53"/>
        <v>0</v>
      </c>
      <c r="O192" s="42">
        <f t="shared" si="54"/>
        <v>0</v>
      </c>
      <c r="P192" s="42">
        <f t="shared" si="55"/>
        <v>0</v>
      </c>
      <c r="Q192" s="44"/>
      <c r="R192" s="45"/>
    </row>
    <row r="193" spans="1:18" ht="12">
      <c r="A193" s="46"/>
      <c r="B193" s="47" t="s">
        <v>290</v>
      </c>
      <c r="C193" s="47" t="s">
        <v>287</v>
      </c>
      <c r="D193" s="47"/>
      <c r="E193" s="47"/>
      <c r="F193" s="47"/>
      <c r="G193" s="46"/>
      <c r="H193" s="46"/>
      <c r="I193" s="46"/>
      <c r="J193" s="46"/>
      <c r="K193" s="46"/>
      <c r="L193" s="46"/>
      <c r="M193" s="46"/>
      <c r="N193" s="46"/>
      <c r="O193" s="46"/>
      <c r="P193" s="46"/>
      <c r="Q193" s="46"/>
      <c r="R193" s="46"/>
    </row>
    <row r="194" spans="1:18" ht="12">
      <c r="A194" s="52">
        <v>7.16</v>
      </c>
      <c r="B194" s="52" t="s">
        <v>230</v>
      </c>
      <c r="C194" s="52" t="s">
        <v>231</v>
      </c>
      <c r="D194" s="52" t="s">
        <v>2</v>
      </c>
      <c r="E194" s="52">
        <v>94</v>
      </c>
      <c r="F194" s="53"/>
      <c r="G194" s="53"/>
      <c r="H194" s="54">
        <f t="shared" ref="H194:H201" si="56">ROUND(F194*G194,2)</f>
        <v>0</v>
      </c>
      <c r="I194" s="162" t="s">
        <v>321</v>
      </c>
      <c r="J194" s="55"/>
      <c r="K194" s="54">
        <f t="shared" ref="K194:K201" si="57">SUM(H194:J194)</f>
        <v>0</v>
      </c>
      <c r="L194" s="54">
        <f t="shared" ref="L194:L201" si="58">ROUND(E194*F194,2)</f>
        <v>0</v>
      </c>
      <c r="M194" s="54">
        <f t="shared" ref="M194:M201" si="59">ROUND(E194*H194,2)</f>
        <v>0</v>
      </c>
      <c r="N194" s="163" t="s">
        <v>321</v>
      </c>
      <c r="O194" s="54">
        <f t="shared" ref="O194:O201" si="60">ROUND(E194*J194,2)</f>
        <v>0</v>
      </c>
      <c r="P194" s="54">
        <f t="shared" ref="P194:P201" si="61">SUM(M194:O194)</f>
        <v>0</v>
      </c>
      <c r="Q194" s="56"/>
      <c r="R194" s="57"/>
    </row>
    <row r="195" spans="1:18" ht="12">
      <c r="A195" s="52">
        <v>7.17</v>
      </c>
      <c r="B195" s="52" t="s">
        <v>234</v>
      </c>
      <c r="C195" s="52" t="s">
        <v>235</v>
      </c>
      <c r="D195" s="52" t="s">
        <v>7</v>
      </c>
      <c r="E195" s="52">
        <v>1</v>
      </c>
      <c r="F195" s="53"/>
      <c r="G195" s="53"/>
      <c r="H195" s="54">
        <f t="shared" si="56"/>
        <v>0</v>
      </c>
      <c r="I195" s="162" t="s">
        <v>321</v>
      </c>
      <c r="J195" s="55"/>
      <c r="K195" s="54">
        <f t="shared" si="57"/>
        <v>0</v>
      </c>
      <c r="L195" s="54">
        <f t="shared" si="58"/>
        <v>0</v>
      </c>
      <c r="M195" s="54">
        <f t="shared" si="59"/>
        <v>0</v>
      </c>
      <c r="N195" s="163" t="s">
        <v>321</v>
      </c>
      <c r="O195" s="54">
        <f t="shared" si="60"/>
        <v>0</v>
      </c>
      <c r="P195" s="54">
        <f t="shared" si="61"/>
        <v>0</v>
      </c>
      <c r="Q195" s="56"/>
      <c r="R195" s="57"/>
    </row>
    <row r="196" spans="1:18" ht="12">
      <c r="A196" s="48">
        <v>7.18</v>
      </c>
      <c r="B196" s="48" t="s">
        <v>238</v>
      </c>
      <c r="C196" s="48" t="s">
        <v>239</v>
      </c>
      <c r="D196" s="48" t="s">
        <v>22</v>
      </c>
      <c r="E196" s="48">
        <v>2</v>
      </c>
      <c r="F196" s="41"/>
      <c r="G196" s="41"/>
      <c r="H196" s="42">
        <f t="shared" si="56"/>
        <v>0</v>
      </c>
      <c r="I196" s="43"/>
      <c r="J196" s="43"/>
      <c r="K196" s="42">
        <f t="shared" si="57"/>
        <v>0</v>
      </c>
      <c r="L196" s="42">
        <f t="shared" si="58"/>
        <v>0</v>
      </c>
      <c r="M196" s="42">
        <f t="shared" si="59"/>
        <v>0</v>
      </c>
      <c r="N196" s="42">
        <f t="shared" ref="N196:N201" si="62">ROUND(E196*I196,2)</f>
        <v>0</v>
      </c>
      <c r="O196" s="42">
        <f t="shared" si="60"/>
        <v>0</v>
      </c>
      <c r="P196" s="42">
        <f t="shared" si="61"/>
        <v>0</v>
      </c>
      <c r="Q196" s="50" t="s">
        <v>316</v>
      </c>
      <c r="R196" s="51"/>
    </row>
    <row r="197" spans="1:18" ht="12">
      <c r="A197" s="48">
        <v>7.19</v>
      </c>
      <c r="B197" s="48" t="s">
        <v>240</v>
      </c>
      <c r="C197" s="48" t="s">
        <v>241</v>
      </c>
      <c r="D197" s="48" t="s">
        <v>2</v>
      </c>
      <c r="E197" s="48">
        <v>18</v>
      </c>
      <c r="F197" s="41"/>
      <c r="G197" s="41"/>
      <c r="H197" s="42">
        <f t="shared" si="56"/>
        <v>0</v>
      </c>
      <c r="I197" s="43"/>
      <c r="J197" s="43"/>
      <c r="K197" s="42">
        <f t="shared" si="57"/>
        <v>0</v>
      </c>
      <c r="L197" s="42">
        <f t="shared" si="58"/>
        <v>0</v>
      </c>
      <c r="M197" s="42">
        <f t="shared" si="59"/>
        <v>0</v>
      </c>
      <c r="N197" s="42">
        <f t="shared" si="62"/>
        <v>0</v>
      </c>
      <c r="O197" s="42">
        <f t="shared" si="60"/>
        <v>0</v>
      </c>
      <c r="P197" s="42">
        <f t="shared" si="61"/>
        <v>0</v>
      </c>
      <c r="Q197" s="50" t="s">
        <v>316</v>
      </c>
      <c r="R197" s="51"/>
    </row>
    <row r="198" spans="1:18" ht="12">
      <c r="A198" s="58">
        <v>7.2</v>
      </c>
      <c r="B198" s="52" t="s">
        <v>275</v>
      </c>
      <c r="C198" s="52" t="s">
        <v>276</v>
      </c>
      <c r="D198" s="52" t="s">
        <v>7</v>
      </c>
      <c r="E198" s="52">
        <v>1</v>
      </c>
      <c r="F198" s="53"/>
      <c r="G198" s="53"/>
      <c r="H198" s="54">
        <f t="shared" si="56"/>
        <v>0</v>
      </c>
      <c r="I198" s="162" t="s">
        <v>321</v>
      </c>
      <c r="J198" s="55"/>
      <c r="K198" s="54">
        <f t="shared" si="57"/>
        <v>0</v>
      </c>
      <c r="L198" s="54">
        <f t="shared" si="58"/>
        <v>0</v>
      </c>
      <c r="M198" s="54">
        <f t="shared" si="59"/>
        <v>0</v>
      </c>
      <c r="N198" s="163" t="s">
        <v>321</v>
      </c>
      <c r="O198" s="54">
        <f t="shared" si="60"/>
        <v>0</v>
      </c>
      <c r="P198" s="54">
        <f t="shared" si="61"/>
        <v>0</v>
      </c>
      <c r="Q198" s="56"/>
      <c r="R198" s="57"/>
    </row>
    <row r="199" spans="1:18" ht="12">
      <c r="A199" s="48">
        <v>7.21</v>
      </c>
      <c r="B199" s="48" t="s">
        <v>246</v>
      </c>
      <c r="C199" s="48" t="s">
        <v>247</v>
      </c>
      <c r="D199" s="48" t="s">
        <v>2</v>
      </c>
      <c r="E199" s="48">
        <v>21</v>
      </c>
      <c r="F199" s="41"/>
      <c r="G199" s="41"/>
      <c r="H199" s="42">
        <f t="shared" si="56"/>
        <v>0</v>
      </c>
      <c r="I199" s="43"/>
      <c r="J199" s="43"/>
      <c r="K199" s="42">
        <f t="shared" si="57"/>
        <v>0</v>
      </c>
      <c r="L199" s="42">
        <f t="shared" si="58"/>
        <v>0</v>
      </c>
      <c r="M199" s="42">
        <f t="shared" si="59"/>
        <v>0</v>
      </c>
      <c r="N199" s="42">
        <f t="shared" si="62"/>
        <v>0</v>
      </c>
      <c r="O199" s="42">
        <f t="shared" si="60"/>
        <v>0</v>
      </c>
      <c r="P199" s="42">
        <f t="shared" si="61"/>
        <v>0</v>
      </c>
      <c r="Q199" s="50" t="s">
        <v>316</v>
      </c>
      <c r="R199" s="51"/>
    </row>
    <row r="200" spans="1:18" ht="12">
      <c r="A200" s="48">
        <v>7.22</v>
      </c>
      <c r="B200" s="48" t="s">
        <v>250</v>
      </c>
      <c r="C200" s="48" t="s">
        <v>251</v>
      </c>
      <c r="D200" s="48" t="s">
        <v>2</v>
      </c>
      <c r="E200" s="48">
        <v>47</v>
      </c>
      <c r="F200" s="41"/>
      <c r="G200" s="41"/>
      <c r="H200" s="42">
        <f t="shared" si="56"/>
        <v>0</v>
      </c>
      <c r="I200" s="43"/>
      <c r="J200" s="43"/>
      <c r="K200" s="42">
        <f t="shared" si="57"/>
        <v>0</v>
      </c>
      <c r="L200" s="42">
        <f t="shared" si="58"/>
        <v>0</v>
      </c>
      <c r="M200" s="42">
        <f t="shared" si="59"/>
        <v>0</v>
      </c>
      <c r="N200" s="42">
        <f t="shared" si="62"/>
        <v>0</v>
      </c>
      <c r="O200" s="42">
        <f t="shared" si="60"/>
        <v>0</v>
      </c>
      <c r="P200" s="42">
        <f t="shared" si="61"/>
        <v>0</v>
      </c>
      <c r="Q200" s="50" t="s">
        <v>316</v>
      </c>
      <c r="R200" s="51"/>
    </row>
    <row r="201" spans="1:18" ht="12">
      <c r="A201" s="48">
        <v>7.23</v>
      </c>
      <c r="B201" s="48" t="s">
        <v>254</v>
      </c>
      <c r="C201" s="48" t="s">
        <v>255</v>
      </c>
      <c r="D201" s="48" t="s">
        <v>2</v>
      </c>
      <c r="E201" s="48">
        <v>39</v>
      </c>
      <c r="F201" s="41"/>
      <c r="G201" s="41"/>
      <c r="H201" s="42">
        <f t="shared" si="56"/>
        <v>0</v>
      </c>
      <c r="I201" s="43"/>
      <c r="J201" s="43"/>
      <c r="K201" s="42">
        <f t="shared" si="57"/>
        <v>0</v>
      </c>
      <c r="L201" s="42">
        <f t="shared" si="58"/>
        <v>0</v>
      </c>
      <c r="M201" s="42">
        <f t="shared" si="59"/>
        <v>0</v>
      </c>
      <c r="N201" s="42">
        <f t="shared" si="62"/>
        <v>0</v>
      </c>
      <c r="O201" s="42">
        <f t="shared" si="60"/>
        <v>0</v>
      </c>
      <c r="P201" s="42">
        <f t="shared" si="61"/>
        <v>0</v>
      </c>
      <c r="Q201" s="50" t="s">
        <v>316</v>
      </c>
      <c r="R201" s="51"/>
    </row>
    <row r="202" spans="1:18" ht="12" customHeight="1">
      <c r="A202" s="195" t="s">
        <v>317</v>
      </c>
      <c r="B202" s="196"/>
      <c r="C202" s="196"/>
      <c r="D202" s="196"/>
      <c r="E202" s="196"/>
      <c r="F202" s="196"/>
      <c r="G202" s="196"/>
      <c r="H202" s="196"/>
      <c r="I202" s="196"/>
      <c r="J202" s="196"/>
      <c r="K202" s="197"/>
      <c r="L202" s="59">
        <f>SUM(L17:L201)</f>
        <v>0</v>
      </c>
      <c r="M202" s="59">
        <f t="shared" ref="M202:P202" si="63">SUM(M17:M201)</f>
        <v>0</v>
      </c>
      <c r="N202" s="59">
        <f t="shared" si="63"/>
        <v>0</v>
      </c>
      <c r="O202" s="59">
        <f t="shared" si="63"/>
        <v>0</v>
      </c>
      <c r="P202" s="59">
        <f t="shared" si="63"/>
        <v>0</v>
      </c>
      <c r="Q202" s="60"/>
      <c r="R202" s="60"/>
    </row>
    <row r="203" spans="1:18" ht="12">
      <c r="A203" s="61"/>
      <c r="B203" s="62"/>
      <c r="C203" s="63"/>
      <c r="D203" s="62"/>
      <c r="E203" s="62"/>
      <c r="F203" s="64"/>
      <c r="G203" s="62"/>
      <c r="H203" s="62"/>
      <c r="I203" s="64"/>
      <c r="J203" s="64"/>
      <c r="K203" s="64"/>
      <c r="L203" s="64"/>
      <c r="M203" s="64"/>
      <c r="N203" s="64"/>
      <c r="O203" s="64"/>
      <c r="P203" s="64"/>
      <c r="Q203" s="62"/>
      <c r="R203" s="65"/>
    </row>
    <row r="204" spans="1:18" ht="39.75" customHeight="1">
      <c r="A204" s="198" t="s">
        <v>318</v>
      </c>
      <c r="B204" s="198"/>
      <c r="C204" s="198"/>
      <c r="D204" s="198"/>
      <c r="E204" s="198"/>
      <c r="F204" s="198"/>
      <c r="G204" s="198"/>
      <c r="H204" s="198"/>
      <c r="I204" s="198"/>
      <c r="J204" s="198"/>
      <c r="K204" s="198"/>
      <c r="L204" s="198"/>
      <c r="M204" s="198"/>
      <c r="N204" s="198"/>
      <c r="O204" s="198"/>
      <c r="P204" s="198"/>
      <c r="Q204" s="198"/>
      <c r="R204" s="198"/>
    </row>
    <row r="205" spans="1:18" ht="12.75" customHeight="1">
      <c r="A205" s="198" t="s">
        <v>319</v>
      </c>
      <c r="B205" s="198"/>
      <c r="C205" s="198"/>
      <c r="D205" s="198"/>
      <c r="E205" s="198"/>
      <c r="F205" s="198"/>
      <c r="G205" s="198"/>
      <c r="H205" s="198"/>
      <c r="I205" s="198"/>
      <c r="J205" s="198"/>
      <c r="K205" s="198"/>
      <c r="L205" s="198"/>
      <c r="M205" s="198"/>
      <c r="N205" s="198"/>
      <c r="O205" s="198"/>
      <c r="P205" s="198"/>
      <c r="Q205" s="198"/>
      <c r="R205" s="198"/>
    </row>
    <row r="206" spans="1:18" ht="30.75" customHeight="1">
      <c r="A206" s="66" t="s">
        <v>314</v>
      </c>
      <c r="B206" s="199" t="s">
        <v>320</v>
      </c>
      <c r="C206" s="200"/>
      <c r="D206" s="200"/>
      <c r="E206" s="200"/>
      <c r="F206" s="200"/>
      <c r="G206" s="200"/>
      <c r="H206" s="200"/>
      <c r="I206" s="200"/>
      <c r="J206" s="200"/>
      <c r="K206" s="200"/>
      <c r="L206" s="200"/>
      <c r="M206" s="200"/>
      <c r="N206" s="200"/>
      <c r="O206" s="200"/>
      <c r="P206" s="200"/>
      <c r="Q206" s="200"/>
      <c r="R206" s="200"/>
    </row>
    <row r="207" spans="1:18" ht="21.75" customHeight="1">
      <c r="A207" s="67" t="s">
        <v>321</v>
      </c>
      <c r="B207" s="199" t="s">
        <v>322</v>
      </c>
      <c r="C207" s="200"/>
      <c r="D207" s="200"/>
      <c r="E207" s="200"/>
      <c r="F207" s="200"/>
      <c r="G207" s="200"/>
      <c r="H207" s="200"/>
      <c r="I207" s="200"/>
      <c r="J207" s="200"/>
      <c r="K207" s="200"/>
      <c r="L207" s="200"/>
      <c r="M207" s="200"/>
      <c r="N207" s="200"/>
      <c r="O207" s="200"/>
      <c r="P207" s="200"/>
      <c r="Q207" s="200"/>
      <c r="R207" s="200"/>
    </row>
    <row r="208" spans="1:18" ht="12">
      <c r="A208" s="61"/>
      <c r="B208" s="62"/>
      <c r="C208" s="63"/>
      <c r="D208" s="62"/>
      <c r="E208" s="62"/>
      <c r="F208" s="64"/>
      <c r="G208" s="62"/>
      <c r="H208" s="62"/>
      <c r="I208" s="64"/>
      <c r="J208" s="64"/>
      <c r="K208" s="64"/>
      <c r="L208" s="64"/>
      <c r="M208" s="64"/>
      <c r="N208" s="64"/>
      <c r="O208" s="64"/>
      <c r="P208" s="64"/>
      <c r="Q208" s="62"/>
      <c r="R208" s="65"/>
    </row>
    <row r="209" spans="1:18" ht="12">
      <c r="A209" s="68"/>
      <c r="B209" s="69"/>
      <c r="C209" s="70" t="s">
        <v>323</v>
      </c>
      <c r="D209" s="71"/>
      <c r="E209" s="72"/>
      <c r="F209" s="73"/>
      <c r="G209" s="74"/>
      <c r="H209" s="75"/>
      <c r="I209" s="74"/>
      <c r="J209" s="76" t="s">
        <v>324</v>
      </c>
      <c r="K209" s="77"/>
      <c r="L209" s="78"/>
      <c r="M209" s="78"/>
      <c r="N209" s="79"/>
      <c r="O209" s="79"/>
      <c r="P209" s="80"/>
      <c r="Q209" s="81"/>
      <c r="R209" s="82"/>
    </row>
    <row r="210" spans="1:18" ht="12">
      <c r="A210" s="68"/>
      <c r="B210" s="69"/>
      <c r="C210" s="73" t="s">
        <v>325</v>
      </c>
      <c r="D210" s="83"/>
      <c r="E210" s="84"/>
      <c r="F210" s="83"/>
      <c r="G210" s="74"/>
      <c r="H210" s="85"/>
      <c r="I210" s="74"/>
      <c r="J210" s="83"/>
      <c r="K210" s="86"/>
      <c r="L210" s="87" t="s">
        <v>325</v>
      </c>
      <c r="M210" s="88"/>
      <c r="N210" s="74"/>
      <c r="O210" s="74"/>
      <c r="P210" s="89"/>
      <c r="Q210" s="90"/>
      <c r="R210" s="91"/>
    </row>
    <row r="211" spans="1:18" ht="12">
      <c r="A211" s="68"/>
      <c r="B211" s="92"/>
      <c r="C211" s="74"/>
      <c r="D211" s="74"/>
      <c r="E211" s="74"/>
      <c r="F211" s="74"/>
      <c r="G211" s="74"/>
      <c r="H211" s="74"/>
      <c r="I211" s="74"/>
      <c r="J211" s="74"/>
      <c r="K211" s="74"/>
      <c r="L211" s="74"/>
      <c r="M211" s="74"/>
      <c r="N211" s="74"/>
      <c r="O211" s="74"/>
      <c r="P211" s="80"/>
      <c r="Q211" s="81"/>
      <c r="R211" s="82"/>
    </row>
    <row r="212" spans="1:18" ht="12">
      <c r="A212" s="68"/>
      <c r="B212" s="69"/>
      <c r="C212" s="95" t="str">
        <f ca="1">L12</f>
        <v>Tāme sastādīta 2024. gada 11.decembrī</v>
      </c>
      <c r="D212" s="83"/>
      <c r="E212" s="83"/>
      <c r="F212" s="83"/>
      <c r="G212" s="83"/>
      <c r="H212" s="83"/>
      <c r="I212" s="83"/>
      <c r="J212" s="76" t="s">
        <v>326</v>
      </c>
      <c r="K212" s="72"/>
      <c r="L212" s="72"/>
      <c r="M212" s="72"/>
      <c r="N212" s="72"/>
      <c r="O212" s="72"/>
      <c r="P212" s="83"/>
      <c r="Q212" s="93"/>
      <c r="R212" s="94"/>
    </row>
    <row r="213" spans="1:18" ht="12" customHeight="1"/>
  </sheetData>
  <sheetProtection formatCells="0" formatColumns="0" formatRows="0" insertColumns="0" insertRows="0" insertHyperlinks="0" deleteColumns="0" deleteRows="0" sort="0" autoFilter="0" pivotTables="0"/>
  <mergeCells count="15">
    <mergeCell ref="A202:K202"/>
    <mergeCell ref="A204:R204"/>
    <mergeCell ref="A205:R205"/>
    <mergeCell ref="B206:R206"/>
    <mergeCell ref="B207:R207"/>
    <mergeCell ref="A1:R1"/>
    <mergeCell ref="A2:R2"/>
    <mergeCell ref="A3:R3"/>
    <mergeCell ref="A14:A15"/>
    <mergeCell ref="B14:B15"/>
    <mergeCell ref="C14:C15"/>
    <mergeCell ref="D14:D15"/>
    <mergeCell ref="E14:E15"/>
    <mergeCell ref="F14:K14"/>
    <mergeCell ref="L14:P14"/>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Būvniecības koptāme</vt:lpstr>
      <vt:lpstr>Kopsavilkuma aprēķins</vt:lpstr>
      <vt:lpstr>Lokālā tāme</vt:lpstr>
      <vt:lpstr>'Būvniecības koptāme'!Print_Area</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Mārtiņš Bogdanovs</cp:lastModifiedBy>
  <dcterms:created xsi:type="dcterms:W3CDTF">2024-11-21T11:32:56Z</dcterms:created>
  <dcterms:modified xsi:type="dcterms:W3CDTF">2024-12-11T07:28:51Z</dcterms:modified>
  <cp:category/>
</cp:coreProperties>
</file>