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fs-02\Aptiekas_iepirkumi\2023.gads\147_2023_MAR\MAR II\"/>
    </mc:Choice>
  </mc:AlternateContent>
  <xr:revisionPtr revIDLastSave="0" documentId="13_ncr:1_{B79AA3F9-AF5D-4445-8753-7A19816C7A01}" xr6:coauthVersionLast="45" xr6:coauthVersionMax="47" xr10:uidLastSave="{00000000-0000-0000-0000-000000000000}"/>
  <bookViews>
    <workbookView xWindow="-108" yWindow="-108" windowWidth="23256" windowHeight="12576" tabRatio="861" activeTab="1" xr2:uid="{00000000-000D-0000-FFFF-FFFF00000000}"/>
  </bookViews>
  <sheets>
    <sheet name="Vispārīgās prasības" sheetId="118" r:id="rId1"/>
    <sheet name="7" sheetId="10" r:id="rId2"/>
    <sheet name="9" sheetId="14" r:id="rId3"/>
    <sheet name="9B" sheetId="147" r:id="rId4"/>
    <sheet name="27" sheetId="125" r:id="rId5"/>
    <sheet name="36" sheetId="46" r:id="rId6"/>
    <sheet name="40" sheetId="51" r:id="rId7"/>
    <sheet name="44" sheetId="131" r:id="rId8"/>
    <sheet name="48" sheetId="54" r:id="rId9"/>
    <sheet name="60" sheetId="63" r:id="rId10"/>
    <sheet name="61" sheetId="64" r:id="rId11"/>
    <sheet name="62" sheetId="106" r:id="rId12"/>
    <sheet name="71" sheetId="81" r:id="rId13"/>
    <sheet name="76" sheetId="67" r:id="rId14"/>
    <sheet name="77" sheetId="115" r:id="rId15"/>
    <sheet name="79" sheetId="71" r:id="rId16"/>
    <sheet name="86" sheetId="129" r:id="rId17"/>
  </sheets>
  <definedNames>
    <definedName name="_xlnm.Print_Area" localSheetId="0">'Vispārīgās prasības'!$A$1:$B$17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55" i="106" l="1"/>
  <c r="D56" i="106"/>
  <c r="G4" i="51" l="1"/>
  <c r="G4" i="46"/>
  <c r="G28" i="125" l="1"/>
  <c r="A26" i="125"/>
  <c r="A27" i="125"/>
  <c r="F4" i="147" l="1"/>
  <c r="G4" i="147"/>
  <c r="C5" i="131" l="1"/>
  <c r="A34" i="106" l="1"/>
  <c r="A27" i="106" l="1"/>
  <c r="A7" i="115" l="1"/>
  <c r="A31" i="125" l="1"/>
  <c r="A32" i="125"/>
  <c r="A33" i="125"/>
  <c r="A34" i="125"/>
  <c r="A35" i="125"/>
  <c r="A36" i="125"/>
  <c r="A37" i="125"/>
  <c r="A38" i="125"/>
  <c r="A39" i="125"/>
  <c r="A40" i="125"/>
  <c r="A41" i="125"/>
  <c r="A42" i="125"/>
  <c r="A43" i="125"/>
  <c r="A44" i="125"/>
  <c r="A45" i="125"/>
  <c r="A46" i="125"/>
  <c r="A47" i="125"/>
  <c r="A48" i="125"/>
  <c r="A49" i="125"/>
  <c r="A50" i="125"/>
  <c r="A51" i="125"/>
  <c r="A52" i="125"/>
  <c r="A53" i="125"/>
  <c r="A54" i="125"/>
  <c r="A55" i="125"/>
  <c r="A56" i="125"/>
  <c r="A57" i="125"/>
  <c r="A58" i="125"/>
  <c r="A59" i="125"/>
  <c r="A60" i="125"/>
  <c r="A61" i="125"/>
  <c r="A62" i="125"/>
  <c r="A63" i="125"/>
  <c r="A64" i="125"/>
  <c r="A65" i="125"/>
  <c r="A66" i="125"/>
  <c r="A67" i="125"/>
  <c r="A68" i="125"/>
  <c r="A69" i="125"/>
  <c r="A70" i="125"/>
  <c r="A71" i="125"/>
  <c r="A72" i="125"/>
  <c r="A73" i="125"/>
  <c r="A74" i="125"/>
  <c r="A30" i="125"/>
  <c r="A4" i="125"/>
  <c r="A5" i="125"/>
  <c r="A6" i="125"/>
  <c r="A7" i="125"/>
  <c r="A8" i="125"/>
  <c r="A9" i="125"/>
  <c r="A10" i="125"/>
  <c r="A11" i="125"/>
  <c r="A12" i="125"/>
  <c r="A13" i="125"/>
  <c r="A14" i="125"/>
  <c r="A15" i="125"/>
  <c r="A16" i="125"/>
  <c r="A17" i="125"/>
  <c r="A18" i="125"/>
  <c r="A19" i="125"/>
  <c r="A20" i="125"/>
  <c r="A21" i="125"/>
  <c r="A22" i="125"/>
  <c r="A23" i="125"/>
  <c r="A24" i="125"/>
  <c r="A25" i="125"/>
  <c r="A3" i="125"/>
  <c r="A7" i="129" l="1"/>
  <c r="G5" i="131" l="1"/>
  <c r="A8" i="129" l="1"/>
  <c r="A6" i="129"/>
  <c r="G4" i="129"/>
  <c r="F4" i="129"/>
  <c r="A3" i="129"/>
  <c r="F28" i="125" l="1"/>
  <c r="A9" i="115" l="1"/>
  <c r="A8" i="115"/>
  <c r="G4" i="115"/>
  <c r="F4" i="115"/>
  <c r="A3" i="115"/>
  <c r="A10" i="81" l="1"/>
  <c r="A11" i="81"/>
  <c r="A12" i="81"/>
  <c r="A9" i="81"/>
  <c r="A5" i="81"/>
  <c r="A6" i="81"/>
  <c r="A4" i="81"/>
  <c r="A3" i="81"/>
  <c r="G7" i="81"/>
  <c r="F7" i="81"/>
  <c r="A7" i="71"/>
  <c r="A8" i="71"/>
  <c r="A9" i="71"/>
  <c r="A10" i="71"/>
  <c r="A6" i="71"/>
  <c r="A3" i="71"/>
  <c r="G4" i="71"/>
  <c r="F4" i="71"/>
  <c r="A7" i="67"/>
  <c r="A8" i="67"/>
  <c r="A6" i="67"/>
  <c r="A3" i="67"/>
  <c r="G4" i="67"/>
  <c r="C4" i="67"/>
  <c r="G5" i="106"/>
  <c r="G32" i="106"/>
  <c r="A36" i="106"/>
  <c r="A37" i="106"/>
  <c r="A39" i="106"/>
  <c r="A40" i="106"/>
  <c r="A41" i="106"/>
  <c r="A42" i="106"/>
  <c r="A43" i="106"/>
  <c r="A44" i="106"/>
  <c r="A45" i="106"/>
  <c r="A46" i="106"/>
  <c r="A47" i="106"/>
  <c r="A48" i="106"/>
  <c r="A49" i="106"/>
  <c r="A50" i="106"/>
  <c r="A51" i="106"/>
  <c r="A52" i="106"/>
  <c r="A53" i="106"/>
  <c r="A35" i="106"/>
  <c r="A31" i="106"/>
  <c r="A8" i="106"/>
  <c r="A9" i="106"/>
  <c r="A10" i="106"/>
  <c r="A12" i="106"/>
  <c r="A13" i="106"/>
  <c r="A14" i="106"/>
  <c r="A15" i="106"/>
  <c r="A16" i="106"/>
  <c r="A17" i="106"/>
  <c r="A18" i="106"/>
  <c r="A19" i="106"/>
  <c r="A20" i="106"/>
  <c r="A21" i="106"/>
  <c r="A22" i="106"/>
  <c r="A23" i="106"/>
  <c r="A24" i="106"/>
  <c r="A25" i="106"/>
  <c r="A26" i="106"/>
  <c r="A7" i="106"/>
  <c r="A4" i="106"/>
  <c r="C32" i="106"/>
  <c r="C5" i="106"/>
  <c r="A11" i="64"/>
  <c r="A12" i="64"/>
  <c r="A13" i="64"/>
  <c r="A14" i="64"/>
  <c r="A15" i="64"/>
  <c r="A16" i="64"/>
  <c r="A17" i="64"/>
  <c r="A18" i="64"/>
  <c r="A19" i="64"/>
  <c r="A20" i="64"/>
  <c r="A21" i="64"/>
  <c r="A22" i="64"/>
  <c r="A23" i="64"/>
  <c r="A24" i="64"/>
  <c r="A25" i="64"/>
  <c r="A26" i="64"/>
  <c r="A27" i="64"/>
  <c r="A28" i="64"/>
  <c r="A10" i="64"/>
  <c r="A7" i="64"/>
  <c r="A8" i="64"/>
  <c r="A6" i="64"/>
  <c r="A3" i="64"/>
  <c r="A12" i="63"/>
  <c r="A13" i="63"/>
  <c r="A14" i="63"/>
  <c r="A15" i="63"/>
  <c r="A16" i="63"/>
  <c r="A17" i="63"/>
  <c r="A18" i="63"/>
  <c r="A19" i="63"/>
  <c r="A20" i="63"/>
  <c r="A21" i="63"/>
  <c r="A22" i="63"/>
  <c r="A23" i="63"/>
  <c r="A24" i="63"/>
  <c r="A25" i="63"/>
  <c r="A26" i="63"/>
  <c r="A27" i="63"/>
  <c r="A28" i="63"/>
  <c r="A11" i="63"/>
  <c r="A7" i="63"/>
  <c r="A8" i="63"/>
  <c r="A9" i="63"/>
  <c r="A6" i="63"/>
  <c r="A3" i="63"/>
  <c r="G4" i="54"/>
  <c r="A14" i="54"/>
  <c r="A15" i="54"/>
  <c r="A16" i="54"/>
  <c r="A13" i="54"/>
  <c r="A9" i="54"/>
  <c r="A8" i="54"/>
  <c r="A6" i="54"/>
  <c r="A3" i="54"/>
  <c r="F4" i="54"/>
  <c r="F4" i="51"/>
  <c r="A9" i="51"/>
  <c r="A10" i="51"/>
  <c r="A11" i="51"/>
  <c r="A8" i="51"/>
  <c r="A6" i="51"/>
  <c r="A3" i="51"/>
  <c r="F4" i="46"/>
  <c r="A8" i="46"/>
  <c r="A6" i="46"/>
  <c r="A3" i="46"/>
  <c r="G8" i="10"/>
  <c r="G4" i="64"/>
  <c r="G4" i="63"/>
  <c r="F13" i="14"/>
  <c r="A18" i="14"/>
  <c r="A19" i="14"/>
  <c r="A20" i="14"/>
  <c r="A21" i="14"/>
  <c r="A22" i="14"/>
  <c r="A23" i="14"/>
  <c r="A24" i="14"/>
  <c r="A25" i="14"/>
  <c r="A26" i="14"/>
  <c r="A27" i="14"/>
  <c r="A28" i="14"/>
  <c r="A29" i="14"/>
  <c r="A30" i="14"/>
  <c r="A17" i="14"/>
  <c r="A15" i="14"/>
  <c r="A4" i="14"/>
  <c r="A5" i="14"/>
  <c r="A6" i="14"/>
  <c r="A7" i="14"/>
  <c r="A8" i="14"/>
  <c r="A9" i="14"/>
  <c r="A10" i="14"/>
  <c r="A11" i="14"/>
  <c r="A12" i="14"/>
  <c r="A3" i="14"/>
  <c r="G13" i="14"/>
  <c r="C4" i="64"/>
  <c r="C4" i="63"/>
  <c r="C8" i="10"/>
  <c r="D57" i="106" l="1"/>
</calcChain>
</file>

<file path=xl/sharedStrings.xml><?xml version="1.0" encoding="utf-8"?>
<sst xmlns="http://schemas.openxmlformats.org/spreadsheetml/2006/main" count="595" uniqueCount="371">
  <si>
    <t>1)</t>
  </si>
  <si>
    <t>2)</t>
  </si>
  <si>
    <t>3)</t>
  </si>
  <si>
    <t>4)</t>
  </si>
  <si>
    <t>5)</t>
  </si>
  <si>
    <t>6)</t>
  </si>
  <si>
    <t>7)</t>
  </si>
  <si>
    <t>8)</t>
  </si>
  <si>
    <t>Medicīnas ierīces klase (atsauce uz EK atbilstības deklarāciju)***</t>
  </si>
  <si>
    <t>Paredzamais daudzums (gab.)****:</t>
  </si>
  <si>
    <t>1 vienības cena bez PVN, EUR:</t>
  </si>
  <si>
    <t>1</t>
  </si>
  <si>
    <t>Veicamās funkcijas:</t>
  </si>
  <si>
    <t>2</t>
  </si>
  <si>
    <t xml:space="preserve">Tehniskās prasības: </t>
  </si>
  <si>
    <t>3</t>
  </si>
  <si>
    <t>4</t>
  </si>
  <si>
    <t>5</t>
  </si>
  <si>
    <t>6</t>
  </si>
  <si>
    <t>7</t>
  </si>
  <si>
    <t>8</t>
  </si>
  <si>
    <t>9</t>
  </si>
  <si>
    <t>10</t>
  </si>
  <si>
    <t>11</t>
  </si>
  <si>
    <t>12</t>
  </si>
  <si>
    <t>13</t>
  </si>
  <si>
    <t>14</t>
  </si>
  <si>
    <t>9)</t>
  </si>
  <si>
    <t>Piegāde 5 darba dienu laikā no pasūtījuma brīža;</t>
  </si>
  <si>
    <t>Pretendenta piedāvātie parametri*</t>
  </si>
  <si>
    <t>Atsauce uz informatīvo materiālu**</t>
  </si>
  <si>
    <t>15</t>
  </si>
  <si>
    <t>16</t>
  </si>
  <si>
    <t>Modifikācija:</t>
  </si>
  <si>
    <t>17</t>
  </si>
  <si>
    <t>18</t>
  </si>
  <si>
    <t>19</t>
  </si>
  <si>
    <t xml:space="preserve">Ksenoperikardiālā mitrālās vārstules bioprotēze </t>
  </si>
  <si>
    <t>7.</t>
  </si>
  <si>
    <t>Asimetriska perikarda mitrālā vārstuļa trīsviru bioprotēze ar elastīgu rāmi supraanulārai pozicionēšanai</t>
  </si>
  <si>
    <t>Vārstuļa karkass ir simetrisks un veidots no kobalta-hroma sakausējuma, pie rāmja piestiprināts mīksts silikona gumijas šuvju riņķis, kas pārklāts ar austu porainu politetrafluoretilēna audumu. Karkasā iestiprinātas trīs atsevišķas liellopa perikarda lapiņas</t>
  </si>
  <si>
    <t>Iebūvētais trīs daļu vārstuļa turētājs ir piestiprināts pie vārstuļa ar šuvēm. Uz šuvju gredzena priekšējās daļas ir melnas krāsas zīda šuvju marķieri, kas atvieglo bioprotezēs pozicionēšanu. Papildus uz šūšanas riņķa iezīmētas ar melnu zīda diegu šūšanas palīglīnijas</t>
  </si>
  <si>
    <t>Bioprotēzes izmēri: 25, 27, 29, 31, 33 mm</t>
  </si>
  <si>
    <t>Bioprotēze ar vismaz 20 gadu implantācijas pieredzi, izturības, veiktspējas un klīniskiem rezultātiem</t>
  </si>
  <si>
    <t>20</t>
  </si>
  <si>
    <t>21</t>
  </si>
  <si>
    <t>22</t>
  </si>
  <si>
    <t>23</t>
  </si>
  <si>
    <t>24</t>
  </si>
  <si>
    <t>25</t>
  </si>
  <si>
    <t>Ksenoaortālā bioprotēze ar ģeometriski adaptētu manžeti</t>
  </si>
  <si>
    <t>Sirds vārstuļu bioprotēzes (ksenoaortālās ar antikalcinācijas apdari un ģeometriski adaptētu manžeti fibrozam gredzenam un advansētu ievades mehānismu) supra un intra anulārai pozicionēšanai</t>
  </si>
  <si>
    <t>Izmēri: 21, 23, 25, 27, 29 mm – aortālie</t>
  </si>
  <si>
    <t>Izmēri: 25, 27, 29, 31, 33 mm – mitrālie</t>
  </si>
  <si>
    <t>Komplektācija:</t>
  </si>
  <si>
    <t>36.</t>
  </si>
  <si>
    <t>44.</t>
  </si>
  <si>
    <t xml:space="preserve">Lokans perikarda sūknis ar metāla spirāles galu </t>
  </si>
  <si>
    <t>Lokans perikarda sūknis ar metāla spirāles galu - ar metālisku nerūsējošā tērauda spirāles galu ievietošanai perikarda dobumā</t>
  </si>
  <si>
    <t>Daudzums komplektā:</t>
  </si>
  <si>
    <t>48.</t>
  </si>
  <si>
    <t>Plakanās venozās kaniles hemisternotomijām</t>
  </si>
  <si>
    <t>MAR venozā kanile paredzēta atriokavālai ievadei</t>
  </si>
  <si>
    <t>Armēta</t>
  </si>
  <si>
    <t>Kaniles ekstrakardiālā daļa ovālveidīga, modulējama, paredzēta lietošanai mazo griezienu ķirurģijā, lai nesašaurinātu ķirurga darba telpu</t>
  </si>
  <si>
    <t>atsūkšanas – antikoagulācijas līnija</t>
  </si>
  <si>
    <t>šķidrumu savākšanas maiss</t>
  </si>
  <si>
    <t>Materiāls: trīs kārtu polipropilēns</t>
  </si>
  <si>
    <t>Testēts pēc EN 13795:2011 standartiem</t>
  </si>
  <si>
    <t>Operāciju veļas komplekts sirds vārstuļu protezēšanai</t>
  </si>
  <si>
    <t>Koronāro artēriju intralumenālie šunti</t>
  </si>
  <si>
    <t>Lokans, ar noapaļotiem galiem, ar fiksācijas diegu, kuras galā polimetāna plāksnīte ar šunta izmēra datiem.</t>
  </si>
  <si>
    <t>Koronāro asinsvadu sekcijas mikroasmenis</t>
  </si>
  <si>
    <t>Sterils, vienreizlietojams</t>
  </si>
  <si>
    <t>Nesatur lateksu</t>
  </si>
  <si>
    <t>Plastikāta sirds izcēlējtīkliņš</t>
  </si>
  <si>
    <t>Plāna plastikāta materiāls</t>
  </si>
  <si>
    <t>Ar gofrētiem tīkla caurumiem 1.8 * 1.8 cm</t>
  </si>
  <si>
    <t>Ar divām atsaitēm tīkla fiksācijai, to garums vismaz 18 cm</t>
  </si>
  <si>
    <t>Sintētiskie ielāpi sirds, lielo asinsvadu, anastamožu un protēžu defektu slēgšanai un nostiprināšanai</t>
  </si>
  <si>
    <t>Materiāls: PTFE (politetrafluoretilēns)</t>
  </si>
  <si>
    <t>Nepieciešamības gādījumā ražotājs ir spējīgs izgatavot ielāpu ar speciālu izmēru pēc individuālā pasūtījuma</t>
  </si>
  <si>
    <t>Ir pieejami dažādu izmēru ielāpi</t>
  </si>
  <si>
    <t>Izmērs: 152mm*7.5mm*1.6m</t>
  </si>
  <si>
    <t>Izmērs: 152mm*12.7mm*1.6mm</t>
  </si>
  <si>
    <t>Asiņu retransfūzijas sistēmas komplekts, savietojams ar Autolog un Autolog IQ iekārtu</t>
  </si>
  <si>
    <t>Komplekts paredzēts lietošanai tikai ar  “Autolog Cell saver” un "Autolog IQ" iekārtu</t>
  </si>
  <si>
    <t>Arteriālā kanile #1</t>
  </si>
  <si>
    <t>Arteriālā kanile #2</t>
  </si>
  <si>
    <t xml:space="preserve">36/46 Fr </t>
  </si>
  <si>
    <t xml:space="preserve">Kokvilnas dvielis 63 cm (+/-5 cm) x 40 cm (+/-5 cm) </t>
  </si>
  <si>
    <t>Šuvju aizsardzības Mosquito instrumentu uzgaļi ar dažādu krāsu atverēm, 5 rindas</t>
  </si>
  <si>
    <t>Skalpeļa turētājs</t>
  </si>
  <si>
    <t>Uz iepakojuma ir sasilšanas un pārkaršanas indikators</t>
  </si>
  <si>
    <t>Pēc Slimnīcas pieprasījuma piegādātājam ir jānodrošina nepieciešams skaits vārstuļu mērītāju</t>
  </si>
  <si>
    <t>Šļirce 50-60ml ml ar balonu šļirces galā</t>
  </si>
  <si>
    <t>Modelis:</t>
  </si>
  <si>
    <t>Produktam ir CE marķējums atbilstoši medicīnas preču direktīvai 93/42/EEC</t>
  </si>
  <si>
    <t>Materiāls nesatur lateksu un DEHP (dietilheksilftalātus)</t>
  </si>
  <si>
    <t>Sūkņa caurules (bez lateksa) no caurspīdīga polivinillilorīda, garums 3 m, diametrs 7mm. Sūkņa caurules abos galos ir elastīgi savienojuma konektori.</t>
  </si>
  <si>
    <t>Sūkņa uzgalis Yancauer tipa.</t>
  </si>
  <si>
    <t>Ortopēdiskās zeķes ar fiksējumu potītes rajonā zeķes nostirprināšanai</t>
  </si>
  <si>
    <t>OP līplentas (nesatur lateksu), izmērs 10x55 cm (+/-3 cm).</t>
  </si>
  <si>
    <t>Mayo galda pārklājs 80x145 cm (+/-5 cm) no polietilēna, kas papildus izklāts ar uzsūcošu materiālu.</t>
  </si>
  <si>
    <t>Abrazīvs tīrīšanas spilventiņš Instrumentu tīrīšanai (t.sk. elektrokoagulatoru), 5cm x 5cm</t>
  </si>
  <si>
    <t>Salocītas ķirurģiskas salvetes 10 x 10 cm , neausta  materiāla, 4 kārtas</t>
  </si>
  <si>
    <t>Šļirce 50-60 ml ar balonu šļirces galā</t>
  </si>
  <si>
    <t>Operāciju pakas kardioķirurģijai</t>
  </si>
  <si>
    <t>Operāciju paka sirds varstuļu protezēšanai</t>
  </si>
  <si>
    <t>Operāciju paka koronārajai šuntēšanai</t>
  </si>
  <si>
    <t>OP līplentas, izmērs 10x50 cm (+/-5 cm)</t>
  </si>
  <si>
    <t>Stiprināts Mayo instrumentu galda pārklājs 80x143 cm (+/-3 cm), absorbcijas lauks 65x85 cm, uzsūcošs</t>
  </si>
  <si>
    <t>Marles dvielis 63 cm (+/-5 cm) x 40 cm (+/-5 cm) zils vai zaļš</t>
  </si>
  <si>
    <t xml:space="preserve">Kaste ar magnētisku pārklāju asiem priekšmetiem - adatu/skalpeļu u.c. uzskaitei, 40 iedaļas, iekšpusē magnēts ar adatu uzskaites lodziņiem, ar papildu izņemamu un pielīmējamu pie galda virsmas adatu uzskaites bloku, kastītes sānos drošības atslēga, lai izslēgtu tās atvēršanu pēc operācijas, kastīte fiksējama pie galda virsmas </t>
  </si>
  <si>
    <t>OP līplentas, izmērs 10x53 cm (+/-3 cm)</t>
  </si>
  <si>
    <t>Stiprināts Mayo instrumentu galda pārklājs 80x145 cm (+/-5 cm) absorbcijas lauks 65x85 cm, uzsūcošs</t>
  </si>
  <si>
    <t>Neausta materiāla salvetes 10x10 cm, 40 g, 4 kārtas, baltas</t>
  </si>
  <si>
    <t>Šuvju Mosquito (smalku diegu) paliktnis ar dažādu krāsu atverēm, 5 rindas</t>
  </si>
  <si>
    <t>10)</t>
  </si>
  <si>
    <t>Skaitliskiem parametriem pielaide ± 10%, ja nav norādīts citādāk.</t>
  </si>
  <si>
    <t>9.</t>
  </si>
  <si>
    <t>Pēc Pasūtītāja pieprasījuma Pretendentam jānodrošina Preces paraugs (paraugu izvērtēšanas kārtību skatīt nolikumā);</t>
  </si>
  <si>
    <t>Mayo galda pārklājs 80x145 cm (+/-3 cm) no polietilēna, kas papildus izklāts ar uzsūcošu materiālu, absorbcijas lauks 65/85cm.</t>
  </si>
  <si>
    <t>Instrumentu tīrītājs 5x5 cm ar pašlīpošu virsmu</t>
  </si>
  <si>
    <t>Marles dvielis 63 cm (+/-5 cm) x 40 cm (+/-5 cm) zils vai zaļš ar Rtg diedziņu</t>
  </si>
  <si>
    <t>*Pretendenta tehniskajā piedāvājumā norāda Preces modeli, kataloga numuru jeb ref kodu un ražotāju;</t>
  </si>
  <si>
    <t xml:space="preserve">Preces modelis, ref kods, ražotājs*: </t>
  </si>
  <si>
    <t>Pretendenta piedāvātie parametri**</t>
  </si>
  <si>
    <t>Pretendenta (ierakstiet uzņēmuma nosaukumu) piedāvājums</t>
  </si>
  <si>
    <t>27.</t>
  </si>
  <si>
    <t>Pretendenta piedāvātie parametri* /Atsauce uz informatīvo materiālu**</t>
  </si>
  <si>
    <t>Pretendenta piedāvātie parametri** / Atsauce uz informatīvo materiālu**</t>
  </si>
  <si>
    <t>Pretendenta piedāvātie parametri**/ Atsauce uz informatīvo materiālu**</t>
  </si>
  <si>
    <t>Nodrošina miokarda apasiņošanu zonā, kuru apasiņo šuntējamais asinsvads</t>
  </si>
  <si>
    <t>Leņķis 15°</t>
  </si>
  <si>
    <t>Iestiprināms metāla turētājrokturī</t>
  </si>
  <si>
    <t>Medicīnas ierīces klase***:</t>
  </si>
  <si>
    <t>Pozīcijas:</t>
  </si>
  <si>
    <t>60.</t>
  </si>
  <si>
    <t>62.</t>
  </si>
  <si>
    <t xml:space="preserve">Finanšu piedāvājumā Pretendentam jāietver visi izdevumi un izmaksas, kas saistītas ar Preces piegādi un transportu; </t>
  </si>
  <si>
    <t>Visas piedāvātās Preces ir jaunas, iepriekš nelietotas un nesatur iepriekš lietotas vai atjaunotas sastāvdaļas vai komponentes, uzglabātas un transportētas atbilstoši ražotāja noteiktajām prasībām un instrukcijām par Preces uzglabāšanu un transportēšanu;</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</si>
  <si>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</si>
  <si>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Piedāvātās preces EK atbilstības deklarācija un CE sertifikāts (ja ražotājs noteicis ierīču klasi: IIa, IIb vai III klases ierīces) atbilstoši regulas 2017/745 prasībām vai direktīvas EEK 93/42 prasībām, attiecīgā regulā noteiktajā derīguma periodā;</t>
  </si>
  <si>
    <t>Vienreiz lietojamām piedāvātajām Precēm derīguma termiņš  ir ne mazāk ka 12 mēneši no pavadzīmes-rēķina abpusējas parakstīšanas brīža;</t>
  </si>
  <si>
    <t>Vienreizlietojamie piederumi ECMO terapijai</t>
  </si>
  <si>
    <t xml:space="preserve">ECMO oksigenatora komplekts terapijai līdz 30 dienām plūsmai līdz 7 l/min </t>
  </si>
  <si>
    <t xml:space="preserve">ECMO oksigenatora komplekts terapijai līdz 30 dienām plūsmai līdz 5 l/min </t>
  </si>
  <si>
    <r>
      <t>Venozā 19 Fr. kanula ar ievades garumu 38</t>
    </r>
    <r>
      <rPr>
        <sz val="10"/>
        <rFont val="Times New Roman"/>
        <family val="1"/>
        <charset val="186"/>
      </rPr>
      <t>±</t>
    </r>
    <r>
      <rPr>
        <sz val="10"/>
        <rFont val="Cambria"/>
        <family val="1"/>
        <charset val="186"/>
      </rPr>
      <t>1 cm</t>
    </r>
  </si>
  <si>
    <t xml:space="preserve">Venozā 21 Fr. kanula ar ievades garumu 38±1 cm </t>
  </si>
  <si>
    <t>Venozā 23 Fr. kanula ar ievades garumu 38±1 cm</t>
  </si>
  <si>
    <t xml:space="preserve">Venozā 25 Fr. kanula ar ievades garumu 38±1 cm </t>
  </si>
  <si>
    <t xml:space="preserve">Venozā 21 Fr. kanula ar ievades garumu 55±1 cm </t>
  </si>
  <si>
    <t>Venozā 23 Fr. kanula ar ievades garumu 55±1 cm</t>
  </si>
  <si>
    <t xml:space="preserve">Venozā 25 Fr. kanula ar ievades garumu 55±1 cm </t>
  </si>
  <si>
    <t xml:space="preserve">Venozā 29 Fr. kanula ar ievades garumu 55±1 cm </t>
  </si>
  <si>
    <t xml:space="preserve">Arteriālā 15 Fr. kanula ar ievades garumu 15±1 cm </t>
  </si>
  <si>
    <t xml:space="preserve">Arteriālā 17 Fr. kanula ar ievades garumu 15±1 cm </t>
  </si>
  <si>
    <t>Arteriālā 19 Fr. kanula ar ievades garumu 15±1 cm</t>
  </si>
  <si>
    <t xml:space="preserve">Arteriālā 21 Fr. kanula ar ievades garumu 15±1 cm </t>
  </si>
  <si>
    <t xml:space="preserve">Arteriālā 23 Fr. kanula ar ievades garumu 15±1 cm </t>
  </si>
  <si>
    <t>Arteriālā 15 Fr. kanula ar ievades garumu 23±1 cm</t>
  </si>
  <si>
    <t>Arteriālā 17 Fr. kanula ar ievades garumu 23±1 cm</t>
  </si>
  <si>
    <t xml:space="preserve">Arteriālā 19 Fr. kanula ar ievades garumu 23±1 cm </t>
  </si>
  <si>
    <t>Arteriālā 21 Fr. kanula ar ievades garumu 23±1 cm</t>
  </si>
  <si>
    <t>Arteriālā 23 Fr. kanula ar ievades garumu 23±1 cm</t>
  </si>
  <si>
    <t>Venozās kanulas ievades komplekts</t>
  </si>
  <si>
    <t>Arteriālās kanulas ievades komplekts</t>
  </si>
  <si>
    <t>Visi piedāvātie piederumi ir pilnībā savietojami ar Slimnīcas ekspluatācijā esošo ECMO sistēmu Maquet Cardiohelp</t>
  </si>
  <si>
    <t>ECMO oksigenatora komplekts terapijai līdz 30 dienām plūsmai līdz 7 l/min :</t>
  </si>
  <si>
    <t xml:space="preserve">Plūsma robežās ne šaurāk kā no 0.5 līdz 7 l/min </t>
  </si>
  <si>
    <t xml:space="preserve">Gāzu apmaiņas membrānas virsmas kopējais laukums 1.8±0.01 m2 </t>
  </si>
  <si>
    <t xml:space="preserve">Siltumapmaiņas membrānas virsmas kopējais laukums 0.4±0.01 m2 </t>
  </si>
  <si>
    <t xml:space="preserve">Oksigenatora uzpildes tilpums 270±5 ml </t>
  </si>
  <si>
    <t xml:space="preserve">Oksigenatora ar uzpildes caurulēm (2x2.3±0.1m) uzpildes tilpums 600±5 ml </t>
  </si>
  <si>
    <t>Pārklājuma tips komplekta iekšējām virsmām, kas ir saskarē ar asinīm ir heparenizēts albumīns vai līdzvērtīgs</t>
  </si>
  <si>
    <t>Oksigenatorā integrētie sensori, vismaz: 3 asinsspiediena sensori (ve-nozais, arteriālais, iekšējais), arteriālās temperatūras sensors</t>
  </si>
  <si>
    <t>Komplektā integrēta venozās līnijas parametru noteikšanas šūna SvO2, Hb, Hct, temperatūras noteikšanai</t>
  </si>
  <si>
    <t>ECMO oksigenatora komplekts terapijai līdz 30 dienām plūsmai līdz 5 l/min :</t>
  </si>
  <si>
    <t xml:space="preserve">Plūsma robežās ne šaurāk kā no 0.5 līdz 5 l/min </t>
  </si>
  <si>
    <t xml:space="preserve">Gāzu apmaiņas membrānas virsmas kopējais laukums 1.3±0.01 m2 </t>
  </si>
  <si>
    <t xml:space="preserve">Siltumapmaiņas membrānas virsmas kopējais laukums 0.3±0.01 m2 </t>
  </si>
  <si>
    <t xml:space="preserve">Oksigenatora uzpildes tilpums 240±5 ml </t>
  </si>
  <si>
    <t xml:space="preserve">Oksigenatora ar uzpildes caurulēm (2x2.3±0.1m) uzpildes tilpums 570±5 ml </t>
  </si>
  <si>
    <t>Venozās kanulas perifērai kanulācijai ar heparenizēta albumīna vai analogu pārklājumu. Kanulas ir bez LuerLock vai jebkādiem citiem savienojumiem. Ar 3/8'' cauruļu konektoru, izmēri:</t>
  </si>
  <si>
    <t>19 Fr. kanula ar ievades garumu 38±1 cm</t>
  </si>
  <si>
    <t xml:space="preserve">21 Fr. kanula ar ievades garumu 38±1 cm </t>
  </si>
  <si>
    <t>23 Fr. kanula ar ievades garumu 38±1 cm</t>
  </si>
  <si>
    <t xml:space="preserve">25 Fr. kanula ar ievades garumu 38±1 cm </t>
  </si>
  <si>
    <t xml:space="preserve">21 Fr. kanula ar ievades garumu 55±1 cm </t>
  </si>
  <si>
    <t>23 Fr. kanula ar ievades garumu 55±1 cm</t>
  </si>
  <si>
    <t xml:space="preserve">25 Fr. kanula ar ievades garumu 55±1 cm </t>
  </si>
  <si>
    <t xml:space="preserve">29 Fr. kanula ar ievades garumu 55±1 cm </t>
  </si>
  <si>
    <t>Arteriālās kanulas perifērai kanulācijai ar heparenizēta albumīna vai analogu pārklājumu. Kanulas ar LuerLock savienojumu. Ar 3/8'' cauruļu konektoru. Izmēri:</t>
  </si>
  <si>
    <t xml:space="preserve">15 Fr. kanula ar ievades garumu 15±1 cm </t>
  </si>
  <si>
    <t xml:space="preserve">17 Fr. kanula ar ievades garumu 15±1 cm </t>
  </si>
  <si>
    <t>19 Fr. kanula ar ievades garumu 15±1 cm</t>
  </si>
  <si>
    <t xml:space="preserve">21 Fr. kanula ar ievades garumu 15±1 cm </t>
  </si>
  <si>
    <t xml:space="preserve">23 Fr. kanula ar ievades garumu 15±1 cm </t>
  </si>
  <si>
    <t>15 Fr. kanula ar ievades garumu 23±1 cm</t>
  </si>
  <si>
    <t>17 Fr. kanula ar ievades garumu 23±1 cm</t>
  </si>
  <si>
    <t xml:space="preserve">19 Fr. kanula ar ievades garumu 23±1 cm </t>
  </si>
  <si>
    <t>21 Fr. kanula ar ievades garumu 23±1 cm</t>
  </si>
  <si>
    <t>23 Fr. kanula ar ievades garumu 23±1 cm</t>
  </si>
  <si>
    <t>Venozās kanulas ievades komplekts:</t>
  </si>
  <si>
    <t>Komplektācijā: 18G punkcijas adata, vismaz četru dilatatoru (10/12-12/14-14/16-16/18Fr.) komplekts, 150±1cm vadstīga, vadstīgas ievadītājs, skalpelis, 20±1ml šļirce</t>
  </si>
  <si>
    <t>Arteriālās kanulas ievades komplekts:</t>
  </si>
  <si>
    <t>Komplektācijā: 18G punkcijas adata, vismaz četru dilatatoru (10/12-12/14-14/16-16/18Fr.) komplekts, 100±1cm vadstīga, vadstīgas ievadītājs, skalpelis, 20±1ml šļirce</t>
  </si>
  <si>
    <t>Mobilās transportēšanas somu komplekts:</t>
  </si>
  <si>
    <t>Komplektācijā trīs transportēšanas somas: Soma nr.1 - vienas ECMO terapijas iekārtas transportēšanai ; Soma nr. 2 - divu ECMO oksigenatora komplektu transportēšanai; Soma nr.3 - kanulām ar ievades komplektu transportēšanai</t>
  </si>
  <si>
    <t>PTFE sintētiskie ielāpi dažāda izmēra I</t>
  </si>
  <si>
    <t>MAR augšstilba artērijas kaniles</t>
  </si>
  <si>
    <t>Izmērs:  15mm*10mm*1.6mm (tiek ražots pēc pieprasījuma)</t>
  </si>
  <si>
    <t>Izmērs: 19mm*9mm*1.6mm (tiek ražots pēc pieprasījuma)</t>
  </si>
  <si>
    <t>Perfūzijas adapters</t>
  </si>
  <si>
    <t>Perfūzijas adapters ar stoplock un 3-ceļu krānu ar Luer savienojumiem</t>
  </si>
  <si>
    <t>Perfūzijas adapters ar stoplock un 3-ceļu krānu ar Luer savienojumu</t>
  </si>
  <si>
    <t>MAR femorālās artērijas kaniles</t>
  </si>
  <si>
    <r>
      <rPr>
        <b/>
        <sz val="10"/>
        <rFont val="Cambria"/>
        <family val="1"/>
        <charset val="186"/>
      </rPr>
      <t xml:space="preserve">Arteriālā kanile #1: </t>
    </r>
    <r>
      <rPr>
        <sz val="10"/>
        <rFont val="Cambria"/>
        <family val="1"/>
        <charset val="186"/>
      </rPr>
      <t xml:space="preserve"> unikāli konusveida difūzās plūsmas uzgaļi, izturīgi pret saliekšanos. 3-D uzgalis ir izstrādāts ar trim integrētām atverēm, lai izkliedētu asins plūsmu. 22 Fr (7.3 mm). Funkcijas: dziļuma marķieris, hemostātiskais vāciņš, obturators, rentgena vizualizējams šuvju gredzens.</t>
    </r>
  </si>
  <si>
    <r>
      <rPr>
        <b/>
        <sz val="10"/>
        <rFont val="Cambria"/>
        <family val="1"/>
        <charset val="186"/>
      </rPr>
      <t>Arteriālā kanile #2:</t>
    </r>
    <r>
      <rPr>
        <sz val="10"/>
        <rFont val="Cambria"/>
        <family val="1"/>
        <charset val="186"/>
      </rPr>
      <t xml:space="preserve"> Dilatora tipa introdjūsers ar 0.038 (0.0965 mm) vadītājstīgu. Iegarena, viengabalaina. 22 Fr (7.3 mm). Funkcijas: hemostātiskais vāciņš, dziļuma marķējums, rentgena vizualizējams šuvju gredzens.</t>
    </r>
  </si>
  <si>
    <t>Savienojams ar perfūzijas adapteri 1/4" (Medtronic ref.10007 vai analogs)</t>
  </si>
  <si>
    <t>Atsauces Nr. DLP Perfusion/Venting adapter (Medtronic ref. 13002 vai analogs)</t>
  </si>
  <si>
    <t>Asiņu retransfūzijas vienreizlietojams komplekts I</t>
  </si>
  <si>
    <t>Izmērs: 20 F ar 1/4" konektoru</t>
  </si>
  <si>
    <t>skalojamā sistēma ar centrifūgu (135 ml) un atskaloto šķidrumu maiss (10 l)</t>
  </si>
  <si>
    <t>Asiņu retransfūzijas sistēma, operācijas laikā atskalotu eritrocītu iegūšanai savienojama ar "Autolog" aparatūru</t>
  </si>
  <si>
    <t>61.</t>
  </si>
  <si>
    <t>76.</t>
  </si>
  <si>
    <t>77.</t>
  </si>
  <si>
    <t>79.</t>
  </si>
  <si>
    <t>86.</t>
  </si>
  <si>
    <t>71.</t>
  </si>
  <si>
    <t>Pēdu pārklāji ar fiksējumu potītes rajonā</t>
  </si>
  <si>
    <t>Pašlīpošs pārklājs 190x250 cm (+/-10 cm), ar šķēlumu 20x100 cm (+/-2 cm) ar pašlipošam malam</t>
  </si>
  <si>
    <t>Kopējā prasība pakai:  1. Pakai un visiem pakā esošajiem komponentiem jābūt reģistrētiem ES un jābūt CE marķējumam.  2.Pakas komponenti ir sapakoti slāņos, atbilstoši Pasūtītāja vajadzībām, kur 1. slānis - Pakas apakšā, visa paka ir sterili iepakota sabiezinātā instrumentu galda pārklājā. 3.Pakas komponentu sarakstam ir jābūt latviešu valodā un redzamai pakas virspusē, pirms paka tiek atvērta.  4.Viegli noņemamas uzlīmes (vismaz 2gab.) ar informāciju par sērijas, artikula numuru, derīguma termiņu un svītru kodu.   5.Pretendentam ir jānodrošina personāla apmācība par pakas lietošanu.</t>
  </si>
  <si>
    <t>Pretendents apliecina, ka lietošanā nododamā ierīce tiks nodota atbilstoši MK. 689. noteikumiem par Medicīnisko ierīču reģistrācijas, atbilstības novērtēšanas, izplatīšanas, ekspluatācijas un tehniskās uzraudzības kārtību. Veicot visas nepieciešamās darbības nododot iekārtu ekspluatācijā, tajā skaitā funkcionālās un elektrodrošības pārbaudes.</t>
  </si>
  <si>
    <t>40.</t>
  </si>
  <si>
    <t>62.1.</t>
  </si>
  <si>
    <t>62.2.</t>
  </si>
  <si>
    <t>KOPĒJĀ CENA 62.1. pozīcijai bez PVN, EUR:</t>
  </si>
  <si>
    <t>KOPĒJĀ CENA 62.2. pozīcijai bez PVN, EUR:</t>
  </si>
  <si>
    <t>KOPĒJĀ VĒRTĒJAMĀ CENA bez PVN, EUR par 62.pozīciju</t>
  </si>
  <si>
    <t>Protēze mazinvazīvai mitrālā vārstuļa nomaiņai</t>
  </si>
  <si>
    <t>Transkatetrāli ievadāms bioloģiskais stenta karkasa vārstulis piemērots mitrālā vārstuļa aizvietošanai</t>
  </si>
  <si>
    <t>Materiāls: protēzes lapiņas veidotas no dzīvnieku izcelsmes perikarda, ksenoperikarda</t>
  </si>
  <si>
    <t>Protēzes karkass: nitinols, kas nodrošina mehānisko izturību un rentgenkontrastu</t>
  </si>
  <si>
    <t>Karkasa forma: saspiežams stents, kas pats izplešas un nodrošina vārstuļa pozicionēšanos mitrālā vārstuļa gredzenā</t>
  </si>
  <si>
    <t>Protēze ievadāma transkatetrāli, caur sirds galotni, bez nepieciešamības pieslēgt mākslīgo asinsriti, kā arī nav nepieciešams veikt pilnīgu vai parciālu sternotomiju</t>
  </si>
  <si>
    <t xml:space="preserve">Protēzi operācijas laikā ir iespējams atvilkt un repozicionēt  </t>
  </si>
  <si>
    <t>Protēze tiek fiksēta ar polietilēna stīgu un fiksatoru pie sirds galotnes epikarda</t>
  </si>
  <si>
    <t>Bioprotēzes stenta iekšējais diametrs: 25 – 31 mm</t>
  </si>
  <si>
    <t>Ārējais šūšanas gredzena diametrs: 36 – 44 mm</t>
  </si>
  <si>
    <t>Protēzes atveres diametrs 18,5–26 mm aortālā pozīcijā un 22,5–30 mm mitrālā pozīcijā</t>
  </si>
  <si>
    <t>Vārstuļa augstums 15–20 mm aortālā pozīcijā un 18–23 mm mitrālajā pozīcijā</t>
  </si>
  <si>
    <t>9.B</t>
  </si>
  <si>
    <t>9B.</t>
  </si>
  <si>
    <t xml:space="preserve">Nepieciešami protēzes izmēri:  standarta profila protēze (SP) - 8 izmēri (no 33 līdz 41), zema profila protēzes (SP)- 5 izmēri (no 29 līdz 37) </t>
  </si>
  <si>
    <t>Kseno bioprotēze ar vismaz 20 gadu implantācijas pieredzi un klīniskiem rezultātiem</t>
  </si>
  <si>
    <t>Komplektā ar sistēmu vieglai protēzes fiksācijai pirms iešūšanas</t>
  </si>
  <si>
    <t>Vārstules karkass nostiprināts ar iestrādātu, elastīgu stentu no acetāthomopolimēra, kurš pārklāts ar poliestera materiālu</t>
  </si>
  <si>
    <t>Supra anulāras pozicionēšanas iespēja</t>
  </si>
  <si>
    <t>Izmantota T6 (karbonātdodecilsulfatsurfaktants) antikalcifikācijas tehnoloģija</t>
  </si>
  <si>
    <t>Rentgenoloģiski vizualizējams protēzes gredzens un stenta sānu atveres</t>
  </si>
  <si>
    <t>Komplektā jāpiegādā visi implantācijai nepieciešamie piederumi: turētāji ar bioprotēzes kājiņu savilcēju, rokturi un sterilizācijas konteineri</t>
  </si>
  <si>
    <t>Iespējami vismaz trīs pozicionēšanas veidi implantācijas vietā</t>
  </si>
  <si>
    <t xml:space="preserve">Ķirurģiskie halāti, garums 150 cm (+/-5 cm), XL izmērs , bez lateksa.  </t>
  </si>
  <si>
    <t>Adhezīvie autiņi 75x75 cm (+/-5 cm) no uzsūcoša materiāla ar lipīgu malu.</t>
  </si>
  <si>
    <t>Instrumentu galda pārklājs vismaz 190x200 cm no polietilēna, kas papildus izklāts ar uzsūcoša materiāla slāni.</t>
  </si>
  <si>
    <t>Starpenes palags vismaz 185x240 cm</t>
  </si>
  <si>
    <t>Galda pārklājs vismaz 110x190 cm no polietilēna, kas papildus izklāts ar uzsūcošā materiāla slāni</t>
  </si>
  <si>
    <t>Ķirurģiskie roku dvieļi vismaz 20x25cm, celulozes</t>
  </si>
  <si>
    <t>Kokvilnas operāciju dvieļi 55x35cm (+/- 10 cm)</t>
  </si>
  <si>
    <t xml:space="preserve">Ķirurģiskie halāti, garums 135 cm (+/-5 cm), L izmērs , bez lateksa.  </t>
  </si>
  <si>
    <t>T-veida kardiovaskulārais pārklājs 195/265x360cm (+/-5 cm)ar incīzijas lauku, tajā integrēti anestēzijas pārklājs un rokas balsta autiņi, incīzijas lauks izklāts ar incīzijas plēvi 40x50cm, vieta ap operācijas lauku papildus izklāta ar uzsūcošu materiālu (Control Plus  SMF (polipropilēns)), 6 sūkņu/diatermijas somas 28x30cm ar1 kabatu, no caurspīdīga polietilēna. Pārklāja aukšdaļā iestrādātas atveres cauruļu/vadu fiksācijai.</t>
  </si>
  <si>
    <t>Instrumentu galda pārklājs  vismaz 195x230 cm, papildus izklāts ar uzsūcoša materiāla slāni</t>
  </si>
  <si>
    <t>Sabiezināts instrumentu galda pārklājs vismaz 195x115cm, kas papildus izklāts ar īpaši uzsūcoša materiāla slāni</t>
  </si>
  <si>
    <t>Sūkņu/diatermijas somas vismaz 28x30 cm ar 1 kabatu, no caurspīdīga polietilēna (var būt iestrādāts T veida pārklājā)</t>
  </si>
  <si>
    <t>Standarta aizsardzības ķirurģiskais halāts, gaisu caurlaidīgs, šķidrumu atgrūdošs, neausta polipropilēna šķiedras, plecu ieloces, ergonomisks, antistatisks, regulējama kakla aizdare, mugurpusē pārklājas, platas un mīkstas trikotāžas aproces, izmērs L , garums 135 cm (+/-5 cm)</t>
  </si>
  <si>
    <t>Standarta aizsardzības ķirurģiskais halāts, gaisu caurlaidīgs, šķidrumu atgrūdošs, neausta polipropilēna šķiedras, plecu ieloces, ergonomisks, antistatisks, regulējama kakla aizdare, mugurpusē pārklājas, platas un mīkstas trikotāžas aproces, izmērs XL , garums 150 cm (+/-5 cm)</t>
  </si>
  <si>
    <t>Pašlīpošs OP pārklājs vismaz 75x90 cm, 3 kārtas</t>
  </si>
  <si>
    <t>Sūkņa truba PVH, caurspīdīgs polivinillilorīds, garums 3 m, iekšējais diametrs 21 Ch. Trubas galos elastīgi savienojuma konektori FF</t>
  </si>
  <si>
    <t>Sūkņa uzgalis Yankauer tipa kanile, 22-24 Ch, garums 26 cm (+/- 1 cm)</t>
  </si>
  <si>
    <t>Stiprināts instrumentu galda pārklājs vismaz 190x200 cm</t>
  </si>
  <si>
    <t>Sabiezināts instrumentu galda pārklājs vismaz 140x190 cm, absorcijas lauks 75x190cm</t>
  </si>
  <si>
    <r>
      <t>Roku dvielis no celuloze</t>
    </r>
    <r>
      <rPr>
        <sz val="10"/>
        <rFont val="Cambria"/>
        <family val="1"/>
        <charset val="186"/>
      </rPr>
      <t>s vismaz</t>
    </r>
    <r>
      <rPr>
        <sz val="10"/>
        <color rgb="FFFF0000"/>
        <rFont val="Cambria"/>
        <family val="1"/>
        <charset val="186"/>
      </rPr>
      <t xml:space="preserve"> </t>
    </r>
    <r>
      <rPr>
        <sz val="10"/>
        <color theme="1"/>
        <rFont val="Cambria"/>
        <family val="1"/>
        <charset val="186"/>
      </rPr>
      <t>18x25 cm</t>
    </r>
  </si>
  <si>
    <t>Standarta aizsardzības ķirurģiskais halāts, gaisu caurlaidīgs, šķidrumu atgrūdošs, neausta polipropilēna šķiedras, plecu ieloces, ergonomisks, antistatisks, regulējama kakla aizdare, mugurpusē pārklājas, platas un mīkstas trikotāžas aproces, izmērs L, garums 135 cm (+/-5 cm)</t>
  </si>
  <si>
    <t>Pašlīpošs OP pārklājs vismaz  75x90 cm, 3 kārtas</t>
  </si>
  <si>
    <t>Sūkņa uzgalis Yankauer tipa, 22-24 Ch, garums 26 cm (+/- 1 cm)</t>
  </si>
  <si>
    <t>Stiprināts instrumentu galda pārklājs vismaz 190x210 cm</t>
  </si>
  <si>
    <t>Roku dvielis no celulozes vismaz 18x25 cm</t>
  </si>
  <si>
    <t>Operāciju veļas komplekts koronārai šuntēšanai</t>
  </si>
  <si>
    <t>2. pielikums</t>
  </si>
  <si>
    <t>Tehniskā specifikācija/ Tehniskais - finanšu piedāvājums</t>
  </si>
  <si>
    <t>Piegādātājs nodod bezatlīdzības lietošanā preču piegādes līguma darbības laikā ar precēm saistītu komplietošanas 2 (divas) iekārtas, ar garantijas laika servisa nosacījumiem, proti apkopes un iekārtas remontu sedz piegādātājs, izņemot gadījumus, kad bojājums radies tīšas lietotāja darbības rezultātā, kas nav saskaņā ar lietošanas instrukciju un veikto apmācību. Iekārta var būt mazlietota.</t>
  </si>
  <si>
    <t>Atklāta konkursa "Ārstniecības līdzekļu piegāde sirds operācijām mākslīgās asinsrites apstākļos II" nolikumam</t>
  </si>
  <si>
    <t>Kaste ar magnētisku pārklāju asiem priekšmetiem - adatu/skalpeļu u.c. uzskaitei, ar iestrādātu atveru skalpeļa asmeņu drošai noņemšanai. Paredzēta 40 priekšmetu ievietošanai. Izmēri 90*115mm (+/-5mm). Kastītes iekšpusē ir magnetiska virsma un;svammīte ar adatu uzskaites lodziņiem, 10lodziņi katrā rindā. Kastītes sānos ir iestrādāts drošības mehanisms, kas izslēdz to nejaušo (patvaļīgu) atvēršanos pēc operācijas beigām. Pēc drošibas mehanisma aizvēršanas kastīti aizlīmē ar šim nolūkam paredzēto lentu, kas atrodas iekšā piestiprināta pie vāka. Kastīte ir fiksējama pie galda virsmas ar speciālu līpošu lentu.</t>
  </si>
  <si>
    <t>Kaste ar magnētisku pārklāju asiem priekšmetiem - adatu/skalpeļu u.c. uzskaitei, ar iestrādātu atveru skalpeļa asmeņu drošai noņemšanai. Paredzēta 40 priekšmetu ievietošanai. Izmēri 90*115mm (+/-5mm). Kastītes iekšpusē ir magnetiska virsma un švammīte ar adatu uzskaites lodziņiem, 10 lodziņi katrā rindā. Kastītes sānos ir iestrādāts drošības mehanisms, kas izslēdz to nejaušo (patvaļīgu) atvēršanos pēc operācijas beigām. Pēc drošibas mehanisma aizvēršanas kastīti aizlīmē ar šim nolūkam paredzēto lentu, kas atrodas iekšā piestiprināta pie vāka. Kastīte ir fiksējama pie galda virsmas ar speciālu līpošu lentu.</t>
  </si>
  <si>
    <t>T-veida operācijas palags (veidots no SMS auduma ar Control Plus SMF polipropilēna): izmēri vismaz 190x265x365 cm ar incīzijas laukumu, tajā integrēts anestēzijas palags un rokas balsta autiņi, incīzijas laukums ir izklāts ar incīzijas plēvi 40x50 cm (+/-3 cm), vieta ap operācijas lauku papildus izklāta ar uzsūcošu materiālu, instrumentu  atrašanās vieta izpolsterēta ar  Control Plus SMF polipropilēna, 6 sūkņu/diatermijas somas 28x30 cm (+/-2 cm) un 1 kabatu, no caurspīdīga polietilēna. Pārklāja augšdaļā ir iestrādātas atveres cauruļu/vadu fiksācijai.</t>
  </si>
  <si>
    <t>Operāciju līplenta 10 x 55 cm (+/-2cm) (bez lateksa), kas paredzēta drenu un/vai koagulalora vadu nostiprināšanai un MAR līniju fiksācijai.</t>
  </si>
  <si>
    <t>Adhezīvie autiņi vismaz 90x90 cm  no uzsūcoša materiāla ar lipīgu malu.</t>
  </si>
  <si>
    <t>Ķirurģiskie roku dvieļi 30x40 cm (+/-5cm), celulozes</t>
  </si>
  <si>
    <t>Mobilās transportēšanas soma Nr.1 - vienas ECMO terapijas iekārtas transportēšanai</t>
  </si>
  <si>
    <t>Mobilās transportēšanas soma Nr.3- kanulām ar ievades komplektu transportēšanai</t>
  </si>
  <si>
    <t>27.1</t>
  </si>
  <si>
    <t>27.2</t>
  </si>
  <si>
    <t>27.3</t>
  </si>
  <si>
    <t>27.4</t>
  </si>
  <si>
    <t>27.5</t>
  </si>
  <si>
    <t>27.6</t>
  </si>
  <si>
    <t>27.7</t>
  </si>
  <si>
    <t>27.8</t>
  </si>
  <si>
    <t>28.1</t>
  </si>
  <si>
    <t>28.2</t>
  </si>
  <si>
    <t>28.3</t>
  </si>
  <si>
    <t>28.4</t>
  </si>
  <si>
    <t>28.5</t>
  </si>
  <si>
    <t>28.6</t>
  </si>
  <si>
    <t>28.7</t>
  </si>
  <si>
    <t>28.8</t>
  </si>
  <si>
    <t>29.1</t>
  </si>
  <si>
    <t>29.2</t>
  </si>
  <si>
    <t>29.3</t>
  </si>
  <si>
    <t>29.4</t>
  </si>
  <si>
    <t>29.5</t>
  </si>
  <si>
    <t>29.6</t>
  </si>
  <si>
    <t>29.7</t>
  </si>
  <si>
    <t>29.8</t>
  </si>
  <si>
    <t>30.1</t>
  </si>
  <si>
    <t>30.2</t>
  </si>
  <si>
    <t>30.3</t>
  </si>
  <si>
    <t>30.4</t>
  </si>
  <si>
    <t>30.5</t>
  </si>
  <si>
    <t>30.6</t>
  </si>
  <si>
    <t>30.7</t>
  </si>
  <si>
    <t>30.8</t>
  </si>
  <si>
    <t>30.9</t>
  </si>
  <si>
    <t>30.10</t>
  </si>
  <si>
    <t>31</t>
  </si>
  <si>
    <t>31.1</t>
  </si>
  <si>
    <t>32</t>
  </si>
  <si>
    <t>32.1</t>
  </si>
  <si>
    <t>33</t>
  </si>
  <si>
    <t>33.1</t>
  </si>
  <si>
    <r>
      <t>** Preces tehnisko parametru atbilstību pamatot ar norādi uz tehniskajām datu lapām ("data sheet'') jeb informatīviem materiāliem (</t>
    </r>
    <r>
      <rPr>
        <b/>
        <sz val="10"/>
        <color rgb="FFFF0000"/>
        <rFont val="Times New Roman"/>
        <family val="1"/>
        <charset val="186"/>
      </rPr>
      <t>kā informātīvo materiālu nedrīkst izmantot hipersaites</t>
    </r>
    <r>
      <rPr>
        <sz val="10"/>
        <rFont val="Times New Roman"/>
        <family val="1"/>
        <charset val="186"/>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</si>
  <si>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Profila kopējais augstums (total profile hight): 15 – 18 mm</t>
  </si>
  <si>
    <t>Izmēri: 36/46 Fr</t>
  </si>
  <si>
    <t>Vispārīgās prasības</t>
  </si>
  <si>
    <t>asins savācējmaiss (4000 ml)</t>
  </si>
  <si>
    <t>Palags (zem pacienta) 120 (+/-10 cm) x 190 cm (+/-10 cm) ar šķidrumu uzsūcošu slāni</t>
  </si>
  <si>
    <t>Sūkņa uzgalis Yankauer tipa, liekts,  34F</t>
  </si>
  <si>
    <t>T veida operāciju pārklājs (izmēri skat. attēlā - A, B,C) ar izgriezumu, ar integrētu anestēzijas pārklāju, izgriezums klāts ar incīzijas plēvi 35x45 cm (+/-5 cm), ap operāciju lauku absorbējošs un šķidrumu necaurlaidīgs papildslānis 50x140 cm, 4 caurspīdīgas sūkņu/diatermijas somas 33x30 cm (+/-5cm) no caurspīdīga polietilēna, papildus 2 gab. sūkņa somas, 3 trubu turētāji, kas paredzēti drenu un/vai koagulatoru nostiprināšanai ar velcro, pašlīpoši. NotaBene: galvēno izmēru (A,B,C) pieļaujamas novirzes ir sekojošās - A izmēram 270cm-310cm, B izmēram 330cm-365cm, C izmēram 195cm-210cm</t>
  </si>
  <si>
    <t>T veida operāciju pārklājs (izmēri skat. attēlā - A, B,C) ar izgriezumu, ar integrētu anestēzijas pārklāju, izgriezums klāts ar incīzijas plēvi 30x35 (+/-5 cm) cm, ap operāciju lauku absorbējošs un šķidrumu necaurlaidīgs papildslānis 50x140 cm, 4 caurspīdīgas sūkņu/diatermijas somas vismaz 33x30 cm (+/-5cm) no caurspīdīga polietilēna, papildus 2 gab. sūkņa somas, 2 sūkņu trubu turētāji, kas paredzēti drenu un/vai koagulatoru nostiprināšanai. NotaBene: galvēno izmēru (A,B,C) pieļaujamas novirzes ir sekojošās - A izmēram 270cm-310cm, B izmēram 330cm-365cm, C izmēram 195cm-210cm</t>
  </si>
  <si>
    <t>Izmēri: no 1 mm līdz 3,0 mm Ø, kas mainās ik pa 0,25 mm</t>
  </si>
  <si>
    <t xml:space="preserve">Pieejami asmeņa garumi ir 3 mm </t>
  </si>
  <si>
    <t>Aortas protrūzija  12–16 mm, ventrikulārā protrūzija 13,5–17,5 mm</t>
  </si>
  <si>
    <t>25 mm</t>
  </si>
  <si>
    <t>27 mm</t>
  </si>
  <si>
    <t>29 mm</t>
  </si>
  <si>
    <t>31 mm</t>
  </si>
  <si>
    <t>33 mm</t>
  </si>
  <si>
    <t>Aortālā 21 mm</t>
  </si>
  <si>
    <t>Aortālā 23 mm</t>
  </si>
  <si>
    <t>Aortālā 25 mm</t>
  </si>
  <si>
    <t>Aortālā 27 mm</t>
  </si>
  <si>
    <t>Aortālā 29 mm</t>
  </si>
  <si>
    <t>Mitrālā 25 mm</t>
  </si>
  <si>
    <t>Mitrālā 27 mm</t>
  </si>
  <si>
    <t>Mitrālā 29 mm</t>
  </si>
  <si>
    <t>Mitrālā 31 mm</t>
  </si>
  <si>
    <t>Mitrālā 33 mm</t>
  </si>
  <si>
    <t>Mobilās transportēšanas soma Nr.2 -  divu ECMO oksigenatora komplektu transportēšanai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</si>
</sst>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_-[$Ls-426]\ * #,##0.00_-;\-[$Ls-426]\ * #,##0.00_-;_-[$Ls-426]\ * &quot;-&quot;??_-;_-@_-"/>
    <numFmt numFmtId="166" formatCode="&quot;€&quot;\ #,##0.00"/>
    <numFmt numFmtId="167" formatCode="_-&quot;€ &quot;* #,##0.00_-;&quot;-€ &quot;* #,##0.00_-;_-&quot;€ &quot;* \-??_-;_-@_-"/>
    <numFmt numFmtId="168" formatCode="#,##0.0"/>
  </numFmts>
  <fonts count="28" x14ac:knownFonts="1">
    <font>
      <sz val="11"/>
      <color theme="1"/>
      <name val="Calibri"/>
      <family val="2"/>
      <charset val="186"/>
      <scheme val="minor"/>
    </font>
    <font>
      <sz val="11"/>
      <color theme="1"/>
      <name val="Calibri"/>
      <family val="2"/>
      <scheme val="minor"/>
    </font>
    <font>
      <sz val="11"/>
      <color theme="1"/>
      <name val="Calibri"/>
      <family val="2"/>
      <charset val="186"/>
      <scheme val="minor"/>
    </font>
    <font>
      <sz val="10"/>
      <color theme="1"/>
      <name val="Times New Roman"/>
      <family val="1"/>
      <charset val="186"/>
    </font>
    <font>
      <sz val="10"/>
      <name val="Arial"/>
      <family val="2"/>
      <charset val="186"/>
    </font>
    <font>
      <sz val="8"/>
      <name val="Calibri"/>
      <family val="2"/>
      <charset val="186"/>
      <scheme val="minor"/>
    </font>
    <font>
      <sz val="11"/>
      <color theme="1"/>
      <name val="Cambria"/>
      <family val="1"/>
      <charset val="186"/>
    </font>
    <font>
      <b/>
      <sz val="10"/>
      <name val="Cambria"/>
      <family val="1"/>
      <charset val="186"/>
    </font>
    <font>
      <sz val="10"/>
      <color rgb="FF000000"/>
      <name val="Cambria"/>
      <family val="1"/>
      <charset val="186"/>
    </font>
    <font>
      <sz val="10"/>
      <color theme="1"/>
      <name val="Cambria"/>
      <family val="1"/>
      <charset val="186"/>
    </font>
    <font>
      <b/>
      <sz val="12"/>
      <name val="Cambria"/>
      <family val="1"/>
      <charset val="186"/>
    </font>
    <font>
      <b/>
      <sz val="10"/>
      <color theme="1"/>
      <name val="Cambria"/>
      <family val="1"/>
      <charset val="186"/>
    </font>
    <font>
      <sz val="10"/>
      <name val="Cambria"/>
      <family val="1"/>
      <charset val="186"/>
    </font>
    <font>
      <b/>
      <i/>
      <sz val="10"/>
      <name val="Cambria"/>
      <family val="1"/>
      <charset val="186"/>
    </font>
    <font>
      <sz val="10"/>
      <color rgb="FFFF0000"/>
      <name val="Cambria"/>
      <family val="1"/>
      <charset val="186"/>
    </font>
    <font>
      <sz val="10"/>
      <name val="Times New Roman"/>
      <family val="1"/>
      <charset val="186"/>
    </font>
    <font>
      <b/>
      <i/>
      <sz val="10"/>
      <color theme="1"/>
      <name val="Cambria"/>
      <family val="1"/>
      <charset val="186"/>
    </font>
    <font>
      <b/>
      <i/>
      <sz val="10"/>
      <name val="Times New Roman"/>
      <family val="1"/>
      <charset val="186"/>
    </font>
    <font>
      <b/>
      <sz val="11"/>
      <color theme="1"/>
      <name val="Cambria"/>
      <family val="1"/>
      <charset val="186"/>
    </font>
    <font>
      <b/>
      <i/>
      <sz val="13"/>
      <color theme="4"/>
      <name val="Cambria"/>
      <family val="1"/>
      <charset val="186"/>
    </font>
    <font>
      <sz val="9"/>
      <name val="Cambria"/>
      <family val="1"/>
      <charset val="186"/>
    </font>
    <font>
      <sz val="11"/>
      <color theme="1"/>
      <name val="Calibri"/>
      <family val="2"/>
      <scheme val="minor"/>
    </font>
    <font>
      <sz val="12"/>
      <color theme="1"/>
      <name val="Cambria"/>
      <family val="1"/>
      <charset val="186"/>
    </font>
    <font>
      <sz val="11"/>
      <color rgb="FF000000"/>
      <name val="Calibri"/>
      <family val="2"/>
      <charset val="186"/>
    </font>
    <font>
      <b/>
      <sz val="12"/>
      <color theme="1"/>
      <name val="Cambria"/>
      <family val="1"/>
      <charset val="186"/>
    </font>
    <font>
      <b/>
      <sz val="10"/>
      <name val="Times New Roman"/>
      <family val="1"/>
      <charset val="186"/>
    </font>
    <font>
      <sz val="11"/>
      <color theme="1"/>
      <name val="Times New Roman"/>
      <family val="1"/>
      <charset val="186"/>
    </font>
    <font>
      <b/>
      <sz val="10"/>
      <color rgb="FFFF0000"/>
      <name val="Times New Roman"/>
      <family val="1"/>
      <charset val="186"/>
    </font>
  </fonts>
  <fills count="7">
    <fill>
      <patternFill patternType="none"/>
    </fill>
    <fill>
      <patternFill patternType="gray125"/>
    </fill>
    <fill>
      <patternFill patternType="solid">
        <fgColor theme="9"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rgb="FFF4B083"/>
        <bgColor indexed="64"/>
      </patternFill>
    </fill>
    <fill>
      <patternFill patternType="solid">
        <fgColor theme="5" tint="0.79998168889431442"/>
        <bgColor indexed="64"/>
      </patternFill>
    </fill>
  </fills>
  <borders count="12">
    <border>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diagonalUp="1" diagonalDown="1">
      <left style="thin">
        <color auto="1"/>
      </left>
      <right style="thin">
        <color auto="1"/>
      </right>
      <top style="thin">
        <color auto="1"/>
      </top>
      <bottom style="thin">
        <color auto="1"/>
      </bottom>
      <diagonal style="thin">
        <color auto="1"/>
      </diagonal>
    </border>
    <border>
      <left/>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0">
    <xf numFmtId="0" fontId="0" fillId="0" borderId="0"/>
    <xf numFmtId="164" fontId="2" fillId="0" borderId="0" applyFont="0" applyFill="0" applyBorder="0" applyAlignment="0" applyProtection="0"/>
    <xf numFmtId="165" fontId="3" fillId="0" borderId="0">
      <alignment vertical="center" wrapText="1"/>
    </xf>
    <xf numFmtId="0" fontId="4" fillId="0" borderId="0"/>
    <xf numFmtId="0" fontId="4" fillId="0" borderId="0"/>
    <xf numFmtId="164" fontId="2" fillId="0" borderId="0" applyFont="0" applyFill="0" applyBorder="0" applyAlignment="0" applyProtection="0"/>
    <xf numFmtId="0" fontId="21" fillId="0" borderId="0"/>
    <xf numFmtId="167" fontId="23" fillId="0" borderId="0"/>
    <xf numFmtId="0" fontId="1" fillId="0" borderId="0"/>
    <xf numFmtId="0" fontId="4" fillId="0" borderId="0"/>
  </cellStyleXfs>
  <cellXfs count="176">
    <xf numFmtId="0" fontId="0" fillId="0" borderId="0" xfId="0"/>
    <xf numFmtId="0" fontId="6" fillId="0" borderId="0" xfId="0" applyFont="1"/>
    <xf numFmtId="0" fontId="10" fillId="2" borderId="1" xfId="2" applyNumberFormat="1" applyFont="1" applyFill="1" applyBorder="1" applyAlignment="1">
      <alignment horizontal="left" vertical="top" wrapText="1"/>
    </xf>
    <xf numFmtId="49" fontId="13" fillId="3" borderId="1" xfId="2" applyNumberFormat="1" applyFont="1" applyFill="1" applyBorder="1" applyAlignment="1">
      <alignment horizontal="right" vertical="center" wrapText="1"/>
    </xf>
    <xf numFmtId="49" fontId="13" fillId="3" borderId="3" xfId="2" applyNumberFormat="1" applyFont="1" applyFill="1" applyBorder="1" applyAlignment="1">
      <alignment horizontal="left" vertical="center" wrapText="1"/>
    </xf>
    <xf numFmtId="0" fontId="13" fillId="3" borderId="4" xfId="2" quotePrefix="1" applyNumberFormat="1" applyFont="1" applyFill="1" applyBorder="1" applyAlignment="1">
      <alignment horizontal="center" vertical="center" wrapText="1"/>
    </xf>
    <xf numFmtId="0" fontId="12" fillId="0" borderId="1" xfId="2" quotePrefix="1" applyNumberFormat="1" applyFont="1" applyBorder="1" applyAlignment="1">
      <alignment horizontal="right" vertical="center" wrapText="1"/>
    </xf>
    <xf numFmtId="0" fontId="12" fillId="0" borderId="2" xfId="2" quotePrefix="1" applyNumberFormat="1" applyFont="1" applyBorder="1" applyAlignment="1">
      <alignment horizontal="left" vertical="center" wrapText="1"/>
    </xf>
    <xf numFmtId="0" fontId="12" fillId="0" borderId="4" xfId="3" applyFont="1" applyBorder="1" applyAlignment="1">
      <alignment horizontal="left" vertical="top" wrapText="1"/>
    </xf>
    <xf numFmtId="49" fontId="12" fillId="0" borderId="1" xfId="2" quotePrefix="1" applyNumberFormat="1" applyFont="1" applyBorder="1" applyAlignment="1">
      <alignment horizontal="right" vertical="center" wrapText="1"/>
    </xf>
    <xf numFmtId="0" fontId="13" fillId="3" borderId="4" xfId="2" quotePrefix="1" applyNumberFormat="1" applyFont="1" applyFill="1" applyBorder="1">
      <alignment vertical="center" wrapText="1"/>
    </xf>
    <xf numFmtId="0" fontId="13" fillId="3" borderId="1" xfId="2" quotePrefix="1" applyNumberFormat="1" applyFont="1" applyFill="1" applyBorder="1">
      <alignment vertical="center" wrapText="1"/>
    </xf>
    <xf numFmtId="0" fontId="12" fillId="0" borderId="4" xfId="0" applyFont="1" applyBorder="1" applyAlignment="1">
      <alignment wrapText="1"/>
    </xf>
    <xf numFmtId="0" fontId="12" fillId="0" borderId="5" xfId="0" applyFont="1" applyBorder="1" applyAlignment="1">
      <alignment wrapText="1"/>
    </xf>
    <xf numFmtId="49" fontId="12" fillId="0" borderId="2" xfId="2" quotePrefix="1" applyNumberFormat="1" applyFont="1" applyBorder="1" applyAlignment="1">
      <alignment horizontal="left" vertical="center" wrapText="1"/>
    </xf>
    <xf numFmtId="0" fontId="12" fillId="0" borderId="5" xfId="0" applyFont="1" applyBorder="1" applyAlignment="1">
      <alignment horizontal="left" vertical="top" wrapText="1"/>
    </xf>
    <xf numFmtId="0" fontId="12" fillId="0" borderId="4" xfId="0" applyFont="1" applyBorder="1" applyAlignment="1">
      <alignment horizontal="left" vertical="top" wrapText="1"/>
    </xf>
    <xf numFmtId="0" fontId="12" fillId="0" borderId="4" xfId="0" applyFont="1" applyBorder="1" applyAlignment="1">
      <alignment horizontal="left" vertical="top"/>
    </xf>
    <xf numFmtId="0" fontId="9" fillId="0" borderId="2" xfId="2" applyNumberFormat="1" applyFont="1" applyBorder="1">
      <alignment vertical="center" wrapText="1"/>
    </xf>
    <xf numFmtId="0" fontId="0" fillId="0" borderId="0" xfId="0" applyAlignment="1">
      <alignment wrapText="1"/>
    </xf>
    <xf numFmtId="0" fontId="9" fillId="0" borderId="0" xfId="0" applyFont="1" applyAlignment="1">
      <alignment wrapText="1"/>
    </xf>
    <xf numFmtId="49" fontId="13" fillId="0" borderId="1" xfId="2" applyNumberFormat="1" applyFont="1" applyBorder="1" applyAlignment="1">
      <alignment horizontal="right" vertical="center" wrapText="1"/>
    </xf>
    <xf numFmtId="49" fontId="13" fillId="0" borderId="3" xfId="2" applyNumberFormat="1" applyFont="1" applyBorder="1" applyAlignment="1">
      <alignment horizontal="left" vertical="center" wrapText="1"/>
    </xf>
    <xf numFmtId="0" fontId="9" fillId="0" borderId="4" xfId="2" applyNumberFormat="1" applyFont="1" applyBorder="1">
      <alignment vertical="center" wrapText="1"/>
    </xf>
    <xf numFmtId="0" fontId="9" fillId="0" borderId="4" xfId="0" applyFont="1" applyBorder="1" applyAlignment="1">
      <alignment wrapText="1"/>
    </xf>
    <xf numFmtId="0" fontId="12" fillId="0" borderId="2" xfId="3" applyFont="1" applyBorder="1" applyAlignment="1">
      <alignment horizontal="left" vertical="top" wrapText="1"/>
    </xf>
    <xf numFmtId="0" fontId="10" fillId="2" borderId="1" xfId="2" applyNumberFormat="1" applyFont="1" applyFill="1" applyBorder="1" applyAlignment="1">
      <alignment horizontal="left" vertical="center" wrapText="1"/>
    </xf>
    <xf numFmtId="49" fontId="13" fillId="3" borderId="3" xfId="2" applyNumberFormat="1" applyFont="1" applyFill="1" applyBorder="1" applyAlignment="1">
      <alignment horizontal="center" vertical="center" wrapText="1"/>
    </xf>
    <xf numFmtId="0" fontId="9" fillId="0" borderId="0" xfId="0" applyFont="1"/>
    <xf numFmtId="0" fontId="6" fillId="0" borderId="0" xfId="0" applyFont="1" applyAlignment="1">
      <alignment wrapText="1"/>
    </xf>
    <xf numFmtId="0" fontId="12" fillId="4" borderId="4" xfId="3" applyFont="1" applyFill="1" applyBorder="1" applyAlignment="1">
      <alignment horizontal="left" vertical="top" wrapText="1"/>
    </xf>
    <xf numFmtId="0" fontId="9" fillId="0" borderId="4" xfId="2" applyNumberFormat="1" applyFont="1" applyBorder="1" applyAlignment="1">
      <alignment horizontal="center" vertical="center" wrapText="1"/>
    </xf>
    <xf numFmtId="0" fontId="9" fillId="4" borderId="4" xfId="2" applyNumberFormat="1" applyFont="1" applyFill="1" applyBorder="1" applyAlignment="1">
      <alignment horizontal="center" vertical="center" wrapText="1"/>
    </xf>
    <xf numFmtId="0" fontId="9" fillId="0" borderId="4" xfId="0" applyFont="1" applyBorder="1" applyAlignment="1">
      <alignment horizontal="left" vertical="top" wrapText="1"/>
    </xf>
    <xf numFmtId="49" fontId="17" fillId="3" borderId="1" xfId="2" applyNumberFormat="1" applyFont="1" applyFill="1" applyBorder="1" applyAlignment="1">
      <alignment horizontal="right" vertical="center" wrapText="1"/>
    </xf>
    <xf numFmtId="49" fontId="17" fillId="3" borderId="3" xfId="2" applyNumberFormat="1" applyFont="1" applyFill="1" applyBorder="1" applyAlignment="1">
      <alignment horizontal="left" vertical="center" wrapText="1"/>
    </xf>
    <xf numFmtId="0" fontId="15" fillId="0" borderId="0" xfId="2" applyNumberFormat="1" applyFont="1" applyAlignment="1">
      <alignment horizontal="left" vertical="center"/>
    </xf>
    <xf numFmtId="0" fontId="3" fillId="0" borderId="4" xfId="2" applyNumberFormat="1" applyBorder="1">
      <alignment vertical="center" wrapText="1"/>
    </xf>
    <xf numFmtId="0" fontId="3" fillId="0" borderId="2" xfId="2" applyNumberFormat="1" applyBorder="1">
      <alignment vertical="center" wrapText="1"/>
    </xf>
    <xf numFmtId="0" fontId="8" fillId="0" borderId="4" xfId="0" applyFont="1" applyBorder="1" applyAlignment="1">
      <alignment horizontal="left" vertical="top" wrapText="1"/>
    </xf>
    <xf numFmtId="0" fontId="12" fillId="0" borderId="1" xfId="2" quotePrefix="1" applyNumberFormat="1" applyFont="1" applyBorder="1" applyAlignment="1">
      <alignment horizontal="right" vertical="center"/>
    </xf>
    <xf numFmtId="0" fontId="9" fillId="0" borderId="6" xfId="0" applyFont="1" applyBorder="1" applyAlignment="1">
      <alignment horizontal="left" vertical="top" wrapText="1"/>
    </xf>
    <xf numFmtId="0" fontId="9" fillId="0" borderId="4" xfId="0" applyFont="1" applyBorder="1" applyAlignment="1">
      <alignment horizontal="left" vertical="top"/>
    </xf>
    <xf numFmtId="0" fontId="12" fillId="0" borderId="7" xfId="0" applyFont="1" applyBorder="1" applyAlignment="1">
      <alignment horizontal="left" vertical="top" wrapText="1"/>
    </xf>
    <xf numFmtId="0" fontId="12" fillId="0" borderId="0" xfId="3" applyFont="1"/>
    <xf numFmtId="0" fontId="9" fillId="0" borderId="4" xfId="0" applyFont="1" applyBorder="1" applyAlignment="1">
      <alignment horizontal="right" vertical="center" wrapText="1"/>
    </xf>
    <xf numFmtId="0" fontId="12" fillId="0" borderId="4" xfId="3" applyFont="1" applyBorder="1" applyAlignment="1">
      <alignment horizontal="left" vertical="top"/>
    </xf>
    <xf numFmtId="0" fontId="7" fillId="0" borderId="3" xfId="3" quotePrefix="1" applyFont="1" applyBorder="1" applyAlignment="1">
      <alignment vertical="center" wrapText="1"/>
    </xf>
    <xf numFmtId="0" fontId="7" fillId="0" borderId="3" xfId="3" quotePrefix="1" applyFont="1" applyBorder="1" applyAlignment="1">
      <alignment horizontal="right" vertical="center"/>
    </xf>
    <xf numFmtId="49" fontId="13" fillId="0" borderId="2" xfId="2" applyNumberFormat="1" applyFont="1" applyBorder="1" applyAlignment="1">
      <alignment horizontal="left" vertical="center" wrapText="1"/>
    </xf>
    <xf numFmtId="0" fontId="7" fillId="0" borderId="2" xfId="3" quotePrefix="1" applyFont="1" applyBorder="1" applyAlignment="1">
      <alignment horizontal="right" vertical="center"/>
    </xf>
    <xf numFmtId="0" fontId="13" fillId="3" borderId="1" xfId="2" applyNumberFormat="1" applyFont="1" applyFill="1" applyBorder="1" applyAlignment="1">
      <alignment horizontal="right" vertical="center" wrapText="1"/>
    </xf>
    <xf numFmtId="0" fontId="13" fillId="0" borderId="1" xfId="2" applyNumberFormat="1" applyFont="1" applyBorder="1" applyAlignment="1">
      <alignment horizontal="right" vertical="center" wrapText="1"/>
    </xf>
    <xf numFmtId="0" fontId="13" fillId="0" borderId="2" xfId="2" applyNumberFormat="1" applyFont="1" applyBorder="1" applyAlignment="1">
      <alignment horizontal="left" vertical="center" wrapText="1"/>
    </xf>
    <xf numFmtId="0" fontId="13" fillId="3" borderId="1" xfId="2" quotePrefix="1" applyNumberFormat="1" applyFont="1" applyFill="1" applyBorder="1" applyAlignment="1">
      <alignment horizontal="center" vertical="center" wrapText="1"/>
    </xf>
    <xf numFmtId="0" fontId="12" fillId="0" borderId="2" xfId="2" applyNumberFormat="1" applyFont="1" applyBorder="1">
      <alignment vertical="center" wrapText="1"/>
    </xf>
    <xf numFmtId="0" fontId="13" fillId="3" borderId="2" xfId="2" quotePrefix="1" applyNumberFormat="1" applyFont="1" applyFill="1" applyBorder="1" applyAlignment="1">
      <alignment horizontal="center" vertical="center" wrapText="1"/>
    </xf>
    <xf numFmtId="166" fontId="13" fillId="3" borderId="4" xfId="2" quotePrefix="1" applyNumberFormat="1" applyFont="1" applyFill="1" applyBorder="1" applyAlignment="1">
      <alignment horizontal="center" vertical="center" wrapText="1"/>
    </xf>
    <xf numFmtId="166" fontId="9" fillId="0" borderId="4" xfId="1" applyNumberFormat="1" applyFont="1" applyBorder="1" applyAlignment="1">
      <alignment vertical="center" wrapText="1"/>
    </xf>
    <xf numFmtId="166" fontId="11" fillId="0" borderId="4" xfId="1" applyNumberFormat="1" applyFont="1" applyFill="1" applyBorder="1" applyAlignment="1">
      <alignment vertical="center" wrapText="1"/>
    </xf>
    <xf numFmtId="166" fontId="0" fillId="0" borderId="0" xfId="0" applyNumberFormat="1" applyAlignment="1">
      <alignment wrapText="1"/>
    </xf>
    <xf numFmtId="166" fontId="3" fillId="0" borderId="4" xfId="1" applyNumberFormat="1" applyFont="1" applyBorder="1" applyAlignment="1">
      <alignment vertical="center" wrapText="1"/>
    </xf>
    <xf numFmtId="166" fontId="0" fillId="0" borderId="0" xfId="0" applyNumberFormat="1"/>
    <xf numFmtId="166" fontId="9" fillId="0" borderId="4" xfId="5" applyNumberFormat="1" applyFont="1" applyBorder="1" applyAlignment="1">
      <alignment vertical="center" wrapText="1"/>
    </xf>
    <xf numFmtId="166" fontId="6" fillId="0" borderId="0" xfId="0" applyNumberFormat="1" applyFont="1" applyAlignment="1">
      <alignment wrapText="1"/>
    </xf>
    <xf numFmtId="166" fontId="9" fillId="0" borderId="0" xfId="0" applyNumberFormat="1" applyFont="1" applyAlignment="1">
      <alignment wrapText="1"/>
    </xf>
    <xf numFmtId="166" fontId="6" fillId="0" borderId="0" xfId="0" applyNumberFormat="1" applyFont="1"/>
    <xf numFmtId="166" fontId="11" fillId="0" borderId="4" xfId="5" applyNumberFormat="1" applyFont="1" applyFill="1" applyBorder="1" applyAlignment="1">
      <alignment vertical="center" wrapText="1"/>
    </xf>
    <xf numFmtId="166" fontId="13" fillId="3" borderId="4" xfId="1" quotePrefix="1" applyNumberFormat="1" applyFont="1" applyFill="1" applyBorder="1" applyAlignment="1">
      <alignment horizontal="center" vertical="center" wrapText="1"/>
    </xf>
    <xf numFmtId="166" fontId="0" fillId="0" borderId="0" xfId="1" applyNumberFormat="1" applyFont="1" applyAlignment="1">
      <alignment wrapText="1"/>
    </xf>
    <xf numFmtId="0" fontId="13" fillId="6" borderId="4" xfId="2" quotePrefix="1" applyNumberFormat="1" applyFont="1" applyFill="1" applyBorder="1">
      <alignment vertical="center" wrapText="1"/>
    </xf>
    <xf numFmtId="0" fontId="12" fillId="0" borderId="2" xfId="2" quotePrefix="1" applyNumberFormat="1" applyFont="1" applyBorder="1" applyAlignment="1">
      <alignment horizontal="left" vertical="center"/>
    </xf>
    <xf numFmtId="49" fontId="13" fillId="6" borderId="1" xfId="2" applyNumberFormat="1" applyFont="1" applyFill="1" applyBorder="1" applyAlignment="1">
      <alignment horizontal="right" vertical="center" wrapText="1"/>
    </xf>
    <xf numFmtId="49" fontId="13" fillId="6" borderId="3" xfId="2" applyNumberFormat="1" applyFont="1" applyFill="1" applyBorder="1" applyAlignment="1">
      <alignment horizontal="left" vertical="center" wrapText="1"/>
    </xf>
    <xf numFmtId="49" fontId="13" fillId="0" borderId="1" xfId="2" applyNumberFormat="1" applyFont="1" applyBorder="1" applyAlignment="1">
      <alignment horizontal="right" vertical="center"/>
    </xf>
    <xf numFmtId="49" fontId="13" fillId="0" borderId="2" xfId="2" applyNumberFormat="1" applyFont="1" applyBorder="1" applyAlignment="1">
      <alignment horizontal="left" vertical="center"/>
    </xf>
    <xf numFmtId="0" fontId="7" fillId="0" borderId="3" xfId="3" quotePrefix="1" applyFont="1" applyBorder="1" applyAlignment="1">
      <alignment vertical="center"/>
    </xf>
    <xf numFmtId="0" fontId="6" fillId="0" borderId="3" xfId="0" applyFont="1" applyBorder="1"/>
    <xf numFmtId="0" fontId="9" fillId="0" borderId="3" xfId="2" applyNumberFormat="1" applyFont="1" applyBorder="1">
      <alignment vertical="center" wrapText="1"/>
    </xf>
    <xf numFmtId="0" fontId="7" fillId="0" borderId="2" xfId="3" quotePrefix="1" applyFont="1" applyBorder="1" applyAlignment="1">
      <alignment horizontal="right" vertical="center" readingOrder="1"/>
    </xf>
    <xf numFmtId="0" fontId="13" fillId="3" borderId="4" xfId="2" quotePrefix="1" applyNumberFormat="1" applyFont="1" applyFill="1" applyBorder="1" applyAlignment="1">
      <alignment horizontal="left" vertical="center" wrapText="1"/>
    </xf>
    <xf numFmtId="0" fontId="9" fillId="0" borderId="7" xfId="0" applyFont="1" applyBorder="1" applyAlignment="1">
      <alignment horizontal="left" vertical="top"/>
    </xf>
    <xf numFmtId="166" fontId="7" fillId="0" borderId="4" xfId="1" applyNumberFormat="1" applyFont="1" applyFill="1" applyBorder="1" applyAlignment="1">
      <alignment vertical="center" wrapText="1"/>
    </xf>
    <xf numFmtId="0" fontId="13" fillId="0" borderId="2" xfId="3" applyFont="1" applyBorder="1" applyAlignment="1">
      <alignment horizontal="left" vertical="top" wrapText="1"/>
    </xf>
    <xf numFmtId="0" fontId="9" fillId="0" borderId="10" xfId="0" applyFont="1" applyBorder="1" applyAlignment="1">
      <alignment wrapText="1"/>
    </xf>
    <xf numFmtId="0" fontId="24" fillId="0" borderId="0" xfId="0" applyFont="1" applyAlignment="1">
      <alignment wrapText="1"/>
    </xf>
    <xf numFmtId="168" fontId="22" fillId="0" borderId="0" xfId="0" applyNumberFormat="1" applyFont="1"/>
    <xf numFmtId="4" fontId="22" fillId="0" borderId="0" xfId="0" applyNumberFormat="1" applyFont="1"/>
    <xf numFmtId="0" fontId="12" fillId="0" borderId="10" xfId="3" applyFont="1" applyBorder="1" applyAlignment="1">
      <alignment horizontal="left" vertical="top" wrapText="1"/>
    </xf>
    <xf numFmtId="0" fontId="13" fillId="3" borderId="10" xfId="2" quotePrefix="1" applyNumberFormat="1" applyFont="1" applyFill="1" applyBorder="1">
      <alignment vertical="center" wrapText="1"/>
    </xf>
    <xf numFmtId="49" fontId="13" fillId="3" borderId="11" xfId="2" applyNumberFormat="1" applyFont="1" applyFill="1" applyBorder="1" applyAlignment="1">
      <alignment horizontal="right" vertical="center" wrapText="1"/>
    </xf>
    <xf numFmtId="166" fontId="11" fillId="0" borderId="10" xfId="1" applyNumberFormat="1" applyFont="1" applyFill="1" applyBorder="1" applyAlignment="1">
      <alignment vertical="center" wrapText="1"/>
    </xf>
    <xf numFmtId="49" fontId="13" fillId="0" borderId="11" xfId="2" applyNumberFormat="1" applyFont="1" applyBorder="1" applyAlignment="1">
      <alignment horizontal="right" vertical="center" wrapText="1"/>
    </xf>
    <xf numFmtId="166" fontId="9" fillId="0" borderId="10" xfId="1" applyNumberFormat="1" applyFont="1" applyBorder="1" applyAlignment="1">
      <alignment vertical="center" wrapText="1"/>
    </xf>
    <xf numFmtId="0" fontId="9" fillId="0" borderId="10" xfId="2" applyNumberFormat="1" applyFont="1" applyBorder="1">
      <alignment vertical="center" wrapText="1"/>
    </xf>
    <xf numFmtId="166" fontId="13" fillId="3" borderId="10" xfId="2" quotePrefix="1" applyNumberFormat="1" applyFont="1" applyFill="1" applyBorder="1" applyAlignment="1">
      <alignment horizontal="center" vertical="center" wrapText="1"/>
    </xf>
    <xf numFmtId="0" fontId="13" fillId="3" borderId="10" xfId="2" quotePrefix="1" applyNumberFormat="1" applyFont="1" applyFill="1" applyBorder="1" applyAlignment="1">
      <alignment horizontal="center" vertical="center" wrapText="1"/>
    </xf>
    <xf numFmtId="0" fontId="10" fillId="2" borderId="11" xfId="2" applyNumberFormat="1" applyFont="1" applyFill="1" applyBorder="1" applyAlignment="1">
      <alignment horizontal="left" vertical="center" wrapText="1"/>
    </xf>
    <xf numFmtId="0" fontId="22" fillId="0" borderId="0" xfId="0" applyFont="1" applyAlignment="1">
      <alignment wrapText="1"/>
    </xf>
    <xf numFmtId="0" fontId="9" fillId="0" borderId="10" xfId="2" applyNumberFormat="1" applyFont="1" applyBorder="1" applyAlignment="1">
      <alignment horizontal="center" vertical="center" wrapText="1"/>
    </xf>
    <xf numFmtId="0" fontId="10" fillId="2" borderId="11" xfId="2" applyNumberFormat="1" applyFont="1" applyFill="1" applyBorder="1" applyAlignment="1">
      <alignment horizontal="left" vertical="top" wrapText="1"/>
    </xf>
    <xf numFmtId="0" fontId="12" fillId="0" borderId="10" xfId="2" applyNumberFormat="1" applyFont="1" applyBorder="1">
      <alignment vertical="center" wrapText="1"/>
    </xf>
    <xf numFmtId="0" fontId="20" fillId="0" borderId="10" xfId="2" applyNumberFormat="1" applyFont="1" applyBorder="1" applyAlignment="1">
      <alignment horizontal="center" vertical="center" wrapText="1"/>
    </xf>
    <xf numFmtId="166" fontId="12" fillId="0" borderId="10" xfId="1" applyNumberFormat="1" applyFont="1" applyBorder="1" applyAlignment="1">
      <alignment vertical="center" wrapText="1"/>
    </xf>
    <xf numFmtId="166" fontId="7" fillId="0" borderId="10" xfId="1" applyNumberFormat="1" applyFont="1" applyFill="1" applyBorder="1" applyAlignment="1">
      <alignment vertical="center" wrapText="1"/>
    </xf>
    <xf numFmtId="0" fontId="13" fillId="3" borderId="11" xfId="2" quotePrefix="1" applyNumberFormat="1" applyFont="1" applyFill="1" applyBorder="1">
      <alignment vertical="center" wrapText="1"/>
    </xf>
    <xf numFmtId="0" fontId="3" fillId="0" borderId="4" xfId="2" applyNumberFormat="1" applyBorder="1" applyAlignment="1">
      <alignment horizontal="center" vertical="center" wrapText="1"/>
    </xf>
    <xf numFmtId="0" fontId="12" fillId="0" borderId="11" xfId="2" quotePrefix="1" applyNumberFormat="1" applyFont="1" applyBorder="1" applyAlignment="1">
      <alignment horizontal="right" vertical="center" wrapText="1"/>
    </xf>
    <xf numFmtId="0" fontId="12" fillId="0" borderId="11" xfId="2" quotePrefix="1" applyNumberFormat="1" applyFont="1" applyBorder="1" applyAlignment="1">
      <alignment horizontal="right" vertical="center"/>
    </xf>
    <xf numFmtId="0" fontId="9" fillId="0" borderId="10" xfId="0" applyFont="1" applyBorder="1" applyAlignment="1">
      <alignment horizontal="left" vertical="top" wrapText="1"/>
    </xf>
    <xf numFmtId="49" fontId="12" fillId="0" borderId="11" xfId="2" quotePrefix="1" applyNumberFormat="1" applyFont="1" applyBorder="1" applyAlignment="1">
      <alignment horizontal="right" vertical="center" wrapText="1"/>
    </xf>
    <xf numFmtId="0" fontId="13" fillId="0" borderId="11" xfId="2" applyNumberFormat="1" applyFont="1" applyBorder="1" applyAlignment="1">
      <alignment horizontal="right" vertical="center" wrapText="1"/>
    </xf>
    <xf numFmtId="0" fontId="8" fillId="0" borderId="10" xfId="0" applyFont="1" applyBorder="1" applyAlignment="1">
      <alignment wrapText="1"/>
    </xf>
    <xf numFmtId="0" fontId="12" fillId="0" borderId="3" xfId="2" quotePrefix="1" applyNumberFormat="1" applyFont="1" applyBorder="1" applyAlignment="1">
      <alignment horizontal="left" vertical="center" wrapText="1"/>
    </xf>
    <xf numFmtId="0" fontId="12" fillId="0" borderId="1" xfId="2" quotePrefix="1" applyNumberFormat="1" applyFont="1" applyFill="1" applyBorder="1" applyAlignment="1">
      <alignment horizontal="right" vertical="center" wrapText="1"/>
    </xf>
    <xf numFmtId="0" fontId="12" fillId="0" borderId="2" xfId="2" quotePrefix="1" applyNumberFormat="1" applyFont="1" applyFill="1" applyBorder="1" applyAlignment="1">
      <alignment horizontal="left" vertical="center" wrapText="1"/>
    </xf>
    <xf numFmtId="49" fontId="12" fillId="0" borderId="1" xfId="2" quotePrefix="1" applyNumberFormat="1" applyFont="1" applyFill="1" applyBorder="1" applyAlignment="1">
      <alignment horizontal="right" vertical="center" wrapText="1"/>
    </xf>
    <xf numFmtId="0" fontId="13" fillId="0" borderId="2" xfId="3" applyFont="1" applyFill="1" applyBorder="1" applyAlignment="1">
      <alignment horizontal="left" vertical="top" wrapText="1"/>
    </xf>
    <xf numFmtId="49" fontId="12" fillId="0" borderId="2" xfId="2" quotePrefix="1" applyNumberFormat="1" applyFont="1" applyFill="1" applyBorder="1" applyAlignment="1">
      <alignment horizontal="left" vertical="center" wrapText="1"/>
    </xf>
    <xf numFmtId="0" fontId="12" fillId="0" borderId="2" xfId="3" applyFont="1" applyFill="1" applyBorder="1" applyAlignment="1">
      <alignment horizontal="left" vertical="top" wrapText="1"/>
    </xf>
    <xf numFmtId="0" fontId="15" fillId="0" borderId="11" xfId="2" applyNumberFormat="1" applyFont="1" applyBorder="1" applyAlignment="1">
      <alignment horizontal="right" vertical="center" wrapText="1"/>
    </xf>
    <xf numFmtId="0" fontId="15" fillId="0" borderId="10" xfId="2" quotePrefix="1" applyNumberFormat="1" applyFont="1" applyBorder="1">
      <alignment vertical="center" wrapText="1"/>
    </xf>
    <xf numFmtId="0" fontId="3" fillId="0" borderId="11" xfId="0" applyFont="1" applyBorder="1" applyAlignment="1">
      <alignment horizontal="right" vertical="center" wrapText="1"/>
    </xf>
    <xf numFmtId="0" fontId="12" fillId="0" borderId="4" xfId="0" applyFont="1" applyFill="1" applyBorder="1" applyAlignment="1">
      <alignment horizontal="left" vertical="top"/>
    </xf>
    <xf numFmtId="0" fontId="12" fillId="0" borderId="4" xfId="3" applyFont="1" applyFill="1" applyBorder="1" applyAlignment="1">
      <alignment horizontal="left" vertical="top" wrapText="1"/>
    </xf>
    <xf numFmtId="0" fontId="26" fillId="0" borderId="0" xfId="0" applyFont="1" applyFill="1" applyAlignment="1">
      <alignment vertical="center"/>
    </xf>
    <xf numFmtId="0" fontId="9" fillId="0" borderId="0" xfId="0" applyFont="1" applyFill="1" applyAlignment="1">
      <alignment wrapText="1"/>
    </xf>
    <xf numFmtId="0" fontId="25" fillId="0" borderId="0" xfId="0" applyFont="1" applyBorder="1" applyAlignment="1">
      <alignment horizontal="center" vertical="center"/>
    </xf>
    <xf numFmtId="0" fontId="25" fillId="0" borderId="0" xfId="0" applyFont="1" applyBorder="1" applyAlignment="1">
      <alignment horizontal="left" vertical="center"/>
    </xf>
    <xf numFmtId="0" fontId="12" fillId="0" borderId="2" xfId="2" quotePrefix="1" applyNumberFormat="1" applyFont="1" applyFill="1" applyBorder="1" applyAlignment="1">
      <alignment horizontal="left" vertical="center"/>
    </xf>
    <xf numFmtId="0" fontId="12" fillId="0" borderId="1" xfId="2" quotePrefix="1" applyNumberFormat="1" applyFont="1" applyFill="1" applyBorder="1" applyAlignment="1">
      <alignment horizontal="right" vertical="center"/>
    </xf>
    <xf numFmtId="0" fontId="12" fillId="0" borderId="0" xfId="0" applyFont="1" applyAlignment="1">
      <alignment wrapText="1"/>
    </xf>
    <xf numFmtId="0" fontId="15" fillId="0" borderId="0" xfId="6" applyFont="1" applyAlignment="1">
      <alignment horizontal="right" vertical="center"/>
    </xf>
    <xf numFmtId="0" fontId="3" fillId="0" borderId="0" xfId="6" applyFont="1" applyAlignment="1">
      <alignment horizontal="right" vertical="center"/>
    </xf>
    <xf numFmtId="0" fontId="25" fillId="0" borderId="9" xfId="0" applyFont="1" applyBorder="1" applyAlignment="1">
      <alignment horizontal="center" vertical="center"/>
    </xf>
    <xf numFmtId="0" fontId="9" fillId="0" borderId="1" xfId="2" applyNumberFormat="1" applyFont="1" applyBorder="1" applyAlignment="1">
      <alignment horizontal="center" vertical="center" wrapText="1"/>
    </xf>
    <xf numFmtId="0" fontId="9" fillId="0" borderId="2" xfId="2" applyNumberFormat="1" applyFont="1" applyBorder="1" applyAlignment="1">
      <alignment horizontal="center" vertical="center" wrapText="1"/>
    </xf>
    <xf numFmtId="49" fontId="10" fillId="2" borderId="1" xfId="2" applyNumberFormat="1" applyFont="1" applyFill="1" applyBorder="1" applyAlignment="1">
      <alignment horizontal="center" vertical="center" wrapText="1"/>
    </xf>
    <xf numFmtId="49" fontId="10" fillId="2" borderId="2" xfId="2" applyNumberFormat="1" applyFont="1" applyFill="1" applyBorder="1" applyAlignment="1">
      <alignment horizontal="center" vertical="center" wrapText="1"/>
    </xf>
    <xf numFmtId="0" fontId="19" fillId="2" borderId="1" xfId="2" applyNumberFormat="1" applyFont="1" applyFill="1" applyBorder="1" applyAlignment="1">
      <alignment horizontal="center" vertical="center" wrapText="1"/>
    </xf>
    <xf numFmtId="0" fontId="19" fillId="2" borderId="3" xfId="2" applyNumberFormat="1" applyFont="1" applyFill="1" applyBorder="1" applyAlignment="1">
      <alignment horizontal="center" vertical="center" wrapText="1"/>
    </xf>
    <xf numFmtId="0" fontId="19" fillId="2" borderId="2" xfId="2" applyNumberFormat="1" applyFont="1" applyFill="1" applyBorder="1" applyAlignment="1">
      <alignment horizontal="center" vertical="center" wrapText="1"/>
    </xf>
    <xf numFmtId="0" fontId="13" fillId="3" borderId="1" xfId="2" quotePrefix="1" applyNumberFormat="1" applyFont="1" applyFill="1" applyBorder="1" applyAlignment="1">
      <alignment horizontal="center" vertical="center" wrapText="1"/>
    </xf>
    <xf numFmtId="0" fontId="13" fillId="3" borderId="2" xfId="2" quotePrefix="1" applyNumberFormat="1" applyFont="1" applyFill="1" applyBorder="1" applyAlignment="1">
      <alignment horizontal="center" vertical="center" wrapText="1"/>
    </xf>
    <xf numFmtId="0" fontId="7" fillId="0" borderId="3" xfId="3" quotePrefix="1" applyFont="1" applyBorder="1" applyAlignment="1">
      <alignment horizontal="right" vertical="center" wrapText="1"/>
    </xf>
    <xf numFmtId="0" fontId="7" fillId="0" borderId="2" xfId="3" quotePrefix="1" applyFont="1" applyBorder="1" applyAlignment="1">
      <alignment horizontal="right" vertical="center" wrapText="1"/>
    </xf>
    <xf numFmtId="0" fontId="9" fillId="0" borderId="4" xfId="2" applyNumberFormat="1" applyFont="1" applyBorder="1" applyAlignment="1">
      <alignment horizontal="center" vertical="center" wrapText="1"/>
    </xf>
    <xf numFmtId="0" fontId="9" fillId="0" borderId="11" xfId="2" applyNumberFormat="1" applyFont="1" applyBorder="1" applyAlignment="1">
      <alignment horizontal="center" vertical="center" wrapText="1"/>
    </xf>
    <xf numFmtId="0" fontId="13" fillId="3" borderId="11" xfId="2" quotePrefix="1" applyNumberFormat="1" applyFont="1" applyFill="1" applyBorder="1" applyAlignment="1">
      <alignment horizontal="center" vertical="center" wrapText="1"/>
    </xf>
    <xf numFmtId="49" fontId="10" fillId="2" borderId="11" xfId="2" applyNumberFormat="1" applyFont="1" applyFill="1" applyBorder="1" applyAlignment="1">
      <alignment horizontal="center" vertical="center" wrapText="1"/>
    </xf>
    <xf numFmtId="0" fontId="19" fillId="2" borderId="11" xfId="2" applyNumberFormat="1" applyFont="1" applyFill="1" applyBorder="1" applyAlignment="1">
      <alignment horizontal="center" vertical="center" wrapText="1"/>
    </xf>
    <xf numFmtId="0" fontId="12" fillId="0" borderId="11" xfId="2" applyNumberFormat="1" applyFont="1" applyBorder="1" applyAlignment="1">
      <alignment horizontal="center" vertical="center" wrapText="1"/>
    </xf>
    <xf numFmtId="0" fontId="12" fillId="0" borderId="2" xfId="2" applyNumberFormat="1" applyFont="1" applyBorder="1" applyAlignment="1">
      <alignment horizontal="center" vertical="center" wrapText="1"/>
    </xf>
    <xf numFmtId="0" fontId="13" fillId="6" borderId="1" xfId="2" quotePrefix="1" applyNumberFormat="1" applyFont="1" applyFill="1" applyBorder="1" applyAlignment="1">
      <alignment horizontal="center" vertical="center" wrapText="1"/>
    </xf>
    <xf numFmtId="0" fontId="13" fillId="6" borderId="2" xfId="2" quotePrefix="1" applyNumberFormat="1" applyFont="1" applyFill="1" applyBorder="1" applyAlignment="1">
      <alignment horizontal="center" vertical="center" wrapText="1"/>
    </xf>
    <xf numFmtId="0" fontId="17" fillId="3" borderId="1" xfId="2" quotePrefix="1" applyNumberFormat="1" applyFont="1" applyFill="1" applyBorder="1" applyAlignment="1">
      <alignment horizontal="center" vertical="center" wrapText="1"/>
    </xf>
    <xf numFmtId="0" fontId="17" fillId="3" borderId="2" xfId="2" quotePrefix="1" applyNumberFormat="1" applyFont="1" applyFill="1" applyBorder="1" applyAlignment="1">
      <alignment horizontal="center" vertical="center" wrapText="1"/>
    </xf>
    <xf numFmtId="0" fontId="7" fillId="0" borderId="3" xfId="3" quotePrefix="1" applyFont="1" applyBorder="1" applyAlignment="1">
      <alignment horizontal="right" vertical="center" wrapText="1" readingOrder="1"/>
    </xf>
    <xf numFmtId="0" fontId="7" fillId="0" borderId="2" xfId="3" quotePrefix="1" applyFont="1" applyBorder="1" applyAlignment="1">
      <alignment horizontal="right" vertical="center" wrapText="1" readingOrder="1"/>
    </xf>
    <xf numFmtId="0" fontId="9" fillId="0" borderId="1" xfId="0" applyFont="1" applyBorder="1" applyAlignment="1">
      <alignment horizontal="center" wrapText="1"/>
    </xf>
    <xf numFmtId="0" fontId="9" fillId="0" borderId="2" xfId="0" applyFont="1" applyBorder="1" applyAlignment="1">
      <alignment horizontal="center" wrapText="1"/>
    </xf>
    <xf numFmtId="0" fontId="12" fillId="0" borderId="1" xfId="0" applyFont="1" applyBorder="1" applyAlignment="1">
      <alignment horizontal="center" vertical="top" wrapText="1"/>
    </xf>
    <xf numFmtId="0" fontId="12" fillId="0" borderId="2" xfId="0" applyFont="1" applyBorder="1" applyAlignment="1">
      <alignment horizontal="center" vertical="top" wrapText="1"/>
    </xf>
    <xf numFmtId="0" fontId="9" fillId="0" borderId="4" xfId="0" applyFont="1" applyBorder="1" applyAlignment="1">
      <alignment horizontal="center" wrapText="1"/>
    </xf>
    <xf numFmtId="0" fontId="9" fillId="0" borderId="11" xfId="2" applyNumberFormat="1" applyFont="1" applyBorder="1" applyAlignment="1">
      <alignment horizontal="left" vertical="top" wrapText="1"/>
    </xf>
    <xf numFmtId="0" fontId="9" fillId="0" borderId="3" xfId="2" applyNumberFormat="1" applyFont="1" applyBorder="1" applyAlignment="1">
      <alignment horizontal="left" vertical="top" wrapText="1"/>
    </xf>
    <xf numFmtId="0" fontId="9" fillId="0" borderId="2" xfId="2" applyNumberFormat="1" applyFont="1" applyBorder="1" applyAlignment="1">
      <alignment horizontal="left" vertical="top" wrapText="1"/>
    </xf>
    <xf numFmtId="0" fontId="9" fillId="0" borderId="8" xfId="2" applyNumberFormat="1" applyFont="1" applyBorder="1" applyAlignment="1">
      <alignment horizontal="center" vertical="center" wrapText="1"/>
    </xf>
    <xf numFmtId="0" fontId="10" fillId="2" borderId="1" xfId="2" applyNumberFormat="1" applyFont="1" applyFill="1" applyBorder="1" applyAlignment="1">
      <alignment horizontal="center" vertical="center" wrapText="1"/>
    </xf>
    <xf numFmtId="0" fontId="10" fillId="2" borderId="2" xfId="2" applyNumberFormat="1" applyFont="1" applyFill="1" applyBorder="1" applyAlignment="1">
      <alignment horizontal="center" vertical="center" wrapText="1"/>
    </xf>
    <xf numFmtId="0" fontId="9" fillId="0" borderId="4" xfId="2" applyNumberFormat="1" applyFont="1" applyBorder="1" applyAlignment="1">
      <alignment horizontal="center" vertical="center"/>
    </xf>
    <xf numFmtId="166" fontId="6" fillId="0" borderId="4" xfId="0" applyNumberFormat="1" applyFont="1" applyBorder="1" applyAlignment="1">
      <alignment horizontal="center" vertical="center" wrapText="1"/>
    </xf>
    <xf numFmtId="0" fontId="16" fillId="5" borderId="4" xfId="0" applyFont="1" applyFill="1" applyBorder="1" applyAlignment="1">
      <alignment horizontal="center" vertical="center" wrapText="1"/>
    </xf>
    <xf numFmtId="166" fontId="18" fillId="5" borderId="4" xfId="0" applyNumberFormat="1" applyFont="1" applyFill="1" applyBorder="1" applyAlignment="1">
      <alignment horizontal="center" vertical="center" wrapText="1"/>
    </xf>
    <xf numFmtId="0" fontId="3" fillId="0" borderId="1" xfId="2" applyNumberFormat="1" applyBorder="1" applyAlignment="1">
      <alignment horizontal="center" vertical="center" wrapText="1"/>
    </xf>
    <xf numFmtId="0" fontId="3" fillId="0" borderId="2" xfId="2" applyNumberFormat="1" applyBorder="1" applyAlignment="1">
      <alignment horizontal="center" vertical="center" wrapText="1"/>
    </xf>
  </cellXfs>
  <cellStyles count="10">
    <cellStyle name="Currency" xfId="1" builtinId="4"/>
    <cellStyle name="Normal" xfId="0" builtinId="0"/>
    <cellStyle name="Normal 2" xfId="3" xr:uid="{00000000-0005-0000-0000-000003000000}"/>
    <cellStyle name="Normal 2 2" xfId="4" xr:uid="{00000000-0005-0000-0000-000004000000}"/>
    <cellStyle name="Normal 2 5" xfId="9" xr:uid="{DD40BE80-B719-4B8A-8EDF-BE596F49D42D}"/>
    <cellStyle name="Normal 4" xfId="2" xr:uid="{00000000-0005-0000-0000-000005000000}"/>
    <cellStyle name="Normal 5" xfId="6" xr:uid="{00000000-0005-0000-0000-000006000000}"/>
    <cellStyle name="Normal 5 2" xfId="8" xr:uid="{0D70555B-4189-419A-915B-1C5E68B24C89}"/>
    <cellStyle name="TableStyleLight1" xfId="7" xr:uid="{00000000-0005-0000-0000-000007000000}"/>
    <cellStyle name="Valūta 2" xfId="5"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5.png@01D96EFA.3530F2E0" TargetMode="External"/><Relationship Id="rId1" Type="http://schemas.openxmlformats.org/officeDocument/2006/relationships/image" Target="../media/image1.png"/><Relationship Id="rId6" Type="http://schemas.openxmlformats.org/officeDocument/2006/relationships/image" Target="cid:image007.png@01D96EFD.B97B7F40" TargetMode="External"/><Relationship Id="rId5" Type="http://schemas.openxmlformats.org/officeDocument/2006/relationships/image" Target="../media/image3.png"/><Relationship Id="rId4" Type="http://schemas.openxmlformats.org/officeDocument/2006/relationships/image" Target="cid:image006.png@01D96EFA.CCD041A0" TargetMode="External"/></Relationships>
</file>

<file path=xl/drawings/drawing1.xml><?xml version="1.0" encoding="utf-8"?>
<xdr:wsDr xmlns:xdr="http://schemas.openxmlformats.org/drawingml/2006/spreadsheetDrawing" xmlns:a="http://schemas.openxmlformats.org/drawingml/2006/main">
  <xdr:twoCellAnchor editAs="oneCell">
    <xdr:from>
      <xdr:col>2</xdr:col>
      <xdr:colOff>516467</xdr:colOff>
      <xdr:row>10</xdr:row>
      <xdr:rowOff>110066</xdr:rowOff>
    </xdr:from>
    <xdr:to>
      <xdr:col>2</xdr:col>
      <xdr:colOff>3739727</xdr:colOff>
      <xdr:row>10</xdr:row>
      <xdr:rowOff>3135206</xdr:rowOff>
    </xdr:to>
    <xdr:pic>
      <xdr:nvPicPr>
        <xdr:cNvPr id="2" name="Picture 1">
          <a:extLst>
            <a:ext uri="{FF2B5EF4-FFF2-40B4-BE49-F238E27FC236}">
              <a16:creationId xmlns:a16="http://schemas.microsoft.com/office/drawing/2014/main" id="{9C844D78-8C97-4572-87E3-71F694C60E47}"/>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261534" y="5444066"/>
          <a:ext cx="3223260" cy="3025140"/>
        </a:xfrm>
        <a:prstGeom prst="rect">
          <a:avLst/>
        </a:prstGeom>
        <a:noFill/>
        <a:ln>
          <a:noFill/>
        </a:ln>
      </xdr:spPr>
    </xdr:pic>
    <xdr:clientData/>
  </xdr:twoCellAnchor>
  <xdr:twoCellAnchor editAs="oneCell">
    <xdr:from>
      <xdr:col>3</xdr:col>
      <xdr:colOff>143935</xdr:colOff>
      <xdr:row>10</xdr:row>
      <xdr:rowOff>753535</xdr:rowOff>
    </xdr:from>
    <xdr:to>
      <xdr:col>4</xdr:col>
      <xdr:colOff>318348</xdr:colOff>
      <xdr:row>10</xdr:row>
      <xdr:rowOff>2437555</xdr:rowOff>
    </xdr:to>
    <xdr:pic>
      <xdr:nvPicPr>
        <xdr:cNvPr id="7" name="Picture 6">
          <a:extLst>
            <a:ext uri="{FF2B5EF4-FFF2-40B4-BE49-F238E27FC236}">
              <a16:creationId xmlns:a16="http://schemas.microsoft.com/office/drawing/2014/main" id="{CAD55FC6-4726-428A-B2FE-59DA597742F1}"/>
            </a:ext>
          </a:extLst>
        </xdr:cNvPr>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rcRect/>
        <a:stretch>
          <a:fillRect/>
        </a:stretch>
      </xdr:blipFill>
      <xdr:spPr bwMode="auto">
        <a:xfrm>
          <a:off x="5960535" y="6087535"/>
          <a:ext cx="2621280" cy="1684020"/>
        </a:xfrm>
        <a:prstGeom prst="rect">
          <a:avLst/>
        </a:prstGeom>
        <a:noFill/>
        <a:ln>
          <a:noFill/>
        </a:ln>
      </xdr:spPr>
    </xdr:pic>
    <xdr:clientData/>
  </xdr:twoCellAnchor>
  <xdr:twoCellAnchor editAs="oneCell">
    <xdr:from>
      <xdr:col>4</xdr:col>
      <xdr:colOff>651933</xdr:colOff>
      <xdr:row>10</xdr:row>
      <xdr:rowOff>482600</xdr:rowOff>
    </xdr:from>
    <xdr:to>
      <xdr:col>6</xdr:col>
      <xdr:colOff>1025313</xdr:colOff>
      <xdr:row>10</xdr:row>
      <xdr:rowOff>2783840</xdr:rowOff>
    </xdr:to>
    <xdr:pic>
      <xdr:nvPicPr>
        <xdr:cNvPr id="8" name="Picture 7">
          <a:extLst>
            <a:ext uri="{FF2B5EF4-FFF2-40B4-BE49-F238E27FC236}">
              <a16:creationId xmlns:a16="http://schemas.microsoft.com/office/drawing/2014/main" id="{4FF1A8B4-9C75-47BC-BDC6-05AE79872F9A}"/>
            </a:ext>
          </a:extLst>
        </xdr:cNvPr>
        <xdr:cNvPicPr/>
      </xdr:nvPicPr>
      <xdr:blipFill>
        <a:blip xmlns:r="http://schemas.openxmlformats.org/officeDocument/2006/relationships" r:embed="rId5" r:link="rId6" cstate="print">
          <a:extLst>
            <a:ext uri="{28A0092B-C50C-407E-A947-70E740481C1C}">
              <a14:useLocalDpi xmlns:a14="http://schemas.microsoft.com/office/drawing/2010/main" val="0"/>
            </a:ext>
          </a:extLst>
        </a:blip>
        <a:srcRect/>
        <a:stretch>
          <a:fillRect/>
        </a:stretch>
      </xdr:blipFill>
      <xdr:spPr bwMode="auto">
        <a:xfrm>
          <a:off x="8915400" y="5816600"/>
          <a:ext cx="2659380" cy="2301240"/>
        </a:xfrm>
        <a:prstGeom prst="rect">
          <a:avLst/>
        </a:prstGeom>
        <a:noFill/>
        <a:ln>
          <a:noFill/>
        </a:ln>
      </xdr:spPr>
    </xdr:pic>
    <xdr:clientData/>
  </xdr:twoCellAnchor>
  <xdr:twoCellAnchor editAs="oneCell">
    <xdr:from>
      <xdr:col>2</xdr:col>
      <xdr:colOff>194733</xdr:colOff>
      <xdr:row>37</xdr:row>
      <xdr:rowOff>84667</xdr:rowOff>
    </xdr:from>
    <xdr:to>
      <xdr:col>2</xdr:col>
      <xdr:colOff>3417993</xdr:colOff>
      <xdr:row>37</xdr:row>
      <xdr:rowOff>3109807</xdr:rowOff>
    </xdr:to>
    <xdr:pic>
      <xdr:nvPicPr>
        <xdr:cNvPr id="5" name="Picture 4">
          <a:extLst>
            <a:ext uri="{FF2B5EF4-FFF2-40B4-BE49-F238E27FC236}">
              <a16:creationId xmlns:a16="http://schemas.microsoft.com/office/drawing/2014/main" id="{7D2BC8DF-180B-4D9C-8E44-FAC2E8FF5C4F}"/>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939800" y="17627600"/>
          <a:ext cx="3223260" cy="3025140"/>
        </a:xfrm>
        <a:prstGeom prst="rect">
          <a:avLst/>
        </a:prstGeom>
        <a:noFill/>
        <a:ln>
          <a:noFill/>
        </a:ln>
      </xdr:spPr>
    </xdr:pic>
    <xdr:clientData/>
  </xdr:twoCellAnchor>
  <xdr:twoCellAnchor editAs="oneCell">
    <xdr:from>
      <xdr:col>3</xdr:col>
      <xdr:colOff>76199</xdr:colOff>
      <xdr:row>37</xdr:row>
      <xdr:rowOff>668866</xdr:rowOff>
    </xdr:from>
    <xdr:to>
      <xdr:col>4</xdr:col>
      <xdr:colOff>250612</xdr:colOff>
      <xdr:row>37</xdr:row>
      <xdr:rowOff>2352886</xdr:rowOff>
    </xdr:to>
    <xdr:pic>
      <xdr:nvPicPr>
        <xdr:cNvPr id="6" name="Picture 5">
          <a:extLst>
            <a:ext uri="{FF2B5EF4-FFF2-40B4-BE49-F238E27FC236}">
              <a16:creationId xmlns:a16="http://schemas.microsoft.com/office/drawing/2014/main" id="{086AEEB6-B2CB-4170-8AFA-12A95093E23C}"/>
            </a:ext>
          </a:extLst>
        </xdr:cNvPr>
        <xdr:cNvPicPr/>
      </xdr:nvPicPr>
      <xdr:blipFill>
        <a:blip xmlns:r="http://schemas.openxmlformats.org/officeDocument/2006/relationships" r:embed="rId3" r:link="rId4">
          <a:extLst>
            <a:ext uri="{28A0092B-C50C-407E-A947-70E740481C1C}">
              <a14:useLocalDpi xmlns:a14="http://schemas.microsoft.com/office/drawing/2010/main" val="0"/>
            </a:ext>
          </a:extLst>
        </a:blip>
        <a:srcRect/>
        <a:stretch>
          <a:fillRect/>
        </a:stretch>
      </xdr:blipFill>
      <xdr:spPr bwMode="auto">
        <a:xfrm>
          <a:off x="5892799" y="18211799"/>
          <a:ext cx="2621280" cy="1684020"/>
        </a:xfrm>
        <a:prstGeom prst="rect">
          <a:avLst/>
        </a:prstGeom>
        <a:noFill/>
        <a:ln>
          <a:noFill/>
        </a:ln>
      </xdr:spPr>
    </xdr:pic>
    <xdr:clientData/>
  </xdr:twoCellAnchor>
  <xdr:twoCellAnchor editAs="oneCell">
    <xdr:from>
      <xdr:col>4</xdr:col>
      <xdr:colOff>389467</xdr:colOff>
      <xdr:row>37</xdr:row>
      <xdr:rowOff>508000</xdr:rowOff>
    </xdr:from>
    <xdr:to>
      <xdr:col>6</xdr:col>
      <xdr:colOff>762847</xdr:colOff>
      <xdr:row>37</xdr:row>
      <xdr:rowOff>2809240</xdr:rowOff>
    </xdr:to>
    <xdr:pic>
      <xdr:nvPicPr>
        <xdr:cNvPr id="9" name="Picture 8">
          <a:extLst>
            <a:ext uri="{FF2B5EF4-FFF2-40B4-BE49-F238E27FC236}">
              <a16:creationId xmlns:a16="http://schemas.microsoft.com/office/drawing/2014/main" id="{FA41B325-200D-4217-86C9-DAA43969E8DF}"/>
            </a:ext>
          </a:extLst>
        </xdr:cNvPr>
        <xdr:cNvPicPr/>
      </xdr:nvPicPr>
      <xdr:blipFill>
        <a:blip xmlns:r="http://schemas.openxmlformats.org/officeDocument/2006/relationships" r:embed="rId5" r:link="rId6">
          <a:extLst>
            <a:ext uri="{28A0092B-C50C-407E-A947-70E740481C1C}">
              <a14:useLocalDpi xmlns:a14="http://schemas.microsoft.com/office/drawing/2010/main" val="0"/>
            </a:ext>
          </a:extLst>
        </a:blip>
        <a:srcRect/>
        <a:stretch>
          <a:fillRect/>
        </a:stretch>
      </xdr:blipFill>
      <xdr:spPr bwMode="auto">
        <a:xfrm>
          <a:off x="8652934" y="18050933"/>
          <a:ext cx="2659380" cy="230124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D15"/>
  <sheetViews>
    <sheetView zoomScaleNormal="100" workbookViewId="0">
      <selection activeCell="D8" sqref="D8"/>
    </sheetView>
  </sheetViews>
  <sheetFormatPr defaultRowHeight="14.4" x14ac:dyDescent="0.3"/>
  <cols>
    <col min="1" max="1" width="7.88671875" customWidth="1"/>
    <col min="2" max="2" width="100.5546875" customWidth="1"/>
  </cols>
  <sheetData>
    <row r="2" spans="1:4" x14ac:dyDescent="0.3">
      <c r="A2" s="132" t="s">
        <v>291</v>
      </c>
      <c r="B2" s="132"/>
      <c r="C2" s="132"/>
      <c r="D2" s="132"/>
    </row>
    <row r="3" spans="1:4" x14ac:dyDescent="0.3">
      <c r="A3" s="133" t="s">
        <v>294</v>
      </c>
      <c r="B3" s="133"/>
      <c r="C3" s="133"/>
      <c r="D3" s="133"/>
    </row>
    <row r="4" spans="1:4" x14ac:dyDescent="0.3">
      <c r="A4" s="134" t="s">
        <v>292</v>
      </c>
      <c r="B4" s="134"/>
      <c r="C4" s="134"/>
      <c r="D4" s="134"/>
    </row>
    <row r="5" spans="1:4" x14ac:dyDescent="0.3">
      <c r="A5" s="127"/>
      <c r="B5" s="128" t="s">
        <v>346</v>
      </c>
      <c r="C5" s="127"/>
      <c r="D5" s="127"/>
    </row>
    <row r="6" spans="1:4" x14ac:dyDescent="0.3">
      <c r="A6" s="120" t="s">
        <v>0</v>
      </c>
      <c r="B6" s="121" t="s">
        <v>140</v>
      </c>
    </row>
    <row r="7" spans="1:4" x14ac:dyDescent="0.3">
      <c r="A7" s="120" t="s">
        <v>1</v>
      </c>
      <c r="B7" s="121" t="s">
        <v>28</v>
      </c>
    </row>
    <row r="8" spans="1:4" ht="26.4" x14ac:dyDescent="0.3">
      <c r="A8" s="122" t="s">
        <v>2</v>
      </c>
      <c r="B8" s="121" t="s">
        <v>144</v>
      </c>
    </row>
    <row r="9" spans="1:4" x14ac:dyDescent="0.3">
      <c r="A9" s="120" t="s">
        <v>3</v>
      </c>
      <c r="B9" s="121" t="s">
        <v>125</v>
      </c>
    </row>
    <row r="10" spans="1:4" ht="66" x14ac:dyDescent="0.3">
      <c r="A10" s="120" t="s">
        <v>4</v>
      </c>
      <c r="B10" s="121" t="s">
        <v>343</v>
      </c>
    </row>
    <row r="11" spans="1:4" ht="26.4" x14ac:dyDescent="0.3">
      <c r="A11" s="120" t="s">
        <v>5</v>
      </c>
      <c r="B11" s="121" t="s">
        <v>141</v>
      </c>
    </row>
    <row r="12" spans="1:4" ht="39.6" x14ac:dyDescent="0.3">
      <c r="A12" s="120" t="s">
        <v>6</v>
      </c>
      <c r="B12" s="121" t="s">
        <v>142</v>
      </c>
    </row>
    <row r="13" spans="1:4" ht="26.4" x14ac:dyDescent="0.3">
      <c r="A13" s="120" t="s">
        <v>7</v>
      </c>
      <c r="B13" s="121" t="s">
        <v>143</v>
      </c>
    </row>
    <row r="14" spans="1:4" x14ac:dyDescent="0.3">
      <c r="A14" s="120" t="s">
        <v>27</v>
      </c>
      <c r="B14" s="121" t="s">
        <v>121</v>
      </c>
    </row>
    <row r="15" spans="1:4" x14ac:dyDescent="0.3">
      <c r="A15" s="120" t="s">
        <v>118</v>
      </c>
      <c r="B15" s="121" t="s">
        <v>119</v>
      </c>
    </row>
  </sheetData>
  <mergeCells count="3">
    <mergeCell ref="A2:D2"/>
    <mergeCell ref="A3:D3"/>
    <mergeCell ref="A4:D4"/>
  </mergeCells>
  <pageMargins left="0.7" right="0.7" top="0.75" bottom="0.75" header="0.3" footer="0.3"/>
  <pageSetup paperSize="9" scale="80" fitToHeight="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9"/>
  <sheetViews>
    <sheetView tabSelected="1" zoomScale="90" zoomScaleNormal="90" workbookViewId="0">
      <selection activeCell="I5" sqref="I5"/>
    </sheetView>
  </sheetViews>
  <sheetFormatPr defaultColWidth="9.44140625" defaultRowHeight="14.4" x14ac:dyDescent="0.3"/>
  <cols>
    <col min="1" max="2" width="4.5546875" style="19" customWidth="1"/>
    <col min="3" max="3" width="54.44140625" style="19" customWidth="1"/>
    <col min="4" max="4" width="22" style="19" customWidth="1"/>
    <col min="5" max="5" width="37.88671875" style="19" customWidth="1"/>
    <col min="6" max="6" width="16.5546875" style="19" customWidth="1"/>
    <col min="7" max="7" width="16.5546875" style="60" customWidth="1"/>
    <col min="8" max="16384" width="9.44140625" style="19"/>
  </cols>
  <sheetData>
    <row r="1" spans="1:7" ht="23.4" customHeight="1" x14ac:dyDescent="0.3">
      <c r="A1" s="137" t="s">
        <v>38</v>
      </c>
      <c r="B1" s="138"/>
      <c r="C1" s="26" t="s">
        <v>37</v>
      </c>
      <c r="D1" s="139" t="s">
        <v>128</v>
      </c>
      <c r="E1" s="140"/>
      <c r="F1" s="140"/>
      <c r="G1" s="141"/>
    </row>
    <row r="2" spans="1:7" ht="39.6" x14ac:dyDescent="0.3">
      <c r="A2" s="3"/>
      <c r="B2" s="4"/>
      <c r="C2" s="10" t="s">
        <v>33</v>
      </c>
      <c r="D2" s="5" t="s">
        <v>126</v>
      </c>
      <c r="E2" s="5" t="s">
        <v>136</v>
      </c>
      <c r="F2" s="5" t="s">
        <v>9</v>
      </c>
      <c r="G2" s="57" t="s">
        <v>10</v>
      </c>
    </row>
    <row r="3" spans="1:7" x14ac:dyDescent="0.3">
      <c r="A3" s="9" t="s">
        <v>38</v>
      </c>
      <c r="B3" s="7">
        <v>1</v>
      </c>
      <c r="C3" s="8" t="s">
        <v>355</v>
      </c>
      <c r="D3" s="23"/>
      <c r="E3" s="18"/>
      <c r="F3" s="31">
        <v>3</v>
      </c>
      <c r="G3" s="58"/>
    </row>
    <row r="4" spans="1:7" x14ac:dyDescent="0.3">
      <c r="A4" s="9" t="s">
        <v>38</v>
      </c>
      <c r="B4" s="7">
        <v>2</v>
      </c>
      <c r="C4" s="8" t="s">
        <v>356</v>
      </c>
      <c r="D4" s="23"/>
      <c r="E4" s="18"/>
      <c r="F4" s="31">
        <v>3</v>
      </c>
      <c r="G4" s="58"/>
    </row>
    <row r="5" spans="1:7" x14ac:dyDescent="0.3">
      <c r="A5" s="9" t="s">
        <v>38</v>
      </c>
      <c r="B5" s="7">
        <v>3</v>
      </c>
      <c r="C5" s="8" t="s">
        <v>357</v>
      </c>
      <c r="D5" s="23"/>
      <c r="E5" s="18"/>
      <c r="F5" s="31">
        <v>3</v>
      </c>
      <c r="G5" s="58"/>
    </row>
    <row r="6" spans="1:7" x14ac:dyDescent="0.3">
      <c r="A6" s="9" t="s">
        <v>38</v>
      </c>
      <c r="B6" s="7">
        <v>4</v>
      </c>
      <c r="C6" s="8" t="s">
        <v>358</v>
      </c>
      <c r="D6" s="23"/>
      <c r="E6" s="18"/>
      <c r="F6" s="31">
        <v>30</v>
      </c>
      <c r="G6" s="58"/>
    </row>
    <row r="7" spans="1:7" x14ac:dyDescent="0.3">
      <c r="A7" s="9" t="s">
        <v>38</v>
      </c>
      <c r="B7" s="7">
        <v>5</v>
      </c>
      <c r="C7" s="8" t="s">
        <v>359</v>
      </c>
      <c r="D7" s="23"/>
      <c r="E7" s="18"/>
      <c r="F7" s="31">
        <v>15</v>
      </c>
      <c r="G7" s="58"/>
    </row>
    <row r="8" spans="1:7" s="20" customFormat="1" ht="22.65" customHeight="1" x14ac:dyDescent="0.25">
      <c r="A8" s="21"/>
      <c r="B8" s="22"/>
      <c r="C8" s="144" t="str">
        <f>CONCATENATE("KOPĒJĀ CENA par 7.pozīciju bez PVN, EUR:")</f>
        <v>KOPĒJĀ CENA par 7.pozīciju bez PVN, EUR:</v>
      </c>
      <c r="D8" s="144"/>
      <c r="E8" s="144"/>
      <c r="F8" s="145"/>
      <c r="G8" s="59">
        <f>SUMPRODUCT(F3:F7,G3:G7)</f>
        <v>0</v>
      </c>
    </row>
    <row r="9" spans="1:7" x14ac:dyDescent="0.3">
      <c r="A9" s="3"/>
      <c r="B9" s="4"/>
      <c r="C9" s="10" t="s">
        <v>12</v>
      </c>
      <c r="D9" s="142" t="s">
        <v>127</v>
      </c>
      <c r="E9" s="143"/>
      <c r="F9" s="142" t="s">
        <v>30</v>
      </c>
      <c r="G9" s="143"/>
    </row>
    <row r="10" spans="1:7" ht="28.65" customHeight="1" x14ac:dyDescent="0.3">
      <c r="A10" s="9" t="s">
        <v>38</v>
      </c>
      <c r="B10" s="7">
        <v>6</v>
      </c>
      <c r="C10" s="8" t="s">
        <v>39</v>
      </c>
      <c r="D10" s="135"/>
      <c r="E10" s="136"/>
      <c r="F10" s="135"/>
      <c r="G10" s="136"/>
    </row>
    <row r="11" spans="1:7" x14ac:dyDescent="0.3">
      <c r="A11" s="3"/>
      <c r="B11" s="4"/>
      <c r="C11" s="11" t="s">
        <v>14</v>
      </c>
      <c r="D11" s="142" t="s">
        <v>127</v>
      </c>
      <c r="E11" s="143"/>
      <c r="F11" s="142" t="s">
        <v>30</v>
      </c>
      <c r="G11" s="143"/>
    </row>
    <row r="12" spans="1:7" ht="54.6" customHeight="1" x14ac:dyDescent="0.3">
      <c r="A12" s="9" t="s">
        <v>38</v>
      </c>
      <c r="B12" s="7">
        <v>7</v>
      </c>
      <c r="C12" s="8" t="s">
        <v>40</v>
      </c>
      <c r="D12" s="135"/>
      <c r="E12" s="136"/>
      <c r="F12" s="135"/>
      <c r="G12" s="136"/>
    </row>
    <row r="13" spans="1:7" ht="55.35" customHeight="1" x14ac:dyDescent="0.3">
      <c r="A13" s="9" t="s">
        <v>38</v>
      </c>
      <c r="B13" s="7">
        <v>8</v>
      </c>
      <c r="C13" s="16" t="s">
        <v>41</v>
      </c>
      <c r="D13" s="135"/>
      <c r="E13" s="136"/>
      <c r="F13" s="135"/>
      <c r="G13" s="136"/>
    </row>
    <row r="14" spans="1:7" x14ac:dyDescent="0.3">
      <c r="A14" s="9" t="s">
        <v>38</v>
      </c>
      <c r="B14" s="7">
        <v>9</v>
      </c>
      <c r="C14" s="16" t="s">
        <v>42</v>
      </c>
      <c r="D14" s="135"/>
      <c r="E14" s="136"/>
      <c r="F14" s="135"/>
      <c r="G14" s="136"/>
    </row>
    <row r="15" spans="1:7" x14ac:dyDescent="0.3">
      <c r="A15" s="9" t="s">
        <v>38</v>
      </c>
      <c r="B15" s="7">
        <v>10</v>
      </c>
      <c r="C15" s="16" t="s">
        <v>250</v>
      </c>
      <c r="D15" s="135"/>
      <c r="E15" s="136"/>
      <c r="F15" s="135"/>
      <c r="G15" s="136"/>
    </row>
    <row r="16" spans="1:7" x14ac:dyDescent="0.3">
      <c r="A16" s="9" t="s">
        <v>38</v>
      </c>
      <c r="B16" s="7">
        <v>11</v>
      </c>
      <c r="C16" s="16" t="s">
        <v>251</v>
      </c>
      <c r="D16" s="135"/>
      <c r="E16" s="136"/>
      <c r="F16" s="135"/>
      <c r="G16" s="136"/>
    </row>
    <row r="17" spans="1:7" x14ac:dyDescent="0.3">
      <c r="A17" s="116" t="s">
        <v>38</v>
      </c>
      <c r="B17" s="115">
        <v>12</v>
      </c>
      <c r="C17" s="123" t="s">
        <v>344</v>
      </c>
      <c r="D17" s="135"/>
      <c r="E17" s="136"/>
      <c r="F17" s="135"/>
      <c r="G17" s="136"/>
    </row>
    <row r="18" spans="1:7" ht="26.4" x14ac:dyDescent="0.3">
      <c r="A18" s="9" t="s">
        <v>38</v>
      </c>
      <c r="B18" s="7">
        <v>13</v>
      </c>
      <c r="C18" s="16" t="s">
        <v>43</v>
      </c>
      <c r="D18" s="135"/>
      <c r="E18" s="136"/>
      <c r="F18" s="135"/>
      <c r="G18" s="136"/>
    </row>
    <row r="19" spans="1:7" ht="26.4" x14ac:dyDescent="0.3">
      <c r="A19" s="9" t="s">
        <v>38</v>
      </c>
      <c r="B19" s="7">
        <v>14</v>
      </c>
      <c r="C19" s="15" t="s">
        <v>94</v>
      </c>
      <c r="D19" s="135"/>
      <c r="E19" s="136"/>
      <c r="F19" s="135"/>
      <c r="G19" s="136"/>
    </row>
  </sheetData>
  <mergeCells count="25">
    <mergeCell ref="F13:G13"/>
    <mergeCell ref="A1:B1"/>
    <mergeCell ref="D1:G1"/>
    <mergeCell ref="D9:E9"/>
    <mergeCell ref="F9:G9"/>
    <mergeCell ref="D10:E10"/>
    <mergeCell ref="F10:G10"/>
    <mergeCell ref="C8:F8"/>
    <mergeCell ref="D11:E11"/>
    <mergeCell ref="F11:G11"/>
    <mergeCell ref="D12:E12"/>
    <mergeCell ref="F12:G12"/>
    <mergeCell ref="D13:E13"/>
    <mergeCell ref="D14:E14"/>
    <mergeCell ref="F14:G14"/>
    <mergeCell ref="D15:E15"/>
    <mergeCell ref="F15:G15"/>
    <mergeCell ref="D16:E16"/>
    <mergeCell ref="F16:G16"/>
    <mergeCell ref="D19:E19"/>
    <mergeCell ref="F19:G19"/>
    <mergeCell ref="D17:E17"/>
    <mergeCell ref="F17:G17"/>
    <mergeCell ref="D18:E18"/>
    <mergeCell ref="F18:G18"/>
  </mergeCells>
  <pageMargins left="0.7" right="0.7" top="0.75" bottom="0.75" header="0.3" footer="0.3"/>
  <pageSetup paperSize="9" orientation="portrait" verticalDpi="300" r:id="rId1"/>
  <ignoredErrors>
    <ignoredError sqref="A1 A3:A1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30"/>
  <sheetViews>
    <sheetView zoomScale="90" zoomScaleNormal="90" workbookViewId="0">
      <selection activeCell="D3" sqref="D3"/>
    </sheetView>
  </sheetViews>
  <sheetFormatPr defaultColWidth="9.44140625" defaultRowHeight="13.2" x14ac:dyDescent="0.25"/>
  <cols>
    <col min="1" max="1" width="4.5546875" style="20" customWidth="1"/>
    <col min="2" max="2" width="4.21875" style="20" customWidth="1"/>
    <col min="3" max="3" width="61.5546875" style="20" customWidth="1"/>
    <col min="4" max="4" width="20.5546875" style="20" customWidth="1"/>
    <col min="5" max="5" width="24.88671875" style="20" customWidth="1"/>
    <col min="6" max="6" width="16.5546875" style="20" customWidth="1"/>
    <col min="7" max="7" width="16.5546875" style="65" customWidth="1"/>
    <col min="8" max="8" width="6.5546875" style="20" customWidth="1"/>
    <col min="9" max="16384" width="9.44140625" style="20"/>
  </cols>
  <sheetData>
    <row r="1" spans="1:7" ht="26.4" customHeight="1" x14ac:dyDescent="0.25">
      <c r="A1" s="137" t="s">
        <v>120</v>
      </c>
      <c r="B1" s="138"/>
      <c r="C1" s="26" t="s">
        <v>50</v>
      </c>
      <c r="D1" s="139" t="s">
        <v>128</v>
      </c>
      <c r="E1" s="140"/>
      <c r="F1" s="140"/>
      <c r="G1" s="141"/>
    </row>
    <row r="2" spans="1:7" ht="39.6" x14ac:dyDescent="0.25">
      <c r="A2" s="51"/>
      <c r="B2" s="4"/>
      <c r="C2" s="10" t="s">
        <v>33</v>
      </c>
      <c r="D2" s="5" t="s">
        <v>126</v>
      </c>
      <c r="E2" s="5" t="s">
        <v>136</v>
      </c>
      <c r="F2" s="5" t="s">
        <v>9</v>
      </c>
      <c r="G2" s="57" t="s">
        <v>10</v>
      </c>
    </row>
    <row r="3" spans="1:7" x14ac:dyDescent="0.25">
      <c r="A3" s="9" t="str">
        <f>$A$1</f>
        <v>9.</v>
      </c>
      <c r="B3" s="14" t="s">
        <v>11</v>
      </c>
      <c r="C3" s="8" t="s">
        <v>360</v>
      </c>
      <c r="D3" s="23"/>
      <c r="E3" s="18"/>
      <c r="F3" s="31">
        <v>2</v>
      </c>
      <c r="G3" s="58"/>
    </row>
    <row r="4" spans="1:7" x14ac:dyDescent="0.25">
      <c r="A4" s="9" t="str">
        <f t="shared" ref="A4:A12" si="0">$A$1</f>
        <v>9.</v>
      </c>
      <c r="B4" s="14" t="s">
        <v>13</v>
      </c>
      <c r="C4" s="8" t="s">
        <v>361</v>
      </c>
      <c r="D4" s="23"/>
      <c r="E4" s="18"/>
      <c r="F4" s="31">
        <v>20</v>
      </c>
      <c r="G4" s="58"/>
    </row>
    <row r="5" spans="1:7" x14ac:dyDescent="0.25">
      <c r="A5" s="9" t="str">
        <f t="shared" si="0"/>
        <v>9.</v>
      </c>
      <c r="B5" s="14" t="s">
        <v>15</v>
      </c>
      <c r="C5" s="8" t="s">
        <v>362</v>
      </c>
      <c r="D5" s="23"/>
      <c r="E5" s="18"/>
      <c r="F5" s="31">
        <v>60</v>
      </c>
      <c r="G5" s="58"/>
    </row>
    <row r="6" spans="1:7" x14ac:dyDescent="0.25">
      <c r="A6" s="9" t="str">
        <f t="shared" si="0"/>
        <v>9.</v>
      </c>
      <c r="B6" s="14" t="s">
        <v>16</v>
      </c>
      <c r="C6" s="8" t="s">
        <v>363</v>
      </c>
      <c r="D6" s="23"/>
      <c r="E6" s="18"/>
      <c r="F6" s="31">
        <v>20</v>
      </c>
      <c r="G6" s="58"/>
    </row>
    <row r="7" spans="1:7" x14ac:dyDescent="0.25">
      <c r="A7" s="9" t="str">
        <f t="shared" si="0"/>
        <v>9.</v>
      </c>
      <c r="B7" s="14" t="s">
        <v>17</v>
      </c>
      <c r="C7" s="8" t="s">
        <v>364</v>
      </c>
      <c r="D7" s="23"/>
      <c r="E7" s="18"/>
      <c r="F7" s="31">
        <v>5</v>
      </c>
      <c r="G7" s="58"/>
    </row>
    <row r="8" spans="1:7" x14ac:dyDescent="0.25">
      <c r="A8" s="9" t="str">
        <f t="shared" si="0"/>
        <v>9.</v>
      </c>
      <c r="B8" s="14" t="s">
        <v>18</v>
      </c>
      <c r="C8" s="8" t="s">
        <v>365</v>
      </c>
      <c r="D8" s="23"/>
      <c r="E8" s="18"/>
      <c r="F8" s="31">
        <v>2</v>
      </c>
      <c r="G8" s="58"/>
    </row>
    <row r="9" spans="1:7" x14ac:dyDescent="0.25">
      <c r="A9" s="9" t="str">
        <f t="shared" si="0"/>
        <v>9.</v>
      </c>
      <c r="B9" s="14" t="s">
        <v>19</v>
      </c>
      <c r="C9" s="8" t="s">
        <v>366</v>
      </c>
      <c r="D9" s="23"/>
      <c r="E9" s="18"/>
      <c r="F9" s="31">
        <v>10</v>
      </c>
      <c r="G9" s="58"/>
    </row>
    <row r="10" spans="1:7" x14ac:dyDescent="0.25">
      <c r="A10" s="9" t="str">
        <f t="shared" si="0"/>
        <v>9.</v>
      </c>
      <c r="B10" s="14" t="s">
        <v>20</v>
      </c>
      <c r="C10" s="8" t="s">
        <v>367</v>
      </c>
      <c r="D10" s="23"/>
      <c r="E10" s="18"/>
      <c r="F10" s="31">
        <v>15</v>
      </c>
      <c r="G10" s="58"/>
    </row>
    <row r="11" spans="1:7" x14ac:dyDescent="0.25">
      <c r="A11" s="9" t="str">
        <f t="shared" si="0"/>
        <v>9.</v>
      </c>
      <c r="B11" s="14" t="s">
        <v>21</v>
      </c>
      <c r="C11" s="8" t="s">
        <v>368</v>
      </c>
      <c r="D11" s="23"/>
      <c r="E11" s="18"/>
      <c r="F11" s="31">
        <v>10</v>
      </c>
      <c r="G11" s="58"/>
    </row>
    <row r="12" spans="1:7" x14ac:dyDescent="0.25">
      <c r="A12" s="9" t="str">
        <f t="shared" si="0"/>
        <v>9.</v>
      </c>
      <c r="B12" s="14" t="s">
        <v>22</v>
      </c>
      <c r="C12" s="8" t="s">
        <v>369</v>
      </c>
      <c r="D12" s="23"/>
      <c r="E12" s="18"/>
      <c r="F12" s="31">
        <v>2</v>
      </c>
      <c r="G12" s="58"/>
    </row>
    <row r="13" spans="1:7" ht="24.75" customHeight="1" x14ac:dyDescent="0.25">
      <c r="A13" s="52"/>
      <c r="B13" s="49"/>
      <c r="C13" s="47"/>
      <c r="D13" s="47"/>
      <c r="E13" s="47"/>
      <c r="F13" s="50" t="str">
        <f>CONCATENATE("KOPĒJĀ CENA par ",A1,"pozīciju bez PVN, EUR:")</f>
        <v>KOPĒJĀ CENA par 9.pozīciju bez PVN, EUR:</v>
      </c>
      <c r="G13" s="59">
        <f>SUMPRODUCT(F3:F12,G3:G12)</f>
        <v>0</v>
      </c>
    </row>
    <row r="14" spans="1:7" x14ac:dyDescent="0.25">
      <c r="A14" s="51"/>
      <c r="B14" s="4"/>
      <c r="C14" s="10" t="s">
        <v>12</v>
      </c>
      <c r="D14" s="142" t="s">
        <v>127</v>
      </c>
      <c r="E14" s="143"/>
      <c r="F14" s="142" t="s">
        <v>30</v>
      </c>
      <c r="G14" s="143"/>
    </row>
    <row r="15" spans="1:7" ht="39.6" x14ac:dyDescent="0.25">
      <c r="A15" s="9" t="str">
        <f t="shared" ref="A15" si="1">$A$1</f>
        <v>9.</v>
      </c>
      <c r="B15" s="14" t="s">
        <v>23</v>
      </c>
      <c r="C15" s="8" t="s">
        <v>51</v>
      </c>
      <c r="D15" s="135"/>
      <c r="E15" s="136"/>
      <c r="F15" s="135"/>
      <c r="G15" s="136"/>
    </row>
    <row r="16" spans="1:7" x14ac:dyDescent="0.25">
      <c r="A16" s="51"/>
      <c r="B16" s="4"/>
      <c r="C16" s="11" t="s">
        <v>14</v>
      </c>
      <c r="D16" s="142" t="s">
        <v>127</v>
      </c>
      <c r="E16" s="143"/>
      <c r="F16" s="142" t="s">
        <v>30</v>
      </c>
      <c r="G16" s="143"/>
    </row>
    <row r="17" spans="1:7" ht="26.4" x14ac:dyDescent="0.25">
      <c r="A17" s="9" t="str">
        <f t="shared" ref="A17:A30" si="2">$A$1</f>
        <v>9.</v>
      </c>
      <c r="B17" s="14" t="s">
        <v>24</v>
      </c>
      <c r="C17" s="8" t="s">
        <v>257</v>
      </c>
      <c r="D17" s="135"/>
      <c r="E17" s="136"/>
      <c r="F17" s="135"/>
      <c r="G17" s="136"/>
    </row>
    <row r="18" spans="1:7" x14ac:dyDescent="0.25">
      <c r="A18" s="9" t="str">
        <f t="shared" si="2"/>
        <v>9.</v>
      </c>
      <c r="B18" s="14" t="s">
        <v>25</v>
      </c>
      <c r="C18" s="8" t="s">
        <v>258</v>
      </c>
      <c r="D18" s="135"/>
      <c r="E18" s="136"/>
      <c r="F18" s="135"/>
      <c r="G18" s="136"/>
    </row>
    <row r="19" spans="1:7" ht="26.4" x14ac:dyDescent="0.25">
      <c r="A19" s="9" t="str">
        <f t="shared" si="2"/>
        <v>9.</v>
      </c>
      <c r="B19" s="14" t="s">
        <v>26</v>
      </c>
      <c r="C19" s="8" t="s">
        <v>259</v>
      </c>
      <c r="D19" s="135"/>
      <c r="E19" s="136"/>
      <c r="F19" s="135"/>
      <c r="G19" s="136"/>
    </row>
    <row r="20" spans="1:7" x14ac:dyDescent="0.25">
      <c r="A20" s="9" t="str">
        <f t="shared" si="2"/>
        <v>9.</v>
      </c>
      <c r="B20" s="14" t="s">
        <v>31</v>
      </c>
      <c r="C20" s="8" t="s">
        <v>260</v>
      </c>
      <c r="D20" s="135"/>
      <c r="E20" s="136"/>
      <c r="F20" s="135"/>
      <c r="G20" s="136"/>
    </row>
    <row r="21" spans="1:7" ht="14.4" customHeight="1" x14ac:dyDescent="0.25">
      <c r="A21" s="9" t="str">
        <f t="shared" si="2"/>
        <v>9.</v>
      </c>
      <c r="B21" s="14" t="s">
        <v>32</v>
      </c>
      <c r="C21" s="8" t="s">
        <v>261</v>
      </c>
      <c r="D21" s="135"/>
      <c r="E21" s="136"/>
      <c r="F21" s="135"/>
      <c r="G21" s="136"/>
    </row>
    <row r="22" spans="1:7" ht="15" customHeight="1" x14ac:dyDescent="0.25">
      <c r="A22" s="9" t="str">
        <f t="shared" si="2"/>
        <v>9.</v>
      </c>
      <c r="B22" s="14" t="s">
        <v>34</v>
      </c>
      <c r="C22" s="8" t="s">
        <v>262</v>
      </c>
      <c r="D22" s="135"/>
      <c r="E22" s="136"/>
      <c r="F22" s="135"/>
      <c r="G22" s="136"/>
    </row>
    <row r="23" spans="1:7" ht="26.4" x14ac:dyDescent="0.25">
      <c r="A23" s="9" t="str">
        <f t="shared" si="2"/>
        <v>9.</v>
      </c>
      <c r="B23" s="14" t="s">
        <v>35</v>
      </c>
      <c r="C23" s="8" t="s">
        <v>252</v>
      </c>
      <c r="D23" s="146"/>
      <c r="E23" s="146"/>
      <c r="F23" s="146"/>
      <c r="G23" s="146"/>
    </row>
    <row r="24" spans="1:7" ht="16.350000000000001" customHeight="1" x14ac:dyDescent="0.25">
      <c r="A24" s="9" t="str">
        <f t="shared" si="2"/>
        <v>9.</v>
      </c>
      <c r="B24" s="14" t="s">
        <v>36</v>
      </c>
      <c r="C24" s="8" t="s">
        <v>253</v>
      </c>
      <c r="D24" s="135"/>
      <c r="E24" s="136"/>
      <c r="F24" s="135"/>
      <c r="G24" s="136"/>
    </row>
    <row r="25" spans="1:7" x14ac:dyDescent="0.25">
      <c r="A25" s="9" t="str">
        <f t="shared" si="2"/>
        <v>9.</v>
      </c>
      <c r="B25" s="14" t="s">
        <v>44</v>
      </c>
      <c r="C25" s="8" t="s">
        <v>52</v>
      </c>
      <c r="D25" s="135"/>
      <c r="E25" s="136"/>
      <c r="F25" s="135"/>
      <c r="G25" s="136"/>
    </row>
    <row r="26" spans="1:7" x14ac:dyDescent="0.25">
      <c r="A26" s="9" t="str">
        <f t="shared" si="2"/>
        <v>9.</v>
      </c>
      <c r="B26" s="14" t="s">
        <v>45</v>
      </c>
      <c r="C26" s="8" t="s">
        <v>53</v>
      </c>
      <c r="D26" s="135"/>
      <c r="E26" s="136"/>
      <c r="F26" s="135"/>
      <c r="G26" s="136"/>
    </row>
    <row r="27" spans="1:7" ht="15.6" customHeight="1" x14ac:dyDescent="0.25">
      <c r="A27" s="9" t="str">
        <f t="shared" si="2"/>
        <v>9.</v>
      </c>
      <c r="B27" s="14" t="s">
        <v>46</v>
      </c>
      <c r="C27" s="8" t="s">
        <v>264</v>
      </c>
      <c r="D27" s="135"/>
      <c r="E27" s="136"/>
      <c r="F27" s="135"/>
      <c r="G27" s="136"/>
    </row>
    <row r="28" spans="1:7" x14ac:dyDescent="0.25">
      <c r="A28" s="116" t="str">
        <f t="shared" si="2"/>
        <v>9.</v>
      </c>
      <c r="B28" s="118" t="s">
        <v>47</v>
      </c>
      <c r="C28" s="124" t="s">
        <v>354</v>
      </c>
      <c r="D28" s="135"/>
      <c r="E28" s="136"/>
      <c r="F28" s="135"/>
      <c r="G28" s="136"/>
    </row>
    <row r="29" spans="1:7" ht="26.4" x14ac:dyDescent="0.25">
      <c r="A29" s="9" t="str">
        <f t="shared" si="2"/>
        <v>9.</v>
      </c>
      <c r="B29" s="14" t="s">
        <v>48</v>
      </c>
      <c r="C29" s="8" t="s">
        <v>263</v>
      </c>
      <c r="D29" s="135"/>
      <c r="E29" s="136"/>
      <c r="F29" s="135"/>
      <c r="G29" s="136"/>
    </row>
    <row r="30" spans="1:7" ht="26.4" x14ac:dyDescent="0.25">
      <c r="A30" s="9" t="str">
        <f t="shared" si="2"/>
        <v>9.</v>
      </c>
      <c r="B30" s="14" t="s">
        <v>49</v>
      </c>
      <c r="C30" s="15" t="s">
        <v>94</v>
      </c>
      <c r="D30" s="135"/>
      <c r="E30" s="136"/>
      <c r="F30" s="135"/>
      <c r="G30" s="136"/>
    </row>
  </sheetData>
  <mergeCells count="36">
    <mergeCell ref="D23:E23"/>
    <mergeCell ref="F23:G23"/>
    <mergeCell ref="D24:E24"/>
    <mergeCell ref="F24:G24"/>
    <mergeCell ref="D29:E29"/>
    <mergeCell ref="F29:G29"/>
    <mergeCell ref="D28:E28"/>
    <mergeCell ref="F28:G28"/>
    <mergeCell ref="D25:E25"/>
    <mergeCell ref="F25:G25"/>
    <mergeCell ref="D26:E26"/>
    <mergeCell ref="F26:G26"/>
    <mergeCell ref="D27:E27"/>
    <mergeCell ref="F27:G27"/>
    <mergeCell ref="D20:E20"/>
    <mergeCell ref="F20:G20"/>
    <mergeCell ref="D21:E21"/>
    <mergeCell ref="F21:G21"/>
    <mergeCell ref="D22:E22"/>
    <mergeCell ref="F22:G22"/>
    <mergeCell ref="D30:E30"/>
    <mergeCell ref="F30:G30"/>
    <mergeCell ref="D15:E15"/>
    <mergeCell ref="F15:G15"/>
    <mergeCell ref="A1:B1"/>
    <mergeCell ref="D1:G1"/>
    <mergeCell ref="D14:E14"/>
    <mergeCell ref="F14:G14"/>
    <mergeCell ref="D16:E16"/>
    <mergeCell ref="F16:G16"/>
    <mergeCell ref="D17:E17"/>
    <mergeCell ref="F17:G17"/>
    <mergeCell ref="D18:E18"/>
    <mergeCell ref="F18:G18"/>
    <mergeCell ref="D19:E19"/>
    <mergeCell ref="F19:G19"/>
  </mergeCells>
  <pageMargins left="0.7" right="0.7" top="0.75" bottom="0.75" header="0.3" footer="0.3"/>
  <pageSetup paperSize="9" orientation="portrait" verticalDpi="300" r:id="rId1"/>
  <ignoredErrors>
    <ignoredError sqref="B3:B12 B15:B30 A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9E290-C754-4BDC-A6C7-AE01094DDB8A}">
  <dimension ref="A1:G15"/>
  <sheetViews>
    <sheetView zoomScale="90" zoomScaleNormal="90" workbookViewId="0">
      <selection activeCell="C15" sqref="C15"/>
    </sheetView>
  </sheetViews>
  <sheetFormatPr defaultColWidth="9.44140625" defaultRowHeight="13.2" x14ac:dyDescent="0.25"/>
  <cols>
    <col min="1" max="1" width="4.5546875" style="20" customWidth="1"/>
    <col min="2" max="2" width="3.88671875" style="20" customWidth="1"/>
    <col min="3" max="3" width="53.88671875" style="20" customWidth="1"/>
    <col min="4" max="4" width="21.5546875" style="20" customWidth="1"/>
    <col min="5" max="5" width="38.5546875" style="20" customWidth="1"/>
    <col min="6" max="6" width="16.5546875" style="20" customWidth="1"/>
    <col min="7" max="7" width="14.44140625" style="65" customWidth="1"/>
    <col min="8" max="16384" width="9.44140625" style="20"/>
  </cols>
  <sheetData>
    <row r="1" spans="1:7" ht="19.649999999999999" customHeight="1" x14ac:dyDescent="0.25">
      <c r="A1" s="149" t="s">
        <v>254</v>
      </c>
      <c r="B1" s="138"/>
      <c r="C1" s="97" t="s">
        <v>242</v>
      </c>
      <c r="D1" s="150" t="s">
        <v>128</v>
      </c>
      <c r="E1" s="140"/>
      <c r="F1" s="140"/>
      <c r="G1" s="141"/>
    </row>
    <row r="2" spans="1:7" ht="39.6" x14ac:dyDescent="0.25">
      <c r="A2" s="90"/>
      <c r="B2" s="4"/>
      <c r="C2" s="89" t="s">
        <v>33</v>
      </c>
      <c r="D2" s="96" t="s">
        <v>126</v>
      </c>
      <c r="E2" s="96" t="s">
        <v>136</v>
      </c>
      <c r="F2" s="96" t="s">
        <v>9</v>
      </c>
      <c r="G2" s="95" t="s">
        <v>10</v>
      </c>
    </row>
    <row r="3" spans="1:7" ht="16.649999999999999" customHeight="1" x14ac:dyDescent="0.25">
      <c r="A3" s="110" t="s">
        <v>255</v>
      </c>
      <c r="B3" s="7">
        <v>1</v>
      </c>
      <c r="C3" s="88" t="s">
        <v>242</v>
      </c>
      <c r="D3" s="94"/>
      <c r="E3" s="18"/>
      <c r="F3" s="99">
        <v>5</v>
      </c>
      <c r="G3" s="93"/>
    </row>
    <row r="4" spans="1:7" ht="18.600000000000001" customHeight="1" x14ac:dyDescent="0.25">
      <c r="A4" s="111"/>
      <c r="B4" s="53"/>
      <c r="C4" s="47"/>
      <c r="D4" s="47"/>
      <c r="E4" s="47"/>
      <c r="F4" s="50" t="str">
        <f>CONCATENATE("KOPĒJĀ CENA par ",A1," pozīciju bez PVN, EUR:")</f>
        <v>KOPĒJĀ CENA par 9.B pozīciju bez PVN, EUR:</v>
      </c>
      <c r="G4" s="91">
        <f>F3*G3</f>
        <v>0</v>
      </c>
    </row>
    <row r="5" spans="1:7" ht="13.35" customHeight="1" x14ac:dyDescent="0.25">
      <c r="A5" s="90"/>
      <c r="B5" s="4"/>
      <c r="C5" s="89" t="s">
        <v>12</v>
      </c>
      <c r="D5" s="148" t="s">
        <v>127</v>
      </c>
      <c r="E5" s="143"/>
      <c r="F5" s="148" t="s">
        <v>30</v>
      </c>
      <c r="G5" s="143"/>
    </row>
    <row r="6" spans="1:7" ht="27" customHeight="1" x14ac:dyDescent="0.25">
      <c r="A6" s="110" t="s">
        <v>255</v>
      </c>
      <c r="B6" s="7">
        <v>2</v>
      </c>
      <c r="C6" s="88" t="s">
        <v>243</v>
      </c>
      <c r="D6" s="147"/>
      <c r="E6" s="136"/>
      <c r="F6" s="147"/>
      <c r="G6" s="136"/>
    </row>
    <row r="7" spans="1:7" ht="13.35" customHeight="1" x14ac:dyDescent="0.25">
      <c r="A7" s="90"/>
      <c r="B7" s="4"/>
      <c r="C7" s="105" t="s">
        <v>14</v>
      </c>
      <c r="D7" s="148" t="s">
        <v>127</v>
      </c>
      <c r="E7" s="143"/>
      <c r="F7" s="148" t="s">
        <v>30</v>
      </c>
      <c r="G7" s="143"/>
    </row>
    <row r="8" spans="1:7" ht="26.4" x14ac:dyDescent="0.25">
      <c r="A8" s="110" t="s">
        <v>255</v>
      </c>
      <c r="B8" s="7">
        <v>3</v>
      </c>
      <c r="C8" s="112" t="s">
        <v>244</v>
      </c>
      <c r="D8" s="147"/>
      <c r="E8" s="136"/>
      <c r="F8" s="147"/>
      <c r="G8" s="136"/>
    </row>
    <row r="9" spans="1:7" ht="26.4" x14ac:dyDescent="0.25">
      <c r="A9" s="110" t="s">
        <v>255</v>
      </c>
      <c r="B9" s="7">
        <v>4</v>
      </c>
      <c r="C9" s="84" t="s">
        <v>245</v>
      </c>
      <c r="D9" s="147"/>
      <c r="E9" s="136"/>
      <c r="F9" s="147"/>
      <c r="G9" s="136"/>
    </row>
    <row r="10" spans="1:7" ht="27" customHeight="1" x14ac:dyDescent="0.25">
      <c r="A10" s="110" t="s">
        <v>255</v>
      </c>
      <c r="B10" s="7">
        <v>5</v>
      </c>
      <c r="C10" s="88" t="s">
        <v>246</v>
      </c>
      <c r="D10" s="147"/>
      <c r="E10" s="136"/>
      <c r="F10" s="147"/>
      <c r="G10" s="136"/>
    </row>
    <row r="11" spans="1:7" ht="40.65" customHeight="1" x14ac:dyDescent="0.25">
      <c r="A11" s="110" t="s">
        <v>255</v>
      </c>
      <c r="B11" s="7">
        <v>6</v>
      </c>
      <c r="C11" s="88" t="s">
        <v>247</v>
      </c>
      <c r="D11" s="147"/>
      <c r="E11" s="136"/>
      <c r="F11" s="147"/>
      <c r="G11" s="136"/>
    </row>
    <row r="12" spans="1:7" ht="16.649999999999999" customHeight="1" x14ac:dyDescent="0.25">
      <c r="A12" s="110" t="s">
        <v>255</v>
      </c>
      <c r="B12" s="7">
        <v>7</v>
      </c>
      <c r="C12" s="88" t="s">
        <v>248</v>
      </c>
      <c r="D12" s="147"/>
      <c r="E12" s="136"/>
      <c r="F12" s="147"/>
      <c r="G12" s="136"/>
    </row>
    <row r="13" spans="1:7" ht="26.4" x14ac:dyDescent="0.25">
      <c r="A13" s="110" t="s">
        <v>255</v>
      </c>
      <c r="B13" s="7">
        <v>8</v>
      </c>
      <c r="C13" s="88" t="s">
        <v>249</v>
      </c>
      <c r="D13" s="147"/>
      <c r="E13" s="136"/>
      <c r="F13" s="147"/>
      <c r="G13" s="136"/>
    </row>
    <row r="14" spans="1:7" ht="15.6" customHeight="1" x14ac:dyDescent="0.25">
      <c r="A14" s="110" t="s">
        <v>255</v>
      </c>
      <c r="B14" s="7">
        <v>9</v>
      </c>
      <c r="C14" s="88" t="s">
        <v>93</v>
      </c>
      <c r="D14" s="147"/>
      <c r="E14" s="136"/>
      <c r="F14" s="147"/>
      <c r="G14" s="136"/>
    </row>
    <row r="15" spans="1:7" ht="43.35" customHeight="1" x14ac:dyDescent="0.25">
      <c r="A15" s="110" t="s">
        <v>255</v>
      </c>
      <c r="B15" s="7">
        <v>10</v>
      </c>
      <c r="C15" s="88" t="s">
        <v>256</v>
      </c>
      <c r="D15" s="147"/>
      <c r="E15" s="136"/>
      <c r="F15" s="147"/>
      <c r="G15" s="136"/>
    </row>
  </sheetData>
  <mergeCells count="24">
    <mergeCell ref="A1:B1"/>
    <mergeCell ref="D1:G1"/>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16CBA-E815-4FD7-9471-2D682ECA9653}">
  <dimension ref="A1:N74"/>
  <sheetViews>
    <sheetView zoomScale="90" zoomScaleNormal="90" workbookViewId="0">
      <selection activeCell="D8" sqref="D8"/>
    </sheetView>
  </sheetViews>
  <sheetFormatPr defaultColWidth="9.44140625" defaultRowHeight="13.8" x14ac:dyDescent="0.25"/>
  <cols>
    <col min="1" max="1" width="4.5546875" style="29" customWidth="1"/>
    <col min="2" max="2" width="5" style="29" customWidth="1"/>
    <col min="3" max="3" width="51.44140625" style="29" customWidth="1"/>
    <col min="4" max="4" width="28.44140625" style="29" customWidth="1"/>
    <col min="5" max="6" width="16.5546875" style="29" customWidth="1"/>
    <col min="7" max="7" width="16.5546875" style="64" customWidth="1"/>
    <col min="8" max="8" width="9.44140625" style="29"/>
    <col min="9" max="9" width="14.5546875" style="29" customWidth="1"/>
    <col min="10" max="10" width="15.44140625" style="29" customWidth="1"/>
    <col min="11" max="11" width="24" style="29" customWidth="1"/>
    <col min="12" max="12" width="18.44140625" style="29" customWidth="1"/>
    <col min="13" max="13" width="15.44140625" style="29" customWidth="1"/>
    <col min="14" max="14" width="17" style="29" customWidth="1"/>
    <col min="15" max="16384" width="9.44140625" style="29"/>
  </cols>
  <sheetData>
    <row r="1" spans="1:14" ht="21.6" customHeight="1" x14ac:dyDescent="0.25">
      <c r="A1" s="137" t="s">
        <v>129</v>
      </c>
      <c r="B1" s="138"/>
      <c r="C1" s="100" t="s">
        <v>145</v>
      </c>
      <c r="D1" s="150" t="s">
        <v>128</v>
      </c>
      <c r="E1" s="140"/>
      <c r="F1" s="140"/>
      <c r="G1" s="141"/>
    </row>
    <row r="2" spans="1:14" ht="39.6" x14ac:dyDescent="0.25">
      <c r="A2" s="90"/>
      <c r="B2" s="4"/>
      <c r="C2" s="89" t="s">
        <v>137</v>
      </c>
      <c r="D2" s="96" t="s">
        <v>126</v>
      </c>
      <c r="E2" s="96" t="s">
        <v>136</v>
      </c>
      <c r="F2" s="96" t="s">
        <v>9</v>
      </c>
      <c r="G2" s="95" t="s">
        <v>10</v>
      </c>
      <c r="I2" s="85"/>
      <c r="J2" s="85"/>
      <c r="K2" s="85"/>
      <c r="L2" s="85"/>
      <c r="M2" s="85"/>
      <c r="N2" s="85"/>
    </row>
    <row r="3" spans="1:14" ht="27.6" customHeight="1" x14ac:dyDescent="0.25">
      <c r="A3" s="9" t="str">
        <f>$A$1</f>
        <v>27.</v>
      </c>
      <c r="B3" s="7">
        <v>1</v>
      </c>
      <c r="C3" s="25" t="s">
        <v>146</v>
      </c>
      <c r="D3" s="101"/>
      <c r="E3" s="55"/>
      <c r="F3" s="102">
        <v>10</v>
      </c>
      <c r="G3" s="103"/>
      <c r="I3" s="85"/>
      <c r="J3" s="85"/>
      <c r="K3" s="85"/>
      <c r="L3" s="98"/>
      <c r="M3" s="86"/>
      <c r="N3" s="87"/>
    </row>
    <row r="4" spans="1:14" ht="26.4" x14ac:dyDescent="0.25">
      <c r="A4" s="9" t="str">
        <f t="shared" ref="A4:A27" si="0">$A$1</f>
        <v>27.</v>
      </c>
      <c r="B4" s="7">
        <v>2</v>
      </c>
      <c r="C4" s="25" t="s">
        <v>147</v>
      </c>
      <c r="D4" s="101"/>
      <c r="E4" s="55"/>
      <c r="F4" s="102">
        <v>10</v>
      </c>
      <c r="G4" s="103"/>
      <c r="I4" s="85"/>
      <c r="J4" s="85"/>
      <c r="K4" s="85"/>
      <c r="L4" s="98"/>
      <c r="M4" s="98"/>
      <c r="N4" s="98"/>
    </row>
    <row r="5" spans="1:14" ht="15" customHeight="1" x14ac:dyDescent="0.25">
      <c r="A5" s="9" t="str">
        <f t="shared" si="0"/>
        <v>27.</v>
      </c>
      <c r="B5" s="7">
        <v>3</v>
      </c>
      <c r="C5" s="25" t="s">
        <v>148</v>
      </c>
      <c r="D5" s="101"/>
      <c r="E5" s="55"/>
      <c r="F5" s="102">
        <v>1</v>
      </c>
      <c r="G5" s="103"/>
    </row>
    <row r="6" spans="1:14" ht="14.1" customHeight="1" x14ac:dyDescent="0.25">
      <c r="A6" s="9" t="str">
        <f t="shared" si="0"/>
        <v>27.</v>
      </c>
      <c r="B6" s="7">
        <v>4</v>
      </c>
      <c r="C6" s="25" t="s">
        <v>149</v>
      </c>
      <c r="D6" s="101"/>
      <c r="E6" s="55"/>
      <c r="F6" s="102">
        <v>1</v>
      </c>
      <c r="G6" s="103"/>
    </row>
    <row r="7" spans="1:14" x14ac:dyDescent="0.25">
      <c r="A7" s="9" t="str">
        <f t="shared" si="0"/>
        <v>27.</v>
      </c>
      <c r="B7" s="7">
        <v>5</v>
      </c>
      <c r="C7" s="25" t="s">
        <v>150</v>
      </c>
      <c r="D7" s="101"/>
      <c r="E7" s="55"/>
      <c r="F7" s="102">
        <v>1</v>
      </c>
      <c r="G7" s="103"/>
    </row>
    <row r="8" spans="1:14" x14ac:dyDescent="0.25">
      <c r="A8" s="9" t="str">
        <f t="shared" si="0"/>
        <v>27.</v>
      </c>
      <c r="B8" s="7">
        <v>6</v>
      </c>
      <c r="C8" s="25" t="s">
        <v>151</v>
      </c>
      <c r="D8" s="101"/>
      <c r="E8" s="55"/>
      <c r="F8" s="102">
        <v>1</v>
      </c>
      <c r="G8" s="103"/>
    </row>
    <row r="9" spans="1:14" x14ac:dyDescent="0.25">
      <c r="A9" s="9" t="str">
        <f t="shared" si="0"/>
        <v>27.</v>
      </c>
      <c r="B9" s="7">
        <v>7</v>
      </c>
      <c r="C9" s="25" t="s">
        <v>152</v>
      </c>
      <c r="D9" s="101"/>
      <c r="E9" s="55"/>
      <c r="F9" s="102">
        <v>1</v>
      </c>
      <c r="G9" s="103"/>
    </row>
    <row r="10" spans="1:14" x14ac:dyDescent="0.25">
      <c r="A10" s="9" t="str">
        <f t="shared" si="0"/>
        <v>27.</v>
      </c>
      <c r="B10" s="7">
        <v>8</v>
      </c>
      <c r="C10" s="25" t="s">
        <v>153</v>
      </c>
      <c r="D10" s="101"/>
      <c r="E10" s="55"/>
      <c r="F10" s="102">
        <v>1</v>
      </c>
      <c r="G10" s="103"/>
    </row>
    <row r="11" spans="1:14" x14ac:dyDescent="0.25">
      <c r="A11" s="9" t="str">
        <f t="shared" si="0"/>
        <v>27.</v>
      </c>
      <c r="B11" s="7">
        <v>9</v>
      </c>
      <c r="C11" s="25" t="s">
        <v>154</v>
      </c>
      <c r="D11" s="101"/>
      <c r="E11" s="55"/>
      <c r="F11" s="102">
        <v>1</v>
      </c>
      <c r="G11" s="103"/>
    </row>
    <row r="12" spans="1:14" x14ac:dyDescent="0.25">
      <c r="A12" s="9" t="str">
        <f t="shared" si="0"/>
        <v>27.</v>
      </c>
      <c r="B12" s="7">
        <v>10</v>
      </c>
      <c r="C12" s="25" t="s">
        <v>155</v>
      </c>
      <c r="D12" s="101"/>
      <c r="E12" s="55"/>
      <c r="F12" s="102">
        <v>1</v>
      </c>
      <c r="G12" s="103"/>
    </row>
    <row r="13" spans="1:14" x14ac:dyDescent="0.25">
      <c r="A13" s="9" t="str">
        <f t="shared" si="0"/>
        <v>27.</v>
      </c>
      <c r="B13" s="7">
        <v>11</v>
      </c>
      <c r="C13" s="25" t="s">
        <v>156</v>
      </c>
      <c r="D13" s="101"/>
      <c r="E13" s="55"/>
      <c r="F13" s="102">
        <v>1</v>
      </c>
      <c r="G13" s="103"/>
    </row>
    <row r="14" spans="1:14" x14ac:dyDescent="0.25">
      <c r="A14" s="9" t="str">
        <f t="shared" si="0"/>
        <v>27.</v>
      </c>
      <c r="B14" s="7">
        <v>12</v>
      </c>
      <c r="C14" s="25" t="s">
        <v>157</v>
      </c>
      <c r="D14" s="101"/>
      <c r="E14" s="55"/>
      <c r="F14" s="102">
        <v>1</v>
      </c>
      <c r="G14" s="103"/>
    </row>
    <row r="15" spans="1:14" x14ac:dyDescent="0.25">
      <c r="A15" s="9" t="str">
        <f t="shared" si="0"/>
        <v>27.</v>
      </c>
      <c r="B15" s="7">
        <v>13</v>
      </c>
      <c r="C15" s="25" t="s">
        <v>158</v>
      </c>
      <c r="D15" s="101"/>
      <c r="E15" s="55"/>
      <c r="F15" s="102">
        <v>1</v>
      </c>
      <c r="G15" s="103"/>
    </row>
    <row r="16" spans="1:14" x14ac:dyDescent="0.25">
      <c r="A16" s="9" t="str">
        <f t="shared" si="0"/>
        <v>27.</v>
      </c>
      <c r="B16" s="7">
        <v>14</v>
      </c>
      <c r="C16" s="25" t="s">
        <v>159</v>
      </c>
      <c r="D16" s="101"/>
      <c r="E16" s="55"/>
      <c r="F16" s="102">
        <v>1</v>
      </c>
      <c r="G16" s="103"/>
    </row>
    <row r="17" spans="1:8" x14ac:dyDescent="0.25">
      <c r="A17" s="9" t="str">
        <f t="shared" si="0"/>
        <v>27.</v>
      </c>
      <c r="B17" s="7">
        <v>15</v>
      </c>
      <c r="C17" s="25" t="s">
        <v>160</v>
      </c>
      <c r="D17" s="101"/>
      <c r="E17" s="55"/>
      <c r="F17" s="102">
        <v>1</v>
      </c>
      <c r="G17" s="103"/>
    </row>
    <row r="18" spans="1:8" x14ac:dyDescent="0.25">
      <c r="A18" s="9" t="str">
        <f t="shared" si="0"/>
        <v>27.</v>
      </c>
      <c r="B18" s="7">
        <v>16</v>
      </c>
      <c r="C18" s="25" t="s">
        <v>161</v>
      </c>
      <c r="D18" s="101"/>
      <c r="E18" s="55"/>
      <c r="F18" s="102">
        <v>1</v>
      </c>
      <c r="G18" s="103"/>
      <c r="H18" s="1"/>
    </row>
    <row r="19" spans="1:8" x14ac:dyDescent="0.25">
      <c r="A19" s="9" t="str">
        <f t="shared" si="0"/>
        <v>27.</v>
      </c>
      <c r="B19" s="7">
        <v>17</v>
      </c>
      <c r="C19" s="25" t="s">
        <v>162</v>
      </c>
      <c r="D19" s="101"/>
      <c r="E19" s="55"/>
      <c r="F19" s="102">
        <v>1</v>
      </c>
      <c r="G19" s="103"/>
    </row>
    <row r="20" spans="1:8" x14ac:dyDescent="0.25">
      <c r="A20" s="9" t="str">
        <f t="shared" si="0"/>
        <v>27.</v>
      </c>
      <c r="B20" s="7">
        <v>18</v>
      </c>
      <c r="C20" s="25" t="s">
        <v>163</v>
      </c>
      <c r="D20" s="101"/>
      <c r="E20" s="55"/>
      <c r="F20" s="102">
        <v>1</v>
      </c>
      <c r="G20" s="103"/>
    </row>
    <row r="21" spans="1:8" x14ac:dyDescent="0.25">
      <c r="A21" s="9" t="str">
        <f t="shared" si="0"/>
        <v>27.</v>
      </c>
      <c r="B21" s="7">
        <v>19</v>
      </c>
      <c r="C21" s="25" t="s">
        <v>164</v>
      </c>
      <c r="D21" s="101"/>
      <c r="E21" s="55"/>
      <c r="F21" s="102">
        <v>1</v>
      </c>
      <c r="G21" s="103"/>
    </row>
    <row r="22" spans="1:8" x14ac:dyDescent="0.25">
      <c r="A22" s="9" t="str">
        <f t="shared" si="0"/>
        <v>27.</v>
      </c>
      <c r="B22" s="7">
        <v>20</v>
      </c>
      <c r="C22" s="25" t="s">
        <v>165</v>
      </c>
      <c r="D22" s="101"/>
      <c r="E22" s="55"/>
      <c r="F22" s="102">
        <v>1</v>
      </c>
      <c r="G22" s="103"/>
    </row>
    <row r="23" spans="1:8" x14ac:dyDescent="0.25">
      <c r="A23" s="9" t="str">
        <f t="shared" si="0"/>
        <v>27.</v>
      </c>
      <c r="B23" s="7">
        <v>21</v>
      </c>
      <c r="C23" s="25" t="s">
        <v>166</v>
      </c>
      <c r="D23" s="101"/>
      <c r="E23" s="55"/>
      <c r="F23" s="102">
        <v>10</v>
      </c>
      <c r="G23" s="103"/>
    </row>
    <row r="24" spans="1:8" x14ac:dyDescent="0.25">
      <c r="A24" s="9" t="str">
        <f t="shared" si="0"/>
        <v>27.</v>
      </c>
      <c r="B24" s="7">
        <v>22</v>
      </c>
      <c r="C24" s="25" t="s">
        <v>167</v>
      </c>
      <c r="D24" s="101"/>
      <c r="E24" s="55"/>
      <c r="F24" s="102">
        <v>10</v>
      </c>
      <c r="G24" s="103"/>
    </row>
    <row r="25" spans="1:8" ht="26.4" x14ac:dyDescent="0.25">
      <c r="A25" s="9" t="str">
        <f t="shared" si="0"/>
        <v>27.</v>
      </c>
      <c r="B25" s="7">
        <v>23</v>
      </c>
      <c r="C25" s="25" t="s">
        <v>301</v>
      </c>
      <c r="D25" s="101"/>
      <c r="E25" s="55"/>
      <c r="F25" s="102">
        <v>1</v>
      </c>
      <c r="G25" s="103"/>
    </row>
    <row r="26" spans="1:8" ht="26.4" x14ac:dyDescent="0.25">
      <c r="A26" s="9" t="str">
        <f t="shared" si="0"/>
        <v>27.</v>
      </c>
      <c r="B26" s="7">
        <v>24</v>
      </c>
      <c r="C26" s="25" t="s">
        <v>370</v>
      </c>
      <c r="D26" s="101"/>
      <c r="E26" s="55"/>
      <c r="F26" s="102">
        <v>1</v>
      </c>
      <c r="G26" s="103"/>
    </row>
    <row r="27" spans="1:8" ht="26.4" x14ac:dyDescent="0.25">
      <c r="A27" s="9" t="str">
        <f t="shared" si="0"/>
        <v>27.</v>
      </c>
      <c r="B27" s="7">
        <v>25</v>
      </c>
      <c r="C27" s="25" t="s">
        <v>302</v>
      </c>
      <c r="D27" s="101"/>
      <c r="E27" s="55"/>
      <c r="F27" s="102">
        <v>1</v>
      </c>
      <c r="G27" s="103"/>
    </row>
    <row r="28" spans="1:8" ht="19.8" customHeight="1" x14ac:dyDescent="0.25">
      <c r="A28" s="92"/>
      <c r="B28" s="49"/>
      <c r="C28" s="77"/>
      <c r="D28" s="78"/>
      <c r="E28" s="78"/>
      <c r="F28" s="79" t="str">
        <f>CONCATENATE("KOPĒJĀ CENA par ",A6,"pozīciju bez PVN, EUR:")</f>
        <v>KOPĒJĀ CENA par 27.pozīciju bez PVN, EUR:</v>
      </c>
      <c r="G28" s="104">
        <f>SUMPRODUCT(F3:F27,G3:G27)</f>
        <v>0</v>
      </c>
    </row>
    <row r="29" spans="1:8" x14ac:dyDescent="0.25">
      <c r="A29" s="90"/>
      <c r="B29" s="4"/>
      <c r="C29" s="105" t="s">
        <v>14</v>
      </c>
      <c r="D29" s="148" t="s">
        <v>29</v>
      </c>
      <c r="E29" s="143"/>
      <c r="F29" s="148" t="s">
        <v>30</v>
      </c>
      <c r="G29" s="143"/>
    </row>
    <row r="30" spans="1:8" ht="26.4" x14ac:dyDescent="0.25">
      <c r="A30" s="9" t="str">
        <f t="shared" ref="A30:A74" si="1">$A$1</f>
        <v>27.</v>
      </c>
      <c r="B30" s="7">
        <v>26</v>
      </c>
      <c r="C30" s="25" t="s">
        <v>168</v>
      </c>
      <c r="D30" s="151"/>
      <c r="E30" s="152"/>
      <c r="F30" s="151"/>
      <c r="G30" s="152"/>
    </row>
    <row r="31" spans="1:8" ht="26.4" x14ac:dyDescent="0.25">
      <c r="A31" s="9" t="str">
        <f t="shared" si="1"/>
        <v>27.</v>
      </c>
      <c r="B31" s="7">
        <v>27</v>
      </c>
      <c r="C31" s="83" t="s">
        <v>169</v>
      </c>
      <c r="D31" s="151"/>
      <c r="E31" s="152"/>
      <c r="F31" s="151"/>
      <c r="G31" s="152"/>
    </row>
    <row r="32" spans="1:8" x14ac:dyDescent="0.25">
      <c r="A32" s="9" t="str">
        <f t="shared" si="1"/>
        <v>27.</v>
      </c>
      <c r="B32" s="14" t="s">
        <v>303</v>
      </c>
      <c r="C32" s="25" t="s">
        <v>170</v>
      </c>
      <c r="D32" s="151"/>
      <c r="E32" s="152"/>
      <c r="F32" s="151"/>
      <c r="G32" s="152"/>
    </row>
    <row r="33" spans="1:7" ht="26.4" x14ac:dyDescent="0.25">
      <c r="A33" s="9" t="str">
        <f t="shared" si="1"/>
        <v>27.</v>
      </c>
      <c r="B33" s="14" t="s">
        <v>304</v>
      </c>
      <c r="C33" s="25" t="s">
        <v>171</v>
      </c>
      <c r="D33" s="151"/>
      <c r="E33" s="152"/>
      <c r="F33" s="151"/>
      <c r="G33" s="152"/>
    </row>
    <row r="34" spans="1:7" ht="26.4" x14ac:dyDescent="0.25">
      <c r="A34" s="9" t="str">
        <f t="shared" si="1"/>
        <v>27.</v>
      </c>
      <c r="B34" s="14" t="s">
        <v>305</v>
      </c>
      <c r="C34" s="25" t="s">
        <v>172</v>
      </c>
      <c r="D34" s="151"/>
      <c r="E34" s="152"/>
      <c r="F34" s="151"/>
      <c r="G34" s="152"/>
    </row>
    <row r="35" spans="1:7" x14ac:dyDescent="0.25">
      <c r="A35" s="9" t="str">
        <f t="shared" si="1"/>
        <v>27.</v>
      </c>
      <c r="B35" s="14" t="s">
        <v>306</v>
      </c>
      <c r="C35" s="25" t="s">
        <v>173</v>
      </c>
      <c r="D35" s="151"/>
      <c r="E35" s="152"/>
      <c r="F35" s="151"/>
      <c r="G35" s="152"/>
    </row>
    <row r="36" spans="1:7" ht="26.4" x14ac:dyDescent="0.25">
      <c r="A36" s="9" t="str">
        <f t="shared" si="1"/>
        <v>27.</v>
      </c>
      <c r="B36" s="14" t="s">
        <v>307</v>
      </c>
      <c r="C36" s="25" t="s">
        <v>174</v>
      </c>
      <c r="D36" s="151"/>
      <c r="E36" s="152"/>
      <c r="F36" s="151"/>
      <c r="G36" s="152"/>
    </row>
    <row r="37" spans="1:7" ht="26.4" x14ac:dyDescent="0.25">
      <c r="A37" s="9" t="str">
        <f t="shared" si="1"/>
        <v>27.</v>
      </c>
      <c r="B37" s="14" t="s">
        <v>308</v>
      </c>
      <c r="C37" s="25" t="s">
        <v>175</v>
      </c>
      <c r="D37" s="151"/>
      <c r="E37" s="152"/>
      <c r="F37" s="151"/>
      <c r="G37" s="152"/>
    </row>
    <row r="38" spans="1:7" ht="39.6" x14ac:dyDescent="0.25">
      <c r="A38" s="9" t="str">
        <f t="shared" si="1"/>
        <v>27.</v>
      </c>
      <c r="B38" s="14" t="s">
        <v>309</v>
      </c>
      <c r="C38" s="25" t="s">
        <v>176</v>
      </c>
      <c r="D38" s="151"/>
      <c r="E38" s="152"/>
      <c r="F38" s="151"/>
      <c r="G38" s="152"/>
    </row>
    <row r="39" spans="1:7" ht="26.4" x14ac:dyDescent="0.25">
      <c r="A39" s="9" t="str">
        <f t="shared" si="1"/>
        <v>27.</v>
      </c>
      <c r="B39" s="14" t="s">
        <v>310</v>
      </c>
      <c r="C39" s="25" t="s">
        <v>177</v>
      </c>
      <c r="D39" s="151"/>
      <c r="E39" s="152"/>
      <c r="F39" s="151"/>
      <c r="G39" s="152"/>
    </row>
    <row r="40" spans="1:7" ht="26.4" x14ac:dyDescent="0.25">
      <c r="A40" s="9" t="str">
        <f t="shared" si="1"/>
        <v>27.</v>
      </c>
      <c r="B40" s="7">
        <v>28</v>
      </c>
      <c r="C40" s="83" t="s">
        <v>178</v>
      </c>
      <c r="D40" s="151"/>
      <c r="E40" s="152"/>
      <c r="F40" s="151"/>
      <c r="G40" s="152"/>
    </row>
    <row r="41" spans="1:7" x14ac:dyDescent="0.25">
      <c r="A41" s="9" t="str">
        <f t="shared" si="1"/>
        <v>27.</v>
      </c>
      <c r="B41" s="14" t="s">
        <v>311</v>
      </c>
      <c r="C41" s="25" t="s">
        <v>179</v>
      </c>
      <c r="D41" s="151"/>
      <c r="E41" s="152"/>
      <c r="F41" s="151"/>
      <c r="G41" s="152"/>
    </row>
    <row r="42" spans="1:7" ht="26.4" x14ac:dyDescent="0.25">
      <c r="A42" s="9" t="str">
        <f t="shared" si="1"/>
        <v>27.</v>
      </c>
      <c r="B42" s="14" t="s">
        <v>312</v>
      </c>
      <c r="C42" s="25" t="s">
        <v>180</v>
      </c>
      <c r="D42" s="151"/>
      <c r="E42" s="152"/>
      <c r="F42" s="151"/>
      <c r="G42" s="152"/>
    </row>
    <row r="43" spans="1:7" ht="26.4" x14ac:dyDescent="0.25">
      <c r="A43" s="9" t="str">
        <f t="shared" si="1"/>
        <v>27.</v>
      </c>
      <c r="B43" s="14" t="s">
        <v>313</v>
      </c>
      <c r="C43" s="25" t="s">
        <v>181</v>
      </c>
      <c r="D43" s="151"/>
      <c r="E43" s="152"/>
      <c r="F43" s="151"/>
      <c r="G43" s="152"/>
    </row>
    <row r="44" spans="1:7" x14ac:dyDescent="0.25">
      <c r="A44" s="9" t="str">
        <f t="shared" si="1"/>
        <v>27.</v>
      </c>
      <c r="B44" s="14" t="s">
        <v>314</v>
      </c>
      <c r="C44" s="25" t="s">
        <v>182</v>
      </c>
      <c r="D44" s="151"/>
      <c r="E44" s="152"/>
      <c r="F44" s="151"/>
      <c r="G44" s="152"/>
    </row>
    <row r="45" spans="1:7" ht="26.4" x14ac:dyDescent="0.25">
      <c r="A45" s="9" t="str">
        <f t="shared" si="1"/>
        <v>27.</v>
      </c>
      <c r="B45" s="14" t="s">
        <v>315</v>
      </c>
      <c r="C45" s="25" t="s">
        <v>183</v>
      </c>
      <c r="D45" s="151"/>
      <c r="E45" s="152"/>
      <c r="F45" s="151"/>
      <c r="G45" s="152"/>
    </row>
    <row r="46" spans="1:7" ht="26.4" x14ac:dyDescent="0.25">
      <c r="A46" s="9" t="str">
        <f t="shared" si="1"/>
        <v>27.</v>
      </c>
      <c r="B46" s="14" t="s">
        <v>316</v>
      </c>
      <c r="C46" s="25" t="s">
        <v>175</v>
      </c>
      <c r="D46" s="151"/>
      <c r="E46" s="152"/>
      <c r="F46" s="151"/>
      <c r="G46" s="152"/>
    </row>
    <row r="47" spans="1:7" ht="39.6" x14ac:dyDescent="0.25">
      <c r="A47" s="9" t="str">
        <f t="shared" si="1"/>
        <v>27.</v>
      </c>
      <c r="B47" s="14" t="s">
        <v>317</v>
      </c>
      <c r="C47" s="25" t="s">
        <v>176</v>
      </c>
      <c r="D47" s="151"/>
      <c r="E47" s="152"/>
      <c r="F47" s="151"/>
      <c r="G47" s="152"/>
    </row>
    <row r="48" spans="1:7" ht="26.4" x14ac:dyDescent="0.25">
      <c r="A48" s="9" t="str">
        <f t="shared" si="1"/>
        <v>27.</v>
      </c>
      <c r="B48" s="14" t="s">
        <v>318</v>
      </c>
      <c r="C48" s="25" t="s">
        <v>177</v>
      </c>
      <c r="D48" s="151"/>
      <c r="E48" s="152"/>
      <c r="F48" s="151"/>
      <c r="G48" s="152"/>
    </row>
    <row r="49" spans="1:7" ht="52.8" x14ac:dyDescent="0.25">
      <c r="A49" s="116" t="str">
        <f t="shared" si="1"/>
        <v>27.</v>
      </c>
      <c r="B49" s="115">
        <v>29</v>
      </c>
      <c r="C49" s="117" t="s">
        <v>184</v>
      </c>
      <c r="D49" s="151"/>
      <c r="E49" s="152"/>
      <c r="F49" s="151"/>
      <c r="G49" s="152"/>
    </row>
    <row r="50" spans="1:7" x14ac:dyDescent="0.25">
      <c r="A50" s="116" t="str">
        <f t="shared" si="1"/>
        <v>27.</v>
      </c>
      <c r="B50" s="118" t="s">
        <v>319</v>
      </c>
      <c r="C50" s="119" t="s">
        <v>185</v>
      </c>
      <c r="D50" s="151"/>
      <c r="E50" s="152"/>
      <c r="F50" s="151"/>
      <c r="G50" s="152"/>
    </row>
    <row r="51" spans="1:7" x14ac:dyDescent="0.25">
      <c r="A51" s="116" t="str">
        <f t="shared" si="1"/>
        <v>27.</v>
      </c>
      <c r="B51" s="118" t="s">
        <v>320</v>
      </c>
      <c r="C51" s="119" t="s">
        <v>186</v>
      </c>
      <c r="D51" s="151"/>
      <c r="E51" s="152"/>
      <c r="F51" s="151"/>
      <c r="G51" s="152"/>
    </row>
    <row r="52" spans="1:7" x14ac:dyDescent="0.25">
      <c r="A52" s="116" t="str">
        <f t="shared" si="1"/>
        <v>27.</v>
      </c>
      <c r="B52" s="118" t="s">
        <v>321</v>
      </c>
      <c r="C52" s="119" t="s">
        <v>187</v>
      </c>
      <c r="D52" s="151"/>
      <c r="E52" s="152"/>
      <c r="F52" s="151"/>
      <c r="G52" s="152"/>
    </row>
    <row r="53" spans="1:7" x14ac:dyDescent="0.25">
      <c r="A53" s="116" t="str">
        <f t="shared" si="1"/>
        <v>27.</v>
      </c>
      <c r="B53" s="118" t="s">
        <v>322</v>
      </c>
      <c r="C53" s="119" t="s">
        <v>188</v>
      </c>
      <c r="D53" s="151"/>
      <c r="E53" s="152"/>
      <c r="F53" s="151"/>
      <c r="G53" s="152"/>
    </row>
    <row r="54" spans="1:7" x14ac:dyDescent="0.25">
      <c r="A54" s="116" t="str">
        <f t="shared" si="1"/>
        <v>27.</v>
      </c>
      <c r="B54" s="118" t="s">
        <v>323</v>
      </c>
      <c r="C54" s="119" t="s">
        <v>189</v>
      </c>
      <c r="D54" s="151"/>
      <c r="E54" s="152"/>
      <c r="F54" s="151"/>
      <c r="G54" s="152"/>
    </row>
    <row r="55" spans="1:7" x14ac:dyDescent="0.25">
      <c r="A55" s="116" t="str">
        <f t="shared" si="1"/>
        <v>27.</v>
      </c>
      <c r="B55" s="118" t="s">
        <v>324</v>
      </c>
      <c r="C55" s="119" t="s">
        <v>190</v>
      </c>
      <c r="D55" s="151"/>
      <c r="E55" s="152"/>
      <c r="F55" s="151"/>
      <c r="G55" s="152"/>
    </row>
    <row r="56" spans="1:7" x14ac:dyDescent="0.25">
      <c r="A56" s="116" t="str">
        <f t="shared" si="1"/>
        <v>27.</v>
      </c>
      <c r="B56" s="118" t="s">
        <v>325</v>
      </c>
      <c r="C56" s="119" t="s">
        <v>191</v>
      </c>
      <c r="D56" s="151"/>
      <c r="E56" s="152"/>
      <c r="F56" s="151"/>
      <c r="G56" s="152"/>
    </row>
    <row r="57" spans="1:7" x14ac:dyDescent="0.25">
      <c r="A57" s="116" t="str">
        <f t="shared" si="1"/>
        <v>27.</v>
      </c>
      <c r="B57" s="118" t="s">
        <v>326</v>
      </c>
      <c r="C57" s="119" t="s">
        <v>192</v>
      </c>
      <c r="D57" s="151"/>
      <c r="E57" s="152"/>
      <c r="F57" s="151"/>
      <c r="G57" s="152"/>
    </row>
    <row r="58" spans="1:7" ht="40.799999999999997" customHeight="1" x14ac:dyDescent="0.25">
      <c r="A58" s="116" t="str">
        <f t="shared" si="1"/>
        <v>27.</v>
      </c>
      <c r="B58" s="115">
        <v>30</v>
      </c>
      <c r="C58" s="117" t="s">
        <v>193</v>
      </c>
      <c r="D58" s="151"/>
      <c r="E58" s="152"/>
      <c r="F58" s="151"/>
      <c r="G58" s="152"/>
    </row>
    <row r="59" spans="1:7" x14ac:dyDescent="0.25">
      <c r="A59" s="116" t="str">
        <f t="shared" si="1"/>
        <v>27.</v>
      </c>
      <c r="B59" s="118" t="s">
        <v>327</v>
      </c>
      <c r="C59" s="119" t="s">
        <v>194</v>
      </c>
      <c r="D59" s="151"/>
      <c r="E59" s="152"/>
      <c r="F59" s="151"/>
      <c r="G59" s="152"/>
    </row>
    <row r="60" spans="1:7" x14ac:dyDescent="0.25">
      <c r="A60" s="116" t="str">
        <f t="shared" si="1"/>
        <v>27.</v>
      </c>
      <c r="B60" s="118" t="s">
        <v>328</v>
      </c>
      <c r="C60" s="119" t="s">
        <v>195</v>
      </c>
      <c r="D60" s="151"/>
      <c r="E60" s="152"/>
      <c r="F60" s="151"/>
      <c r="G60" s="152"/>
    </row>
    <row r="61" spans="1:7" x14ac:dyDescent="0.25">
      <c r="A61" s="116" t="str">
        <f t="shared" si="1"/>
        <v>27.</v>
      </c>
      <c r="B61" s="118" t="s">
        <v>329</v>
      </c>
      <c r="C61" s="119" t="s">
        <v>196</v>
      </c>
      <c r="D61" s="151"/>
      <c r="E61" s="152"/>
      <c r="F61" s="151"/>
      <c r="G61" s="152"/>
    </row>
    <row r="62" spans="1:7" x14ac:dyDescent="0.25">
      <c r="A62" s="116" t="str">
        <f t="shared" si="1"/>
        <v>27.</v>
      </c>
      <c r="B62" s="118" t="s">
        <v>330</v>
      </c>
      <c r="C62" s="119" t="s">
        <v>197</v>
      </c>
      <c r="D62" s="151"/>
      <c r="E62" s="152"/>
      <c r="F62" s="151"/>
      <c r="G62" s="152"/>
    </row>
    <row r="63" spans="1:7" x14ac:dyDescent="0.25">
      <c r="A63" s="116" t="str">
        <f t="shared" si="1"/>
        <v>27.</v>
      </c>
      <c r="B63" s="118" t="s">
        <v>331</v>
      </c>
      <c r="C63" s="119" t="s">
        <v>198</v>
      </c>
      <c r="D63" s="151"/>
      <c r="E63" s="152"/>
      <c r="F63" s="151"/>
      <c r="G63" s="152"/>
    </row>
    <row r="64" spans="1:7" x14ac:dyDescent="0.25">
      <c r="A64" s="116" t="str">
        <f t="shared" si="1"/>
        <v>27.</v>
      </c>
      <c r="B64" s="118" t="s">
        <v>332</v>
      </c>
      <c r="C64" s="119" t="s">
        <v>199</v>
      </c>
      <c r="D64" s="151"/>
      <c r="E64" s="152"/>
      <c r="F64" s="151"/>
      <c r="G64" s="152"/>
    </row>
    <row r="65" spans="1:7" x14ac:dyDescent="0.25">
      <c r="A65" s="116" t="str">
        <f t="shared" si="1"/>
        <v>27.</v>
      </c>
      <c r="B65" s="118" t="s">
        <v>333</v>
      </c>
      <c r="C65" s="119" t="s">
        <v>200</v>
      </c>
      <c r="D65" s="151"/>
      <c r="E65" s="152"/>
      <c r="F65" s="151"/>
      <c r="G65" s="152"/>
    </row>
    <row r="66" spans="1:7" x14ac:dyDescent="0.25">
      <c r="A66" s="116" t="str">
        <f t="shared" si="1"/>
        <v>27.</v>
      </c>
      <c r="B66" s="118" t="s">
        <v>334</v>
      </c>
      <c r="C66" s="119" t="s">
        <v>201</v>
      </c>
      <c r="D66" s="151"/>
      <c r="E66" s="152"/>
      <c r="F66" s="151"/>
      <c r="G66" s="152"/>
    </row>
    <row r="67" spans="1:7" x14ac:dyDescent="0.25">
      <c r="A67" s="116" t="str">
        <f t="shared" si="1"/>
        <v>27.</v>
      </c>
      <c r="B67" s="118" t="s">
        <v>335</v>
      </c>
      <c r="C67" s="119" t="s">
        <v>202</v>
      </c>
      <c r="D67" s="151"/>
      <c r="E67" s="152"/>
      <c r="F67" s="151"/>
      <c r="G67" s="152"/>
    </row>
    <row r="68" spans="1:7" ht="16.8" customHeight="1" x14ac:dyDescent="0.25">
      <c r="A68" s="116" t="str">
        <f t="shared" si="1"/>
        <v>27.</v>
      </c>
      <c r="B68" s="118" t="s">
        <v>336</v>
      </c>
      <c r="C68" s="119" t="s">
        <v>203</v>
      </c>
      <c r="D68" s="151"/>
      <c r="E68" s="152"/>
      <c r="F68" s="151"/>
      <c r="G68" s="152"/>
    </row>
    <row r="69" spans="1:7" x14ac:dyDescent="0.25">
      <c r="A69" s="116" t="str">
        <f t="shared" si="1"/>
        <v>27.</v>
      </c>
      <c r="B69" s="118" t="s">
        <v>337</v>
      </c>
      <c r="C69" s="117" t="s">
        <v>204</v>
      </c>
      <c r="D69" s="151"/>
      <c r="E69" s="152"/>
      <c r="F69" s="151"/>
      <c r="G69" s="152"/>
    </row>
    <row r="70" spans="1:7" ht="39.6" x14ac:dyDescent="0.25">
      <c r="A70" s="116" t="str">
        <f t="shared" si="1"/>
        <v>27.</v>
      </c>
      <c r="B70" s="118" t="s">
        <v>338</v>
      </c>
      <c r="C70" s="119" t="s">
        <v>205</v>
      </c>
      <c r="D70" s="151"/>
      <c r="E70" s="152"/>
      <c r="F70" s="151"/>
      <c r="G70" s="152"/>
    </row>
    <row r="71" spans="1:7" x14ac:dyDescent="0.25">
      <c r="A71" s="116" t="str">
        <f t="shared" si="1"/>
        <v>27.</v>
      </c>
      <c r="B71" s="118" t="s">
        <v>339</v>
      </c>
      <c r="C71" s="117" t="s">
        <v>206</v>
      </c>
      <c r="D71" s="151"/>
      <c r="E71" s="152"/>
      <c r="F71" s="151"/>
      <c r="G71" s="152"/>
    </row>
    <row r="72" spans="1:7" ht="39.6" x14ac:dyDescent="0.25">
      <c r="A72" s="116" t="str">
        <f t="shared" si="1"/>
        <v>27.</v>
      </c>
      <c r="B72" s="118" t="s">
        <v>340</v>
      </c>
      <c r="C72" s="119" t="s">
        <v>207</v>
      </c>
      <c r="D72" s="151"/>
      <c r="E72" s="152"/>
      <c r="F72" s="151"/>
      <c r="G72" s="152"/>
    </row>
    <row r="73" spans="1:7" x14ac:dyDescent="0.25">
      <c r="A73" s="9" t="str">
        <f t="shared" si="1"/>
        <v>27.</v>
      </c>
      <c r="B73" s="14" t="s">
        <v>341</v>
      </c>
      <c r="C73" s="83" t="s">
        <v>208</v>
      </c>
      <c r="D73" s="151"/>
      <c r="E73" s="152"/>
      <c r="F73" s="151"/>
      <c r="G73" s="152"/>
    </row>
    <row r="74" spans="1:7" ht="52.8" x14ac:dyDescent="0.25">
      <c r="A74" s="9" t="str">
        <f t="shared" si="1"/>
        <v>27.</v>
      </c>
      <c r="B74" s="14" t="s">
        <v>342</v>
      </c>
      <c r="C74" s="25" t="s">
        <v>209</v>
      </c>
      <c r="D74" s="151"/>
      <c r="E74" s="152"/>
      <c r="F74" s="151"/>
      <c r="G74" s="152"/>
    </row>
  </sheetData>
  <mergeCells count="94">
    <mergeCell ref="D69:E69"/>
    <mergeCell ref="F69:G69"/>
    <mergeCell ref="D73:E73"/>
    <mergeCell ref="F73:G73"/>
    <mergeCell ref="D74:E74"/>
    <mergeCell ref="F74:G74"/>
    <mergeCell ref="D70:E70"/>
    <mergeCell ref="F70:G70"/>
    <mergeCell ref="D71:E71"/>
    <mergeCell ref="F71:G71"/>
    <mergeCell ref="D72:E72"/>
    <mergeCell ref="F72:G72"/>
    <mergeCell ref="D63:E63"/>
    <mergeCell ref="F63:G63"/>
    <mergeCell ref="D64:E64"/>
    <mergeCell ref="F64:G64"/>
    <mergeCell ref="D65:E65"/>
    <mergeCell ref="F65:G65"/>
    <mergeCell ref="D66:E66"/>
    <mergeCell ref="F66:G66"/>
    <mergeCell ref="D67:E67"/>
    <mergeCell ref="F67:G67"/>
    <mergeCell ref="D68:E68"/>
    <mergeCell ref="F68:G68"/>
    <mergeCell ref="D57:E57"/>
    <mergeCell ref="F57:G57"/>
    <mergeCell ref="D58:E58"/>
    <mergeCell ref="F58:G58"/>
    <mergeCell ref="D59:E59"/>
    <mergeCell ref="F59:G59"/>
    <mergeCell ref="D60:E60"/>
    <mergeCell ref="F60:G60"/>
    <mergeCell ref="D61:E61"/>
    <mergeCell ref="F61:G61"/>
    <mergeCell ref="D62:E62"/>
    <mergeCell ref="F62:G62"/>
    <mergeCell ref="D51:E51"/>
    <mergeCell ref="F51:G51"/>
    <mergeCell ref="D52:E52"/>
    <mergeCell ref="F52:G52"/>
    <mergeCell ref="D53:E53"/>
    <mergeCell ref="F53:G53"/>
    <mergeCell ref="D54:E54"/>
    <mergeCell ref="F54:G54"/>
    <mergeCell ref="D55:E55"/>
    <mergeCell ref="F55:G55"/>
    <mergeCell ref="D56:E56"/>
    <mergeCell ref="F56:G56"/>
    <mergeCell ref="D45:E45"/>
    <mergeCell ref="F45:G45"/>
    <mergeCell ref="D46:E46"/>
    <mergeCell ref="F46:G46"/>
    <mergeCell ref="D47:E47"/>
    <mergeCell ref="F47:G47"/>
    <mergeCell ref="D48:E48"/>
    <mergeCell ref="F48:G48"/>
    <mergeCell ref="D49:E49"/>
    <mergeCell ref="F49:G49"/>
    <mergeCell ref="D50:E50"/>
    <mergeCell ref="F50:G50"/>
    <mergeCell ref="D39:E39"/>
    <mergeCell ref="F39:G39"/>
    <mergeCell ref="D40:E40"/>
    <mergeCell ref="F40:G40"/>
    <mergeCell ref="D41:E41"/>
    <mergeCell ref="F41:G41"/>
    <mergeCell ref="D42:E42"/>
    <mergeCell ref="F42:G42"/>
    <mergeCell ref="D43:E43"/>
    <mergeCell ref="F43:G43"/>
    <mergeCell ref="D44:E44"/>
    <mergeCell ref="F44:G44"/>
    <mergeCell ref="D37:E37"/>
    <mergeCell ref="F37:G37"/>
    <mergeCell ref="D38:E38"/>
    <mergeCell ref="F38:G38"/>
    <mergeCell ref="D33:E33"/>
    <mergeCell ref="F33:G33"/>
    <mergeCell ref="D34:E34"/>
    <mergeCell ref="F34:G34"/>
    <mergeCell ref="D35:E35"/>
    <mergeCell ref="F35:G35"/>
    <mergeCell ref="D29:E29"/>
    <mergeCell ref="F29:G29"/>
    <mergeCell ref="A1:B1"/>
    <mergeCell ref="D1:G1"/>
    <mergeCell ref="D36:E36"/>
    <mergeCell ref="F36:G36"/>
    <mergeCell ref="D30:E30"/>
    <mergeCell ref="F30:G30"/>
    <mergeCell ref="D31:E31"/>
    <mergeCell ref="F31:G31"/>
    <mergeCell ref="D32:E32"/>
    <mergeCell ref="F32:G32"/>
  </mergeCells>
  <phoneticPr fontId="5" type="noConversion"/>
  <pageMargins left="0.7" right="0.7" top="0.75" bottom="0.75" header="0.3" footer="0.3"/>
  <pageSetup paperSize="9" orientation="portrait" verticalDpi="0" r:id="rId1"/>
  <ignoredErrors>
    <ignoredError sqref="A1 B32:B39 B41:B48 B50:B57 B59:B68 B69:B72 B73:B7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G11"/>
  <sheetViews>
    <sheetView zoomScale="90" zoomScaleNormal="90" workbookViewId="0">
      <selection activeCell="H4" sqref="H4"/>
    </sheetView>
  </sheetViews>
  <sheetFormatPr defaultColWidth="9.44140625" defaultRowHeight="13.2" x14ac:dyDescent="0.25"/>
  <cols>
    <col min="1" max="2" width="4.5546875" style="20" customWidth="1"/>
    <col min="3" max="3" width="61.5546875" style="20" customWidth="1"/>
    <col min="4" max="4" width="35.5546875" style="20" customWidth="1"/>
    <col min="5" max="6" width="16.5546875" style="20" customWidth="1"/>
    <col min="7" max="7" width="16.5546875" style="65" customWidth="1"/>
    <col min="8" max="16384" width="9.44140625" style="20"/>
  </cols>
  <sheetData>
    <row r="1" spans="1:7" ht="23.25" customHeight="1" x14ac:dyDescent="0.25">
      <c r="A1" s="137" t="s">
        <v>55</v>
      </c>
      <c r="B1" s="138"/>
      <c r="C1" s="26" t="s">
        <v>57</v>
      </c>
      <c r="D1" s="139" t="s">
        <v>128</v>
      </c>
      <c r="E1" s="140"/>
      <c r="F1" s="140"/>
      <c r="G1" s="141"/>
    </row>
    <row r="2" spans="1:7" ht="39.6" x14ac:dyDescent="0.25">
      <c r="A2" s="3"/>
      <c r="B2" s="4"/>
      <c r="C2" s="10" t="s">
        <v>33</v>
      </c>
      <c r="D2" s="5" t="s">
        <v>126</v>
      </c>
      <c r="E2" s="5" t="s">
        <v>136</v>
      </c>
      <c r="F2" s="5" t="s">
        <v>9</v>
      </c>
      <c r="G2" s="57" t="s">
        <v>10</v>
      </c>
    </row>
    <row r="3" spans="1:7" x14ac:dyDescent="0.25">
      <c r="A3" s="6" t="str">
        <f>$A$1</f>
        <v>36.</v>
      </c>
      <c r="B3" s="7">
        <v>1</v>
      </c>
      <c r="C3" s="8" t="s">
        <v>223</v>
      </c>
      <c r="D3" s="23"/>
      <c r="E3" s="18"/>
      <c r="F3" s="31">
        <v>550</v>
      </c>
      <c r="G3" s="58"/>
    </row>
    <row r="4" spans="1:7" ht="19.2" customHeight="1" x14ac:dyDescent="0.25">
      <c r="A4" s="74"/>
      <c r="B4" s="75"/>
      <c r="C4" s="76"/>
      <c r="D4" s="76"/>
      <c r="E4" s="76"/>
      <c r="F4" s="48" t="str">
        <f>CONCATENATE("KOPĒJĀ CENA par ",A1,"pozīciju bez PVN, EUR:")</f>
        <v>KOPĒJĀ CENA par 36.pozīciju bez PVN, EUR:</v>
      </c>
      <c r="G4" s="59">
        <f>F3*G3</f>
        <v>0</v>
      </c>
    </row>
    <row r="5" spans="1:7" ht="12.75" customHeight="1" x14ac:dyDescent="0.25">
      <c r="A5" s="3"/>
      <c r="B5" s="4"/>
      <c r="C5" s="10" t="s">
        <v>12</v>
      </c>
      <c r="D5" s="142" t="s">
        <v>127</v>
      </c>
      <c r="E5" s="143"/>
      <c r="F5" s="142" t="s">
        <v>30</v>
      </c>
      <c r="G5" s="143"/>
    </row>
    <row r="6" spans="1:7" x14ac:dyDescent="0.25">
      <c r="A6" s="6" t="str">
        <f>$A$1</f>
        <v>36.</v>
      </c>
      <c r="B6" s="7">
        <v>2</v>
      </c>
      <c r="C6" s="8" t="s">
        <v>57</v>
      </c>
      <c r="D6" s="135"/>
      <c r="E6" s="136"/>
      <c r="F6" s="135"/>
      <c r="G6" s="136"/>
    </row>
    <row r="7" spans="1:7" ht="12.75" customHeight="1" x14ac:dyDescent="0.25">
      <c r="A7" s="3"/>
      <c r="B7" s="4"/>
      <c r="C7" s="11" t="s">
        <v>14</v>
      </c>
      <c r="D7" s="142" t="s">
        <v>127</v>
      </c>
      <c r="E7" s="143"/>
      <c r="F7" s="142" t="s">
        <v>30</v>
      </c>
      <c r="G7" s="143"/>
    </row>
    <row r="8" spans="1:7" ht="26.4" x14ac:dyDescent="0.25">
      <c r="A8" s="6" t="str">
        <f>$A$1</f>
        <v>36.</v>
      </c>
      <c r="B8" s="7">
        <v>3</v>
      </c>
      <c r="C8" s="8" t="s">
        <v>58</v>
      </c>
      <c r="D8" s="135"/>
      <c r="E8" s="136"/>
      <c r="F8" s="135"/>
      <c r="G8" s="136"/>
    </row>
    <row r="10" spans="1:7" ht="13.8" x14ac:dyDescent="0.25">
      <c r="C10" s="125"/>
      <c r="D10" s="126"/>
    </row>
    <row r="11" spans="1:7" ht="13.8" x14ac:dyDescent="0.25">
      <c r="C11" s="125"/>
      <c r="D11" s="126"/>
    </row>
  </sheetData>
  <mergeCells count="10">
    <mergeCell ref="D7:E7"/>
    <mergeCell ref="F7:G7"/>
    <mergeCell ref="D8:E8"/>
    <mergeCell ref="F8:G8"/>
    <mergeCell ref="A1:B1"/>
    <mergeCell ref="F6:G6"/>
    <mergeCell ref="D1:G1"/>
    <mergeCell ref="D5:E5"/>
    <mergeCell ref="F5:G5"/>
    <mergeCell ref="D6:E6"/>
  </mergeCells>
  <pageMargins left="0.7" right="0.7" top="0.75" bottom="0.75" header="0.3" footer="0.3"/>
  <pageSetup paperSize="9" orientation="portrait" verticalDpi="0" r:id="rId1"/>
  <ignoredErrors>
    <ignoredError sqref="A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G11"/>
  <sheetViews>
    <sheetView zoomScale="90" zoomScaleNormal="90" workbookViewId="0">
      <selection activeCell="G4" sqref="G4"/>
    </sheetView>
  </sheetViews>
  <sheetFormatPr defaultColWidth="9.44140625" defaultRowHeight="13.2" x14ac:dyDescent="0.25"/>
  <cols>
    <col min="1" max="2" width="4.5546875" style="20" customWidth="1"/>
    <col min="3" max="3" width="61.5546875" style="20" customWidth="1"/>
    <col min="4" max="4" width="35.5546875" style="20" customWidth="1"/>
    <col min="5" max="6" width="16.5546875" style="20" customWidth="1"/>
    <col min="7" max="7" width="16.5546875" style="65" customWidth="1"/>
    <col min="8" max="16384" width="9.44140625" style="20"/>
  </cols>
  <sheetData>
    <row r="1" spans="1:7" ht="23.25" customHeight="1" x14ac:dyDescent="0.25">
      <c r="A1" s="137" t="s">
        <v>236</v>
      </c>
      <c r="B1" s="138"/>
      <c r="C1" s="26" t="s">
        <v>61</v>
      </c>
      <c r="D1" s="139" t="s">
        <v>128</v>
      </c>
      <c r="E1" s="140"/>
      <c r="F1" s="140"/>
      <c r="G1" s="141"/>
    </row>
    <row r="2" spans="1:7" ht="39.6" x14ac:dyDescent="0.25">
      <c r="A2" s="3"/>
      <c r="B2" s="4"/>
      <c r="C2" s="10" t="s">
        <v>33</v>
      </c>
      <c r="D2" s="5" t="s">
        <v>126</v>
      </c>
      <c r="E2" s="5" t="s">
        <v>136</v>
      </c>
      <c r="F2" s="5" t="s">
        <v>9</v>
      </c>
      <c r="G2" s="57" t="s">
        <v>10</v>
      </c>
    </row>
    <row r="3" spans="1:7" x14ac:dyDescent="0.25">
      <c r="A3" s="6" t="str">
        <f>$A$1</f>
        <v>40.</v>
      </c>
      <c r="B3" s="7">
        <v>1</v>
      </c>
      <c r="C3" s="30" t="s">
        <v>89</v>
      </c>
      <c r="D3" s="23"/>
      <c r="E3" s="18"/>
      <c r="F3" s="32">
        <v>40</v>
      </c>
      <c r="G3" s="58"/>
    </row>
    <row r="4" spans="1:7" ht="19.8" customHeight="1" x14ac:dyDescent="0.25">
      <c r="A4" s="21"/>
      <c r="B4" s="49"/>
      <c r="C4" s="47"/>
      <c r="D4" s="47"/>
      <c r="E4" s="47"/>
      <c r="F4" s="48" t="str">
        <f>CONCATENATE("KOPĒJĀ CENA par ",A1,"pozīciju bez PVN, EUR:")</f>
        <v>KOPĒJĀ CENA par 40.pozīciju bez PVN, EUR:</v>
      </c>
      <c r="G4" s="59">
        <f>F3*G3</f>
        <v>0</v>
      </c>
    </row>
    <row r="5" spans="1:7" ht="12.75" customHeight="1" x14ac:dyDescent="0.25">
      <c r="A5" s="3"/>
      <c r="B5" s="4"/>
      <c r="C5" s="10" t="s">
        <v>12</v>
      </c>
      <c r="D5" s="142" t="s">
        <v>127</v>
      </c>
      <c r="E5" s="143"/>
      <c r="F5" s="142" t="s">
        <v>30</v>
      </c>
      <c r="G5" s="143"/>
    </row>
    <row r="6" spans="1:7" x14ac:dyDescent="0.25">
      <c r="A6" s="6" t="str">
        <f>$A$1</f>
        <v>40.</v>
      </c>
      <c r="B6" s="7">
        <v>2</v>
      </c>
      <c r="C6" s="8" t="s">
        <v>61</v>
      </c>
      <c r="D6" s="135"/>
      <c r="E6" s="136"/>
      <c r="F6" s="135"/>
      <c r="G6" s="136"/>
    </row>
    <row r="7" spans="1:7" ht="12.75" customHeight="1" x14ac:dyDescent="0.25">
      <c r="A7" s="3"/>
      <c r="B7" s="4"/>
      <c r="C7" s="11" t="s">
        <v>14</v>
      </c>
      <c r="D7" s="142" t="s">
        <v>127</v>
      </c>
      <c r="E7" s="143"/>
      <c r="F7" s="142" t="s">
        <v>30</v>
      </c>
      <c r="G7" s="143"/>
    </row>
    <row r="8" spans="1:7" x14ac:dyDescent="0.25">
      <c r="A8" s="6" t="str">
        <f>$A$1</f>
        <v>40.</v>
      </c>
      <c r="B8" s="7">
        <v>3</v>
      </c>
      <c r="C8" s="8" t="s">
        <v>62</v>
      </c>
      <c r="D8" s="135"/>
      <c r="E8" s="136"/>
      <c r="F8" s="135"/>
      <c r="G8" s="136"/>
    </row>
    <row r="9" spans="1:7" x14ac:dyDescent="0.25">
      <c r="A9" s="6" t="str">
        <f t="shared" ref="A9:A11" si="0">$A$1</f>
        <v>40.</v>
      </c>
      <c r="B9" s="7">
        <v>4</v>
      </c>
      <c r="C9" s="8" t="s">
        <v>63</v>
      </c>
      <c r="D9" s="135"/>
      <c r="E9" s="136"/>
      <c r="F9" s="135"/>
      <c r="G9" s="136"/>
    </row>
    <row r="10" spans="1:7" ht="26.4" x14ac:dyDescent="0.25">
      <c r="A10" s="6" t="str">
        <f t="shared" si="0"/>
        <v>40.</v>
      </c>
      <c r="B10" s="7">
        <v>5</v>
      </c>
      <c r="C10" s="8" t="s">
        <v>64</v>
      </c>
      <c r="D10" s="135"/>
      <c r="E10" s="136"/>
      <c r="F10" s="135"/>
      <c r="G10" s="136"/>
    </row>
    <row r="11" spans="1:7" ht="14.4" customHeight="1" x14ac:dyDescent="0.25">
      <c r="A11" s="114" t="str">
        <f t="shared" si="0"/>
        <v>40.</v>
      </c>
      <c r="B11" s="115">
        <v>6</v>
      </c>
      <c r="C11" s="30" t="s">
        <v>345</v>
      </c>
      <c r="D11" s="135"/>
      <c r="E11" s="136"/>
      <c r="F11" s="135"/>
      <c r="G11" s="136"/>
    </row>
  </sheetData>
  <mergeCells count="16">
    <mergeCell ref="D6:E6"/>
    <mergeCell ref="F6:G6"/>
    <mergeCell ref="A1:B1"/>
    <mergeCell ref="D1:G1"/>
    <mergeCell ref="D5:E5"/>
    <mergeCell ref="F5:G5"/>
    <mergeCell ref="F10:G10"/>
    <mergeCell ref="D11:E11"/>
    <mergeCell ref="F11:G11"/>
    <mergeCell ref="D7:E7"/>
    <mergeCell ref="F7:G7"/>
    <mergeCell ref="D8:E8"/>
    <mergeCell ref="F8:G8"/>
    <mergeCell ref="D9:E9"/>
    <mergeCell ref="F9:G9"/>
    <mergeCell ref="D10:E10"/>
  </mergeCells>
  <pageMargins left="0.7" right="0.7" top="0.75" bottom="0.75" header="0.3" footer="0.3"/>
  <pageSetup paperSize="9" orientation="portrait" verticalDpi="0" r:id="rId1"/>
  <ignoredErrors>
    <ignoredError sqref="A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26FA6-6D9D-4A98-9AA0-CA7910ADF7E2}">
  <sheetPr>
    <pageSetUpPr fitToPage="1"/>
  </sheetPr>
  <dimension ref="A1:G10"/>
  <sheetViews>
    <sheetView zoomScale="90" zoomScaleNormal="90" workbookViewId="0">
      <selection activeCell="K19" sqref="K19"/>
    </sheetView>
  </sheetViews>
  <sheetFormatPr defaultColWidth="9.44140625" defaultRowHeight="14.4" x14ac:dyDescent="0.3"/>
  <cols>
    <col min="1" max="2" width="4.5546875" style="19" customWidth="1"/>
    <col min="3" max="3" width="61.5546875" style="19" customWidth="1"/>
    <col min="4" max="4" width="35.5546875" style="19" customWidth="1"/>
    <col min="5" max="6" width="16.5546875" style="19" customWidth="1"/>
    <col min="7" max="7" width="16.5546875" style="69" customWidth="1"/>
    <col min="8" max="16384" width="9.44140625" style="19"/>
  </cols>
  <sheetData>
    <row r="1" spans="1:7" ht="27.6" customHeight="1" x14ac:dyDescent="0.3">
      <c r="A1" s="149" t="s">
        <v>56</v>
      </c>
      <c r="B1" s="138"/>
      <c r="C1" s="26" t="s">
        <v>217</v>
      </c>
      <c r="D1" s="150" t="s">
        <v>128</v>
      </c>
      <c r="E1" s="140"/>
      <c r="F1" s="140"/>
      <c r="G1" s="141"/>
    </row>
    <row r="2" spans="1:7" ht="39.6" x14ac:dyDescent="0.3">
      <c r="A2" s="3"/>
      <c r="B2" s="4"/>
      <c r="C2" s="10" t="s">
        <v>33</v>
      </c>
      <c r="D2" s="5" t="s">
        <v>126</v>
      </c>
      <c r="E2" s="5" t="s">
        <v>136</v>
      </c>
      <c r="F2" s="5" t="s">
        <v>9</v>
      </c>
      <c r="G2" s="68" t="s">
        <v>10</v>
      </c>
    </row>
    <row r="3" spans="1:7" x14ac:dyDescent="0.3">
      <c r="A3" s="9" t="s">
        <v>56</v>
      </c>
      <c r="B3" s="7">
        <v>1</v>
      </c>
      <c r="C3" s="8" t="s">
        <v>87</v>
      </c>
      <c r="D3" s="23"/>
      <c r="E3" s="18"/>
      <c r="F3" s="31">
        <v>70</v>
      </c>
      <c r="G3" s="58"/>
    </row>
    <row r="4" spans="1:7" x14ac:dyDescent="0.3">
      <c r="A4" s="9" t="s">
        <v>56</v>
      </c>
      <c r="B4" s="7">
        <v>2</v>
      </c>
      <c r="C4" s="8" t="s">
        <v>88</v>
      </c>
      <c r="D4" s="23"/>
      <c r="E4" s="18"/>
      <c r="F4" s="31">
        <v>20</v>
      </c>
      <c r="G4" s="58"/>
    </row>
    <row r="5" spans="1:7" s="20" customFormat="1" ht="23.1" customHeight="1" x14ac:dyDescent="0.25">
      <c r="A5" s="21"/>
      <c r="B5" s="22"/>
      <c r="C5" s="144" t="str">
        <f>CONCATENATE("KOPĒJĀ CENA par 44.pozīciju bez PVN, EUR:")</f>
        <v>KOPĒJĀ CENA par 44.pozīciju bez PVN, EUR:</v>
      </c>
      <c r="D5" s="144"/>
      <c r="E5" s="144"/>
      <c r="F5" s="145"/>
      <c r="G5" s="59">
        <f>SUMPRODUCT(F3:F4,G3:G4)</f>
        <v>0</v>
      </c>
    </row>
    <row r="6" spans="1:7" x14ac:dyDescent="0.3">
      <c r="A6" s="3"/>
      <c r="B6" s="4"/>
      <c r="C6" s="10" t="s">
        <v>12</v>
      </c>
      <c r="D6" s="142" t="s">
        <v>127</v>
      </c>
      <c r="E6" s="143"/>
      <c r="F6" s="142" t="s">
        <v>30</v>
      </c>
      <c r="G6" s="143"/>
    </row>
    <row r="7" spans="1:7" x14ac:dyDescent="0.3">
      <c r="A7" s="9" t="s">
        <v>56</v>
      </c>
      <c r="B7" s="7">
        <v>3</v>
      </c>
      <c r="C7" s="8" t="s">
        <v>211</v>
      </c>
      <c r="D7" s="135"/>
      <c r="E7" s="136"/>
      <c r="F7" s="135"/>
      <c r="G7" s="136"/>
    </row>
    <row r="8" spans="1:7" x14ac:dyDescent="0.3">
      <c r="A8" s="3"/>
      <c r="B8" s="4"/>
      <c r="C8" s="11" t="s">
        <v>14</v>
      </c>
      <c r="D8" s="142" t="s">
        <v>127</v>
      </c>
      <c r="E8" s="143"/>
      <c r="F8" s="142" t="s">
        <v>30</v>
      </c>
      <c r="G8" s="143"/>
    </row>
    <row r="9" spans="1:7" ht="52.8" x14ac:dyDescent="0.3">
      <c r="A9" s="9" t="s">
        <v>56</v>
      </c>
      <c r="B9" s="7">
        <v>4</v>
      </c>
      <c r="C9" s="8" t="s">
        <v>218</v>
      </c>
      <c r="D9" s="135"/>
      <c r="E9" s="136"/>
      <c r="F9" s="135"/>
      <c r="G9" s="136"/>
    </row>
    <row r="10" spans="1:7" ht="45.6" customHeight="1" x14ac:dyDescent="0.3">
      <c r="A10" s="9" t="s">
        <v>56</v>
      </c>
      <c r="B10" s="7">
        <v>5</v>
      </c>
      <c r="C10" s="16" t="s">
        <v>219</v>
      </c>
      <c r="D10" s="135"/>
      <c r="E10" s="136"/>
      <c r="F10" s="135"/>
      <c r="G10" s="136"/>
    </row>
  </sheetData>
  <mergeCells count="13">
    <mergeCell ref="D10:E10"/>
    <mergeCell ref="F10:G10"/>
    <mergeCell ref="D7:E7"/>
    <mergeCell ref="F7:G7"/>
    <mergeCell ref="D8:E8"/>
    <mergeCell ref="F8:G8"/>
    <mergeCell ref="D9:E9"/>
    <mergeCell ref="F9:G9"/>
    <mergeCell ref="A1:B1"/>
    <mergeCell ref="D1:G1"/>
    <mergeCell ref="C5:F5"/>
    <mergeCell ref="D6:E6"/>
    <mergeCell ref="F6:G6"/>
  </mergeCells>
  <pageMargins left="0.25" right="0.25" top="0.75" bottom="0.75" header="0.3" footer="0.3"/>
  <pageSetup paperSize="9" scale="61" orientation="landscape" horizontalDpi="4294967294" verticalDpi="4294967294" r:id="rId1"/>
  <ignoredErrors>
    <ignoredError sqref="A5:A7 A1 A8 A3:A4 A9:A1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G16"/>
  <sheetViews>
    <sheetView zoomScale="90" zoomScaleNormal="90" workbookViewId="0">
      <selection activeCell="F9" sqref="F9:G9"/>
    </sheetView>
  </sheetViews>
  <sheetFormatPr defaultColWidth="9.44140625" defaultRowHeight="13.2" x14ac:dyDescent="0.25"/>
  <cols>
    <col min="1" max="2" width="4.5546875" style="20" customWidth="1"/>
    <col min="3" max="3" width="61.5546875" style="20" customWidth="1"/>
    <col min="4" max="4" width="35.5546875" style="20" customWidth="1"/>
    <col min="5" max="6" width="16.5546875" style="20" customWidth="1"/>
    <col min="7" max="7" width="16.5546875" style="65" customWidth="1"/>
    <col min="8" max="16384" width="9.44140625" style="20"/>
  </cols>
  <sheetData>
    <row r="1" spans="1:7" ht="23.25" customHeight="1" x14ac:dyDescent="0.25">
      <c r="A1" s="137" t="s">
        <v>60</v>
      </c>
      <c r="B1" s="138"/>
      <c r="C1" s="26" t="s">
        <v>222</v>
      </c>
      <c r="D1" s="139" t="s">
        <v>128</v>
      </c>
      <c r="E1" s="140"/>
      <c r="F1" s="140"/>
      <c r="G1" s="141"/>
    </row>
    <row r="2" spans="1:7" ht="39.6" x14ac:dyDescent="0.25">
      <c r="A2" s="3"/>
      <c r="B2" s="4"/>
      <c r="C2" s="10" t="s">
        <v>33</v>
      </c>
      <c r="D2" s="5" t="s">
        <v>126</v>
      </c>
      <c r="E2" s="5" t="s">
        <v>136</v>
      </c>
      <c r="F2" s="5" t="s">
        <v>9</v>
      </c>
      <c r="G2" s="57" t="s">
        <v>10</v>
      </c>
    </row>
    <row r="3" spans="1:7" ht="26.4" x14ac:dyDescent="0.25">
      <c r="A3" s="6" t="str">
        <f>$A$1</f>
        <v>48.</v>
      </c>
      <c r="B3" s="7">
        <v>1</v>
      </c>
      <c r="C3" s="8" t="s">
        <v>85</v>
      </c>
      <c r="D3" s="23"/>
      <c r="E3" s="18"/>
      <c r="F3" s="32">
        <v>750</v>
      </c>
      <c r="G3" s="58"/>
    </row>
    <row r="4" spans="1:7" ht="24.75" customHeight="1" x14ac:dyDescent="0.25">
      <c r="A4" s="21"/>
      <c r="B4" s="49"/>
      <c r="C4" s="47"/>
      <c r="D4" s="47"/>
      <c r="E4" s="47"/>
      <c r="F4" s="48" t="str">
        <f>CONCATENATE("KOPĒJĀ CENA par ",A1,"pozīciju bez PVN, EUR:")</f>
        <v>KOPĒJĀ CENA par 48.pozīciju bez PVN, EUR:</v>
      </c>
      <c r="G4" s="59">
        <f>F3*G3</f>
        <v>0</v>
      </c>
    </row>
    <row r="5" spans="1:7" ht="12.75" customHeight="1" x14ac:dyDescent="0.25">
      <c r="A5" s="3"/>
      <c r="B5" s="4"/>
      <c r="C5" s="10" t="s">
        <v>12</v>
      </c>
      <c r="D5" s="155" t="s">
        <v>127</v>
      </c>
      <c r="E5" s="156"/>
      <c r="F5" s="142" t="s">
        <v>30</v>
      </c>
      <c r="G5" s="143"/>
    </row>
    <row r="6" spans="1:7" ht="26.4" x14ac:dyDescent="0.25">
      <c r="A6" s="6" t="str">
        <f>$A$1</f>
        <v>48.</v>
      </c>
      <c r="B6" s="7">
        <v>2</v>
      </c>
      <c r="C6" s="8" t="s">
        <v>225</v>
      </c>
      <c r="D6" s="135"/>
      <c r="E6" s="136"/>
      <c r="F6" s="135"/>
      <c r="G6" s="136"/>
    </row>
    <row r="7" spans="1:7" ht="12.75" customHeight="1" x14ac:dyDescent="0.25">
      <c r="A7" s="3"/>
      <c r="B7" s="4"/>
      <c r="C7" s="10" t="s">
        <v>14</v>
      </c>
      <c r="D7" s="155" t="s">
        <v>127</v>
      </c>
      <c r="E7" s="156"/>
      <c r="F7" s="142" t="s">
        <v>30</v>
      </c>
      <c r="G7" s="143"/>
    </row>
    <row r="8" spans="1:7" ht="26.4" x14ac:dyDescent="0.25">
      <c r="A8" s="6" t="str">
        <f>$A$1</f>
        <v>48.</v>
      </c>
      <c r="B8" s="7">
        <v>3</v>
      </c>
      <c r="C8" s="8" t="s">
        <v>225</v>
      </c>
      <c r="D8" s="135"/>
      <c r="E8" s="136"/>
      <c r="F8" s="135"/>
      <c r="G8" s="136"/>
    </row>
    <row r="9" spans="1:7" ht="26.4" x14ac:dyDescent="0.25">
      <c r="A9" s="6" t="str">
        <f>$A$1</f>
        <v>48.</v>
      </c>
      <c r="B9" s="7">
        <v>4</v>
      </c>
      <c r="C9" s="8" t="s">
        <v>86</v>
      </c>
      <c r="D9" s="135"/>
      <c r="E9" s="136"/>
      <c r="F9" s="135"/>
      <c r="G9" s="136"/>
    </row>
    <row r="10" spans="1:7" ht="78.900000000000006" customHeight="1" x14ac:dyDescent="0.25">
      <c r="A10" s="107">
        <v>48</v>
      </c>
      <c r="B10" s="113">
        <v>5</v>
      </c>
      <c r="C10" s="88" t="s">
        <v>293</v>
      </c>
      <c r="D10" s="147"/>
      <c r="E10" s="136"/>
      <c r="F10" s="147"/>
      <c r="G10" s="136"/>
    </row>
    <row r="11" spans="1:7" ht="66" x14ac:dyDescent="0.25">
      <c r="A11" s="107">
        <v>48</v>
      </c>
      <c r="B11" s="113">
        <v>6</v>
      </c>
      <c r="C11" s="88" t="s">
        <v>235</v>
      </c>
      <c r="D11" s="147"/>
      <c r="E11" s="136"/>
      <c r="F11" s="147"/>
      <c r="G11" s="136"/>
    </row>
    <row r="12" spans="1:7" ht="26.25" customHeight="1" x14ac:dyDescent="0.25">
      <c r="A12" s="72"/>
      <c r="B12" s="73"/>
      <c r="C12" s="70" t="s">
        <v>54</v>
      </c>
      <c r="D12" s="153" t="s">
        <v>59</v>
      </c>
      <c r="E12" s="154"/>
      <c r="F12" s="153" t="s">
        <v>130</v>
      </c>
      <c r="G12" s="154"/>
    </row>
    <row r="13" spans="1:7" x14ac:dyDescent="0.25">
      <c r="A13" s="6" t="str">
        <f>$A$1</f>
        <v>48.</v>
      </c>
      <c r="B13" s="7">
        <v>7</v>
      </c>
      <c r="C13" s="8" t="s">
        <v>65</v>
      </c>
      <c r="D13" s="135">
        <v>1</v>
      </c>
      <c r="E13" s="136"/>
      <c r="F13" s="135"/>
      <c r="G13" s="136"/>
    </row>
    <row r="14" spans="1:7" x14ac:dyDescent="0.25">
      <c r="A14" s="6" t="str">
        <f t="shared" ref="A14:A16" si="0">$A$1</f>
        <v>48.</v>
      </c>
      <c r="B14" s="7">
        <v>8</v>
      </c>
      <c r="C14" s="8" t="s">
        <v>66</v>
      </c>
      <c r="D14" s="135">
        <v>1</v>
      </c>
      <c r="E14" s="136"/>
      <c r="F14" s="135"/>
      <c r="G14" s="136"/>
    </row>
    <row r="15" spans="1:7" x14ac:dyDescent="0.25">
      <c r="A15" s="6" t="str">
        <f t="shared" si="0"/>
        <v>48.</v>
      </c>
      <c r="B15" s="7">
        <v>9</v>
      </c>
      <c r="C15" s="46" t="s">
        <v>224</v>
      </c>
      <c r="D15" s="135">
        <v>1</v>
      </c>
      <c r="E15" s="136"/>
      <c r="F15" s="135"/>
      <c r="G15" s="136"/>
    </row>
    <row r="16" spans="1:7" x14ac:dyDescent="0.25">
      <c r="A16" s="114" t="str">
        <f t="shared" si="0"/>
        <v>48.</v>
      </c>
      <c r="B16" s="115">
        <v>10</v>
      </c>
      <c r="C16" s="8" t="s">
        <v>347</v>
      </c>
      <c r="D16" s="135">
        <v>1</v>
      </c>
      <c r="E16" s="136"/>
      <c r="F16" s="135"/>
      <c r="G16" s="136"/>
    </row>
  </sheetData>
  <mergeCells count="26">
    <mergeCell ref="D10:E10"/>
    <mergeCell ref="D11:E11"/>
    <mergeCell ref="D6:E6"/>
    <mergeCell ref="F6:G6"/>
    <mergeCell ref="A1:B1"/>
    <mergeCell ref="D1:G1"/>
    <mergeCell ref="D5:E5"/>
    <mergeCell ref="F5:G5"/>
    <mergeCell ref="D7:E7"/>
    <mergeCell ref="F7:G7"/>
    <mergeCell ref="D8:E8"/>
    <mergeCell ref="F8:G8"/>
    <mergeCell ref="D9:E9"/>
    <mergeCell ref="F9:G9"/>
    <mergeCell ref="F10:G10"/>
    <mergeCell ref="F11:G11"/>
    <mergeCell ref="D12:E12"/>
    <mergeCell ref="F12:G12"/>
    <mergeCell ref="D16:E16"/>
    <mergeCell ref="F16:G16"/>
    <mergeCell ref="D13:E13"/>
    <mergeCell ref="F13:G13"/>
    <mergeCell ref="D14:E14"/>
    <mergeCell ref="F14:G14"/>
    <mergeCell ref="D15:E15"/>
    <mergeCell ref="F15:G15"/>
  </mergeCells>
  <pageMargins left="0.7" right="0.7" top="0.75" bottom="0.75" header="0.3" footer="0.3"/>
  <pageSetup paperSize="9" orientation="portrait" verticalDpi="0" r:id="rId1"/>
  <ignoredErrors>
    <ignoredError sqref="A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G28"/>
  <sheetViews>
    <sheetView zoomScale="90" zoomScaleNormal="90" workbookViewId="0">
      <selection activeCell="G4" sqref="G4"/>
    </sheetView>
  </sheetViews>
  <sheetFormatPr defaultColWidth="9.44140625" defaultRowHeight="13.2" x14ac:dyDescent="0.25"/>
  <cols>
    <col min="1" max="2" width="4.5546875" style="20" customWidth="1"/>
    <col min="3" max="3" width="78.44140625" style="20" customWidth="1"/>
    <col min="4" max="4" width="35.5546875" style="20" customWidth="1"/>
    <col min="5" max="6" width="16.5546875" style="20" customWidth="1"/>
    <col min="7" max="7" width="16.5546875" style="65" customWidth="1"/>
    <col min="8" max="8" width="7.5546875" style="20" customWidth="1"/>
    <col min="9" max="16384" width="9.44140625" style="20"/>
  </cols>
  <sheetData>
    <row r="1" spans="1:7" ht="27" customHeight="1" x14ac:dyDescent="0.25">
      <c r="A1" s="137" t="s">
        <v>138</v>
      </c>
      <c r="B1" s="138"/>
      <c r="C1" s="26" t="s">
        <v>290</v>
      </c>
      <c r="D1" s="139" t="s">
        <v>128</v>
      </c>
      <c r="E1" s="140"/>
      <c r="F1" s="140"/>
      <c r="G1" s="141"/>
    </row>
    <row r="2" spans="1:7" ht="39.6" x14ac:dyDescent="0.25">
      <c r="A2" s="3"/>
      <c r="B2" s="27"/>
      <c r="C2" s="80" t="s">
        <v>33</v>
      </c>
      <c r="D2" s="5" t="s">
        <v>126</v>
      </c>
      <c r="E2" s="5" t="s">
        <v>136</v>
      </c>
      <c r="F2" s="5" t="s">
        <v>9</v>
      </c>
      <c r="G2" s="57" t="s">
        <v>10</v>
      </c>
    </row>
    <row r="3" spans="1:7" x14ac:dyDescent="0.25">
      <c r="A3" s="6" t="str">
        <f t="shared" ref="A3" si="0">$A$1</f>
        <v>60.</v>
      </c>
      <c r="B3" s="7">
        <v>1</v>
      </c>
      <c r="C3" s="8" t="s">
        <v>290</v>
      </c>
      <c r="D3" s="23"/>
      <c r="E3" s="18"/>
      <c r="F3" s="31">
        <v>1500</v>
      </c>
      <c r="G3" s="63"/>
    </row>
    <row r="4" spans="1:7" ht="17.399999999999999" customHeight="1" x14ac:dyDescent="0.25">
      <c r="A4" s="21"/>
      <c r="B4" s="49"/>
      <c r="C4" s="157" t="str">
        <f>CONCATENATE("KOPĒJĀ CENA par ",A1,"pozīciju bez PVN, EUR:")</f>
        <v>KOPĒJĀ CENA par 60.pozīciju bez PVN, EUR:</v>
      </c>
      <c r="D4" s="157"/>
      <c r="E4" s="157"/>
      <c r="F4" s="158"/>
      <c r="G4" s="67">
        <f>F3*G3</f>
        <v>0</v>
      </c>
    </row>
    <row r="5" spans="1:7" ht="12.75" customHeight="1" x14ac:dyDescent="0.25">
      <c r="A5" s="3"/>
      <c r="B5" s="4"/>
      <c r="C5" s="11" t="s">
        <v>14</v>
      </c>
      <c r="D5" s="142" t="s">
        <v>127</v>
      </c>
      <c r="E5" s="143"/>
      <c r="F5" s="142" t="s">
        <v>30</v>
      </c>
      <c r="G5" s="143"/>
    </row>
    <row r="6" spans="1:7" x14ac:dyDescent="0.25">
      <c r="A6" s="6" t="str">
        <f t="shared" ref="A6:A28" si="1">$A$1</f>
        <v>60.</v>
      </c>
      <c r="B6" s="7">
        <v>2</v>
      </c>
      <c r="C6" s="8" t="s">
        <v>67</v>
      </c>
      <c r="D6" s="135"/>
      <c r="E6" s="136"/>
      <c r="F6" s="135"/>
      <c r="G6" s="136"/>
    </row>
    <row r="7" spans="1:7" x14ac:dyDescent="0.25">
      <c r="A7" s="6" t="str">
        <f t="shared" si="1"/>
        <v>60.</v>
      </c>
      <c r="B7" s="7">
        <v>3</v>
      </c>
      <c r="C7" s="8" t="s">
        <v>98</v>
      </c>
      <c r="D7" s="135"/>
      <c r="E7" s="136"/>
      <c r="F7" s="135"/>
      <c r="G7" s="136"/>
    </row>
    <row r="8" spans="1:7" x14ac:dyDescent="0.25">
      <c r="A8" s="6" t="str">
        <f t="shared" si="1"/>
        <v>60.</v>
      </c>
      <c r="B8" s="7">
        <v>4</v>
      </c>
      <c r="C8" s="15" t="s">
        <v>68</v>
      </c>
      <c r="D8" s="135"/>
      <c r="E8" s="136"/>
      <c r="F8" s="135"/>
      <c r="G8" s="136"/>
    </row>
    <row r="9" spans="1:7" x14ac:dyDescent="0.25">
      <c r="A9" s="6" t="str">
        <f t="shared" si="1"/>
        <v>60.</v>
      </c>
      <c r="B9" s="7">
        <v>5</v>
      </c>
      <c r="C9" s="15" t="s">
        <v>97</v>
      </c>
      <c r="D9" s="135"/>
      <c r="E9" s="136"/>
      <c r="F9" s="135"/>
      <c r="G9" s="136"/>
    </row>
    <row r="10" spans="1:7" ht="39.75" customHeight="1" x14ac:dyDescent="0.25">
      <c r="A10" s="72"/>
      <c r="B10" s="73"/>
      <c r="C10" s="70" t="s">
        <v>54</v>
      </c>
      <c r="D10" s="153" t="s">
        <v>59</v>
      </c>
      <c r="E10" s="154"/>
      <c r="F10" s="153" t="s">
        <v>132</v>
      </c>
      <c r="G10" s="154"/>
    </row>
    <row r="11" spans="1:7" s="28" customFormat="1" x14ac:dyDescent="0.25">
      <c r="A11" s="6" t="str">
        <f t="shared" si="1"/>
        <v>60.</v>
      </c>
      <c r="B11" s="7">
        <v>6</v>
      </c>
      <c r="C11" s="33" t="s">
        <v>272</v>
      </c>
      <c r="D11" s="135">
        <v>1</v>
      </c>
      <c r="E11" s="136"/>
      <c r="F11" s="135"/>
      <c r="G11" s="136"/>
    </row>
    <row r="12" spans="1:7" s="28" customFormat="1" x14ac:dyDescent="0.25">
      <c r="A12" s="6" t="str">
        <f t="shared" si="1"/>
        <v>60.</v>
      </c>
      <c r="B12" s="7">
        <v>7</v>
      </c>
      <c r="C12" s="33" t="s">
        <v>265</v>
      </c>
      <c r="D12" s="135">
        <v>3</v>
      </c>
      <c r="E12" s="136"/>
      <c r="F12" s="135"/>
      <c r="G12" s="136"/>
    </row>
    <row r="13" spans="1:7" s="28" customFormat="1" ht="79.2" x14ac:dyDescent="0.25">
      <c r="A13" s="114" t="str">
        <f t="shared" si="1"/>
        <v>60.</v>
      </c>
      <c r="B13" s="115">
        <v>8</v>
      </c>
      <c r="C13" s="16" t="s">
        <v>297</v>
      </c>
      <c r="D13" s="135">
        <v>1</v>
      </c>
      <c r="E13" s="136"/>
      <c r="F13" s="135"/>
      <c r="G13" s="136"/>
    </row>
    <row r="14" spans="1:7" s="28" customFormat="1" ht="26.4" x14ac:dyDescent="0.25">
      <c r="A14" s="6" t="str">
        <f t="shared" si="1"/>
        <v>60.</v>
      </c>
      <c r="B14" s="7">
        <v>9</v>
      </c>
      <c r="C14" s="33" t="s">
        <v>298</v>
      </c>
      <c r="D14" s="135">
        <v>4</v>
      </c>
      <c r="E14" s="136"/>
      <c r="F14" s="135"/>
      <c r="G14" s="136"/>
    </row>
    <row r="15" spans="1:7" s="28" customFormat="1" ht="26.4" x14ac:dyDescent="0.25">
      <c r="A15" s="6" t="str">
        <f t="shared" si="1"/>
        <v>60.</v>
      </c>
      <c r="B15" s="7">
        <v>10</v>
      </c>
      <c r="C15" s="39" t="s">
        <v>122</v>
      </c>
      <c r="D15" s="135">
        <v>2</v>
      </c>
      <c r="E15" s="136"/>
      <c r="F15" s="135"/>
      <c r="G15" s="136"/>
    </row>
    <row r="16" spans="1:7" s="28" customFormat="1" x14ac:dyDescent="0.25">
      <c r="A16" s="6" t="str">
        <f t="shared" si="1"/>
        <v>60.</v>
      </c>
      <c r="B16" s="7">
        <v>11</v>
      </c>
      <c r="C16" s="33" t="s">
        <v>266</v>
      </c>
      <c r="D16" s="135">
        <v>3</v>
      </c>
      <c r="E16" s="136"/>
      <c r="F16" s="135"/>
      <c r="G16" s="136"/>
    </row>
    <row r="17" spans="1:7" s="28" customFormat="1" ht="26.4" x14ac:dyDescent="0.25">
      <c r="A17" s="6" t="str">
        <f t="shared" si="1"/>
        <v>60.</v>
      </c>
      <c r="B17" s="7">
        <v>12</v>
      </c>
      <c r="C17" s="33" t="s">
        <v>99</v>
      </c>
      <c r="D17" s="135">
        <v>1</v>
      </c>
      <c r="E17" s="136"/>
      <c r="F17" s="135"/>
      <c r="G17" s="136"/>
    </row>
    <row r="18" spans="1:7" s="28" customFormat="1" x14ac:dyDescent="0.25">
      <c r="A18" s="6" t="str">
        <f t="shared" si="1"/>
        <v>60.</v>
      </c>
      <c r="B18" s="7">
        <v>13</v>
      </c>
      <c r="C18" s="33" t="s">
        <v>100</v>
      </c>
      <c r="D18" s="135">
        <v>1</v>
      </c>
      <c r="E18" s="136"/>
      <c r="F18" s="135"/>
      <c r="G18" s="136"/>
    </row>
    <row r="19" spans="1:7" s="28" customFormat="1" ht="26.4" x14ac:dyDescent="0.25">
      <c r="A19" s="6" t="str">
        <f t="shared" si="1"/>
        <v>60.</v>
      </c>
      <c r="B19" s="7">
        <v>14</v>
      </c>
      <c r="C19" s="33" t="s">
        <v>267</v>
      </c>
      <c r="D19" s="135">
        <v>1</v>
      </c>
      <c r="E19" s="136"/>
      <c r="F19" s="135"/>
      <c r="G19" s="136"/>
    </row>
    <row r="20" spans="1:7" s="28" customFormat="1" x14ac:dyDescent="0.25">
      <c r="A20" s="6" t="str">
        <f t="shared" si="1"/>
        <v>60.</v>
      </c>
      <c r="B20" s="7">
        <v>15</v>
      </c>
      <c r="C20" s="33" t="s">
        <v>268</v>
      </c>
      <c r="D20" s="135">
        <v>1</v>
      </c>
      <c r="E20" s="136"/>
      <c r="F20" s="135"/>
      <c r="G20" s="136"/>
    </row>
    <row r="21" spans="1:7" s="28" customFormat="1" x14ac:dyDescent="0.25">
      <c r="A21" s="6" t="str">
        <f t="shared" si="1"/>
        <v>60.</v>
      </c>
      <c r="B21" s="7">
        <v>16</v>
      </c>
      <c r="C21" s="33" t="s">
        <v>101</v>
      </c>
      <c r="D21" s="135">
        <v>2</v>
      </c>
      <c r="E21" s="136"/>
      <c r="F21" s="135"/>
      <c r="G21" s="136"/>
    </row>
    <row r="22" spans="1:7" s="28" customFormat="1" x14ac:dyDescent="0.25">
      <c r="A22" s="114" t="str">
        <f t="shared" si="1"/>
        <v>60.</v>
      </c>
      <c r="B22" s="115">
        <v>17</v>
      </c>
      <c r="C22" s="16" t="s">
        <v>348</v>
      </c>
      <c r="D22" s="135">
        <v>1</v>
      </c>
      <c r="E22" s="136"/>
      <c r="F22" s="135"/>
      <c r="G22" s="136"/>
    </row>
    <row r="23" spans="1:7" s="28" customFormat="1" x14ac:dyDescent="0.25">
      <c r="A23" s="6" t="str">
        <f t="shared" si="1"/>
        <v>60.</v>
      </c>
      <c r="B23" s="7">
        <v>18</v>
      </c>
      <c r="C23" s="33" t="s">
        <v>104</v>
      </c>
      <c r="D23" s="135">
        <v>1</v>
      </c>
      <c r="E23" s="136"/>
      <c r="F23" s="135"/>
      <c r="G23" s="136"/>
    </row>
    <row r="24" spans="1:7" s="28" customFormat="1" ht="91.35" customHeight="1" x14ac:dyDescent="0.25">
      <c r="A24" s="6" t="str">
        <f t="shared" si="1"/>
        <v>60.</v>
      </c>
      <c r="B24" s="7">
        <v>19</v>
      </c>
      <c r="C24" s="16" t="s">
        <v>296</v>
      </c>
      <c r="D24" s="146">
        <v>1</v>
      </c>
      <c r="E24" s="146"/>
      <c r="F24" s="146"/>
      <c r="G24" s="146"/>
    </row>
    <row r="25" spans="1:7" ht="15" customHeight="1" x14ac:dyDescent="0.25">
      <c r="A25" s="6" t="str">
        <f t="shared" si="1"/>
        <v>60.</v>
      </c>
      <c r="B25" s="7">
        <v>20</v>
      </c>
      <c r="C25" s="16" t="s">
        <v>95</v>
      </c>
      <c r="D25" s="159">
        <v>1</v>
      </c>
      <c r="E25" s="160"/>
      <c r="F25" s="159"/>
      <c r="G25" s="160"/>
    </row>
    <row r="26" spans="1:7" s="28" customFormat="1" ht="15" customHeight="1" x14ac:dyDescent="0.25">
      <c r="A26" s="6" t="str">
        <f t="shared" si="1"/>
        <v>60.</v>
      </c>
      <c r="B26" s="7">
        <v>21</v>
      </c>
      <c r="C26" s="16" t="s">
        <v>269</v>
      </c>
      <c r="D26" s="135">
        <v>1</v>
      </c>
      <c r="E26" s="136"/>
      <c r="F26" s="135"/>
      <c r="G26" s="136"/>
    </row>
    <row r="27" spans="1:7" s="28" customFormat="1" x14ac:dyDescent="0.25">
      <c r="A27" s="6" t="str">
        <f t="shared" si="1"/>
        <v>60.</v>
      </c>
      <c r="B27" s="7">
        <v>22</v>
      </c>
      <c r="C27" s="16" t="s">
        <v>270</v>
      </c>
      <c r="D27" s="135">
        <v>3</v>
      </c>
      <c r="E27" s="136"/>
      <c r="F27" s="135"/>
      <c r="G27" s="136"/>
    </row>
    <row r="28" spans="1:7" s="28" customFormat="1" x14ac:dyDescent="0.25">
      <c r="A28" s="6" t="str">
        <f t="shared" si="1"/>
        <v>60.</v>
      </c>
      <c r="B28" s="7">
        <v>23</v>
      </c>
      <c r="C28" s="16" t="s">
        <v>271</v>
      </c>
      <c r="D28" s="135">
        <v>2</v>
      </c>
      <c r="E28" s="136"/>
      <c r="F28" s="135"/>
      <c r="G28" s="136"/>
    </row>
  </sheetData>
  <mergeCells count="51">
    <mergeCell ref="D7:E7"/>
    <mergeCell ref="F7:G7"/>
    <mergeCell ref="D28:E28"/>
    <mergeCell ref="F28:G28"/>
    <mergeCell ref="D24:E24"/>
    <mergeCell ref="F24:G24"/>
    <mergeCell ref="D23:E23"/>
    <mergeCell ref="F23:G23"/>
    <mergeCell ref="D26:E26"/>
    <mergeCell ref="F26:G26"/>
    <mergeCell ref="D27:E27"/>
    <mergeCell ref="F27:G27"/>
    <mergeCell ref="D25:E25"/>
    <mergeCell ref="F25:G25"/>
    <mergeCell ref="D20:E20"/>
    <mergeCell ref="F20:G20"/>
    <mergeCell ref="D21:E21"/>
    <mergeCell ref="F21:G21"/>
    <mergeCell ref="D22:E22"/>
    <mergeCell ref="F22:G22"/>
    <mergeCell ref="D17:E17"/>
    <mergeCell ref="F17:G17"/>
    <mergeCell ref="D18:E18"/>
    <mergeCell ref="F18:G18"/>
    <mergeCell ref="D19:E19"/>
    <mergeCell ref="F19:G19"/>
    <mergeCell ref="D14:E14"/>
    <mergeCell ref="F14:G14"/>
    <mergeCell ref="D15:E15"/>
    <mergeCell ref="F15:G15"/>
    <mergeCell ref="D16:E16"/>
    <mergeCell ref="F16:G16"/>
    <mergeCell ref="D11:E11"/>
    <mergeCell ref="F11:G11"/>
    <mergeCell ref="D12:E12"/>
    <mergeCell ref="F12:G12"/>
    <mergeCell ref="D13:E13"/>
    <mergeCell ref="F13:G13"/>
    <mergeCell ref="D10:E10"/>
    <mergeCell ref="F10:G10"/>
    <mergeCell ref="D8:E8"/>
    <mergeCell ref="F8:G8"/>
    <mergeCell ref="D9:E9"/>
    <mergeCell ref="F9:G9"/>
    <mergeCell ref="D6:E6"/>
    <mergeCell ref="F6:G6"/>
    <mergeCell ref="A1:B1"/>
    <mergeCell ref="D1:G1"/>
    <mergeCell ref="C4:F4"/>
    <mergeCell ref="D5:E5"/>
    <mergeCell ref="F5:G5"/>
  </mergeCells>
  <pageMargins left="0.7" right="0.7" top="0.75" bottom="0.75" header="0.3" footer="0.3"/>
  <pageSetup paperSize="9" orientation="portrait" horizontalDpi="4294967294" verticalDpi="4294967294" r:id="rId1"/>
  <ignoredErrors>
    <ignoredError sqref="A1"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G28"/>
  <sheetViews>
    <sheetView zoomScale="90" zoomScaleNormal="90" workbookViewId="0">
      <selection activeCell="C17" sqref="C17"/>
    </sheetView>
  </sheetViews>
  <sheetFormatPr defaultColWidth="9.44140625" defaultRowHeight="13.2" x14ac:dyDescent="0.25"/>
  <cols>
    <col min="1" max="2" width="4.5546875" style="20" customWidth="1"/>
    <col min="3" max="3" width="75.44140625" style="20" customWidth="1"/>
    <col min="4" max="4" width="35.5546875" style="20" customWidth="1"/>
    <col min="5" max="6" width="16.5546875" style="20" customWidth="1"/>
    <col min="7" max="7" width="16.5546875" style="65" customWidth="1"/>
    <col min="8" max="16384" width="9.44140625" style="20"/>
  </cols>
  <sheetData>
    <row r="1" spans="1:7" ht="21.75" customHeight="1" x14ac:dyDescent="0.25">
      <c r="A1" s="137" t="s">
        <v>226</v>
      </c>
      <c r="B1" s="138"/>
      <c r="C1" s="26" t="s">
        <v>69</v>
      </c>
      <c r="D1" s="139" t="s">
        <v>128</v>
      </c>
      <c r="E1" s="140"/>
      <c r="F1" s="140"/>
      <c r="G1" s="141"/>
    </row>
    <row r="2" spans="1:7" ht="39.6" x14ac:dyDescent="0.25">
      <c r="A2" s="3"/>
      <c r="B2" s="27"/>
      <c r="C2" s="80" t="s">
        <v>54</v>
      </c>
      <c r="D2" s="5" t="s">
        <v>126</v>
      </c>
      <c r="E2" s="5" t="s">
        <v>136</v>
      </c>
      <c r="F2" s="5" t="s">
        <v>9</v>
      </c>
      <c r="G2" s="57" t="s">
        <v>10</v>
      </c>
    </row>
    <row r="3" spans="1:7" x14ac:dyDescent="0.25">
      <c r="A3" s="6" t="str">
        <f t="shared" ref="A3" si="0">$A$1</f>
        <v>61.</v>
      </c>
      <c r="B3" s="7">
        <v>1</v>
      </c>
      <c r="C3" s="8" t="s">
        <v>69</v>
      </c>
      <c r="D3" s="23"/>
      <c r="E3" s="18"/>
      <c r="F3" s="31">
        <v>900</v>
      </c>
      <c r="G3" s="63"/>
    </row>
    <row r="4" spans="1:7" x14ac:dyDescent="0.25">
      <c r="A4" s="21"/>
      <c r="B4" s="49"/>
      <c r="C4" s="157" t="str">
        <f>CONCATENATE("KOPĒJĀ CENA par ",A1,"pozīciju bez PVN, EUR:")</f>
        <v>KOPĒJĀ CENA par 61.pozīciju bez PVN, EUR:</v>
      </c>
      <c r="D4" s="157"/>
      <c r="E4" s="157"/>
      <c r="F4" s="158"/>
      <c r="G4" s="67">
        <f>F3*G3</f>
        <v>0</v>
      </c>
    </row>
    <row r="5" spans="1:7" ht="12.75" customHeight="1" x14ac:dyDescent="0.25">
      <c r="A5" s="3"/>
      <c r="B5" s="4"/>
      <c r="C5" s="11" t="s">
        <v>14</v>
      </c>
      <c r="D5" s="142" t="s">
        <v>127</v>
      </c>
      <c r="E5" s="143"/>
      <c r="F5" s="142" t="s">
        <v>30</v>
      </c>
      <c r="G5" s="143"/>
    </row>
    <row r="6" spans="1:7" x14ac:dyDescent="0.25">
      <c r="A6" s="6" t="str">
        <f t="shared" ref="A6:A28" si="1">$A$1</f>
        <v>61.</v>
      </c>
      <c r="B6" s="7">
        <v>2</v>
      </c>
      <c r="C6" s="8" t="s">
        <v>67</v>
      </c>
      <c r="D6" s="135"/>
      <c r="E6" s="136"/>
      <c r="F6" s="135"/>
      <c r="G6" s="136"/>
    </row>
    <row r="7" spans="1:7" x14ac:dyDescent="0.25">
      <c r="A7" s="6" t="str">
        <f t="shared" si="1"/>
        <v>61.</v>
      </c>
      <c r="B7" s="7">
        <v>3</v>
      </c>
      <c r="C7" s="15" t="s">
        <v>97</v>
      </c>
      <c r="D7" s="135"/>
      <c r="E7" s="136"/>
      <c r="F7" s="135"/>
      <c r="G7" s="136"/>
    </row>
    <row r="8" spans="1:7" x14ac:dyDescent="0.25">
      <c r="A8" s="6" t="str">
        <f t="shared" si="1"/>
        <v>61.</v>
      </c>
      <c r="B8" s="7">
        <v>4</v>
      </c>
      <c r="C8" s="13" t="s">
        <v>68</v>
      </c>
      <c r="D8" s="135"/>
      <c r="E8" s="136"/>
      <c r="F8" s="135"/>
      <c r="G8" s="136"/>
    </row>
    <row r="9" spans="1:7" ht="30.75" customHeight="1" x14ac:dyDescent="0.25">
      <c r="A9" s="72"/>
      <c r="B9" s="73"/>
      <c r="C9" s="70" t="s">
        <v>54</v>
      </c>
      <c r="D9" s="153" t="s">
        <v>59</v>
      </c>
      <c r="E9" s="154"/>
      <c r="F9" s="153" t="s">
        <v>131</v>
      </c>
      <c r="G9" s="154"/>
    </row>
    <row r="10" spans="1:7" s="28" customFormat="1" x14ac:dyDescent="0.25">
      <c r="A10" s="6" t="str">
        <f t="shared" si="1"/>
        <v>61.</v>
      </c>
      <c r="B10" s="7">
        <v>5</v>
      </c>
      <c r="C10" s="16" t="s">
        <v>272</v>
      </c>
      <c r="D10" s="135">
        <v>1</v>
      </c>
      <c r="E10" s="136"/>
      <c r="F10" s="135"/>
      <c r="G10" s="136"/>
    </row>
    <row r="11" spans="1:7" s="28" customFormat="1" x14ac:dyDescent="0.25">
      <c r="A11" s="6" t="str">
        <f t="shared" si="1"/>
        <v>61.</v>
      </c>
      <c r="B11" s="7">
        <v>6</v>
      </c>
      <c r="C11" s="16" t="s">
        <v>265</v>
      </c>
      <c r="D11" s="135">
        <v>3</v>
      </c>
      <c r="E11" s="136"/>
      <c r="F11" s="135"/>
      <c r="G11" s="136"/>
    </row>
    <row r="12" spans="1:7" s="28" customFormat="1" ht="69.75" customHeight="1" x14ac:dyDescent="0.25">
      <c r="A12" s="114" t="str">
        <f t="shared" si="1"/>
        <v>61.</v>
      </c>
      <c r="B12" s="115">
        <v>7</v>
      </c>
      <c r="C12" s="16" t="s">
        <v>273</v>
      </c>
      <c r="D12" s="161">
        <v>1</v>
      </c>
      <c r="E12" s="162"/>
      <c r="F12" s="161"/>
      <c r="G12" s="162"/>
    </row>
    <row r="13" spans="1:7" s="28" customFormat="1" x14ac:dyDescent="0.25">
      <c r="A13" s="6" t="str">
        <f t="shared" si="1"/>
        <v>61.</v>
      </c>
      <c r="B13" s="7">
        <v>8</v>
      </c>
      <c r="C13" s="17" t="s">
        <v>102</v>
      </c>
      <c r="D13" s="135">
        <v>4</v>
      </c>
      <c r="E13" s="136"/>
      <c r="F13" s="135"/>
      <c r="G13" s="136"/>
    </row>
    <row r="14" spans="1:7" s="28" customFormat="1" ht="26.4" x14ac:dyDescent="0.25">
      <c r="A14" s="6" t="str">
        <f t="shared" si="1"/>
        <v>61.</v>
      </c>
      <c r="B14" s="7">
        <v>9</v>
      </c>
      <c r="C14" s="16" t="s">
        <v>103</v>
      </c>
      <c r="D14" s="135">
        <v>1</v>
      </c>
      <c r="E14" s="136"/>
      <c r="F14" s="135"/>
      <c r="G14" s="136"/>
    </row>
    <row r="15" spans="1:7" s="28" customFormat="1" x14ac:dyDescent="0.25">
      <c r="A15" s="6" t="str">
        <f t="shared" si="1"/>
        <v>61.</v>
      </c>
      <c r="B15" s="7">
        <v>10</v>
      </c>
      <c r="C15" s="16" t="s">
        <v>299</v>
      </c>
      <c r="D15" s="135">
        <v>5</v>
      </c>
      <c r="E15" s="136"/>
      <c r="F15" s="135"/>
      <c r="G15" s="136"/>
    </row>
    <row r="16" spans="1:7" s="28" customFormat="1" ht="26.4" x14ac:dyDescent="0.25">
      <c r="A16" s="6" t="str">
        <f t="shared" si="1"/>
        <v>61.</v>
      </c>
      <c r="B16" s="7">
        <v>11</v>
      </c>
      <c r="C16" s="16" t="s">
        <v>99</v>
      </c>
      <c r="D16" s="135">
        <v>1</v>
      </c>
      <c r="E16" s="136"/>
      <c r="F16" s="135"/>
      <c r="G16" s="136"/>
    </row>
    <row r="17" spans="1:7" s="28" customFormat="1" x14ac:dyDescent="0.25">
      <c r="A17" s="114" t="str">
        <f t="shared" si="1"/>
        <v>61.</v>
      </c>
      <c r="B17" s="115">
        <v>12</v>
      </c>
      <c r="C17" s="16" t="s">
        <v>349</v>
      </c>
      <c r="D17" s="135">
        <v>1</v>
      </c>
      <c r="E17" s="136"/>
      <c r="F17" s="135"/>
      <c r="G17" s="136"/>
    </row>
    <row r="18" spans="1:7" s="28" customFormat="1" x14ac:dyDescent="0.25">
      <c r="A18" s="6" t="str">
        <f t="shared" si="1"/>
        <v>61.</v>
      </c>
      <c r="B18" s="7">
        <v>13</v>
      </c>
      <c r="C18" s="16" t="s">
        <v>104</v>
      </c>
      <c r="D18" s="135">
        <v>1</v>
      </c>
      <c r="E18" s="136"/>
      <c r="F18" s="135"/>
      <c r="G18" s="136"/>
    </row>
    <row r="19" spans="1:7" s="28" customFormat="1" ht="26.4" x14ac:dyDescent="0.25">
      <c r="A19" s="6" t="str">
        <f t="shared" si="1"/>
        <v>61.</v>
      </c>
      <c r="B19" s="7">
        <v>14</v>
      </c>
      <c r="C19" s="16" t="s">
        <v>274</v>
      </c>
      <c r="D19" s="135">
        <v>1</v>
      </c>
      <c r="E19" s="136"/>
      <c r="F19" s="135"/>
      <c r="G19" s="136"/>
    </row>
    <row r="20" spans="1:7" s="28" customFormat="1" x14ac:dyDescent="0.25">
      <c r="A20" s="6" t="str">
        <f t="shared" si="1"/>
        <v>61.</v>
      </c>
      <c r="B20" s="7">
        <v>15</v>
      </c>
      <c r="C20" s="43" t="s">
        <v>105</v>
      </c>
      <c r="D20" s="135">
        <v>4</v>
      </c>
      <c r="E20" s="136"/>
      <c r="F20" s="135"/>
      <c r="G20" s="136"/>
    </row>
    <row r="21" spans="1:7" s="28" customFormat="1" ht="26.4" x14ac:dyDescent="0.25">
      <c r="A21" s="6" t="str">
        <f t="shared" si="1"/>
        <v>61.</v>
      </c>
      <c r="B21" s="7">
        <v>16</v>
      </c>
      <c r="C21" s="16" t="s">
        <v>275</v>
      </c>
      <c r="D21" s="135">
        <v>1</v>
      </c>
      <c r="E21" s="136"/>
      <c r="F21" s="135"/>
      <c r="G21" s="136"/>
    </row>
    <row r="22" spans="1:7" s="28" customFormat="1" x14ac:dyDescent="0.25">
      <c r="A22" s="6" t="str">
        <f t="shared" si="1"/>
        <v>61.</v>
      </c>
      <c r="B22" s="7">
        <v>17</v>
      </c>
      <c r="C22" s="16" t="s">
        <v>90</v>
      </c>
      <c r="D22" s="135">
        <v>2</v>
      </c>
      <c r="E22" s="136"/>
      <c r="F22" s="135"/>
      <c r="G22" s="136"/>
    </row>
    <row r="23" spans="1:7" s="28" customFormat="1" ht="96" customHeight="1" x14ac:dyDescent="0.25">
      <c r="A23" s="6" t="str">
        <f t="shared" si="1"/>
        <v>61.</v>
      </c>
      <c r="B23" s="7">
        <v>18</v>
      </c>
      <c r="C23" s="16" t="s">
        <v>295</v>
      </c>
      <c r="D23" s="135">
        <v>1</v>
      </c>
      <c r="E23" s="136"/>
      <c r="F23" s="135"/>
      <c r="G23" s="136"/>
    </row>
    <row r="24" spans="1:7" s="28" customFormat="1" x14ac:dyDescent="0.25">
      <c r="A24" s="6" t="str">
        <f t="shared" si="1"/>
        <v>61.</v>
      </c>
      <c r="B24" s="7">
        <v>19</v>
      </c>
      <c r="C24" s="16" t="s">
        <v>300</v>
      </c>
      <c r="D24" s="135">
        <v>4</v>
      </c>
      <c r="E24" s="136"/>
      <c r="F24" s="135"/>
      <c r="G24" s="136"/>
    </row>
    <row r="25" spans="1:7" x14ac:dyDescent="0.25">
      <c r="A25" s="6" t="str">
        <f t="shared" si="1"/>
        <v>61.</v>
      </c>
      <c r="B25" s="7">
        <v>20</v>
      </c>
      <c r="C25" s="16" t="s">
        <v>91</v>
      </c>
      <c r="D25" s="163">
        <v>1</v>
      </c>
      <c r="E25" s="163"/>
      <c r="F25" s="159"/>
      <c r="G25" s="160"/>
    </row>
    <row r="26" spans="1:7" x14ac:dyDescent="0.25">
      <c r="A26" s="6" t="str">
        <f t="shared" si="1"/>
        <v>61.</v>
      </c>
      <c r="B26" s="7">
        <v>21</v>
      </c>
      <c r="C26" s="16" t="s">
        <v>106</v>
      </c>
      <c r="D26" s="163">
        <v>1</v>
      </c>
      <c r="E26" s="163"/>
      <c r="F26" s="159"/>
      <c r="G26" s="160"/>
    </row>
    <row r="27" spans="1:7" x14ac:dyDescent="0.25">
      <c r="A27" s="6" t="str">
        <f t="shared" si="1"/>
        <v>61.</v>
      </c>
      <c r="B27" s="7">
        <v>22</v>
      </c>
      <c r="C27" s="16" t="s">
        <v>92</v>
      </c>
      <c r="D27" s="163">
        <v>1</v>
      </c>
      <c r="E27" s="163"/>
      <c r="F27" s="159"/>
      <c r="G27" s="160"/>
    </row>
    <row r="28" spans="1:7" s="28" customFormat="1" ht="26.4" x14ac:dyDescent="0.25">
      <c r="A28" s="6" t="str">
        <f t="shared" si="1"/>
        <v>61.</v>
      </c>
      <c r="B28" s="7">
        <v>23</v>
      </c>
      <c r="C28" s="16" t="s">
        <v>276</v>
      </c>
      <c r="D28" s="135">
        <v>2</v>
      </c>
      <c r="E28" s="136"/>
      <c r="F28" s="135"/>
      <c r="G28" s="136"/>
    </row>
  </sheetData>
  <mergeCells count="51">
    <mergeCell ref="F27:G27"/>
    <mergeCell ref="D21:E21"/>
    <mergeCell ref="F21:G21"/>
    <mergeCell ref="D22:E22"/>
    <mergeCell ref="F22:G22"/>
    <mergeCell ref="D25:E25"/>
    <mergeCell ref="D28:E28"/>
    <mergeCell ref="F28:G28"/>
    <mergeCell ref="D18:E18"/>
    <mergeCell ref="F18:G18"/>
    <mergeCell ref="D19:E19"/>
    <mergeCell ref="F19:G19"/>
    <mergeCell ref="D23:E23"/>
    <mergeCell ref="F23:G23"/>
    <mergeCell ref="D24:E24"/>
    <mergeCell ref="F24:G24"/>
    <mergeCell ref="D20:E20"/>
    <mergeCell ref="F20:G20"/>
    <mergeCell ref="D26:E26"/>
    <mergeCell ref="F26:G26"/>
    <mergeCell ref="F25:G25"/>
    <mergeCell ref="D27:E27"/>
    <mergeCell ref="D17:E17"/>
    <mergeCell ref="F17:G17"/>
    <mergeCell ref="D10:E10"/>
    <mergeCell ref="F10:G10"/>
    <mergeCell ref="D11:E11"/>
    <mergeCell ref="F11:G11"/>
    <mergeCell ref="D13:E13"/>
    <mergeCell ref="F13:G13"/>
    <mergeCell ref="D12:E12"/>
    <mergeCell ref="F12:G12"/>
    <mergeCell ref="D14:E14"/>
    <mergeCell ref="F14:G14"/>
    <mergeCell ref="D15:E15"/>
    <mergeCell ref="F15:G15"/>
    <mergeCell ref="D16:E16"/>
    <mergeCell ref="F16:G16"/>
    <mergeCell ref="D8:E8"/>
    <mergeCell ref="F8:G8"/>
    <mergeCell ref="D9:E9"/>
    <mergeCell ref="F9:G9"/>
    <mergeCell ref="D7:E7"/>
    <mergeCell ref="F7:G7"/>
    <mergeCell ref="D6:E6"/>
    <mergeCell ref="F6:G6"/>
    <mergeCell ref="A1:B1"/>
    <mergeCell ref="D1:G1"/>
    <mergeCell ref="C4:F4"/>
    <mergeCell ref="D5:E5"/>
    <mergeCell ref="F5:G5"/>
  </mergeCells>
  <pageMargins left="0.7" right="0.7" top="0.75" bottom="0.75" header="0.3" footer="0.3"/>
  <pageSetup paperSize="9" orientation="portrait" horizontalDpi="4294967294" verticalDpi="4294967294" r:id="rId1"/>
  <ignoredErrors>
    <ignoredError sqref="A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G58"/>
  <sheetViews>
    <sheetView zoomScale="90" zoomScaleNormal="90" workbookViewId="0">
      <selection activeCell="C10" sqref="C10"/>
    </sheetView>
  </sheetViews>
  <sheetFormatPr defaultColWidth="8.5546875" defaultRowHeight="13.8" x14ac:dyDescent="0.25"/>
  <cols>
    <col min="1" max="1" width="6.44140625" style="1" customWidth="1"/>
    <col min="2" max="2" width="4.5546875" style="1" customWidth="1"/>
    <col min="3" max="3" width="74" style="1" customWidth="1"/>
    <col min="4" max="4" width="35.5546875" style="1" customWidth="1"/>
    <col min="5" max="6" width="16.5546875" style="1" customWidth="1"/>
    <col min="7" max="7" width="16.5546875" style="66" customWidth="1"/>
    <col min="8" max="8" width="8.5546875" style="1"/>
    <col min="9" max="9" width="13.88671875" style="1" customWidth="1"/>
    <col min="10" max="16384" width="8.5546875" style="1"/>
  </cols>
  <sheetData>
    <row r="1" spans="1:7" ht="21" customHeight="1" x14ac:dyDescent="0.25">
      <c r="A1" s="149" t="s">
        <v>139</v>
      </c>
      <c r="B1" s="138"/>
      <c r="C1" s="26" t="s">
        <v>107</v>
      </c>
      <c r="D1" s="139" t="s">
        <v>128</v>
      </c>
      <c r="E1" s="140"/>
      <c r="F1" s="140"/>
      <c r="G1" s="141"/>
    </row>
    <row r="2" spans="1:7" ht="24.75" customHeight="1" x14ac:dyDescent="0.25">
      <c r="A2" s="168" t="s">
        <v>237</v>
      </c>
      <c r="B2" s="169"/>
      <c r="C2" s="26" t="s">
        <v>109</v>
      </c>
      <c r="D2" s="139"/>
      <c r="E2" s="140"/>
      <c r="F2" s="140"/>
      <c r="G2" s="141"/>
    </row>
    <row r="3" spans="1:7" ht="39.6" x14ac:dyDescent="0.25">
      <c r="A3" s="3"/>
      <c r="B3" s="27"/>
      <c r="C3" s="80" t="s">
        <v>96</v>
      </c>
      <c r="D3" s="5" t="s">
        <v>126</v>
      </c>
      <c r="E3" s="5" t="s">
        <v>136</v>
      </c>
      <c r="F3" s="5" t="s">
        <v>9</v>
      </c>
      <c r="G3" s="57" t="s">
        <v>10</v>
      </c>
    </row>
    <row r="4" spans="1:7" ht="21" customHeight="1" x14ac:dyDescent="0.25">
      <c r="A4" s="6" t="str">
        <f t="shared" ref="A4" si="0">$A$2</f>
        <v>62.1.</v>
      </c>
      <c r="B4" s="7">
        <v>1</v>
      </c>
      <c r="C4" s="8" t="s">
        <v>109</v>
      </c>
      <c r="D4" s="23"/>
      <c r="E4" s="18"/>
      <c r="F4" s="31">
        <v>100</v>
      </c>
      <c r="G4" s="58"/>
    </row>
    <row r="5" spans="1:7" x14ac:dyDescent="0.25">
      <c r="A5" s="21"/>
      <c r="B5" s="49"/>
      <c r="C5" s="157" t="str">
        <f>CONCATENATE("KOPĒJĀ CENA par ",A2,"pozīciju bez PVN, EUR:")</f>
        <v>KOPĒJĀ CENA par 62.1.pozīciju bez PVN, EUR:</v>
      </c>
      <c r="D5" s="157"/>
      <c r="E5" s="157"/>
      <c r="F5" s="158"/>
      <c r="G5" s="67">
        <f>F4*G4</f>
        <v>0</v>
      </c>
    </row>
    <row r="6" spans="1:7" ht="44.25" customHeight="1" x14ac:dyDescent="0.25">
      <c r="A6" s="3"/>
      <c r="B6" s="4"/>
      <c r="C6" s="10" t="s">
        <v>54</v>
      </c>
      <c r="D6" s="142" t="s">
        <v>59</v>
      </c>
      <c r="E6" s="143"/>
      <c r="F6" s="142" t="s">
        <v>131</v>
      </c>
      <c r="G6" s="143"/>
    </row>
    <row r="7" spans="1:7" ht="92.4" x14ac:dyDescent="0.25">
      <c r="A7" s="40" t="str">
        <f t="shared" ref="A7:A27" si="1">$A$2</f>
        <v>62.1.</v>
      </c>
      <c r="B7" s="71">
        <v>2</v>
      </c>
      <c r="C7" s="41" t="s">
        <v>234</v>
      </c>
      <c r="D7" s="167"/>
      <c r="E7" s="167"/>
      <c r="F7" s="146"/>
      <c r="G7" s="146"/>
    </row>
    <row r="8" spans="1:7" ht="41.1" customHeight="1" x14ac:dyDescent="0.25">
      <c r="A8" s="40" t="str">
        <f t="shared" si="1"/>
        <v>62.1.</v>
      </c>
      <c r="B8" s="71">
        <v>3</v>
      </c>
      <c r="C8" s="33" t="s">
        <v>277</v>
      </c>
      <c r="D8" s="146">
        <v>1</v>
      </c>
      <c r="E8" s="146"/>
      <c r="F8" s="146"/>
      <c r="G8" s="146"/>
    </row>
    <row r="9" spans="1:7" ht="52.8" x14ac:dyDescent="0.25">
      <c r="A9" s="40" t="str">
        <f t="shared" si="1"/>
        <v>62.1.</v>
      </c>
      <c r="B9" s="71">
        <v>4</v>
      </c>
      <c r="C9" s="33" t="s">
        <v>278</v>
      </c>
      <c r="D9" s="146">
        <v>3</v>
      </c>
      <c r="E9" s="146"/>
      <c r="F9" s="146"/>
      <c r="G9" s="146"/>
    </row>
    <row r="10" spans="1:7" ht="98.4" customHeight="1" x14ac:dyDescent="0.25">
      <c r="A10" s="130" t="str">
        <f t="shared" si="1"/>
        <v>62.1.</v>
      </c>
      <c r="B10" s="129">
        <v>5</v>
      </c>
      <c r="C10" s="16" t="s">
        <v>351</v>
      </c>
      <c r="D10" s="146">
        <v>1</v>
      </c>
      <c r="E10" s="146"/>
      <c r="F10" s="146"/>
      <c r="G10" s="146"/>
    </row>
    <row r="11" spans="1:7" ht="247.35" customHeight="1" x14ac:dyDescent="0.25">
      <c r="A11" s="108"/>
      <c r="B11" s="71"/>
      <c r="C11" s="109"/>
      <c r="D11" s="164"/>
      <c r="E11" s="165"/>
      <c r="F11" s="165"/>
      <c r="G11" s="166"/>
    </row>
    <row r="12" spans="1:7" x14ac:dyDescent="0.25">
      <c r="A12" s="40" t="str">
        <f t="shared" si="1"/>
        <v>62.1.</v>
      </c>
      <c r="B12" s="71">
        <v>6</v>
      </c>
      <c r="C12" s="42" t="s">
        <v>110</v>
      </c>
      <c r="D12" s="146">
        <v>4</v>
      </c>
      <c r="E12" s="146"/>
      <c r="F12" s="146"/>
      <c r="G12" s="146"/>
    </row>
    <row r="13" spans="1:7" ht="26.4" x14ac:dyDescent="0.25">
      <c r="A13" s="40" t="str">
        <f t="shared" si="1"/>
        <v>62.1.</v>
      </c>
      <c r="B13" s="71">
        <v>7</v>
      </c>
      <c r="C13" s="33" t="s">
        <v>111</v>
      </c>
      <c r="D13" s="146">
        <v>2</v>
      </c>
      <c r="E13" s="146"/>
      <c r="F13" s="146"/>
      <c r="G13" s="146"/>
    </row>
    <row r="14" spans="1:7" x14ac:dyDescent="0.25">
      <c r="A14" s="40" t="str">
        <f t="shared" si="1"/>
        <v>62.1.</v>
      </c>
      <c r="B14" s="71">
        <v>8</v>
      </c>
      <c r="C14" s="33" t="s">
        <v>279</v>
      </c>
      <c r="D14" s="146">
        <v>3</v>
      </c>
      <c r="E14" s="146"/>
      <c r="F14" s="146"/>
      <c r="G14" s="146"/>
    </row>
    <row r="15" spans="1:7" ht="26.4" x14ac:dyDescent="0.25">
      <c r="A15" s="40" t="str">
        <f t="shared" si="1"/>
        <v>62.1.</v>
      </c>
      <c r="B15" s="71">
        <v>9</v>
      </c>
      <c r="C15" s="33" t="s">
        <v>280</v>
      </c>
      <c r="D15" s="146">
        <v>1</v>
      </c>
      <c r="E15" s="146"/>
      <c r="F15" s="146"/>
      <c r="G15" s="146"/>
    </row>
    <row r="16" spans="1:7" x14ac:dyDescent="0.25">
      <c r="A16" s="40" t="str">
        <f t="shared" si="1"/>
        <v>62.1.</v>
      </c>
      <c r="B16" s="71">
        <v>10</v>
      </c>
      <c r="C16" s="42" t="s">
        <v>281</v>
      </c>
      <c r="D16" s="146">
        <v>1</v>
      </c>
      <c r="E16" s="146"/>
      <c r="F16" s="146"/>
      <c r="G16" s="146"/>
    </row>
    <row r="17" spans="1:7" x14ac:dyDescent="0.25">
      <c r="A17" s="40" t="str">
        <f t="shared" si="1"/>
        <v>62.1.</v>
      </c>
      <c r="B17" s="71">
        <v>11</v>
      </c>
      <c r="C17" s="33" t="s">
        <v>282</v>
      </c>
      <c r="D17" s="146">
        <v>1</v>
      </c>
      <c r="E17" s="146"/>
      <c r="F17" s="146"/>
      <c r="G17" s="146"/>
    </row>
    <row r="18" spans="1:7" ht="26.4" x14ac:dyDescent="0.25">
      <c r="A18" s="40" t="str">
        <f t="shared" si="1"/>
        <v>62.1.</v>
      </c>
      <c r="B18" s="71">
        <v>12</v>
      </c>
      <c r="C18" s="33" t="s">
        <v>233</v>
      </c>
      <c r="D18" s="146">
        <v>1</v>
      </c>
      <c r="E18" s="146"/>
      <c r="F18" s="146"/>
      <c r="G18" s="146"/>
    </row>
    <row r="19" spans="1:7" x14ac:dyDescent="0.25">
      <c r="A19" s="40" t="str">
        <f t="shared" si="1"/>
        <v>62.1.</v>
      </c>
      <c r="B19" s="71">
        <v>13</v>
      </c>
      <c r="C19" s="42" t="s">
        <v>232</v>
      </c>
      <c r="D19" s="146">
        <v>2</v>
      </c>
      <c r="E19" s="146"/>
      <c r="F19" s="146"/>
      <c r="G19" s="146"/>
    </row>
    <row r="20" spans="1:7" x14ac:dyDescent="0.25">
      <c r="A20" s="40" t="str">
        <f t="shared" si="1"/>
        <v>62.1.</v>
      </c>
      <c r="B20" s="71">
        <v>14</v>
      </c>
      <c r="C20" s="42" t="s">
        <v>123</v>
      </c>
      <c r="D20" s="146">
        <v>1</v>
      </c>
      <c r="E20" s="146"/>
      <c r="F20" s="146"/>
      <c r="G20" s="146"/>
    </row>
    <row r="21" spans="1:7" x14ac:dyDescent="0.25">
      <c r="A21" s="40" t="str">
        <f t="shared" si="1"/>
        <v>62.1.</v>
      </c>
      <c r="B21" s="71">
        <v>15</v>
      </c>
      <c r="C21" s="33" t="s">
        <v>283</v>
      </c>
      <c r="D21" s="146">
        <v>1</v>
      </c>
      <c r="E21" s="146"/>
      <c r="F21" s="146"/>
      <c r="G21" s="146"/>
    </row>
    <row r="22" spans="1:7" x14ac:dyDescent="0.25">
      <c r="A22" s="40" t="str">
        <f t="shared" si="1"/>
        <v>62.1.</v>
      </c>
      <c r="B22" s="71">
        <v>16</v>
      </c>
      <c r="C22" s="42" t="s">
        <v>284</v>
      </c>
      <c r="D22" s="146">
        <v>3</v>
      </c>
      <c r="E22" s="146"/>
      <c r="F22" s="146"/>
      <c r="G22" s="146"/>
    </row>
    <row r="23" spans="1:7" x14ac:dyDescent="0.25">
      <c r="A23" s="40" t="str">
        <f t="shared" si="1"/>
        <v>62.1.</v>
      </c>
      <c r="B23" s="71">
        <v>17</v>
      </c>
      <c r="C23" s="42" t="s">
        <v>124</v>
      </c>
      <c r="D23" s="146">
        <v>3</v>
      </c>
      <c r="E23" s="146"/>
      <c r="F23" s="146"/>
      <c r="G23" s="146"/>
    </row>
    <row r="24" spans="1:7" x14ac:dyDescent="0.25">
      <c r="A24" s="40" t="str">
        <f t="shared" si="1"/>
        <v>62.1.</v>
      </c>
      <c r="B24" s="71">
        <v>18</v>
      </c>
      <c r="C24" s="33" t="s">
        <v>92</v>
      </c>
      <c r="D24" s="146">
        <v>1</v>
      </c>
      <c r="E24" s="146"/>
      <c r="F24" s="146"/>
      <c r="G24" s="146"/>
    </row>
    <row r="25" spans="1:7" x14ac:dyDescent="0.25">
      <c r="A25" s="40" t="str">
        <f t="shared" si="1"/>
        <v>62.1.</v>
      </c>
      <c r="B25" s="71">
        <v>19</v>
      </c>
      <c r="C25" s="33" t="s">
        <v>117</v>
      </c>
      <c r="D25" s="146">
        <v>1</v>
      </c>
      <c r="E25" s="146"/>
      <c r="F25" s="146"/>
      <c r="G25" s="146"/>
    </row>
    <row r="26" spans="1:7" ht="52.8" x14ac:dyDescent="0.25">
      <c r="A26" s="40" t="str">
        <f t="shared" si="1"/>
        <v>62.1.</v>
      </c>
      <c r="B26" s="71">
        <v>20</v>
      </c>
      <c r="C26" s="33" t="s">
        <v>113</v>
      </c>
      <c r="D26" s="146">
        <v>1</v>
      </c>
      <c r="E26" s="146"/>
      <c r="F26" s="146"/>
      <c r="G26" s="146"/>
    </row>
    <row r="27" spans="1:7" x14ac:dyDescent="0.25">
      <c r="A27" s="40" t="str">
        <f t="shared" si="1"/>
        <v>62.1.</v>
      </c>
      <c r="B27" s="71">
        <v>22</v>
      </c>
      <c r="C27" s="33" t="s">
        <v>106</v>
      </c>
      <c r="D27" s="146">
        <v>1</v>
      </c>
      <c r="E27" s="146"/>
      <c r="F27" s="146"/>
      <c r="G27" s="146"/>
    </row>
    <row r="28" spans="1:7" x14ac:dyDescent="0.25">
      <c r="G28" s="1"/>
    </row>
    <row r="29" spans="1:7" ht="24.75" customHeight="1" x14ac:dyDescent="0.25">
      <c r="A29" s="168" t="s">
        <v>238</v>
      </c>
      <c r="B29" s="169"/>
      <c r="C29" s="26" t="s">
        <v>108</v>
      </c>
      <c r="D29" s="139"/>
      <c r="E29" s="140"/>
      <c r="F29" s="140"/>
      <c r="G29" s="141"/>
    </row>
    <row r="30" spans="1:7" ht="52.8" x14ac:dyDescent="0.25">
      <c r="A30" s="3"/>
      <c r="B30" s="27"/>
      <c r="C30" s="5" t="s">
        <v>96</v>
      </c>
      <c r="D30" s="54" t="s">
        <v>126</v>
      </c>
      <c r="E30" s="5" t="s">
        <v>8</v>
      </c>
      <c r="F30" s="5" t="s">
        <v>9</v>
      </c>
      <c r="G30" s="57" t="s">
        <v>10</v>
      </c>
    </row>
    <row r="31" spans="1:7" x14ac:dyDescent="0.25">
      <c r="A31" s="6" t="str">
        <f>$A$29</f>
        <v>62.2.</v>
      </c>
      <c r="B31" s="7">
        <v>1</v>
      </c>
      <c r="C31" s="8" t="s">
        <v>108</v>
      </c>
      <c r="D31" s="23"/>
      <c r="E31" s="18"/>
      <c r="F31" s="31">
        <v>50</v>
      </c>
      <c r="G31" s="58"/>
    </row>
    <row r="32" spans="1:7" x14ac:dyDescent="0.25">
      <c r="A32" s="21"/>
      <c r="B32" s="49"/>
      <c r="C32" s="157" t="str">
        <f>CONCATENATE("KOPĒJĀ CENA par ",A29,"pozīciju bez PVN, EUR:")</f>
        <v>KOPĒJĀ CENA par 62.2.pozīciju bez PVN, EUR:</v>
      </c>
      <c r="D32" s="157"/>
      <c r="E32" s="157"/>
      <c r="F32" s="158"/>
      <c r="G32" s="67">
        <f>F31*G31</f>
        <v>0</v>
      </c>
    </row>
    <row r="33" spans="1:7" ht="26.25" customHeight="1" x14ac:dyDescent="0.25">
      <c r="A33" s="3"/>
      <c r="B33" s="4"/>
      <c r="C33" s="10" t="s">
        <v>54</v>
      </c>
      <c r="D33" s="142" t="s">
        <v>59</v>
      </c>
      <c r="E33" s="143"/>
      <c r="F33" s="142" t="s">
        <v>131</v>
      </c>
      <c r="G33" s="143"/>
    </row>
    <row r="34" spans="1:7" ht="94.35" customHeight="1" x14ac:dyDescent="0.25">
      <c r="A34" s="6" t="str">
        <f>$A$29</f>
        <v>62.2.</v>
      </c>
      <c r="B34" s="71">
        <v>2</v>
      </c>
      <c r="C34" s="41" t="s">
        <v>234</v>
      </c>
      <c r="D34" s="167"/>
      <c r="E34" s="167"/>
      <c r="F34" s="146"/>
      <c r="G34" s="146"/>
    </row>
    <row r="35" spans="1:7" ht="41.1" customHeight="1" x14ac:dyDescent="0.25">
      <c r="A35" s="6" t="str">
        <f>$A$29</f>
        <v>62.2.</v>
      </c>
      <c r="B35" s="71">
        <v>3</v>
      </c>
      <c r="C35" s="33" t="s">
        <v>285</v>
      </c>
      <c r="D35" s="146">
        <v>1</v>
      </c>
      <c r="E35" s="146"/>
      <c r="F35" s="146"/>
      <c r="G35" s="146"/>
    </row>
    <row r="36" spans="1:7" ht="52.8" x14ac:dyDescent="0.25">
      <c r="A36" s="6" t="str">
        <f t="shared" ref="A36:A53" si="2">$A$29</f>
        <v>62.2.</v>
      </c>
      <c r="B36" s="71">
        <v>4</v>
      </c>
      <c r="C36" s="33" t="s">
        <v>278</v>
      </c>
      <c r="D36" s="146">
        <v>3</v>
      </c>
      <c r="E36" s="146"/>
      <c r="F36" s="146"/>
      <c r="G36" s="146"/>
    </row>
    <row r="37" spans="1:7" ht="93" customHeight="1" x14ac:dyDescent="0.25">
      <c r="A37" s="114" t="str">
        <f t="shared" si="2"/>
        <v>62.2.</v>
      </c>
      <c r="B37" s="129">
        <v>5</v>
      </c>
      <c r="C37" s="16" t="s">
        <v>350</v>
      </c>
      <c r="D37" s="146">
        <v>1</v>
      </c>
      <c r="E37" s="146"/>
      <c r="F37" s="146"/>
      <c r="G37" s="146"/>
    </row>
    <row r="38" spans="1:7" ht="246" customHeight="1" x14ac:dyDescent="0.25">
      <c r="A38" s="107"/>
      <c r="B38" s="71"/>
      <c r="C38" s="109"/>
      <c r="D38" s="164"/>
      <c r="E38" s="165"/>
      <c r="F38" s="165"/>
      <c r="G38" s="166"/>
    </row>
    <row r="39" spans="1:7" s="29" customFormat="1" x14ac:dyDescent="0.25">
      <c r="A39" s="6" t="str">
        <f t="shared" si="2"/>
        <v>62.2.</v>
      </c>
      <c r="B39" s="71">
        <v>6</v>
      </c>
      <c r="C39" s="33" t="s">
        <v>114</v>
      </c>
      <c r="D39" s="146">
        <v>4</v>
      </c>
      <c r="E39" s="146"/>
      <c r="F39" s="146"/>
      <c r="G39" s="146"/>
    </row>
    <row r="40" spans="1:7" s="29" customFormat="1" ht="26.4" x14ac:dyDescent="0.25">
      <c r="A40" s="6" t="str">
        <f t="shared" si="2"/>
        <v>62.2.</v>
      </c>
      <c r="B40" s="71">
        <v>7</v>
      </c>
      <c r="C40" s="33" t="s">
        <v>115</v>
      </c>
      <c r="D40" s="146">
        <v>1</v>
      </c>
      <c r="E40" s="146"/>
      <c r="F40" s="146"/>
      <c r="G40" s="146"/>
    </row>
    <row r="41" spans="1:7" s="29" customFormat="1" x14ac:dyDescent="0.25">
      <c r="A41" s="6" t="str">
        <f t="shared" si="2"/>
        <v>62.2.</v>
      </c>
      <c r="B41" s="71">
        <v>8</v>
      </c>
      <c r="C41" s="33" t="s">
        <v>286</v>
      </c>
      <c r="D41" s="146">
        <v>5</v>
      </c>
      <c r="E41" s="146"/>
      <c r="F41" s="146"/>
      <c r="G41" s="146"/>
    </row>
    <row r="42" spans="1:7" ht="26.4" x14ac:dyDescent="0.25">
      <c r="A42" s="6" t="str">
        <f t="shared" si="2"/>
        <v>62.2.</v>
      </c>
      <c r="B42" s="71">
        <v>9</v>
      </c>
      <c r="C42" s="33" t="s">
        <v>280</v>
      </c>
      <c r="D42" s="146">
        <v>1</v>
      </c>
      <c r="E42" s="146"/>
      <c r="F42" s="146"/>
      <c r="G42" s="146"/>
    </row>
    <row r="43" spans="1:7" x14ac:dyDescent="0.25">
      <c r="A43" s="40" t="str">
        <f t="shared" si="2"/>
        <v>62.2.</v>
      </c>
      <c r="B43" s="71">
        <v>10</v>
      </c>
      <c r="C43" s="42" t="s">
        <v>287</v>
      </c>
      <c r="D43" s="170">
        <v>1</v>
      </c>
      <c r="E43" s="170"/>
      <c r="F43" s="170"/>
      <c r="G43" s="170"/>
    </row>
    <row r="44" spans="1:7" x14ac:dyDescent="0.25">
      <c r="A44" s="40" t="str">
        <f t="shared" si="2"/>
        <v>62.2.</v>
      </c>
      <c r="B44" s="71">
        <v>11</v>
      </c>
      <c r="C44" s="42" t="s">
        <v>123</v>
      </c>
      <c r="D44" s="170">
        <v>1</v>
      </c>
      <c r="E44" s="170"/>
      <c r="F44" s="170"/>
      <c r="G44" s="170"/>
    </row>
    <row r="45" spans="1:7" x14ac:dyDescent="0.25">
      <c r="A45" s="40" t="str">
        <f t="shared" si="2"/>
        <v>62.2.</v>
      </c>
      <c r="B45" s="71">
        <v>12</v>
      </c>
      <c r="C45" s="42" t="s">
        <v>288</v>
      </c>
      <c r="D45" s="170">
        <v>1</v>
      </c>
      <c r="E45" s="170"/>
      <c r="F45" s="170"/>
      <c r="G45" s="170"/>
    </row>
    <row r="46" spans="1:7" ht="19.350000000000001" customHeight="1" x14ac:dyDescent="0.25">
      <c r="A46" s="40" t="str">
        <f t="shared" si="2"/>
        <v>62.2.</v>
      </c>
      <c r="B46" s="71">
        <v>13</v>
      </c>
      <c r="C46" s="81" t="s">
        <v>116</v>
      </c>
      <c r="D46" s="170">
        <v>4</v>
      </c>
      <c r="E46" s="170"/>
      <c r="F46" s="170"/>
      <c r="G46" s="170"/>
    </row>
    <row r="47" spans="1:7" ht="18.600000000000001" customHeight="1" x14ac:dyDescent="0.25">
      <c r="A47" s="40" t="str">
        <f t="shared" si="2"/>
        <v>62.2.</v>
      </c>
      <c r="B47" s="71">
        <v>14</v>
      </c>
      <c r="C47" s="33" t="s">
        <v>283</v>
      </c>
      <c r="D47" s="170">
        <v>1</v>
      </c>
      <c r="E47" s="170"/>
      <c r="F47" s="170"/>
      <c r="G47" s="170"/>
    </row>
    <row r="48" spans="1:7" x14ac:dyDescent="0.25">
      <c r="A48" s="40" t="str">
        <f t="shared" si="2"/>
        <v>62.2.</v>
      </c>
      <c r="B48" s="71">
        <v>15</v>
      </c>
      <c r="C48" s="42" t="s">
        <v>112</v>
      </c>
      <c r="D48" s="170">
        <v>3</v>
      </c>
      <c r="E48" s="170"/>
      <c r="F48" s="170"/>
      <c r="G48" s="170"/>
    </row>
    <row r="49" spans="1:7" ht="52.8" x14ac:dyDescent="0.25">
      <c r="A49" s="6" t="str">
        <f t="shared" si="2"/>
        <v>62.2.</v>
      </c>
      <c r="B49" s="71">
        <v>16</v>
      </c>
      <c r="C49" s="41" t="s">
        <v>113</v>
      </c>
      <c r="D49" s="146">
        <v>1</v>
      </c>
      <c r="E49" s="146"/>
      <c r="F49" s="146"/>
      <c r="G49" s="146"/>
    </row>
    <row r="50" spans="1:7" x14ac:dyDescent="0.25">
      <c r="A50" s="40" t="str">
        <f t="shared" si="2"/>
        <v>62.2.</v>
      </c>
      <c r="B50" s="71">
        <v>17</v>
      </c>
      <c r="C50" s="42" t="s">
        <v>289</v>
      </c>
      <c r="D50" s="170">
        <v>4</v>
      </c>
      <c r="E50" s="170"/>
      <c r="F50" s="170"/>
      <c r="G50" s="170"/>
    </row>
    <row r="51" spans="1:7" x14ac:dyDescent="0.25">
      <c r="A51" s="40" t="str">
        <f t="shared" si="2"/>
        <v>62.2.</v>
      </c>
      <c r="B51" s="71">
        <v>18</v>
      </c>
      <c r="C51" s="42" t="s">
        <v>117</v>
      </c>
      <c r="D51" s="170">
        <v>1</v>
      </c>
      <c r="E51" s="170"/>
      <c r="F51" s="170"/>
      <c r="G51" s="170"/>
    </row>
    <row r="52" spans="1:7" x14ac:dyDescent="0.25">
      <c r="A52" s="40" t="str">
        <f t="shared" si="2"/>
        <v>62.2.</v>
      </c>
      <c r="B52" s="71">
        <v>19</v>
      </c>
      <c r="C52" s="42" t="s">
        <v>106</v>
      </c>
      <c r="D52" s="170">
        <v>1</v>
      </c>
      <c r="E52" s="170"/>
      <c r="F52" s="170"/>
      <c r="G52" s="170"/>
    </row>
    <row r="53" spans="1:7" x14ac:dyDescent="0.25">
      <c r="A53" s="40" t="str">
        <f t="shared" si="2"/>
        <v>62.2.</v>
      </c>
      <c r="B53" s="71">
        <v>20</v>
      </c>
      <c r="C53" s="42" t="s">
        <v>92</v>
      </c>
      <c r="D53" s="170">
        <v>1</v>
      </c>
      <c r="E53" s="170"/>
      <c r="F53" s="170"/>
      <c r="G53" s="170"/>
    </row>
    <row r="55" spans="1:7" x14ac:dyDescent="0.25">
      <c r="A55" s="44"/>
      <c r="B55" s="44"/>
      <c r="C55" s="45" t="s">
        <v>239</v>
      </c>
      <c r="D55" s="171">
        <f>G5</f>
        <v>0</v>
      </c>
      <c r="E55" s="171"/>
      <c r="F55" s="171"/>
      <c r="G55" s="171"/>
    </row>
    <row r="56" spans="1:7" x14ac:dyDescent="0.25">
      <c r="A56" s="44"/>
      <c r="B56" s="44"/>
      <c r="C56" s="45" t="s">
        <v>240</v>
      </c>
      <c r="D56" s="171">
        <f>G32</f>
        <v>0</v>
      </c>
      <c r="E56" s="171"/>
      <c r="F56" s="171"/>
      <c r="G56" s="171"/>
    </row>
    <row r="57" spans="1:7" x14ac:dyDescent="0.25">
      <c r="A57" s="44"/>
      <c r="B57" s="44"/>
      <c r="C57" s="172" t="s">
        <v>241</v>
      </c>
      <c r="D57" s="173">
        <f>SUM(D55:G56)</f>
        <v>0</v>
      </c>
      <c r="E57" s="173"/>
      <c r="F57" s="173"/>
      <c r="G57" s="173"/>
    </row>
    <row r="58" spans="1:7" x14ac:dyDescent="0.25">
      <c r="A58" s="44"/>
      <c r="B58" s="44"/>
      <c r="C58" s="172"/>
      <c r="D58" s="173"/>
      <c r="E58" s="173"/>
      <c r="F58" s="173"/>
      <c r="G58" s="173"/>
    </row>
  </sheetData>
  <mergeCells count="96">
    <mergeCell ref="D11:G11"/>
    <mergeCell ref="F34:G34"/>
    <mergeCell ref="A29:B29"/>
    <mergeCell ref="D29:G29"/>
    <mergeCell ref="D42:E42"/>
    <mergeCell ref="F42:G42"/>
    <mergeCell ref="D21:E21"/>
    <mergeCell ref="F21:G21"/>
    <mergeCell ref="D22:E22"/>
    <mergeCell ref="F22:G22"/>
    <mergeCell ref="D23:E23"/>
    <mergeCell ref="F23:G23"/>
    <mergeCell ref="D26:E26"/>
    <mergeCell ref="F26:G26"/>
    <mergeCell ref="D27:E27"/>
    <mergeCell ref="F27:G27"/>
    <mergeCell ref="D43:E43"/>
    <mergeCell ref="F43:G43"/>
    <mergeCell ref="D33:E33"/>
    <mergeCell ref="F33:G33"/>
    <mergeCell ref="D35:E35"/>
    <mergeCell ref="F35:G35"/>
    <mergeCell ref="D36:E36"/>
    <mergeCell ref="F36:G36"/>
    <mergeCell ref="D37:E37"/>
    <mergeCell ref="F37:G37"/>
    <mergeCell ref="D39:E39"/>
    <mergeCell ref="F39:G39"/>
    <mergeCell ref="F41:G41"/>
    <mergeCell ref="D40:E40"/>
    <mergeCell ref="F40:G40"/>
    <mergeCell ref="D34:E34"/>
    <mergeCell ref="D55:G55"/>
    <mergeCell ref="D56:G56"/>
    <mergeCell ref="C57:C58"/>
    <mergeCell ref="D57:G58"/>
    <mergeCell ref="C5:F5"/>
    <mergeCell ref="C32:F32"/>
    <mergeCell ref="D44:E44"/>
    <mergeCell ref="D53:E53"/>
    <mergeCell ref="F53:G53"/>
    <mergeCell ref="D50:E50"/>
    <mergeCell ref="F50:G50"/>
    <mergeCell ref="D51:E51"/>
    <mergeCell ref="F51:G51"/>
    <mergeCell ref="D52:E52"/>
    <mergeCell ref="F52:G52"/>
    <mergeCell ref="D41:E41"/>
    <mergeCell ref="D48:E48"/>
    <mergeCell ref="F48:G48"/>
    <mergeCell ref="D49:E49"/>
    <mergeCell ref="F49:G49"/>
    <mergeCell ref="F44:G44"/>
    <mergeCell ref="D45:E45"/>
    <mergeCell ref="F45:G45"/>
    <mergeCell ref="D46:E46"/>
    <mergeCell ref="F46:G46"/>
    <mergeCell ref="D47:E47"/>
    <mergeCell ref="F47:G47"/>
    <mergeCell ref="F24:G24"/>
    <mergeCell ref="D25:E25"/>
    <mergeCell ref="F25:G25"/>
    <mergeCell ref="D15:E15"/>
    <mergeCell ref="F15:G15"/>
    <mergeCell ref="D16:E16"/>
    <mergeCell ref="F16:G16"/>
    <mergeCell ref="D17:E17"/>
    <mergeCell ref="F17:G17"/>
    <mergeCell ref="D18:E18"/>
    <mergeCell ref="F18:G18"/>
    <mergeCell ref="D19:E19"/>
    <mergeCell ref="F19:G19"/>
    <mergeCell ref="D20:E20"/>
    <mergeCell ref="F20:G20"/>
    <mergeCell ref="A1:B1"/>
    <mergeCell ref="D1:G1"/>
    <mergeCell ref="A2:B2"/>
    <mergeCell ref="D2:G2"/>
    <mergeCell ref="D6:E6"/>
    <mergeCell ref="F6:G6"/>
    <mergeCell ref="D38:G38"/>
    <mergeCell ref="D14:E14"/>
    <mergeCell ref="F14:G14"/>
    <mergeCell ref="D7:E7"/>
    <mergeCell ref="F7:G7"/>
    <mergeCell ref="D12:E12"/>
    <mergeCell ref="F12:G12"/>
    <mergeCell ref="D13:E13"/>
    <mergeCell ref="F13:G13"/>
    <mergeCell ref="D8:E8"/>
    <mergeCell ref="F8:G8"/>
    <mergeCell ref="D9:E9"/>
    <mergeCell ref="F9:G9"/>
    <mergeCell ref="D10:E10"/>
    <mergeCell ref="F10:G10"/>
    <mergeCell ref="D24:E24"/>
  </mergeCells>
  <pageMargins left="0.7" right="0.7" top="0.75" bottom="0.75" header="0.3" footer="0.3"/>
  <pageSetup paperSize="9" orientation="portrait" verticalDpi="300" r:id="rId1"/>
  <ignoredErrors>
    <ignoredError sqref="A1" numberStoredAsText="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G12"/>
  <sheetViews>
    <sheetView zoomScale="90" zoomScaleNormal="90" workbookViewId="0">
      <selection activeCell="F21" sqref="F21"/>
    </sheetView>
  </sheetViews>
  <sheetFormatPr defaultColWidth="9.44140625" defaultRowHeight="14.4" x14ac:dyDescent="0.3"/>
  <cols>
    <col min="1" max="2" width="4.5546875" style="19" customWidth="1"/>
    <col min="3" max="3" width="61.6640625" style="19" customWidth="1"/>
    <col min="4" max="4" width="21.44140625" style="19" customWidth="1"/>
    <col min="5" max="5" width="39" style="19" customWidth="1"/>
    <col min="6" max="6" width="16.5546875" style="19" customWidth="1"/>
    <col min="7" max="7" width="13.109375" style="60" customWidth="1"/>
    <col min="8" max="8" width="6.44140625" style="19" customWidth="1"/>
    <col min="9" max="16384" width="9.44140625" style="19"/>
  </cols>
  <sheetData>
    <row r="1" spans="1:7" s="29" customFormat="1" ht="16.8" x14ac:dyDescent="0.25">
      <c r="A1" s="137" t="s">
        <v>231</v>
      </c>
      <c r="B1" s="138"/>
      <c r="C1" s="2" t="s">
        <v>210</v>
      </c>
      <c r="D1" s="139" t="s">
        <v>128</v>
      </c>
      <c r="E1" s="140"/>
      <c r="F1" s="140"/>
      <c r="G1" s="141"/>
    </row>
    <row r="2" spans="1:7" s="29" customFormat="1" ht="39.6" x14ac:dyDescent="0.25">
      <c r="A2" s="3"/>
      <c r="B2" s="4"/>
      <c r="C2" s="10" t="s">
        <v>33</v>
      </c>
      <c r="D2" s="5" t="s">
        <v>126</v>
      </c>
      <c r="E2" s="5" t="s">
        <v>136</v>
      </c>
      <c r="F2" s="5" t="s">
        <v>9</v>
      </c>
      <c r="G2" s="57" t="s">
        <v>10</v>
      </c>
    </row>
    <row r="3" spans="1:7" s="29" customFormat="1" ht="15" customHeight="1" x14ac:dyDescent="0.25">
      <c r="A3" s="6" t="str">
        <f t="shared" ref="A3:A6" si="0">$A$1</f>
        <v>71.</v>
      </c>
      <c r="B3" s="7">
        <v>1</v>
      </c>
      <c r="C3" s="8" t="s">
        <v>83</v>
      </c>
      <c r="D3" s="23"/>
      <c r="E3" s="18"/>
      <c r="F3" s="31">
        <v>30</v>
      </c>
      <c r="G3" s="58"/>
    </row>
    <row r="4" spans="1:7" s="29" customFormat="1" ht="17.399999999999999" customHeight="1" x14ac:dyDescent="0.25">
      <c r="A4" s="6" t="str">
        <f t="shared" si="0"/>
        <v>71.</v>
      </c>
      <c r="B4" s="7">
        <v>2</v>
      </c>
      <c r="C4" s="8" t="s">
        <v>84</v>
      </c>
      <c r="D4" s="23"/>
      <c r="E4" s="18"/>
      <c r="F4" s="31">
        <v>40</v>
      </c>
      <c r="G4" s="58"/>
    </row>
    <row r="5" spans="1:7" s="29" customFormat="1" ht="16.350000000000001" customHeight="1" x14ac:dyDescent="0.25">
      <c r="A5" s="6" t="str">
        <f t="shared" si="0"/>
        <v>71.</v>
      </c>
      <c r="B5" s="7">
        <v>3</v>
      </c>
      <c r="C5" s="8" t="s">
        <v>212</v>
      </c>
      <c r="D5" s="23"/>
      <c r="E5" s="18"/>
      <c r="F5" s="31">
        <v>290</v>
      </c>
      <c r="G5" s="58"/>
    </row>
    <row r="6" spans="1:7" s="29" customFormat="1" ht="15.6" customHeight="1" x14ac:dyDescent="0.25">
      <c r="A6" s="6" t="str">
        <f t="shared" si="0"/>
        <v>71.</v>
      </c>
      <c r="B6" s="7">
        <v>4</v>
      </c>
      <c r="C6" s="8" t="s">
        <v>213</v>
      </c>
      <c r="D6" s="23"/>
      <c r="E6" s="18"/>
      <c r="F6" s="31">
        <v>60</v>
      </c>
      <c r="G6" s="58"/>
    </row>
    <row r="7" spans="1:7" s="29" customFormat="1" ht="17.399999999999999" customHeight="1" x14ac:dyDescent="0.25">
      <c r="A7" s="21"/>
      <c r="B7" s="49"/>
      <c r="C7" s="77"/>
      <c r="D7" s="78"/>
      <c r="E7" s="78"/>
      <c r="F7" s="79" t="str">
        <f>CONCATENATE("KOPĒJĀ CENA par ",A1,"pozīciju bez PVN, EUR:")</f>
        <v>KOPĒJĀ CENA par 71.pozīciju bez PVN, EUR:</v>
      </c>
      <c r="G7" s="59">
        <f>SUMPRODUCT(F3:F6,G3:G6)</f>
        <v>0</v>
      </c>
    </row>
    <row r="8" spans="1:7" s="29" customFormat="1" ht="24.9" customHeight="1" x14ac:dyDescent="0.25">
      <c r="A8" s="3"/>
      <c r="B8" s="4"/>
      <c r="C8" s="11" t="s">
        <v>14</v>
      </c>
      <c r="D8" s="142" t="s">
        <v>127</v>
      </c>
      <c r="E8" s="143"/>
      <c r="F8" s="142" t="s">
        <v>30</v>
      </c>
      <c r="G8" s="143"/>
    </row>
    <row r="9" spans="1:7" s="29" customFormat="1" ht="26.4" x14ac:dyDescent="0.25">
      <c r="A9" s="6" t="str">
        <f t="shared" ref="A9:A12" si="1">$A$1</f>
        <v>71.</v>
      </c>
      <c r="B9" s="7">
        <v>5</v>
      </c>
      <c r="C9" s="8" t="s">
        <v>79</v>
      </c>
      <c r="D9" s="135"/>
      <c r="E9" s="136"/>
      <c r="F9" s="135"/>
      <c r="G9" s="136"/>
    </row>
    <row r="10" spans="1:7" s="29" customFormat="1" ht="13.8" x14ac:dyDescent="0.25">
      <c r="A10" s="6" t="str">
        <f t="shared" si="1"/>
        <v>71.</v>
      </c>
      <c r="B10" s="7">
        <v>6</v>
      </c>
      <c r="C10" s="12" t="s">
        <v>80</v>
      </c>
      <c r="D10" s="135"/>
      <c r="E10" s="136"/>
      <c r="F10" s="135"/>
      <c r="G10" s="136"/>
    </row>
    <row r="11" spans="1:7" s="29" customFormat="1" ht="26.4" x14ac:dyDescent="0.25">
      <c r="A11" s="6" t="str">
        <f t="shared" si="1"/>
        <v>71.</v>
      </c>
      <c r="B11" s="7">
        <v>7</v>
      </c>
      <c r="C11" s="12" t="s">
        <v>81</v>
      </c>
      <c r="D11" s="135"/>
      <c r="E11" s="136"/>
      <c r="F11" s="135"/>
      <c r="G11" s="136"/>
    </row>
    <row r="12" spans="1:7" s="29" customFormat="1" ht="13.8" x14ac:dyDescent="0.25">
      <c r="A12" s="6" t="str">
        <f t="shared" si="1"/>
        <v>71.</v>
      </c>
      <c r="B12" s="7">
        <v>8</v>
      </c>
      <c r="C12" s="12" t="s">
        <v>82</v>
      </c>
      <c r="D12" s="135"/>
      <c r="E12" s="136"/>
      <c r="F12" s="135"/>
      <c r="G12" s="136"/>
    </row>
  </sheetData>
  <mergeCells count="12">
    <mergeCell ref="D9:E9"/>
    <mergeCell ref="F9:G9"/>
    <mergeCell ref="A1:B1"/>
    <mergeCell ref="D1:G1"/>
    <mergeCell ref="D8:E8"/>
    <mergeCell ref="F8:G8"/>
    <mergeCell ref="D10:E10"/>
    <mergeCell ref="F10:G10"/>
    <mergeCell ref="D11:E11"/>
    <mergeCell ref="F11:G11"/>
    <mergeCell ref="D12:E12"/>
    <mergeCell ref="F12:G12"/>
  </mergeCells>
  <pageMargins left="0.7" right="0.7" top="0.75" bottom="0.75" header="0.3" footer="0.3"/>
  <pageSetup paperSize="9" orientation="portrait" verticalDpi="300" r:id="rId1"/>
  <ignoredErrors>
    <ignoredError sqref="A1"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G8"/>
  <sheetViews>
    <sheetView zoomScale="90" zoomScaleNormal="90" workbookViewId="0">
      <selection activeCell="G4" sqref="G4"/>
    </sheetView>
  </sheetViews>
  <sheetFormatPr defaultColWidth="9.44140625" defaultRowHeight="13.2" x14ac:dyDescent="0.25"/>
  <cols>
    <col min="1" max="2" width="4.5546875" style="20" customWidth="1"/>
    <col min="3" max="3" width="61.5546875" style="20" customWidth="1"/>
    <col min="4" max="4" width="35.5546875" style="20" customWidth="1"/>
    <col min="5" max="6" width="16.5546875" style="20" customWidth="1"/>
    <col min="7" max="7" width="16.5546875" style="65" customWidth="1"/>
    <col min="8" max="16384" width="9.44140625" style="20"/>
  </cols>
  <sheetData>
    <row r="1" spans="1:7" ht="23.25" customHeight="1" x14ac:dyDescent="0.25">
      <c r="A1" s="137" t="s">
        <v>227</v>
      </c>
      <c r="B1" s="138"/>
      <c r="C1" s="26" t="s">
        <v>70</v>
      </c>
      <c r="D1" s="139" t="s">
        <v>128</v>
      </c>
      <c r="E1" s="140"/>
      <c r="F1" s="140"/>
      <c r="G1" s="141"/>
    </row>
    <row r="2" spans="1:7" ht="39.6" x14ac:dyDescent="0.25">
      <c r="A2" s="3"/>
      <c r="B2" s="4"/>
      <c r="C2" s="10" t="s">
        <v>33</v>
      </c>
      <c r="D2" s="5" t="s">
        <v>126</v>
      </c>
      <c r="E2" s="5" t="s">
        <v>136</v>
      </c>
      <c r="F2" s="5" t="s">
        <v>9</v>
      </c>
      <c r="G2" s="57" t="s">
        <v>10</v>
      </c>
    </row>
    <row r="3" spans="1:7" x14ac:dyDescent="0.25">
      <c r="A3" s="6" t="str">
        <f t="shared" ref="A3" si="0">$A$1</f>
        <v>76.</v>
      </c>
      <c r="B3" s="7">
        <v>1</v>
      </c>
      <c r="C3" s="8" t="s">
        <v>70</v>
      </c>
      <c r="D3" s="23"/>
      <c r="E3" s="18"/>
      <c r="F3" s="31">
        <v>90</v>
      </c>
      <c r="G3" s="58"/>
    </row>
    <row r="4" spans="1:7" x14ac:dyDescent="0.25">
      <c r="A4" s="21"/>
      <c r="B4" s="49"/>
      <c r="C4" s="157" t="str">
        <f>CONCATENATE("KOPĒJĀ CENA par ",A1,"pozīciju bez PVN, EUR:")</f>
        <v>KOPĒJĀ CENA par 76.pozīciju bez PVN, EUR:</v>
      </c>
      <c r="D4" s="157"/>
      <c r="E4" s="157"/>
      <c r="F4" s="158"/>
      <c r="G4" s="59">
        <f>F3*G3</f>
        <v>0</v>
      </c>
    </row>
    <row r="5" spans="1:7" x14ac:dyDescent="0.25">
      <c r="A5" s="3"/>
      <c r="B5" s="4"/>
      <c r="C5" s="11" t="s">
        <v>14</v>
      </c>
      <c r="D5" s="142" t="s">
        <v>127</v>
      </c>
      <c r="E5" s="143"/>
      <c r="F5" s="142" t="s">
        <v>30</v>
      </c>
      <c r="G5" s="143"/>
    </row>
    <row r="6" spans="1:7" x14ac:dyDescent="0.25">
      <c r="A6" s="40" t="str">
        <f t="shared" ref="A6:A8" si="1">$A$1</f>
        <v>76.</v>
      </c>
      <c r="B6" s="71">
        <v>2</v>
      </c>
      <c r="C6" s="46" t="s">
        <v>133</v>
      </c>
      <c r="D6" s="135"/>
      <c r="E6" s="136"/>
      <c r="F6" s="135"/>
      <c r="G6" s="136"/>
    </row>
    <row r="7" spans="1:7" ht="26.4" x14ac:dyDescent="0.25">
      <c r="A7" s="40" t="str">
        <f t="shared" si="1"/>
        <v>76.</v>
      </c>
      <c r="B7" s="71">
        <v>3</v>
      </c>
      <c r="C7" s="8" t="s">
        <v>71</v>
      </c>
      <c r="D7" s="135"/>
      <c r="E7" s="136"/>
      <c r="F7" s="135"/>
      <c r="G7" s="136"/>
    </row>
    <row r="8" spans="1:7" x14ac:dyDescent="0.25">
      <c r="A8" s="130" t="str">
        <f t="shared" si="1"/>
        <v>76.</v>
      </c>
      <c r="B8" s="129">
        <v>4</v>
      </c>
      <c r="C8" s="8" t="s">
        <v>352</v>
      </c>
      <c r="D8" s="135"/>
      <c r="E8" s="136"/>
      <c r="F8" s="135"/>
      <c r="G8" s="136"/>
    </row>
  </sheetData>
  <mergeCells count="11">
    <mergeCell ref="D8:E8"/>
    <mergeCell ref="F8:G8"/>
    <mergeCell ref="A1:B1"/>
    <mergeCell ref="D1:G1"/>
    <mergeCell ref="C4:F4"/>
    <mergeCell ref="D5:E5"/>
    <mergeCell ref="F5:G5"/>
    <mergeCell ref="D6:E6"/>
    <mergeCell ref="F6:G6"/>
    <mergeCell ref="D7:E7"/>
    <mergeCell ref="F7:G7"/>
  </mergeCells>
  <pageMargins left="0.7" right="0.7" top="0.75" bottom="0.75" header="0.3" footer="0.3"/>
  <pageSetup paperSize="9" orientation="portrait" verticalDpi="0" r:id="rId1"/>
  <ignoredErrors>
    <ignoredError sqref="A1"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G9"/>
  <sheetViews>
    <sheetView zoomScale="90" zoomScaleNormal="90" workbookViewId="0">
      <selection activeCell="C7" sqref="C7"/>
    </sheetView>
  </sheetViews>
  <sheetFormatPr defaultColWidth="9.44140625" defaultRowHeight="13.2" x14ac:dyDescent="0.25"/>
  <cols>
    <col min="1" max="2" width="4.5546875" style="20" customWidth="1"/>
    <col min="3" max="3" width="61.5546875" style="20" customWidth="1"/>
    <col min="4" max="4" width="35.5546875" style="20" customWidth="1"/>
    <col min="5" max="6" width="16.5546875" style="20" customWidth="1"/>
    <col min="7" max="7" width="16.5546875" style="65" customWidth="1"/>
    <col min="8" max="16384" width="9.44140625" style="20"/>
  </cols>
  <sheetData>
    <row r="1" spans="1:7" ht="23.25" customHeight="1" x14ac:dyDescent="0.25">
      <c r="A1" s="137" t="s">
        <v>228</v>
      </c>
      <c r="B1" s="138"/>
      <c r="C1" s="26" t="s">
        <v>72</v>
      </c>
      <c r="D1" s="139" t="s">
        <v>128</v>
      </c>
      <c r="E1" s="140"/>
      <c r="F1" s="140"/>
      <c r="G1" s="141"/>
    </row>
    <row r="2" spans="1:7" ht="39.6" x14ac:dyDescent="0.25">
      <c r="A2" s="3"/>
      <c r="B2" s="4"/>
      <c r="C2" s="10" t="s">
        <v>33</v>
      </c>
      <c r="D2" s="5" t="s">
        <v>126</v>
      </c>
      <c r="E2" s="5" t="s">
        <v>136</v>
      </c>
      <c r="F2" s="5" t="s">
        <v>9</v>
      </c>
      <c r="G2" s="57" t="s">
        <v>10</v>
      </c>
    </row>
    <row r="3" spans="1:7" x14ac:dyDescent="0.25">
      <c r="A3" s="6" t="str">
        <f t="shared" ref="A3" si="0">$A$1</f>
        <v>77.</v>
      </c>
      <c r="B3" s="7">
        <v>1</v>
      </c>
      <c r="C3" s="8" t="s">
        <v>72</v>
      </c>
      <c r="D3" s="23"/>
      <c r="E3" s="18"/>
      <c r="F3" s="31">
        <v>1400</v>
      </c>
      <c r="G3" s="58"/>
    </row>
    <row r="4" spans="1:7" ht="20.399999999999999" customHeight="1" x14ac:dyDescent="0.25">
      <c r="A4" s="21"/>
      <c r="B4" s="49"/>
      <c r="C4" s="77"/>
      <c r="D4" s="78"/>
      <c r="E4" s="78"/>
      <c r="F4" s="79" t="str">
        <f>CONCATENATE("KOPĒJĀ CENA par ",A1,"pozīciju bez PVN, EUR:")</f>
        <v>KOPĒJĀ CENA par 77.pozīciju bez PVN, EUR:</v>
      </c>
      <c r="G4" s="59">
        <f>F3*G3</f>
        <v>0</v>
      </c>
    </row>
    <row r="5" spans="1:7" ht="12.75" customHeight="1" x14ac:dyDescent="0.25">
      <c r="A5" s="3"/>
      <c r="B5" s="4"/>
      <c r="C5" s="11" t="s">
        <v>14</v>
      </c>
      <c r="D5" s="142" t="s">
        <v>127</v>
      </c>
      <c r="E5" s="143"/>
      <c r="F5" s="142" t="s">
        <v>30</v>
      </c>
      <c r="G5" s="143"/>
    </row>
    <row r="6" spans="1:7" ht="12.75" customHeight="1" x14ac:dyDescent="0.25">
      <c r="A6" s="3"/>
      <c r="B6" s="4"/>
      <c r="C6" s="11"/>
      <c r="D6" s="54"/>
      <c r="E6" s="56"/>
      <c r="F6" s="54"/>
      <c r="G6" s="56"/>
    </row>
    <row r="7" spans="1:7" x14ac:dyDescent="0.25">
      <c r="A7" s="130" t="str">
        <f t="shared" ref="A7:A9" si="1">$A$1</f>
        <v>77.</v>
      </c>
      <c r="B7" s="129">
        <v>2</v>
      </c>
      <c r="C7" s="131" t="s">
        <v>353</v>
      </c>
      <c r="D7" s="135"/>
      <c r="E7" s="136"/>
      <c r="F7" s="135"/>
      <c r="G7" s="136"/>
    </row>
    <row r="8" spans="1:7" x14ac:dyDescent="0.25">
      <c r="A8" s="40" t="str">
        <f t="shared" si="1"/>
        <v>77.</v>
      </c>
      <c r="B8" s="71">
        <v>3</v>
      </c>
      <c r="C8" s="24" t="s">
        <v>134</v>
      </c>
      <c r="D8" s="135"/>
      <c r="E8" s="136"/>
      <c r="F8" s="135"/>
      <c r="G8" s="136"/>
    </row>
    <row r="9" spans="1:7" x14ac:dyDescent="0.25">
      <c r="A9" s="40" t="str">
        <f t="shared" si="1"/>
        <v>77.</v>
      </c>
      <c r="B9" s="71">
        <v>4</v>
      </c>
      <c r="C9" s="24" t="s">
        <v>135</v>
      </c>
      <c r="D9" s="135"/>
      <c r="E9" s="136"/>
      <c r="F9" s="135"/>
      <c r="G9" s="136"/>
    </row>
  </sheetData>
  <mergeCells count="10">
    <mergeCell ref="D8:E8"/>
    <mergeCell ref="F8:G8"/>
    <mergeCell ref="D9:E9"/>
    <mergeCell ref="F9:G9"/>
    <mergeCell ref="A1:B1"/>
    <mergeCell ref="D1:G1"/>
    <mergeCell ref="D5:E5"/>
    <mergeCell ref="F5:G5"/>
    <mergeCell ref="D7:E7"/>
    <mergeCell ref="F7:G7"/>
  </mergeCells>
  <pageMargins left="0.7" right="0.7" top="0.75" bottom="0.75" header="0.3" footer="0.3"/>
  <pageSetup paperSize="9" orientation="portrait" verticalDpi="300" r:id="rId1"/>
  <ignoredErrors>
    <ignoredError sqref="A1"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G10"/>
  <sheetViews>
    <sheetView zoomScale="90" zoomScaleNormal="90" workbookViewId="0">
      <selection activeCell="I25" sqref="I25"/>
    </sheetView>
  </sheetViews>
  <sheetFormatPr defaultColWidth="9.44140625" defaultRowHeight="13.2" x14ac:dyDescent="0.25"/>
  <cols>
    <col min="1" max="2" width="4.5546875" style="20" customWidth="1"/>
    <col min="3" max="3" width="61.5546875" style="20" customWidth="1"/>
    <col min="4" max="4" width="35.5546875" style="20" customWidth="1"/>
    <col min="5" max="6" width="16.5546875" style="20" customWidth="1"/>
    <col min="7" max="7" width="16.5546875" style="65" customWidth="1"/>
    <col min="8" max="16384" width="9.44140625" style="20"/>
  </cols>
  <sheetData>
    <row r="1" spans="1:7" ht="23.25" customHeight="1" x14ac:dyDescent="0.25">
      <c r="A1" s="137" t="s">
        <v>229</v>
      </c>
      <c r="B1" s="138"/>
      <c r="C1" s="26" t="s">
        <v>75</v>
      </c>
      <c r="D1" s="139" t="s">
        <v>128</v>
      </c>
      <c r="E1" s="140"/>
      <c r="F1" s="140"/>
      <c r="G1" s="141"/>
    </row>
    <row r="2" spans="1:7" ht="39.6" x14ac:dyDescent="0.25">
      <c r="A2" s="3"/>
      <c r="B2" s="4"/>
      <c r="C2" s="10" t="s">
        <v>33</v>
      </c>
      <c r="D2" s="5" t="s">
        <v>126</v>
      </c>
      <c r="E2" s="5" t="s">
        <v>136</v>
      </c>
      <c r="F2" s="5" t="s">
        <v>9</v>
      </c>
      <c r="G2" s="57" t="s">
        <v>10</v>
      </c>
    </row>
    <row r="3" spans="1:7" x14ac:dyDescent="0.25">
      <c r="A3" s="6" t="str">
        <f t="shared" ref="A3" si="0">$A$1</f>
        <v>79.</v>
      </c>
      <c r="B3" s="7">
        <v>1</v>
      </c>
      <c r="C3" s="8" t="s">
        <v>75</v>
      </c>
      <c r="D3" s="23"/>
      <c r="E3" s="18"/>
      <c r="F3" s="31">
        <v>900</v>
      </c>
      <c r="G3" s="58"/>
    </row>
    <row r="4" spans="1:7" ht="24.75" customHeight="1" x14ac:dyDescent="0.25">
      <c r="A4" s="21"/>
      <c r="B4" s="49"/>
      <c r="C4" s="77"/>
      <c r="D4" s="78"/>
      <c r="E4" s="78"/>
      <c r="F4" s="79" t="str">
        <f>CONCATENATE("KOPĒJĀ CENA par ",A1,"pozīciju bez PVN, EUR:")</f>
        <v>KOPĒJĀ CENA par 79.pozīciju bez PVN, EUR:</v>
      </c>
      <c r="G4" s="59">
        <f>F3*G3</f>
        <v>0</v>
      </c>
    </row>
    <row r="5" spans="1:7" ht="12.75" customHeight="1" x14ac:dyDescent="0.25">
      <c r="A5" s="3"/>
      <c r="B5" s="4"/>
      <c r="C5" s="11" t="s">
        <v>14</v>
      </c>
      <c r="D5" s="142" t="s">
        <v>127</v>
      </c>
      <c r="E5" s="143"/>
      <c r="F5" s="142" t="s">
        <v>30</v>
      </c>
      <c r="G5" s="143"/>
    </row>
    <row r="6" spans="1:7" x14ac:dyDescent="0.25">
      <c r="A6" s="40" t="str">
        <f t="shared" ref="A6:A10" si="1">$A$1</f>
        <v>79.</v>
      </c>
      <c r="B6" s="71">
        <v>2</v>
      </c>
      <c r="C6" s="8" t="s">
        <v>73</v>
      </c>
      <c r="D6" s="135"/>
      <c r="E6" s="136"/>
      <c r="F6" s="135"/>
      <c r="G6" s="136"/>
    </row>
    <row r="7" spans="1:7" x14ac:dyDescent="0.25">
      <c r="A7" s="40" t="str">
        <f t="shared" si="1"/>
        <v>79.</v>
      </c>
      <c r="B7" s="71">
        <v>3</v>
      </c>
      <c r="C7" s="8" t="s">
        <v>74</v>
      </c>
      <c r="D7" s="135"/>
      <c r="E7" s="136"/>
      <c r="F7" s="135"/>
      <c r="G7" s="136"/>
    </row>
    <row r="8" spans="1:7" x14ac:dyDescent="0.25">
      <c r="A8" s="40" t="str">
        <f t="shared" si="1"/>
        <v>79.</v>
      </c>
      <c r="B8" s="71">
        <v>4</v>
      </c>
      <c r="C8" s="8" t="s">
        <v>76</v>
      </c>
      <c r="D8" s="135"/>
      <c r="E8" s="136"/>
      <c r="F8" s="135"/>
      <c r="G8" s="136"/>
    </row>
    <row r="9" spans="1:7" x14ac:dyDescent="0.25">
      <c r="A9" s="40" t="str">
        <f t="shared" si="1"/>
        <v>79.</v>
      </c>
      <c r="B9" s="71">
        <v>5</v>
      </c>
      <c r="C9" s="8" t="s">
        <v>77</v>
      </c>
      <c r="D9" s="135"/>
      <c r="E9" s="136"/>
      <c r="F9" s="135"/>
      <c r="G9" s="136"/>
    </row>
    <row r="10" spans="1:7" x14ac:dyDescent="0.25">
      <c r="A10" s="40" t="str">
        <f t="shared" si="1"/>
        <v>79.</v>
      </c>
      <c r="B10" s="71">
        <v>6</v>
      </c>
      <c r="C10" s="8" t="s">
        <v>78</v>
      </c>
      <c r="D10" s="135"/>
      <c r="E10" s="136"/>
      <c r="F10" s="135"/>
      <c r="G10" s="136"/>
    </row>
  </sheetData>
  <mergeCells count="14">
    <mergeCell ref="D10:E10"/>
    <mergeCell ref="F10:G10"/>
    <mergeCell ref="D7:E7"/>
    <mergeCell ref="F7:G7"/>
    <mergeCell ref="D8:E8"/>
    <mergeCell ref="F8:G8"/>
    <mergeCell ref="D9:E9"/>
    <mergeCell ref="F9:G9"/>
    <mergeCell ref="D6:E6"/>
    <mergeCell ref="F6:G6"/>
    <mergeCell ref="A1:B1"/>
    <mergeCell ref="D1:G1"/>
    <mergeCell ref="D5:E5"/>
    <mergeCell ref="F5:G5"/>
  </mergeCells>
  <pageMargins left="0.7" right="0.7" top="0.75" bottom="0.75" header="0.3" footer="0.3"/>
  <pageSetup paperSize="9" orientation="portrait" verticalDpi="0" r:id="rId1"/>
  <ignoredErrors>
    <ignoredError sqref="A1"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97CAE-3CAB-4EB0-BE4C-BCFF7F374E1E}">
  <sheetPr>
    <pageSetUpPr fitToPage="1"/>
  </sheetPr>
  <dimension ref="A1:H8"/>
  <sheetViews>
    <sheetView zoomScale="90" zoomScaleNormal="90" workbookViewId="0">
      <selection activeCell="F7" sqref="F7:G7"/>
    </sheetView>
  </sheetViews>
  <sheetFormatPr defaultRowHeight="14.4" x14ac:dyDescent="0.3"/>
  <cols>
    <col min="1" max="2" width="4.5546875" customWidth="1"/>
    <col min="3" max="3" width="63" customWidth="1"/>
    <col min="4" max="4" width="35.5546875" customWidth="1"/>
    <col min="5" max="5" width="24.5546875" customWidth="1"/>
    <col min="6" max="6" width="16.5546875" customWidth="1"/>
    <col min="7" max="7" width="16.5546875" style="62" customWidth="1"/>
  </cols>
  <sheetData>
    <row r="1" spans="1:8" ht="16.8" x14ac:dyDescent="0.3">
      <c r="A1" s="137" t="s">
        <v>230</v>
      </c>
      <c r="B1" s="138"/>
      <c r="C1" s="2" t="s">
        <v>214</v>
      </c>
      <c r="D1" s="139" t="s">
        <v>128</v>
      </c>
      <c r="E1" s="140"/>
      <c r="F1" s="140"/>
      <c r="G1" s="141"/>
    </row>
    <row r="2" spans="1:8" ht="39.6" x14ac:dyDescent="0.3">
      <c r="A2" s="34"/>
      <c r="B2" s="35"/>
      <c r="C2" s="10" t="s">
        <v>54</v>
      </c>
      <c r="D2" s="5" t="s">
        <v>126</v>
      </c>
      <c r="E2" s="5" t="s">
        <v>136</v>
      </c>
      <c r="F2" s="5" t="s">
        <v>9</v>
      </c>
      <c r="G2" s="57" t="s">
        <v>10</v>
      </c>
      <c r="H2" s="36"/>
    </row>
    <row r="3" spans="1:8" ht="20.399999999999999" customHeight="1" x14ac:dyDescent="0.3">
      <c r="A3" s="6" t="str">
        <f>$A$1</f>
        <v>86.</v>
      </c>
      <c r="B3" s="7">
        <v>1</v>
      </c>
      <c r="C3" s="8" t="s">
        <v>216</v>
      </c>
      <c r="D3" s="37"/>
      <c r="E3" s="38"/>
      <c r="F3" s="106">
        <v>180</v>
      </c>
      <c r="G3" s="61"/>
    </row>
    <row r="4" spans="1:8" ht="15.75" customHeight="1" x14ac:dyDescent="0.3">
      <c r="A4" s="21"/>
      <c r="B4" s="49"/>
      <c r="C4" s="77"/>
      <c r="D4" s="78"/>
      <c r="E4" s="78"/>
      <c r="F4" s="79" t="str">
        <f>CONCATENATE("KOPĒJĀ CENA par ",A1,"pozīciju bez PVN, EUR:")</f>
        <v>KOPĒJĀ CENA par 86.pozīciju bez PVN, EUR:</v>
      </c>
      <c r="G4" s="82">
        <f>F3*G3</f>
        <v>0</v>
      </c>
    </row>
    <row r="5" spans="1:8" x14ac:dyDescent="0.3">
      <c r="A5" s="3"/>
      <c r="B5" s="4"/>
      <c r="C5" s="11" t="s">
        <v>14</v>
      </c>
      <c r="D5" s="142" t="s">
        <v>127</v>
      </c>
      <c r="E5" s="143"/>
      <c r="F5" s="142" t="s">
        <v>30</v>
      </c>
      <c r="G5" s="143"/>
    </row>
    <row r="6" spans="1:8" ht="21.6" customHeight="1" x14ac:dyDescent="0.3">
      <c r="A6" s="6" t="str">
        <f>$A$1</f>
        <v>86.</v>
      </c>
      <c r="B6" s="7">
        <v>2</v>
      </c>
      <c r="C6" s="8" t="s">
        <v>215</v>
      </c>
      <c r="D6" s="174"/>
      <c r="E6" s="175"/>
      <c r="F6" s="174"/>
      <c r="G6" s="175"/>
    </row>
    <row r="7" spans="1:8" ht="19.8" customHeight="1" x14ac:dyDescent="0.3">
      <c r="A7" s="6" t="str">
        <f>$A$1</f>
        <v>86.</v>
      </c>
      <c r="B7" s="7">
        <v>3</v>
      </c>
      <c r="C7" s="8" t="s">
        <v>220</v>
      </c>
      <c r="D7" s="174"/>
      <c r="E7" s="175"/>
      <c r="F7" s="174"/>
      <c r="G7" s="175"/>
    </row>
    <row r="8" spans="1:8" ht="22.2" customHeight="1" x14ac:dyDescent="0.3">
      <c r="A8" s="6" t="str">
        <f>$A$1</f>
        <v>86.</v>
      </c>
      <c r="B8" s="7">
        <v>4</v>
      </c>
      <c r="C8" s="8" t="s">
        <v>221</v>
      </c>
      <c r="D8" s="174"/>
      <c r="E8" s="175"/>
      <c r="F8" s="174"/>
      <c r="G8" s="175"/>
    </row>
  </sheetData>
  <mergeCells count="10">
    <mergeCell ref="D8:E8"/>
    <mergeCell ref="F8:G8"/>
    <mergeCell ref="A1:B1"/>
    <mergeCell ref="D1:G1"/>
    <mergeCell ref="D5:E5"/>
    <mergeCell ref="F5:G5"/>
    <mergeCell ref="D6:E6"/>
    <mergeCell ref="F6:G6"/>
    <mergeCell ref="D7:E7"/>
    <mergeCell ref="F7:G7"/>
  </mergeCells>
  <phoneticPr fontId="5" type="noConversion"/>
  <pageMargins left="0.7" right="0.7" top="0.75" bottom="0.75" header="0.3" footer="0.3"/>
  <pageSetup paperSize="9" scale="57" fitToHeight="0" orientation="portrait" verticalDpi="300" r:id="rId1"/>
  <ignoredErrors>
    <ignoredError sqref="A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vt:i4>
      </vt:variant>
    </vt:vector>
  </HeadingPairs>
  <TitlesOfParts>
    <vt:vector size="18" baseType="lpstr">
      <vt:lpstr>Vispārīgās prasības</vt:lpstr>
      <vt:lpstr>7</vt:lpstr>
      <vt:lpstr>9</vt:lpstr>
      <vt:lpstr>9B</vt:lpstr>
      <vt:lpstr>27</vt:lpstr>
      <vt:lpstr>36</vt:lpstr>
      <vt:lpstr>40</vt:lpstr>
      <vt:lpstr>44</vt:lpstr>
      <vt:lpstr>48</vt:lpstr>
      <vt:lpstr>60</vt:lpstr>
      <vt:lpstr>61</vt:lpstr>
      <vt:lpstr>62</vt:lpstr>
      <vt:lpstr>71</vt:lpstr>
      <vt:lpstr>76</vt:lpstr>
      <vt:lpstr>77</vt:lpstr>
      <vt:lpstr>79</vt:lpstr>
      <vt:lpstr>86</vt:lpstr>
      <vt:lpstr>'Vispārīgās prasības'!Print_Area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Abu-Dema</dc:creator>
  <cp:lastModifiedBy>Jana Pokladjuka</cp:lastModifiedBy>
  <cp:lastPrinted>2023-06-22T07:13:51Z</cp:lastPrinted>
  <dcterms:created xsi:type="dcterms:W3CDTF">2019-06-10T12:25:33Z</dcterms:created>
  <dcterms:modified xsi:type="dcterms:W3CDTF">2024-01-02T12:24:48Z</dcterms:modified>
</cp:coreProperties>
</file>