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IEPIRKUMI\Izskatitie nolikumi\Izskatītie nolikumi 2024\Muzejs\Telpu uzkopšana\"/>
    </mc:Choice>
  </mc:AlternateContent>
  <xr:revisionPtr revIDLastSave="0" documentId="13_ncr:1_{7B4CC9DD-F862-4A57-9C25-EFBA1CA98FED}" xr6:coauthVersionLast="47" xr6:coauthVersionMax="47" xr10:uidLastSave="{00000000-0000-0000-0000-000000000000}"/>
  <bookViews>
    <workbookView xWindow="-120" yWindow="-120" windowWidth="29040" windowHeight="15840" xr2:uid="{BCFCCB50-662E-45C6-9315-8CAA805A0592}"/>
  </bookViews>
  <sheets>
    <sheet name="Darba_efektivitate" sheetId="1" r:id="rId1"/>
    <sheet name="Darbinieku_atalgojums" sheetId="2" r:id="rId2"/>
    <sheet name="Finansu_piedavajums" sheetId="3" r:id="rId3"/>
  </sheets>
  <definedNames>
    <definedName name="_xlnm.Print_Area" localSheetId="1">Darbinieku_atalgojums!$A$1:$L$44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2" l="1"/>
  <c r="H13" i="1"/>
  <c r="D25" i="1"/>
  <c r="H23" i="1" l="1"/>
  <c r="I23" i="1" s="1"/>
  <c r="H22" i="1"/>
  <c r="I22" i="1" s="1"/>
  <c r="H20" i="1"/>
  <c r="I20" i="1" s="1"/>
  <c r="H19" i="1"/>
  <c r="I19" i="1" s="1"/>
  <c r="H17" i="1"/>
  <c r="I17" i="1" s="1"/>
  <c r="H16" i="1"/>
  <c r="I16" i="1" s="1"/>
  <c r="H14" i="1"/>
  <c r="I14" i="1" s="1"/>
  <c r="F28" i="2" l="1"/>
  <c r="F17" i="2"/>
  <c r="F16" i="2"/>
  <c r="I13" i="1"/>
  <c r="I25" i="1" s="1"/>
  <c r="H18" i="1" l="1"/>
  <c r="I18" i="1" s="1"/>
  <c r="H21" i="1"/>
  <c r="I21" i="1" s="1"/>
  <c r="H15" i="1"/>
  <c r="I15" i="1" s="1"/>
  <c r="H24" i="1"/>
  <c r="I24" i="1" s="1"/>
  <c r="G17" i="2"/>
  <c r="H17" i="2"/>
  <c r="F30" i="2"/>
  <c r="G28" i="2"/>
  <c r="H28" i="2"/>
  <c r="C10" i="3"/>
  <c r="F25" i="2"/>
  <c r="G16" i="2"/>
  <c r="H16" i="2"/>
  <c r="E26" i="2" l="1"/>
  <c r="H25" i="1"/>
  <c r="I28" i="2"/>
  <c r="J28" i="2" s="1"/>
  <c r="K28" i="2" s="1"/>
  <c r="L28" i="2" s="1"/>
  <c r="G30" i="2"/>
  <c r="I17" i="2"/>
  <c r="J17" i="2" s="1"/>
  <c r="G25" i="2"/>
  <c r="H30" i="2"/>
  <c r="I16" i="2"/>
  <c r="I30" i="2" l="1"/>
  <c r="K17" i="2"/>
  <c r="L17" i="2" s="1"/>
  <c r="H25" i="2"/>
  <c r="J30" i="2"/>
  <c r="J16" i="2"/>
  <c r="K16" i="2" s="1"/>
  <c r="L16" i="2" s="1"/>
  <c r="I25" i="2"/>
  <c r="J25" i="2" l="1"/>
  <c r="L30" i="2"/>
  <c r="K30" i="2"/>
  <c r="E10" i="3" s="1"/>
  <c r="K25" i="2" l="1"/>
  <c r="D10" i="3" s="1"/>
  <c r="I10" i="3" s="1"/>
  <c r="J10" i="3" s="1"/>
  <c r="L25" i="2"/>
  <c r="J11" i="3" l="1"/>
  <c r="J15" i="3" s="1"/>
  <c r="J16" i="3" l="1"/>
  <c r="J17" i="3" s="1"/>
  <c r="I11" i="3"/>
</calcChain>
</file>

<file path=xl/sharedStrings.xml><?xml version="1.0" encoding="utf-8"?>
<sst xmlns="http://schemas.openxmlformats.org/spreadsheetml/2006/main" count="108" uniqueCount="85">
  <si>
    <t>Iepirkuma</t>
  </si>
  <si>
    <t>“Telpu uzkopšanas pakalpojumi</t>
  </si>
  <si>
    <t>FINANŠU PIEDĀVĀJUMS</t>
  </si>
  <si>
    <t>1. tabula. Telpu ikdienas pamatuzkopšana, atbilstoši 2. pielikumam "Tehniskās specifikācijas"</t>
  </si>
  <si>
    <t>Objekts</t>
  </si>
  <si>
    <r>
      <t>Telpu uzkopjamā platība (m2</t>
    </r>
    <r>
      <rPr>
        <b/>
        <sz val="11"/>
        <color indexed="8"/>
        <rFont val="Times New Roman"/>
        <family val="1"/>
      </rPr>
      <t xml:space="preserve">) </t>
    </r>
  </si>
  <si>
    <t>Telpu pamatuzkop-šanas reizes nedēļā</t>
  </si>
  <si>
    <t>Pasūtītāja noteiktais pamatuzkopšanas platību apjoms 1 stundā (normatīvs)</t>
  </si>
  <si>
    <r>
      <t>Pretendentam nepieciešamās darba stundas mēnesī platību uzkopšanai</t>
    </r>
    <r>
      <rPr>
        <b/>
        <vertAlign val="superscript"/>
        <sz val="11"/>
        <color indexed="8"/>
        <rFont val="Times New Roman"/>
        <family val="1"/>
      </rPr>
      <t xml:space="preserve"> </t>
    </r>
  </si>
  <si>
    <t>Kopā:</t>
  </si>
  <si>
    <t>1.1.Skaidrojumi 1. tabulai:</t>
  </si>
  <si>
    <t>Iesaistīto darbinieku daudzums un viņu atalgojums</t>
  </si>
  <si>
    <t>Darbinieka Nr. p. k.</t>
  </si>
  <si>
    <t>Amats</t>
  </si>
  <si>
    <t>Stundas likme (bruto) EUR/h</t>
  </si>
  <si>
    <t>Darba stundas mēnesī</t>
  </si>
  <si>
    <t>Darbinieka atalgojums</t>
  </si>
  <si>
    <t>Darbinieka izmaksas</t>
  </si>
  <si>
    <t>Darba alga (bruto)</t>
  </si>
  <si>
    <t xml:space="preserve"> Uzkrājums atvaļināju-mam</t>
  </si>
  <si>
    <t xml:space="preserve"> Noteiktais slimības naudas uzkrājums darbiniekam</t>
  </si>
  <si>
    <t>Atalgojums (bruto)</t>
  </si>
  <si>
    <t>Mēnesī (EUR)</t>
  </si>
  <si>
    <t>Mēnesī kopā (EUR)</t>
  </si>
  <si>
    <t>kopā mēnesī</t>
  </si>
  <si>
    <t>Telpu uzkopšanas darbinieks</t>
  </si>
  <si>
    <t xml:space="preserve"> Telpu ikdienas uzkopšana koplietošanas telpās kopā:</t>
  </si>
  <si>
    <t xml:space="preserve">  </t>
  </si>
  <si>
    <t>Darbu vadītājs</t>
  </si>
  <si>
    <t>Darbu vadītāji kopā:</t>
  </si>
  <si>
    <t>Nr.p.k.</t>
  </si>
  <si>
    <t>Darbu vadītāja algas izmaksas mēnesī (EUR)</t>
  </si>
  <si>
    <t>Pamatlīdz. amortizācija mēnesī 
(EUR bez PVN)</t>
  </si>
  <si>
    <t>Citas izmaksas mēnesī: administrācijas izmaksas, neparedzēti izdevumi u.tml. (EUR bez PVN)</t>
  </si>
  <si>
    <t xml:space="preserve"> Mēneša izmaksas (EUR bez PVN)</t>
  </si>
  <si>
    <t>Pakalpojuma cena kopā (bez PVN):</t>
  </si>
  <si>
    <t>PVN 21%:</t>
  </si>
  <si>
    <t xml:space="preserve">Telpu ikdienas uzkopšanas pakalpojuma darba efektivitāte  </t>
  </si>
  <si>
    <t>4. kolonna: Pasūtītāja noteiktās uzkopšanas reizes nedēļā.</t>
  </si>
  <si>
    <r>
      <rPr>
        <b/>
        <u/>
        <sz val="11"/>
        <rFont val="Times New Roman"/>
        <family val="1"/>
      </rPr>
      <t>1. tabula</t>
    </r>
    <r>
      <rPr>
        <b/>
        <sz val="11"/>
        <rFont val="Times New Roman"/>
        <family val="1"/>
      </rPr>
      <t>: Telpu ikdienas pamatuzkopšana, atbilstoši 2. pielikumam "Tehniskās specifikācijas"</t>
    </r>
  </si>
  <si>
    <t>Telpas</t>
  </si>
  <si>
    <t>Līgumsumma (ar PVN):</t>
  </si>
  <si>
    <t>Līgumcena (bez PVN):</t>
  </si>
  <si>
    <t>1.2.  Darbu vadīšana un uzraudzība</t>
  </si>
  <si>
    <t>Pretendents norāda darbinieku kopējo skaitu, kas nepieciešams ikdienas uzkopšanas pakalpojuma izpildei</t>
  </si>
  <si>
    <t>Kopsavilkums</t>
  </si>
  <si>
    <t>8. kolonna: Pasūtītāja noteiktais nepieciešamo darba stundu skaitu mēnesī (aprēķinam par pamatu: 4. un 6. kolonna, un pieņēmums, ka 1 gadā ir 52 nedēļas un 12 mēneši).</t>
  </si>
  <si>
    <t>4. kolonna: Pretendents norāda darbinieka bruto stundas likmi (EUR/h).</t>
  </si>
  <si>
    <t>5. kolonna: Pretendents norāda darbinieka plānotās darba stundas mēnesī.</t>
  </si>
  <si>
    <t>Skaidrojumi</t>
  </si>
  <si>
    <t>1.1. Telpu ikdienas pamatuzkopšana</t>
  </si>
  <si>
    <t>5. kolonna: Pasūtītājs norāda uzkopšanas līmeņa normatīvus. Uzkopjamo platību apjoms vienā stundā nevar būt lielāks kā Pasūtītāja noteiktajos normatīvos.</t>
  </si>
  <si>
    <t>6. kolonna: Pretendents norāda uzkopšanas līmeņa normatīvus. Uzkopjamo platību apjoms vienā stundā nevar būt lielāks kā Pasūtītāja noteiktajos normatīvos.</t>
  </si>
  <si>
    <t>Uzkopšanas darbinieku algas izmaksas mēnesī (EUR)</t>
  </si>
  <si>
    <t>Materiālu (inventārs, līdzekļi, u.c.) izmaksas mēnesī (EUR bez PVN)</t>
  </si>
  <si>
    <t>Pretendenta noteiktais pamatuzkopšanas platību apjoms 1 stundā</t>
  </si>
  <si>
    <t>Darba devēja soc. nodoklis (VSAOI)</t>
  </si>
  <si>
    <t>2. kolonna: Pretendents norāda visus uzkopšanai nepieciešamos darbiniekus.</t>
  </si>
  <si>
    <t>3. kolonna: Pretendents norāda visus uzkopšanai nepieciešamos darbiniekus.</t>
  </si>
  <si>
    <r>
      <t>Kopējā  platība objektos (m</t>
    </r>
    <r>
      <rPr>
        <b/>
        <vertAlign val="superscript"/>
        <sz val="10"/>
        <color indexed="8"/>
        <rFont val="Times New Roman"/>
        <family val="1"/>
      </rPr>
      <t>2</t>
    </r>
    <r>
      <rPr>
        <b/>
        <sz val="10"/>
        <color indexed="8"/>
        <rFont val="Times New Roman"/>
        <family val="1"/>
      </rPr>
      <t>)</t>
    </r>
  </si>
  <si>
    <t>Pretendentam nepieciešamais uzkopšanas laiks 1 reizē (min), saskaņā ar Pasūtītāja noteikto normatīvu</t>
  </si>
  <si>
    <t>7. kolonna: To veido 3. un 5. kolonna, norādot nepieciešamo minūšu daudzumu vienā uzkopšanas reizē konkrēti norādītajām telpu platībām pēc to nozīmes. Ilgums izteikts minūtēs vieglākai pakalpojuma izpildes kontrolei.</t>
  </si>
  <si>
    <t>WC, dušas</t>
  </si>
  <si>
    <t>1.</t>
  </si>
  <si>
    <t>Gaiteņi, foajē</t>
  </si>
  <si>
    <t>Ģērbtuves</t>
  </si>
  <si>
    <t>Kabineti, atpūtas telpas</t>
  </si>
  <si>
    <t>Lifti</t>
  </si>
  <si>
    <t>Kāpņu telpas</t>
  </si>
  <si>
    <t>Palīgtelpas</t>
  </si>
  <si>
    <t>Ekspozīciju zāles</t>
  </si>
  <si>
    <t>2x mēnesī</t>
  </si>
  <si>
    <t>1. kolonna: Pasūtītāja noteiktais objekts.</t>
  </si>
  <si>
    <t>Ventspils piejūras brībdabas muzejs</t>
  </si>
  <si>
    <t>2. kolonna: Pasūtītāja norādītās telpu grupas, atbilstoši  pielietojumam objektā.</t>
  </si>
  <si>
    <t>3. kolonna: Pasūtītāja norādītās telpu uzkopjamās platības objektā.</t>
  </si>
  <si>
    <t>Kontrole:</t>
  </si>
  <si>
    <t>ID Nr. VM 2024/1 nolikumam</t>
  </si>
  <si>
    <t>kopā 36 mēnešos</t>
  </si>
  <si>
    <t>Izmaksas līguma darbības periodā (3 gadi)
(EUR bez PVN)</t>
  </si>
  <si>
    <t xml:space="preserve">(saskaņā ar noteikto 1. pielikumā "Tehniskās specifikācijas")          </t>
  </si>
  <si>
    <t>Ventspils piejūras brīvdabas muzejā"</t>
  </si>
  <si>
    <t>6.1. pielikums</t>
  </si>
  <si>
    <t>6.2. pielikums</t>
  </si>
  <si>
    <t>6.3.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</si>
</sst>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&quot;;&quot;-&quot;#,##0.00&quot; &quot;;&quot; -&quot;00&quot; &quot;;&quot; &quot;@&quot; &quot;"/>
    <numFmt numFmtId="165" formatCode="dd&quot;.&quot;mmm"/>
    <numFmt numFmtId="166" formatCode="#,##0.0"/>
  </numFmts>
  <fonts count="35" x14ac:knownFonts="1"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sz val="11"/>
      <color indexed="8"/>
      <name val="Times New Roman"/>
      <family val="1"/>
    </font>
    <font>
      <b/>
      <vertAlign val="superscript"/>
      <sz val="11"/>
      <color indexed="8"/>
      <name val="Times New Roman"/>
      <family val="1"/>
    </font>
    <font>
      <sz val="8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color rgb="FFFF0000"/>
      <name val="Times New Roman"/>
      <family val="1"/>
    </font>
    <font>
      <b/>
      <i/>
      <u/>
      <sz val="9"/>
      <color rgb="FF000000"/>
      <name val="Times New Roman"/>
      <family val="1"/>
    </font>
    <font>
      <b/>
      <i/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u/>
      <sz val="11"/>
      <name val="Times New Roman"/>
      <family val="1"/>
    </font>
    <font>
      <sz val="14"/>
      <color rgb="FF000000"/>
      <name val="Times New Roman"/>
      <family val="1"/>
    </font>
    <font>
      <i/>
      <sz val="11"/>
      <color theme="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b/>
      <i/>
      <u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vertAlign val="superscript"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rgb="FFFF0000"/>
      <name val="Times New Roman"/>
      <family val="1"/>
    </font>
    <font>
      <sz val="8"/>
      <name val="Calibri"/>
      <family val="2"/>
      <charset val="186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FFCCFF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FF99"/>
        <bgColor rgb="FFCCC0DA"/>
      </patternFill>
    </fill>
    <fill>
      <patternFill patternType="solid">
        <fgColor rgb="FFFFCCFF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theme="0" tint="-0.14999847407452621"/>
        <bgColor rgb="FFFF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rgb="FFFFFF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0.249977111117893"/>
        <bgColor rgb="FFA6A6A6"/>
      </patternFill>
    </fill>
  </fills>
  <borders count="91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2" fontId="3" fillId="0" borderId="0" xfId="0" applyNumberFormat="1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7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" fontId="6" fillId="3" borderId="3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0" fillId="4" borderId="3" xfId="0" applyFont="1" applyFill="1" applyBorder="1" applyAlignment="1">
      <alignment horizontal="center" vertical="center" wrapText="1"/>
    </xf>
    <xf numFmtId="1" fontId="10" fillId="4" borderId="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right" vertical="center"/>
    </xf>
    <xf numFmtId="4" fontId="6" fillId="0" borderId="0" xfId="0" applyNumberFormat="1" applyFont="1" applyAlignment="1">
      <alignment horizontal="center"/>
    </xf>
    <xf numFmtId="4" fontId="13" fillId="0" borderId="0" xfId="0" applyNumberFormat="1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/>
    <xf numFmtId="0" fontId="1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165" fontId="1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7" fillId="6" borderId="0" xfId="0" applyFont="1" applyFill="1"/>
    <xf numFmtId="0" fontId="18" fillId="0" borderId="0" xfId="0" applyFont="1" applyAlignment="1">
      <alignment horizontal="right"/>
    </xf>
    <xf numFmtId="0" fontId="17" fillId="0" borderId="0" xfId="0" applyFont="1" applyAlignment="1">
      <alignment horizontal="right" vertical="center" wrapText="1"/>
    </xf>
    <xf numFmtId="2" fontId="19" fillId="0" borderId="0" xfId="0" applyNumberFormat="1" applyFont="1" applyAlignment="1">
      <alignment horizontal="center" vertical="center"/>
    </xf>
    <xf numFmtId="4" fontId="17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" fillId="0" borderId="0" xfId="0" applyFont="1" applyAlignment="1">
      <alignment wrapText="1"/>
    </xf>
    <xf numFmtId="0" fontId="3" fillId="0" borderId="0" xfId="0" applyFont="1"/>
    <xf numFmtId="2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 vertical="center"/>
    </xf>
    <xf numFmtId="0" fontId="5" fillId="0" borderId="0" xfId="0" applyFont="1"/>
    <xf numFmtId="0" fontId="22" fillId="0" borderId="0" xfId="0" applyFont="1"/>
    <xf numFmtId="2" fontId="5" fillId="7" borderId="60" xfId="0" applyNumberFormat="1" applyFont="1" applyFill="1" applyBorder="1" applyAlignment="1">
      <alignment horizontal="right"/>
    </xf>
    <xf numFmtId="2" fontId="24" fillId="13" borderId="63" xfId="0" applyNumberFormat="1" applyFont="1" applyFill="1" applyBorder="1" applyAlignment="1">
      <alignment horizontal="right"/>
    </xf>
    <xf numFmtId="2" fontId="24" fillId="13" borderId="79" xfId="0" applyNumberFormat="1" applyFont="1" applyFill="1" applyBorder="1" applyAlignment="1">
      <alignment horizontal="right"/>
    </xf>
    <xf numFmtId="3" fontId="4" fillId="0" borderId="13" xfId="1" applyNumberFormat="1" applyFont="1" applyFill="1" applyBorder="1" applyAlignment="1">
      <alignment horizontal="center" vertical="center"/>
    </xf>
    <xf numFmtId="3" fontId="4" fillId="0" borderId="7" xfId="1" applyNumberFormat="1" applyFont="1" applyFill="1" applyBorder="1" applyAlignment="1">
      <alignment horizontal="center" vertical="center"/>
    </xf>
    <xf numFmtId="0" fontId="6" fillId="15" borderId="18" xfId="0" applyFont="1" applyFill="1" applyBorder="1" applyAlignment="1">
      <alignment horizontal="right"/>
    </xf>
    <xf numFmtId="0" fontId="6" fillId="15" borderId="1" xfId="0" applyFont="1" applyFill="1" applyBorder="1" applyAlignment="1">
      <alignment horizontal="center" vertical="center" textRotation="90" wrapText="1"/>
    </xf>
    <xf numFmtId="0" fontId="10" fillId="16" borderId="1" xfId="0" applyFont="1" applyFill="1" applyBorder="1" applyAlignment="1">
      <alignment horizontal="center" vertical="center" wrapText="1"/>
    </xf>
    <xf numFmtId="4" fontId="12" fillId="3" borderId="19" xfId="0" applyNumberFormat="1" applyFont="1" applyFill="1" applyBorder="1" applyAlignment="1">
      <alignment horizontal="right" vertical="center"/>
    </xf>
    <xf numFmtId="10" fontId="25" fillId="0" borderId="0" xfId="0" applyNumberFormat="1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 vertical="center" wrapText="1"/>
    </xf>
    <xf numFmtId="0" fontId="6" fillId="8" borderId="53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left" vertical="center"/>
    </xf>
    <xf numFmtId="2" fontId="4" fillId="0" borderId="14" xfId="0" applyNumberFormat="1" applyFont="1" applyBorder="1" applyAlignment="1">
      <alignment horizontal="right" vertical="center"/>
    </xf>
    <xf numFmtId="4" fontId="28" fillId="0" borderId="14" xfId="0" applyNumberFormat="1" applyFont="1" applyBorder="1" applyAlignment="1">
      <alignment horizontal="right" vertical="center"/>
    </xf>
    <xf numFmtId="4" fontId="4" fillId="2" borderId="14" xfId="0" applyNumberFormat="1" applyFont="1" applyFill="1" applyBorder="1" applyAlignment="1">
      <alignment horizontal="right" vertical="center"/>
    </xf>
    <xf numFmtId="4" fontId="4" fillId="2" borderId="59" xfId="0" applyNumberFormat="1" applyFont="1" applyFill="1" applyBorder="1" applyAlignment="1">
      <alignment horizontal="right" vertical="center"/>
    </xf>
    <xf numFmtId="4" fontId="4" fillId="2" borderId="60" xfId="0" applyNumberFormat="1" applyFont="1" applyFill="1" applyBorder="1" applyAlignment="1">
      <alignment horizontal="right" vertical="center"/>
    </xf>
    <xf numFmtId="0" fontId="4" fillId="0" borderId="6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2" fontId="4" fillId="0" borderId="8" xfId="0" applyNumberFormat="1" applyFont="1" applyBorder="1" applyAlignment="1">
      <alignment horizontal="right" vertical="center"/>
    </xf>
    <xf numFmtId="2" fontId="28" fillId="0" borderId="8" xfId="0" applyNumberFormat="1" applyFont="1" applyBorder="1" applyAlignment="1">
      <alignment horizontal="right" vertical="center"/>
    </xf>
    <xf numFmtId="4" fontId="4" fillId="2" borderId="8" xfId="0" applyNumberFormat="1" applyFont="1" applyFill="1" applyBorder="1" applyAlignment="1">
      <alignment horizontal="right" vertical="center"/>
    </xf>
    <xf numFmtId="4" fontId="4" fillId="2" borderId="63" xfId="0" applyNumberFormat="1" applyFont="1" applyFill="1" applyBorder="1" applyAlignment="1">
      <alignment horizontal="right" vertical="center"/>
    </xf>
    <xf numFmtId="0" fontId="4" fillId="0" borderId="64" xfId="0" applyFont="1" applyBorder="1" applyAlignment="1">
      <alignment horizontal="center" vertical="center" wrapText="1"/>
    </xf>
    <xf numFmtId="4" fontId="4" fillId="2" borderId="66" xfId="0" applyNumberFormat="1" applyFont="1" applyFill="1" applyBorder="1" applyAlignment="1">
      <alignment horizontal="right" vertical="center"/>
    </xf>
    <xf numFmtId="2" fontId="13" fillId="2" borderId="83" xfId="0" applyNumberFormat="1" applyFont="1" applyFill="1" applyBorder="1" applyAlignment="1">
      <alignment horizontal="right" vertical="center"/>
    </xf>
    <xf numFmtId="4" fontId="6" fillId="2" borderId="22" xfId="0" applyNumberFormat="1" applyFont="1" applyFill="1" applyBorder="1" applyAlignment="1">
      <alignment horizontal="right" vertical="center"/>
    </xf>
    <xf numFmtId="4" fontId="6" fillId="2" borderId="69" xfId="0" applyNumberFormat="1" applyFont="1" applyFill="1" applyBorder="1" applyAlignment="1">
      <alignment horizontal="right" vertical="center"/>
    </xf>
    <xf numFmtId="4" fontId="4" fillId="9" borderId="73" xfId="0" applyNumberFormat="1" applyFont="1" applyFill="1" applyBorder="1" applyAlignment="1">
      <alignment horizontal="right" vertical="center"/>
    </xf>
    <xf numFmtId="4" fontId="4" fillId="9" borderId="73" xfId="0" applyNumberFormat="1" applyFont="1" applyFill="1" applyBorder="1" applyAlignment="1">
      <alignment horizontal="right"/>
    </xf>
    <xf numFmtId="4" fontId="4" fillId="9" borderId="74" xfId="0" applyNumberFormat="1" applyFont="1" applyFill="1" applyBorder="1" applyAlignment="1">
      <alignment horizontal="right"/>
    </xf>
    <xf numFmtId="0" fontId="4" fillId="3" borderId="70" xfId="0" applyFont="1" applyFill="1" applyBorder="1" applyAlignment="1">
      <alignment horizontal="center" vertical="center" wrapText="1"/>
    </xf>
    <xf numFmtId="0" fontId="4" fillId="0" borderId="70" xfId="0" applyFont="1" applyBorder="1" applyAlignment="1">
      <alignment horizontal="left" vertical="center" wrapText="1"/>
    </xf>
    <xf numFmtId="2" fontId="4" fillId="0" borderId="70" xfId="0" applyNumberFormat="1" applyFont="1" applyBorder="1" applyAlignment="1">
      <alignment horizontal="right" vertical="center"/>
    </xf>
    <xf numFmtId="2" fontId="28" fillId="0" borderId="70" xfId="0" applyNumberFormat="1" applyFont="1" applyBorder="1" applyAlignment="1">
      <alignment horizontal="right" vertical="center"/>
    </xf>
    <xf numFmtId="4" fontId="4" fillId="2" borderId="70" xfId="0" applyNumberFormat="1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2" fontId="4" fillId="0" borderId="10" xfId="0" applyNumberFormat="1" applyFont="1" applyBorder="1" applyAlignment="1">
      <alignment horizontal="right" vertical="center"/>
    </xf>
    <xf numFmtId="2" fontId="28" fillId="0" borderId="10" xfId="0" applyNumberFormat="1" applyFont="1" applyBorder="1" applyAlignment="1">
      <alignment horizontal="right" vertical="center"/>
    </xf>
    <xf numFmtId="4" fontId="4" fillId="2" borderId="10" xfId="0" applyNumberFormat="1" applyFont="1" applyFill="1" applyBorder="1" applyAlignment="1">
      <alignment horizontal="right" vertical="center"/>
    </xf>
    <xf numFmtId="4" fontId="4" fillId="2" borderId="75" xfId="0" applyNumberFormat="1" applyFont="1" applyFill="1" applyBorder="1" applyAlignment="1">
      <alignment horizontal="right" vertical="center"/>
    </xf>
    <xf numFmtId="2" fontId="13" fillId="9" borderId="69" xfId="0" applyNumberFormat="1" applyFont="1" applyFill="1" applyBorder="1" applyAlignment="1">
      <alignment horizontal="right" vertical="center"/>
    </xf>
    <xf numFmtId="4" fontId="6" fillId="9" borderId="69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6" fillId="3" borderId="23" xfId="0" applyFont="1" applyFill="1" applyBorder="1" applyAlignment="1">
      <alignment horizontal="center" vertical="center" textRotation="90" wrapText="1"/>
    </xf>
    <xf numFmtId="0" fontId="26" fillId="3" borderId="24" xfId="0" applyFont="1" applyFill="1" applyBorder="1" applyAlignment="1">
      <alignment horizontal="center" vertical="center" wrapText="1"/>
    </xf>
    <xf numFmtId="0" fontId="32" fillId="3" borderId="25" xfId="0" applyFont="1" applyFill="1" applyBorder="1" applyAlignment="1">
      <alignment horizontal="center" vertical="center" wrapText="1"/>
    </xf>
    <xf numFmtId="49" fontId="27" fillId="3" borderId="65" xfId="0" applyNumberFormat="1" applyFont="1" applyFill="1" applyBorder="1" applyAlignment="1">
      <alignment horizontal="center" vertical="center" wrapText="1"/>
    </xf>
    <xf numFmtId="0" fontId="26" fillId="3" borderId="20" xfId="0" applyFont="1" applyFill="1" applyBorder="1" applyAlignment="1">
      <alignment horizontal="left" vertical="center" wrapText="1"/>
    </xf>
    <xf numFmtId="164" fontId="33" fillId="3" borderId="20" xfId="1" applyFont="1" applyFill="1" applyBorder="1" applyAlignment="1" applyProtection="1">
      <alignment horizontal="right" vertical="center" wrapText="1"/>
    </xf>
    <xf numFmtId="2" fontId="27" fillId="10" borderId="20" xfId="1" applyNumberFormat="1" applyFont="1" applyFill="1" applyBorder="1" applyAlignment="1" applyProtection="1">
      <alignment horizontal="right" vertical="center" wrapText="1"/>
    </xf>
    <xf numFmtId="2" fontId="27" fillId="11" borderId="20" xfId="1" applyNumberFormat="1" applyFont="1" applyFill="1" applyBorder="1" applyAlignment="1" applyProtection="1">
      <alignment horizontal="right" vertical="center" wrapText="1"/>
    </xf>
    <xf numFmtId="2" fontId="27" fillId="6" borderId="20" xfId="1" applyNumberFormat="1" applyFont="1" applyFill="1" applyBorder="1" applyAlignment="1" applyProtection="1">
      <alignment horizontal="right" vertical="center" wrapText="1"/>
    </xf>
    <xf numFmtId="2" fontId="26" fillId="3" borderId="20" xfId="1" applyNumberFormat="1" applyFont="1" applyFill="1" applyBorder="1" applyAlignment="1" applyProtection="1">
      <alignment horizontal="right" vertical="center" wrapText="1"/>
    </xf>
    <xf numFmtId="2" fontId="26" fillId="3" borderId="67" xfId="1" applyNumberFormat="1" applyFont="1" applyFill="1" applyBorder="1" applyAlignment="1" applyProtection="1">
      <alignment horizontal="right" vertical="center" wrapText="1"/>
    </xf>
    <xf numFmtId="2" fontId="26" fillId="12" borderId="78" xfId="0" applyNumberFormat="1" applyFont="1" applyFill="1" applyBorder="1" applyAlignment="1">
      <alignment horizontal="right" vertical="center" wrapText="1"/>
    </xf>
    <xf numFmtId="2" fontId="26" fillId="12" borderId="79" xfId="1" applyNumberFormat="1" applyFont="1" applyFill="1" applyBorder="1" applyAlignment="1" applyProtection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2" fontId="26" fillId="0" borderId="0" xfId="0" applyNumberFormat="1" applyFont="1" applyAlignment="1">
      <alignment horizontal="right" vertical="center" wrapText="1"/>
    </xf>
    <xf numFmtId="2" fontId="26" fillId="0" borderId="0" xfId="1" applyNumberFormat="1" applyFont="1" applyFill="1" applyBorder="1" applyAlignment="1" applyProtection="1">
      <alignment horizontal="right" vertical="center" wrapText="1"/>
    </xf>
    <xf numFmtId="166" fontId="14" fillId="14" borderId="14" xfId="1" applyNumberFormat="1" applyFont="1" applyFill="1" applyBorder="1" applyAlignment="1" applyProtection="1">
      <alignment horizontal="right" vertical="center"/>
      <protection locked="0"/>
    </xf>
    <xf numFmtId="166" fontId="14" fillId="14" borderId="8" xfId="1" applyNumberFormat="1" applyFont="1" applyFill="1" applyBorder="1" applyAlignment="1" applyProtection="1">
      <alignment horizontal="right" vertical="center"/>
      <protection locked="0"/>
    </xf>
    <xf numFmtId="166" fontId="12" fillId="3" borderId="18" xfId="0" applyNumberFormat="1" applyFont="1" applyFill="1" applyBorder="1" applyAlignment="1">
      <alignment horizontal="right"/>
    </xf>
    <xf numFmtId="0" fontId="6" fillId="3" borderId="82" xfId="0" applyFont="1" applyFill="1" applyBorder="1" applyAlignment="1">
      <alignment horizontal="center" vertical="center" wrapText="1"/>
    </xf>
    <xf numFmtId="1" fontId="10" fillId="4" borderId="82" xfId="0" applyNumberFormat="1" applyFont="1" applyFill="1" applyBorder="1" applyAlignment="1">
      <alignment horizontal="center" vertical="center" wrapText="1"/>
    </xf>
    <xf numFmtId="4" fontId="4" fillId="14" borderId="15" xfId="0" applyNumberFormat="1" applyFont="1" applyFill="1" applyBorder="1" applyAlignment="1">
      <alignment horizontal="right" vertical="center"/>
    </xf>
    <xf numFmtId="4" fontId="4" fillId="14" borderId="16" xfId="0" applyNumberFormat="1" applyFont="1" applyFill="1" applyBorder="1" applyAlignment="1">
      <alignment horizontal="right" vertical="center"/>
    </xf>
    <xf numFmtId="4" fontId="4" fillId="14" borderId="85" xfId="0" applyNumberFormat="1" applyFont="1" applyFill="1" applyBorder="1" applyAlignment="1">
      <alignment horizontal="right" vertical="center"/>
    </xf>
    <xf numFmtId="4" fontId="12" fillId="3" borderId="87" xfId="0" applyNumberFormat="1" applyFont="1" applyFill="1" applyBorder="1" applyAlignment="1">
      <alignment horizontal="right"/>
    </xf>
    <xf numFmtId="3" fontId="4" fillId="14" borderId="27" xfId="1" applyNumberFormat="1" applyFont="1" applyFill="1" applyBorder="1" applyAlignment="1">
      <alignment horizontal="center" vertical="center"/>
    </xf>
    <xf numFmtId="3" fontId="4" fillId="14" borderId="29" xfId="1" applyNumberFormat="1" applyFont="1" applyFill="1" applyBorder="1" applyAlignment="1">
      <alignment horizontal="center" vertical="center"/>
    </xf>
    <xf numFmtId="0" fontId="10" fillId="4" borderId="89" xfId="0" applyFont="1" applyFill="1" applyBorder="1" applyAlignment="1">
      <alignment horizontal="center" vertical="center" wrapText="1"/>
    </xf>
    <xf numFmtId="0" fontId="10" fillId="4" borderId="90" xfId="0" applyFont="1" applyFill="1" applyBorder="1" applyAlignment="1">
      <alignment horizontal="center" vertical="center" wrapText="1"/>
    </xf>
    <xf numFmtId="1" fontId="10" fillId="4" borderId="90" xfId="0" applyNumberFormat="1" applyFont="1" applyFill="1" applyBorder="1" applyAlignment="1">
      <alignment horizontal="center" vertical="center" wrapText="1"/>
    </xf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10" fontId="12" fillId="2" borderId="51" xfId="0" applyNumberFormat="1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32" xfId="0" applyFont="1" applyBorder="1" applyAlignment="1">
      <alignment horizontal="left" wrapText="1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wrapText="1"/>
    </xf>
    <xf numFmtId="0" fontId="4" fillId="0" borderId="29" xfId="0" applyFont="1" applyBorder="1" applyAlignment="1">
      <alignment horizontal="left" wrapText="1"/>
    </xf>
    <xf numFmtId="0" fontId="4" fillId="0" borderId="30" xfId="0" applyFont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1" fillId="15" borderId="88" xfId="0" applyFont="1" applyFill="1" applyBorder="1" applyAlignment="1">
      <alignment horizontal="center" vertical="center" textRotation="90" wrapText="1"/>
    </xf>
    <xf numFmtId="0" fontId="11" fillId="15" borderId="86" xfId="0" applyFont="1" applyFill="1" applyBorder="1" applyAlignment="1">
      <alignment horizontal="center" vertical="center" textRotation="90" wrapText="1"/>
    </xf>
    <xf numFmtId="0" fontId="11" fillId="15" borderId="17" xfId="0" applyFont="1" applyFill="1" applyBorder="1" applyAlignment="1">
      <alignment horizontal="center" vertical="center" textRotation="90" wrapText="1"/>
    </xf>
    <xf numFmtId="4" fontId="13" fillId="17" borderId="80" xfId="0" applyNumberFormat="1" applyFont="1" applyFill="1" applyBorder="1" applyAlignment="1">
      <alignment horizontal="center"/>
    </xf>
    <xf numFmtId="4" fontId="13" fillId="17" borderId="76" xfId="0" applyNumberFormat="1" applyFont="1" applyFill="1" applyBorder="1" applyAlignment="1">
      <alignment horizontal="center"/>
    </xf>
    <xf numFmtId="4" fontId="13" fillId="17" borderId="19" xfId="0" applyNumberFormat="1" applyFont="1" applyFill="1" applyBorder="1" applyAlignment="1">
      <alignment horizontal="center"/>
    </xf>
    <xf numFmtId="0" fontId="12" fillId="14" borderId="21" xfId="0" applyFont="1" applyFill="1" applyBorder="1" applyAlignment="1">
      <alignment horizontal="left" vertical="center" wrapText="1"/>
    </xf>
    <xf numFmtId="0" fontId="12" fillId="14" borderId="2" xfId="0" applyFont="1" applyFill="1" applyBorder="1" applyAlignment="1">
      <alignment horizontal="left" vertical="center" wrapText="1"/>
    </xf>
    <xf numFmtId="0" fontId="12" fillId="14" borderId="4" xfId="0" applyFont="1" applyFill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6" fillId="9" borderId="71" xfId="0" applyFont="1" applyFill="1" applyBorder="1" applyAlignment="1">
      <alignment horizontal="left" vertical="center"/>
    </xf>
    <xf numFmtId="0" fontId="6" fillId="9" borderId="72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 textRotation="90" wrapText="1"/>
    </xf>
    <xf numFmtId="0" fontId="6" fillId="3" borderId="17" xfId="0" applyFont="1" applyFill="1" applyBorder="1" applyAlignment="1">
      <alignment horizontal="center" vertical="center" textRotation="90" wrapText="1"/>
    </xf>
    <xf numFmtId="0" fontId="6" fillId="9" borderId="1" xfId="0" applyFont="1" applyFill="1" applyBorder="1" applyAlignment="1">
      <alignment horizontal="right" vertical="center" wrapText="1"/>
    </xf>
    <xf numFmtId="0" fontId="6" fillId="9" borderId="68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11" fillId="2" borderId="57" xfId="0" applyFont="1" applyFill="1" applyBorder="1" applyAlignment="1">
      <alignment horizontal="center" vertical="center" textRotation="90" wrapText="1"/>
    </xf>
    <xf numFmtId="0" fontId="11" fillId="2" borderId="6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right" vertical="center"/>
    </xf>
    <xf numFmtId="0" fontId="6" fillId="2" borderId="68" xfId="0" applyFont="1" applyFill="1" applyBorder="1" applyAlignment="1">
      <alignment horizontal="right" vertical="center"/>
    </xf>
    <xf numFmtId="0" fontId="6" fillId="2" borderId="84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5" borderId="54" xfId="0" applyFont="1" applyFill="1" applyBorder="1" applyAlignment="1">
      <alignment horizontal="left" vertical="center" wrapText="1"/>
    </xf>
    <xf numFmtId="0" fontId="6" fillId="5" borderId="55" xfId="0" applyFont="1" applyFill="1" applyBorder="1" applyAlignment="1">
      <alignment horizontal="left" vertical="center" wrapText="1"/>
    </xf>
    <xf numFmtId="0" fontId="6" fillId="5" borderId="56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2" borderId="39" xfId="0" applyFont="1" applyFill="1" applyBorder="1" applyAlignment="1">
      <alignment horizontal="center" vertical="center" textRotation="90" wrapText="1"/>
    </xf>
    <xf numFmtId="0" fontId="6" fillId="2" borderId="43" xfId="0" applyFont="1" applyFill="1" applyBorder="1" applyAlignment="1">
      <alignment horizontal="center" vertical="center" textRotation="90" wrapText="1"/>
    </xf>
    <xf numFmtId="0" fontId="6" fillId="2" borderId="48" xfId="0" applyFont="1" applyFill="1" applyBorder="1" applyAlignment="1">
      <alignment horizontal="center" vertical="center" textRotation="90" wrapText="1"/>
    </xf>
    <xf numFmtId="0" fontId="6" fillId="2" borderId="40" xfId="0" applyFont="1" applyFill="1" applyBorder="1" applyAlignment="1">
      <alignment horizontal="center" vertical="center" textRotation="90" wrapText="1"/>
    </xf>
    <xf numFmtId="0" fontId="6" fillId="2" borderId="44" xfId="0" applyFont="1" applyFill="1" applyBorder="1" applyAlignment="1">
      <alignment horizontal="center" vertical="center" textRotation="90" wrapText="1"/>
    </xf>
    <xf numFmtId="0" fontId="6" fillId="2" borderId="49" xfId="0" applyFont="1" applyFill="1" applyBorder="1" applyAlignment="1">
      <alignment horizontal="center" vertical="center" textRotation="90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4" fillId="13" borderId="64" xfId="0" applyFont="1" applyFill="1" applyBorder="1" applyAlignment="1">
      <alignment horizontal="right"/>
    </xf>
    <xf numFmtId="0" fontId="24" fillId="13" borderId="8" xfId="0" applyFont="1" applyFill="1" applyBorder="1" applyAlignment="1">
      <alignment horizontal="right"/>
    </xf>
    <xf numFmtId="0" fontId="24" fillId="13" borderId="81" xfId="0" applyFont="1" applyFill="1" applyBorder="1" applyAlignment="1">
      <alignment horizontal="right"/>
    </xf>
    <xf numFmtId="0" fontId="24" fillId="13" borderId="78" xfId="0" applyFont="1" applyFill="1" applyBorder="1" applyAlignment="1">
      <alignment horizontal="right"/>
    </xf>
    <xf numFmtId="0" fontId="5" fillId="7" borderId="58" xfId="0" applyFont="1" applyFill="1" applyBorder="1" applyAlignment="1">
      <alignment horizontal="right"/>
    </xf>
    <xf numFmtId="0" fontId="5" fillId="7" borderId="14" xfId="0" applyFont="1" applyFill="1" applyBorder="1" applyAlignment="1">
      <alignment horizontal="right"/>
    </xf>
    <xf numFmtId="0" fontId="26" fillId="12" borderId="36" xfId="0" applyFont="1" applyFill="1" applyBorder="1" applyAlignment="1">
      <alignment horizontal="right" vertical="center" wrapText="1"/>
    </xf>
    <xf numFmtId="0" fontId="26" fillId="12" borderId="37" xfId="0" applyFont="1" applyFill="1" applyBorder="1" applyAlignment="1">
      <alignment horizontal="right" vertical="center" wrapText="1"/>
    </xf>
    <xf numFmtId="0" fontId="26" fillId="12" borderId="77" xfId="0" applyFont="1" applyFill="1" applyBorder="1" applyAlignment="1">
      <alignment horizontal="right"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62693-9A17-46E6-A75C-62140196F79F}">
  <dimension ref="A1:I223"/>
  <sheetViews>
    <sheetView tabSelected="1" zoomScale="115" zoomScaleNormal="115" workbookViewId="0"/>
  </sheetViews>
  <sheetFormatPr defaultColWidth="9.140625" defaultRowHeight="15" x14ac:dyDescent="0.25"/>
  <cols>
    <col min="1" max="1" width="3.42578125" style="11" customWidth="1"/>
    <col min="2" max="2" width="8.7109375" style="11" customWidth="1"/>
    <col min="3" max="3" width="28.42578125" style="11" customWidth="1"/>
    <col min="4" max="4" width="14.28515625" style="11" customWidth="1"/>
    <col min="5" max="5" width="12.42578125" style="11" customWidth="1"/>
    <col min="6" max="6" width="17.28515625" style="11" customWidth="1"/>
    <col min="7" max="7" width="17.85546875" style="11" customWidth="1"/>
    <col min="8" max="8" width="18" style="11" customWidth="1"/>
    <col min="9" max="9" width="27.5703125" style="11" customWidth="1"/>
    <col min="10" max="16384" width="9.140625" style="11"/>
  </cols>
  <sheetData>
    <row r="1" spans="1:9" s="2" customFormat="1" ht="12.75" x14ac:dyDescent="0.2">
      <c r="A1" s="1"/>
      <c r="C1" s="3"/>
      <c r="D1" s="151"/>
      <c r="E1" s="151"/>
      <c r="F1" s="151"/>
      <c r="G1" s="151"/>
      <c r="H1" s="4"/>
      <c r="I1" s="5" t="s">
        <v>82</v>
      </c>
    </row>
    <row r="2" spans="1:9" s="2" customFormat="1" ht="12.75" x14ac:dyDescent="0.2">
      <c r="A2" s="1"/>
      <c r="C2" s="3"/>
      <c r="D2" s="151"/>
      <c r="E2" s="151"/>
      <c r="F2" s="151"/>
      <c r="G2" s="151"/>
      <c r="H2" s="4"/>
      <c r="I2" s="6" t="s">
        <v>0</v>
      </c>
    </row>
    <row r="3" spans="1:9" s="2" customFormat="1" ht="12.75" x14ac:dyDescent="0.2">
      <c r="A3" s="1"/>
      <c r="C3" s="3"/>
      <c r="D3" s="4"/>
      <c r="E3" s="7"/>
      <c r="F3" s="7"/>
      <c r="G3" s="8"/>
      <c r="H3" s="8"/>
      <c r="I3" s="9" t="s">
        <v>1</v>
      </c>
    </row>
    <row r="4" spans="1:9" s="2" customFormat="1" ht="12.75" x14ac:dyDescent="0.2">
      <c r="A4" s="1"/>
      <c r="C4" s="3"/>
      <c r="D4" s="4"/>
      <c r="E4" s="7"/>
      <c r="F4" s="7"/>
      <c r="G4" s="8"/>
      <c r="H4" s="8"/>
      <c r="I4" s="9" t="s">
        <v>81</v>
      </c>
    </row>
    <row r="5" spans="1:9" s="2" customFormat="1" ht="12.75" x14ac:dyDescent="0.2">
      <c r="A5" s="1"/>
      <c r="C5" s="3"/>
      <c r="D5" s="4"/>
      <c r="E5" s="7"/>
      <c r="F5" s="7"/>
      <c r="G5" s="8"/>
      <c r="H5" s="8"/>
      <c r="I5" s="10" t="s">
        <v>77</v>
      </c>
    </row>
    <row r="6" spans="1:9" ht="18.75" x14ac:dyDescent="0.3">
      <c r="B6" s="152" t="s">
        <v>2</v>
      </c>
      <c r="C6" s="152"/>
      <c r="D6" s="152"/>
      <c r="E6" s="152"/>
      <c r="F6" s="152"/>
      <c r="G6" s="152"/>
      <c r="H6" s="152"/>
      <c r="I6" s="152"/>
    </row>
    <row r="7" spans="1:9" x14ac:dyDescent="0.25">
      <c r="B7" s="153" t="s">
        <v>37</v>
      </c>
      <c r="C7" s="154"/>
      <c r="D7" s="154"/>
      <c r="E7" s="154"/>
      <c r="F7" s="154"/>
      <c r="G7" s="154"/>
      <c r="H7" s="154"/>
      <c r="I7" s="154"/>
    </row>
    <row r="8" spans="1:9" x14ac:dyDescent="0.25">
      <c r="B8" s="155" t="s">
        <v>80</v>
      </c>
      <c r="C8" s="155"/>
      <c r="D8" s="155"/>
      <c r="E8" s="155"/>
      <c r="F8" s="155"/>
      <c r="G8" s="155"/>
      <c r="H8" s="155"/>
      <c r="I8" s="155"/>
    </row>
    <row r="9" spans="1:9" x14ac:dyDescent="0.25">
      <c r="B9" s="12"/>
      <c r="C9" s="12"/>
      <c r="D9" s="12"/>
      <c r="E9" s="12"/>
      <c r="F9" s="12"/>
      <c r="G9" s="12"/>
      <c r="H9" s="12"/>
      <c r="I9" s="12"/>
    </row>
    <row r="10" spans="1:9" ht="18.75" customHeight="1" thickBot="1" x14ac:dyDescent="0.3">
      <c r="A10" s="150" t="s">
        <v>3</v>
      </c>
      <c r="B10" s="150"/>
      <c r="C10" s="150"/>
      <c r="D10" s="150"/>
      <c r="E10" s="150"/>
      <c r="F10" s="150"/>
      <c r="G10" s="150"/>
      <c r="H10" s="150"/>
      <c r="I10" s="150"/>
    </row>
    <row r="11" spans="1:9" ht="114.75" thickBot="1" x14ac:dyDescent="0.3">
      <c r="B11" s="59" t="s">
        <v>4</v>
      </c>
      <c r="C11" s="13" t="s">
        <v>40</v>
      </c>
      <c r="D11" s="14" t="s">
        <v>5</v>
      </c>
      <c r="E11" s="15" t="s">
        <v>6</v>
      </c>
      <c r="F11" s="15" t="s">
        <v>7</v>
      </c>
      <c r="G11" s="15" t="s">
        <v>55</v>
      </c>
      <c r="H11" s="14" t="s">
        <v>60</v>
      </c>
      <c r="I11" s="124" t="s">
        <v>8</v>
      </c>
    </row>
    <row r="12" spans="1:9" s="16" customFormat="1" ht="10.5" customHeight="1" thickBot="1" x14ac:dyDescent="0.25">
      <c r="B12" s="60">
        <v>1</v>
      </c>
      <c r="C12" s="132">
        <v>2</v>
      </c>
      <c r="D12" s="133">
        <v>3</v>
      </c>
      <c r="E12" s="134">
        <v>4</v>
      </c>
      <c r="F12" s="17">
        <v>5</v>
      </c>
      <c r="G12" s="18">
        <v>6</v>
      </c>
      <c r="H12" s="17">
        <v>7</v>
      </c>
      <c r="I12" s="125">
        <v>8</v>
      </c>
    </row>
    <row r="13" spans="1:9" ht="15" customHeight="1" x14ac:dyDescent="0.25">
      <c r="B13" s="156" t="s">
        <v>73</v>
      </c>
      <c r="C13" s="135" t="s">
        <v>64</v>
      </c>
      <c r="D13" s="135">
        <v>72.900000000000006</v>
      </c>
      <c r="E13" s="136">
        <v>5</v>
      </c>
      <c r="F13" s="130">
        <v>350</v>
      </c>
      <c r="G13" s="56"/>
      <c r="H13" s="121" t="e">
        <f>ROUND(D13/G13*60,1)</f>
        <v>#DIV/0!</v>
      </c>
      <c r="I13" s="126" t="e">
        <f t="shared" ref="I13:I24" si="0">H13*E13*52/12/60</f>
        <v>#DIV/0!</v>
      </c>
    </row>
    <row r="14" spans="1:9" x14ac:dyDescent="0.25">
      <c r="B14" s="157"/>
      <c r="C14" s="135" t="s">
        <v>65</v>
      </c>
      <c r="D14" s="135">
        <v>25.5</v>
      </c>
      <c r="E14" s="136">
        <v>5</v>
      </c>
      <c r="F14" s="131">
        <v>170</v>
      </c>
      <c r="G14" s="57"/>
      <c r="H14" s="122" t="e">
        <f t="shared" ref="H14:H24" si="1">ROUND(D14/G14*60,1)</f>
        <v>#DIV/0!</v>
      </c>
      <c r="I14" s="127" t="e">
        <f t="shared" si="0"/>
        <v>#DIV/0!</v>
      </c>
    </row>
    <row r="15" spans="1:9" x14ac:dyDescent="0.25">
      <c r="B15" s="157"/>
      <c r="C15" s="135" t="s">
        <v>62</v>
      </c>
      <c r="D15" s="135">
        <v>38.15</v>
      </c>
      <c r="E15" s="136">
        <v>5</v>
      </c>
      <c r="F15" s="131">
        <v>70</v>
      </c>
      <c r="G15" s="57"/>
      <c r="H15" s="122" t="e">
        <f t="shared" si="1"/>
        <v>#DIV/0!</v>
      </c>
      <c r="I15" s="127" t="e">
        <f t="shared" si="0"/>
        <v>#DIV/0!</v>
      </c>
    </row>
    <row r="16" spans="1:9" x14ac:dyDescent="0.25">
      <c r="B16" s="157"/>
      <c r="C16" s="135" t="s">
        <v>66</v>
      </c>
      <c r="D16" s="135">
        <v>79.599999999999994</v>
      </c>
      <c r="E16" s="136">
        <v>5</v>
      </c>
      <c r="F16" s="131">
        <v>170</v>
      </c>
      <c r="G16" s="57"/>
      <c r="H16" s="122" t="e">
        <f t="shared" si="1"/>
        <v>#DIV/0!</v>
      </c>
      <c r="I16" s="127" t="e">
        <f t="shared" si="0"/>
        <v>#DIV/0!</v>
      </c>
    </row>
    <row r="17" spans="1:9" x14ac:dyDescent="0.25">
      <c r="B17" s="157"/>
      <c r="C17" s="135" t="s">
        <v>70</v>
      </c>
      <c r="D17" s="135">
        <v>375</v>
      </c>
      <c r="E17" s="136">
        <v>5</v>
      </c>
      <c r="F17" s="131">
        <v>350</v>
      </c>
      <c r="G17" s="57"/>
      <c r="H17" s="122" t="e">
        <f t="shared" si="1"/>
        <v>#DIV/0!</v>
      </c>
      <c r="I17" s="127" t="e">
        <f t="shared" si="0"/>
        <v>#DIV/0!</v>
      </c>
    </row>
    <row r="18" spans="1:9" ht="15" customHeight="1" x14ac:dyDescent="0.25">
      <c r="B18" s="157"/>
      <c r="C18" s="135" t="s">
        <v>67</v>
      </c>
      <c r="D18" s="135">
        <v>4.2</v>
      </c>
      <c r="E18" s="136">
        <v>5</v>
      </c>
      <c r="F18" s="131">
        <v>30</v>
      </c>
      <c r="G18" s="57"/>
      <c r="H18" s="122" t="e">
        <f t="shared" si="1"/>
        <v>#DIV/0!</v>
      </c>
      <c r="I18" s="127" t="e">
        <f t="shared" si="0"/>
        <v>#DIV/0!</v>
      </c>
    </row>
    <row r="19" spans="1:9" x14ac:dyDescent="0.25">
      <c r="B19" s="157"/>
      <c r="C19" s="135" t="s">
        <v>68</v>
      </c>
      <c r="D19" s="135">
        <v>82.5</v>
      </c>
      <c r="E19" s="136">
        <v>5</v>
      </c>
      <c r="F19" s="131">
        <v>120</v>
      </c>
      <c r="G19" s="57"/>
      <c r="H19" s="122" t="e">
        <f t="shared" si="1"/>
        <v>#DIV/0!</v>
      </c>
      <c r="I19" s="127" t="e">
        <f t="shared" si="0"/>
        <v>#DIV/0!</v>
      </c>
    </row>
    <row r="20" spans="1:9" x14ac:dyDescent="0.25">
      <c r="B20" s="157"/>
      <c r="C20" s="135" t="s">
        <v>66</v>
      </c>
      <c r="D20" s="135">
        <v>164.25</v>
      </c>
      <c r="E20" s="136">
        <v>2</v>
      </c>
      <c r="F20" s="131">
        <v>170</v>
      </c>
      <c r="G20" s="57"/>
      <c r="H20" s="122" t="e">
        <f t="shared" si="1"/>
        <v>#DIV/0!</v>
      </c>
      <c r="I20" s="127" t="e">
        <f t="shared" si="0"/>
        <v>#DIV/0!</v>
      </c>
    </row>
    <row r="21" spans="1:9" x14ac:dyDescent="0.25">
      <c r="B21" s="157"/>
      <c r="C21" s="135" t="s">
        <v>64</v>
      </c>
      <c r="D21" s="135">
        <v>60.9</v>
      </c>
      <c r="E21" s="136">
        <v>2</v>
      </c>
      <c r="F21" s="131">
        <v>350</v>
      </c>
      <c r="G21" s="57"/>
      <c r="H21" s="122" t="e">
        <f t="shared" si="1"/>
        <v>#DIV/0!</v>
      </c>
      <c r="I21" s="127" t="e">
        <f t="shared" si="0"/>
        <v>#DIV/0!</v>
      </c>
    </row>
    <row r="22" spans="1:9" x14ac:dyDescent="0.25">
      <c r="B22" s="157"/>
      <c r="C22" s="135" t="s">
        <v>69</v>
      </c>
      <c r="D22" s="135">
        <v>19.2</v>
      </c>
      <c r="E22" s="136">
        <v>2</v>
      </c>
      <c r="F22" s="131">
        <v>120</v>
      </c>
      <c r="G22" s="57"/>
      <c r="H22" s="122" t="e">
        <f t="shared" si="1"/>
        <v>#DIV/0!</v>
      </c>
      <c r="I22" s="127" t="e">
        <f t="shared" si="0"/>
        <v>#DIV/0!</v>
      </c>
    </row>
    <row r="23" spans="1:9" x14ac:dyDescent="0.25">
      <c r="B23" s="157"/>
      <c r="C23" s="135" t="s">
        <v>68</v>
      </c>
      <c r="D23" s="135">
        <v>69.53</v>
      </c>
      <c r="E23" s="136">
        <v>2</v>
      </c>
      <c r="F23" s="131">
        <v>120</v>
      </c>
      <c r="G23" s="57"/>
      <c r="H23" s="122" t="e">
        <f t="shared" si="1"/>
        <v>#DIV/0!</v>
      </c>
      <c r="I23" s="127" t="e">
        <f t="shared" si="0"/>
        <v>#DIV/0!</v>
      </c>
    </row>
    <row r="24" spans="1:9" x14ac:dyDescent="0.25">
      <c r="B24" s="157"/>
      <c r="C24" s="135" t="s">
        <v>69</v>
      </c>
      <c r="D24" s="135">
        <v>64.8</v>
      </c>
      <c r="E24" s="136" t="s">
        <v>71</v>
      </c>
      <c r="F24" s="131">
        <v>120</v>
      </c>
      <c r="G24" s="57"/>
      <c r="H24" s="122" t="e">
        <f t="shared" si="1"/>
        <v>#DIV/0!</v>
      </c>
      <c r="I24" s="128" t="e">
        <f t="shared" si="0"/>
        <v>#DIV/0!</v>
      </c>
    </row>
    <row r="25" spans="1:9" ht="15.75" customHeight="1" thickBot="1" x14ac:dyDescent="0.3">
      <c r="B25" s="158"/>
      <c r="C25" s="58" t="s">
        <v>9</v>
      </c>
      <c r="D25" s="61">
        <f>SUM(D13:D24)</f>
        <v>1056.53</v>
      </c>
      <c r="E25" s="159"/>
      <c r="F25" s="160"/>
      <c r="G25" s="161"/>
      <c r="H25" s="123" t="e">
        <f>SUM(H13:H24)</f>
        <v>#DIV/0!</v>
      </c>
      <c r="I25" s="129" t="e">
        <f>SUM(I13:I24)</f>
        <v>#DIV/0!</v>
      </c>
    </row>
    <row r="26" spans="1:9" x14ac:dyDescent="0.25">
      <c r="B26" s="19"/>
      <c r="C26" s="20"/>
      <c r="D26" s="21"/>
      <c r="E26" s="22"/>
      <c r="F26" s="22"/>
      <c r="G26" s="22"/>
      <c r="H26" s="23"/>
      <c r="I26" s="23"/>
    </row>
    <row r="27" spans="1:9" ht="15.75" thickBot="1" x14ac:dyDescent="0.3">
      <c r="B27" s="24" t="s">
        <v>10</v>
      </c>
      <c r="C27" s="25"/>
      <c r="D27" s="25"/>
      <c r="E27" s="25"/>
      <c r="F27" s="25"/>
      <c r="G27" s="25"/>
      <c r="H27" s="25"/>
      <c r="I27" s="25"/>
    </row>
    <row r="28" spans="1:9" ht="15.75" thickBot="1" x14ac:dyDescent="0.3">
      <c r="B28" s="162" t="s">
        <v>39</v>
      </c>
      <c r="C28" s="163"/>
      <c r="D28" s="163"/>
      <c r="E28" s="163"/>
      <c r="F28" s="163"/>
      <c r="G28" s="163"/>
      <c r="H28" s="163"/>
      <c r="I28" s="164"/>
    </row>
    <row r="29" spans="1:9" ht="15" customHeight="1" x14ac:dyDescent="0.25">
      <c r="B29" s="165" t="s">
        <v>72</v>
      </c>
      <c r="C29" s="166"/>
      <c r="D29" s="166"/>
      <c r="E29" s="166"/>
      <c r="F29" s="166"/>
      <c r="G29" s="166"/>
      <c r="H29" s="166"/>
      <c r="I29" s="167"/>
    </row>
    <row r="30" spans="1:9" ht="15" customHeight="1" x14ac:dyDescent="0.25">
      <c r="B30" s="147" t="s">
        <v>74</v>
      </c>
      <c r="C30" s="148"/>
      <c r="D30" s="148"/>
      <c r="E30" s="148"/>
      <c r="F30" s="148"/>
      <c r="G30" s="148"/>
      <c r="H30" s="148"/>
      <c r="I30" s="149"/>
    </row>
    <row r="31" spans="1:9" ht="15" customHeight="1" x14ac:dyDescent="0.25">
      <c r="A31" s="26"/>
      <c r="B31" s="147" t="s">
        <v>75</v>
      </c>
      <c r="C31" s="148"/>
      <c r="D31" s="148"/>
      <c r="E31" s="148"/>
      <c r="F31" s="148"/>
      <c r="G31" s="148"/>
      <c r="H31" s="148"/>
      <c r="I31" s="149"/>
    </row>
    <row r="32" spans="1:9" ht="15" customHeight="1" x14ac:dyDescent="0.25">
      <c r="B32" s="147" t="s">
        <v>38</v>
      </c>
      <c r="C32" s="148"/>
      <c r="D32" s="148"/>
      <c r="E32" s="148"/>
      <c r="F32" s="148"/>
      <c r="G32" s="148"/>
      <c r="H32" s="148"/>
      <c r="I32" s="149"/>
    </row>
    <row r="33" spans="1:9" s="26" customFormat="1" ht="15" customHeight="1" x14ac:dyDescent="0.25">
      <c r="A33" s="11"/>
      <c r="B33" s="138" t="s">
        <v>51</v>
      </c>
      <c r="C33" s="139"/>
      <c r="D33" s="139"/>
      <c r="E33" s="139"/>
      <c r="F33" s="139"/>
      <c r="G33" s="139"/>
      <c r="H33" s="139"/>
      <c r="I33" s="140"/>
    </row>
    <row r="34" spans="1:9" s="26" customFormat="1" ht="15" customHeight="1" x14ac:dyDescent="0.25">
      <c r="A34" s="11"/>
      <c r="B34" s="138" t="s">
        <v>52</v>
      </c>
      <c r="C34" s="139"/>
      <c r="D34" s="139"/>
      <c r="E34" s="139"/>
      <c r="F34" s="139"/>
      <c r="G34" s="139"/>
      <c r="H34" s="139"/>
      <c r="I34" s="140"/>
    </row>
    <row r="35" spans="1:9" ht="30" customHeight="1" x14ac:dyDescent="0.25">
      <c r="B35" s="141" t="s">
        <v>61</v>
      </c>
      <c r="C35" s="142"/>
      <c r="D35" s="142"/>
      <c r="E35" s="142"/>
      <c r="F35" s="142"/>
      <c r="G35" s="142"/>
      <c r="H35" s="142"/>
      <c r="I35" s="143"/>
    </row>
    <row r="36" spans="1:9" ht="15" customHeight="1" thickBot="1" x14ac:dyDescent="0.3">
      <c r="B36" s="144" t="s">
        <v>46</v>
      </c>
      <c r="C36" s="145"/>
      <c r="D36" s="145"/>
      <c r="E36" s="145"/>
      <c r="F36" s="145"/>
      <c r="G36" s="145"/>
      <c r="H36" s="145"/>
      <c r="I36" s="146"/>
    </row>
    <row r="37" spans="1:9" s="27" customFormat="1" x14ac:dyDescent="0.25"/>
    <row r="38" spans="1:9" s="27" customFormat="1" x14ac:dyDescent="0.25"/>
    <row r="39" spans="1:9" s="27" customFormat="1" x14ac:dyDescent="0.25"/>
    <row r="40" spans="1:9" s="27" customFormat="1" x14ac:dyDescent="0.25"/>
    <row r="41" spans="1:9" s="27" customFormat="1" x14ac:dyDescent="0.25"/>
    <row r="42" spans="1:9" s="27" customFormat="1" x14ac:dyDescent="0.25"/>
    <row r="43" spans="1:9" s="27" customFormat="1" x14ac:dyDescent="0.25"/>
    <row r="44" spans="1:9" s="27" customFormat="1" x14ac:dyDescent="0.25"/>
    <row r="45" spans="1:9" s="27" customFormat="1" x14ac:dyDescent="0.25"/>
    <row r="46" spans="1:9" s="27" customFormat="1" x14ac:dyDescent="0.25"/>
    <row r="47" spans="1:9" s="27" customFormat="1" x14ac:dyDescent="0.25"/>
    <row r="48" spans="1:9" s="27" customFormat="1" x14ac:dyDescent="0.25"/>
    <row r="49" s="27" customFormat="1" x14ac:dyDescent="0.25"/>
    <row r="50" s="27" customFormat="1" x14ac:dyDescent="0.25"/>
    <row r="51" s="27" customFormat="1" x14ac:dyDescent="0.25"/>
    <row r="52" s="27" customFormat="1" x14ac:dyDescent="0.25"/>
    <row r="53" s="27" customFormat="1" x14ac:dyDescent="0.25"/>
    <row r="54" s="27" customFormat="1" x14ac:dyDescent="0.25"/>
    <row r="55" s="27" customFormat="1" x14ac:dyDescent="0.25"/>
    <row r="56" s="27" customFormat="1" x14ac:dyDescent="0.25"/>
    <row r="57" s="27" customFormat="1" x14ac:dyDescent="0.25"/>
    <row r="58" s="27" customFormat="1" x14ac:dyDescent="0.25"/>
    <row r="59" s="27" customFormat="1" x14ac:dyDescent="0.25"/>
    <row r="60" s="27" customFormat="1" x14ac:dyDescent="0.25"/>
    <row r="61" s="27" customFormat="1" x14ac:dyDescent="0.25"/>
    <row r="62" s="27" customFormat="1" x14ac:dyDescent="0.25"/>
    <row r="63" s="27" customFormat="1" x14ac:dyDescent="0.25"/>
    <row r="64" s="27" customFormat="1" x14ac:dyDescent="0.25"/>
    <row r="65" s="27" customFormat="1" x14ac:dyDescent="0.25"/>
    <row r="66" s="27" customFormat="1" x14ac:dyDescent="0.25"/>
    <row r="67" s="27" customFormat="1" x14ac:dyDescent="0.25"/>
    <row r="68" s="27" customFormat="1" x14ac:dyDescent="0.25"/>
    <row r="69" s="27" customFormat="1" x14ac:dyDescent="0.25"/>
    <row r="70" s="27" customFormat="1" x14ac:dyDescent="0.25"/>
    <row r="71" s="27" customFormat="1" x14ac:dyDescent="0.25"/>
    <row r="72" s="27" customFormat="1" x14ac:dyDescent="0.25"/>
    <row r="73" s="27" customFormat="1" x14ac:dyDescent="0.25"/>
    <row r="74" s="27" customFormat="1" x14ac:dyDescent="0.25"/>
    <row r="75" s="27" customFormat="1" x14ac:dyDescent="0.25"/>
    <row r="76" s="27" customFormat="1" x14ac:dyDescent="0.25"/>
    <row r="77" s="27" customFormat="1" x14ac:dyDescent="0.25"/>
    <row r="78" s="27" customFormat="1" x14ac:dyDescent="0.25"/>
    <row r="79" s="27" customFormat="1" x14ac:dyDescent="0.25"/>
    <row r="80" s="27" customFormat="1" x14ac:dyDescent="0.25"/>
    <row r="81" s="27" customFormat="1" x14ac:dyDescent="0.25"/>
    <row r="82" s="27" customFormat="1" x14ac:dyDescent="0.25"/>
    <row r="83" s="27" customFormat="1" x14ac:dyDescent="0.25"/>
    <row r="84" s="27" customFormat="1" x14ac:dyDescent="0.25"/>
    <row r="85" s="27" customFormat="1" x14ac:dyDescent="0.25"/>
    <row r="86" s="27" customFormat="1" x14ac:dyDescent="0.25"/>
    <row r="87" s="27" customFormat="1" x14ac:dyDescent="0.25"/>
    <row r="88" s="27" customFormat="1" x14ac:dyDescent="0.25"/>
    <row r="89" s="27" customFormat="1" x14ac:dyDescent="0.25"/>
    <row r="90" s="27" customFormat="1" x14ac:dyDescent="0.25"/>
    <row r="91" s="27" customFormat="1" x14ac:dyDescent="0.25"/>
    <row r="92" s="27" customFormat="1" x14ac:dyDescent="0.25"/>
    <row r="93" s="27" customFormat="1" x14ac:dyDescent="0.25"/>
    <row r="94" s="27" customFormat="1" x14ac:dyDescent="0.25"/>
    <row r="95" s="27" customFormat="1" x14ac:dyDescent="0.25"/>
    <row r="96" s="27" customFormat="1" x14ac:dyDescent="0.25"/>
    <row r="97" s="27" customFormat="1" x14ac:dyDescent="0.25"/>
    <row r="98" s="27" customFormat="1" x14ac:dyDescent="0.25"/>
    <row r="99" s="27" customFormat="1" x14ac:dyDescent="0.25"/>
    <row r="100" s="27" customFormat="1" x14ac:dyDescent="0.25"/>
    <row r="101" s="27" customFormat="1" x14ac:dyDescent="0.25"/>
    <row r="102" s="27" customFormat="1" x14ac:dyDescent="0.25"/>
    <row r="103" s="27" customFormat="1" x14ac:dyDescent="0.25"/>
    <row r="104" s="27" customFormat="1" x14ac:dyDescent="0.25"/>
    <row r="105" s="27" customFormat="1" x14ac:dyDescent="0.25"/>
    <row r="106" s="27" customFormat="1" x14ac:dyDescent="0.25"/>
    <row r="107" s="27" customFormat="1" x14ac:dyDescent="0.25"/>
    <row r="108" s="27" customFormat="1" x14ac:dyDescent="0.25"/>
    <row r="109" s="27" customFormat="1" x14ac:dyDescent="0.25"/>
    <row r="110" s="27" customFormat="1" x14ac:dyDescent="0.25"/>
    <row r="111" s="27" customFormat="1" x14ac:dyDescent="0.25"/>
    <row r="112" s="27" customFormat="1" x14ac:dyDescent="0.25"/>
    <row r="113" s="27" customFormat="1" x14ac:dyDescent="0.25"/>
    <row r="114" s="27" customFormat="1" x14ac:dyDescent="0.25"/>
    <row r="115" s="27" customFormat="1" x14ac:dyDescent="0.25"/>
    <row r="116" s="27" customFormat="1" x14ac:dyDescent="0.25"/>
    <row r="117" s="27" customFormat="1" x14ac:dyDescent="0.25"/>
    <row r="118" s="27" customFormat="1" x14ac:dyDescent="0.25"/>
    <row r="119" s="27" customFormat="1" x14ac:dyDescent="0.25"/>
    <row r="120" s="27" customFormat="1" x14ac:dyDescent="0.25"/>
    <row r="121" s="27" customFormat="1" x14ac:dyDescent="0.25"/>
    <row r="122" s="27" customFormat="1" x14ac:dyDescent="0.25"/>
    <row r="123" s="27" customFormat="1" x14ac:dyDescent="0.25"/>
    <row r="124" s="27" customFormat="1" x14ac:dyDescent="0.25"/>
    <row r="125" s="27" customFormat="1" x14ac:dyDescent="0.25"/>
    <row r="126" s="27" customFormat="1" x14ac:dyDescent="0.25"/>
    <row r="127" s="27" customFormat="1" x14ac:dyDescent="0.25"/>
    <row r="128" s="27" customFormat="1" x14ac:dyDescent="0.25"/>
    <row r="129" s="27" customFormat="1" x14ac:dyDescent="0.25"/>
    <row r="130" s="27" customFormat="1" x14ac:dyDescent="0.25"/>
    <row r="131" s="27" customFormat="1" x14ac:dyDescent="0.25"/>
    <row r="132" s="27" customFormat="1" x14ac:dyDescent="0.25"/>
    <row r="133" s="27" customFormat="1" x14ac:dyDescent="0.25"/>
    <row r="134" s="27" customFormat="1" x14ac:dyDescent="0.25"/>
    <row r="135" s="27" customFormat="1" x14ac:dyDescent="0.25"/>
    <row r="136" s="27" customFormat="1" x14ac:dyDescent="0.25"/>
    <row r="137" s="27" customFormat="1" x14ac:dyDescent="0.25"/>
    <row r="138" s="27" customFormat="1" x14ac:dyDescent="0.25"/>
    <row r="139" s="27" customFormat="1" x14ac:dyDescent="0.25"/>
    <row r="140" s="27" customFormat="1" x14ac:dyDescent="0.25"/>
    <row r="141" s="27" customFormat="1" x14ac:dyDescent="0.25"/>
    <row r="142" s="27" customFormat="1" x14ac:dyDescent="0.25"/>
    <row r="143" s="27" customFormat="1" x14ac:dyDescent="0.25"/>
    <row r="144" s="27" customFormat="1" x14ac:dyDescent="0.25"/>
    <row r="145" s="27" customFormat="1" x14ac:dyDescent="0.25"/>
    <row r="146" s="27" customFormat="1" x14ac:dyDescent="0.25"/>
    <row r="147" s="27" customFormat="1" x14ac:dyDescent="0.25"/>
    <row r="148" s="27" customFormat="1" x14ac:dyDescent="0.25"/>
    <row r="149" s="27" customFormat="1" x14ac:dyDescent="0.25"/>
    <row r="150" s="27" customFormat="1" x14ac:dyDescent="0.25"/>
    <row r="151" s="27" customFormat="1" x14ac:dyDescent="0.25"/>
    <row r="152" s="27" customFormat="1" x14ac:dyDescent="0.25"/>
    <row r="153" s="27" customFormat="1" x14ac:dyDescent="0.25"/>
    <row r="154" s="27" customFormat="1" x14ac:dyDescent="0.25"/>
    <row r="155" s="27" customFormat="1" x14ac:dyDescent="0.25"/>
    <row r="156" s="27" customFormat="1" x14ac:dyDescent="0.25"/>
    <row r="157" s="27" customFormat="1" x14ac:dyDescent="0.25"/>
    <row r="158" s="27" customFormat="1" x14ac:dyDescent="0.25"/>
    <row r="159" s="27" customFormat="1" x14ac:dyDescent="0.25"/>
    <row r="160" s="27" customFormat="1" x14ac:dyDescent="0.25"/>
    <row r="161" s="27" customFormat="1" x14ac:dyDescent="0.25"/>
    <row r="162" s="27" customFormat="1" x14ac:dyDescent="0.25"/>
    <row r="163" s="27" customFormat="1" x14ac:dyDescent="0.25"/>
    <row r="164" s="27" customFormat="1" x14ac:dyDescent="0.25"/>
    <row r="165" s="27" customFormat="1" x14ac:dyDescent="0.25"/>
    <row r="166" s="27" customFormat="1" x14ac:dyDescent="0.25"/>
    <row r="167" s="27" customFormat="1" x14ac:dyDescent="0.25"/>
    <row r="168" s="27" customFormat="1" x14ac:dyDescent="0.25"/>
    <row r="169" s="27" customFormat="1" x14ac:dyDescent="0.25"/>
    <row r="170" s="27" customFormat="1" x14ac:dyDescent="0.25"/>
    <row r="171" s="27" customFormat="1" x14ac:dyDescent="0.25"/>
    <row r="172" s="27" customFormat="1" x14ac:dyDescent="0.25"/>
    <row r="173" s="27" customFormat="1" x14ac:dyDescent="0.25"/>
    <row r="174" s="27" customFormat="1" x14ac:dyDescent="0.25"/>
    <row r="175" s="27" customFormat="1" x14ac:dyDescent="0.25"/>
    <row r="176" s="27" customFormat="1" x14ac:dyDescent="0.25"/>
    <row r="177" spans="2:9" s="27" customFormat="1" x14ac:dyDescent="0.25"/>
    <row r="178" spans="2:9" s="27" customFormat="1" x14ac:dyDescent="0.25"/>
    <row r="179" spans="2:9" s="27" customFormat="1" x14ac:dyDescent="0.25"/>
    <row r="180" spans="2:9" s="27" customFormat="1" x14ac:dyDescent="0.25"/>
    <row r="181" spans="2:9" s="27" customFormat="1" x14ac:dyDescent="0.25"/>
    <row r="182" spans="2:9" s="27" customFormat="1" x14ac:dyDescent="0.25"/>
    <row r="183" spans="2:9" s="27" customFormat="1" x14ac:dyDescent="0.25"/>
    <row r="184" spans="2:9" s="27" customFormat="1" x14ac:dyDescent="0.25"/>
    <row r="185" spans="2:9" s="27" customFormat="1" x14ac:dyDescent="0.25"/>
    <row r="186" spans="2:9" s="27" customFormat="1" x14ac:dyDescent="0.25"/>
    <row r="187" spans="2:9" s="27" customFormat="1" x14ac:dyDescent="0.25"/>
    <row r="188" spans="2:9" s="27" customFormat="1" x14ac:dyDescent="0.25">
      <c r="C188" s="11"/>
      <c r="D188" s="11"/>
      <c r="E188" s="11"/>
      <c r="F188" s="11"/>
      <c r="G188" s="11"/>
      <c r="H188" s="11"/>
      <c r="I188" s="11"/>
    </row>
    <row r="189" spans="2:9" s="27" customFormat="1" x14ac:dyDescent="0.25">
      <c r="C189" s="11"/>
      <c r="D189" s="11"/>
      <c r="E189" s="11"/>
      <c r="F189" s="11"/>
      <c r="G189" s="11"/>
      <c r="H189" s="11"/>
      <c r="I189" s="11"/>
    </row>
    <row r="190" spans="2:9" s="27" customFormat="1" x14ac:dyDescent="0.25">
      <c r="B190" s="11"/>
      <c r="C190" s="11"/>
      <c r="D190" s="11"/>
      <c r="E190" s="11"/>
      <c r="F190" s="11"/>
      <c r="G190" s="11"/>
      <c r="H190" s="11"/>
      <c r="I190" s="11"/>
    </row>
    <row r="191" spans="2:9" s="27" customFormat="1" x14ac:dyDescent="0.25">
      <c r="B191" s="11"/>
      <c r="C191" s="11"/>
      <c r="D191" s="11"/>
      <c r="E191" s="11"/>
      <c r="F191" s="11"/>
      <c r="G191" s="11"/>
      <c r="H191" s="11"/>
      <c r="I191" s="11"/>
    </row>
    <row r="192" spans="2:9" s="27" customFormat="1" x14ac:dyDescent="0.25">
      <c r="B192" s="11"/>
      <c r="C192" s="11"/>
      <c r="D192" s="11"/>
      <c r="E192" s="11"/>
      <c r="F192" s="11"/>
      <c r="G192" s="11"/>
      <c r="H192" s="11"/>
      <c r="I192" s="11"/>
    </row>
    <row r="193" spans="1:9" s="27" customFormat="1" x14ac:dyDescent="0.25">
      <c r="B193" s="11"/>
      <c r="C193" s="11"/>
      <c r="D193" s="11"/>
      <c r="E193" s="11"/>
      <c r="F193" s="11"/>
      <c r="G193" s="11"/>
      <c r="H193" s="11"/>
      <c r="I193" s="11"/>
    </row>
    <row r="194" spans="1:9" s="27" customFormat="1" x14ac:dyDescent="0.25">
      <c r="B194" s="11"/>
      <c r="C194" s="11"/>
      <c r="D194" s="11"/>
      <c r="E194" s="11"/>
      <c r="F194" s="11"/>
      <c r="G194" s="11"/>
      <c r="H194" s="11"/>
      <c r="I194" s="11"/>
    </row>
    <row r="195" spans="1:9" s="27" customFormat="1" x14ac:dyDescent="0.25">
      <c r="A195" s="11"/>
      <c r="B195" s="11"/>
      <c r="C195" s="11"/>
      <c r="D195" s="11"/>
      <c r="E195" s="11"/>
      <c r="F195" s="11"/>
      <c r="G195" s="11"/>
      <c r="H195" s="11"/>
      <c r="I195" s="11"/>
    </row>
    <row r="196" spans="1:9" s="27" customFormat="1" x14ac:dyDescent="0.25">
      <c r="A196" s="11"/>
      <c r="B196" s="11"/>
      <c r="C196" s="11"/>
      <c r="D196" s="11"/>
      <c r="E196" s="11"/>
      <c r="F196" s="11"/>
      <c r="G196" s="11"/>
      <c r="H196" s="11"/>
      <c r="I196" s="11"/>
    </row>
    <row r="197" spans="1:9" s="27" customFormat="1" x14ac:dyDescent="0.25">
      <c r="A197" s="11"/>
      <c r="B197" s="11"/>
      <c r="C197" s="11"/>
      <c r="D197" s="11"/>
      <c r="E197" s="11"/>
      <c r="F197" s="11"/>
      <c r="G197" s="11"/>
      <c r="H197" s="11"/>
      <c r="I197" s="11"/>
    </row>
    <row r="198" spans="1:9" s="27" customFormat="1" x14ac:dyDescent="0.25">
      <c r="A198" s="11"/>
      <c r="B198" s="11"/>
      <c r="C198" s="11"/>
      <c r="D198" s="11"/>
      <c r="E198" s="11"/>
      <c r="F198" s="11"/>
      <c r="G198" s="11"/>
      <c r="H198" s="11"/>
      <c r="I198" s="11"/>
    </row>
    <row r="199" spans="1:9" s="27" customFormat="1" x14ac:dyDescent="0.25">
      <c r="A199" s="11"/>
      <c r="B199" s="11"/>
      <c r="C199" s="11"/>
      <c r="D199" s="11"/>
      <c r="E199" s="11"/>
      <c r="F199" s="11"/>
      <c r="G199" s="11"/>
      <c r="H199" s="11"/>
      <c r="I199" s="11"/>
    </row>
    <row r="200" spans="1:9" s="27" customFormat="1" x14ac:dyDescent="0.25">
      <c r="A200" s="11"/>
      <c r="B200" s="11"/>
      <c r="C200" s="11"/>
      <c r="D200" s="11"/>
      <c r="E200" s="11"/>
      <c r="F200" s="11"/>
      <c r="G200" s="11"/>
      <c r="H200" s="11"/>
      <c r="I200" s="11"/>
    </row>
    <row r="201" spans="1:9" s="27" customFormat="1" x14ac:dyDescent="0.25">
      <c r="A201" s="11"/>
      <c r="B201" s="11"/>
      <c r="C201" s="11"/>
      <c r="D201" s="11"/>
      <c r="E201" s="11"/>
      <c r="F201" s="11"/>
      <c r="G201" s="11"/>
      <c r="H201" s="11"/>
      <c r="I201" s="11"/>
    </row>
    <row r="202" spans="1:9" s="27" customFormat="1" x14ac:dyDescent="0.25">
      <c r="A202" s="11"/>
      <c r="B202" s="11"/>
      <c r="C202" s="11"/>
      <c r="D202" s="11"/>
      <c r="E202" s="11"/>
      <c r="F202" s="11"/>
      <c r="G202" s="11"/>
      <c r="H202" s="11"/>
      <c r="I202" s="11"/>
    </row>
    <row r="203" spans="1:9" s="27" customFormat="1" x14ac:dyDescent="0.25">
      <c r="A203" s="11"/>
      <c r="B203" s="11"/>
      <c r="C203" s="11"/>
      <c r="D203" s="11"/>
      <c r="E203" s="11"/>
      <c r="F203" s="11"/>
      <c r="G203" s="11"/>
      <c r="H203" s="11"/>
      <c r="I203" s="11"/>
    </row>
    <row r="204" spans="1:9" s="27" customFormat="1" x14ac:dyDescent="0.25">
      <c r="A204" s="11"/>
      <c r="B204" s="11"/>
      <c r="C204" s="11"/>
      <c r="D204" s="11"/>
      <c r="E204" s="11"/>
      <c r="F204" s="11"/>
      <c r="G204" s="11"/>
      <c r="H204" s="11"/>
      <c r="I204" s="11"/>
    </row>
    <row r="205" spans="1:9" s="27" customFormat="1" x14ac:dyDescent="0.25">
      <c r="A205" s="11"/>
      <c r="B205" s="11"/>
      <c r="C205" s="11"/>
      <c r="D205" s="11"/>
      <c r="E205" s="11"/>
      <c r="F205" s="11"/>
      <c r="G205" s="11"/>
      <c r="H205" s="11"/>
      <c r="I205" s="11"/>
    </row>
    <row r="206" spans="1:9" s="27" customFormat="1" x14ac:dyDescent="0.25">
      <c r="A206" s="11"/>
      <c r="B206" s="11"/>
      <c r="C206" s="11"/>
      <c r="D206" s="11"/>
      <c r="E206" s="11"/>
      <c r="F206" s="11"/>
      <c r="G206" s="11"/>
      <c r="H206" s="11"/>
      <c r="I206" s="11"/>
    </row>
    <row r="207" spans="1:9" s="27" customFormat="1" x14ac:dyDescent="0.25">
      <c r="A207" s="11"/>
      <c r="B207" s="11"/>
      <c r="C207" s="11"/>
      <c r="D207" s="11"/>
      <c r="E207" s="11"/>
      <c r="F207" s="11"/>
      <c r="G207" s="11"/>
      <c r="H207" s="11"/>
      <c r="I207" s="11"/>
    </row>
    <row r="208" spans="1:9" s="27" customFormat="1" x14ac:dyDescent="0.25">
      <c r="A208" s="11"/>
      <c r="B208" s="11"/>
      <c r="C208" s="11"/>
      <c r="D208" s="11"/>
      <c r="E208" s="11"/>
      <c r="F208" s="11"/>
      <c r="G208" s="11"/>
      <c r="H208" s="11"/>
      <c r="I208" s="11"/>
    </row>
    <row r="209" spans="1:9" s="27" customFormat="1" x14ac:dyDescent="0.25">
      <c r="A209" s="11"/>
      <c r="B209" s="11"/>
      <c r="C209" s="11"/>
      <c r="D209" s="11"/>
      <c r="E209" s="11"/>
      <c r="F209" s="11"/>
      <c r="G209" s="11"/>
      <c r="H209" s="11"/>
      <c r="I209" s="11"/>
    </row>
    <row r="210" spans="1:9" s="27" customFormat="1" x14ac:dyDescent="0.25">
      <c r="A210" s="11"/>
      <c r="B210" s="11"/>
      <c r="C210" s="11"/>
      <c r="D210" s="11"/>
      <c r="E210" s="11"/>
      <c r="F210" s="11"/>
      <c r="G210" s="11"/>
      <c r="H210" s="11"/>
      <c r="I210" s="11"/>
    </row>
    <row r="211" spans="1:9" s="27" customFormat="1" x14ac:dyDescent="0.25">
      <c r="A211" s="11"/>
      <c r="B211" s="11"/>
      <c r="C211" s="11"/>
      <c r="D211" s="11"/>
      <c r="E211" s="11"/>
      <c r="F211" s="11"/>
      <c r="G211" s="11"/>
      <c r="H211" s="11"/>
      <c r="I211" s="11"/>
    </row>
    <row r="212" spans="1:9" s="27" customFormat="1" x14ac:dyDescent="0.25">
      <c r="A212" s="11"/>
      <c r="B212" s="11"/>
      <c r="C212" s="11"/>
      <c r="D212" s="11"/>
      <c r="E212" s="11"/>
      <c r="F212" s="11"/>
      <c r="G212" s="11"/>
      <c r="H212" s="11"/>
      <c r="I212" s="11"/>
    </row>
    <row r="213" spans="1:9" s="27" customFormat="1" x14ac:dyDescent="0.25">
      <c r="A213" s="11"/>
      <c r="B213" s="11"/>
      <c r="C213" s="11"/>
      <c r="D213" s="11"/>
      <c r="E213" s="11"/>
      <c r="F213" s="11"/>
      <c r="G213" s="11"/>
      <c r="H213" s="11"/>
      <c r="I213" s="11"/>
    </row>
    <row r="214" spans="1:9" s="27" customFormat="1" x14ac:dyDescent="0.25">
      <c r="A214" s="11"/>
      <c r="B214" s="11"/>
      <c r="C214" s="11"/>
      <c r="D214" s="11"/>
      <c r="E214" s="11"/>
      <c r="F214" s="11"/>
      <c r="G214" s="11"/>
      <c r="H214" s="11"/>
      <c r="I214" s="11"/>
    </row>
    <row r="215" spans="1:9" s="27" customFormat="1" x14ac:dyDescent="0.25">
      <c r="A215" s="11"/>
      <c r="B215" s="11"/>
      <c r="C215" s="11"/>
      <c r="D215" s="11"/>
      <c r="E215" s="11"/>
      <c r="F215" s="11"/>
      <c r="G215" s="11"/>
      <c r="H215" s="11"/>
      <c r="I215" s="11"/>
    </row>
    <row r="216" spans="1:9" s="27" customFormat="1" x14ac:dyDescent="0.25">
      <c r="A216" s="11"/>
      <c r="B216" s="11"/>
      <c r="C216" s="11"/>
      <c r="D216" s="11"/>
      <c r="E216" s="11"/>
      <c r="F216" s="11"/>
      <c r="G216" s="11"/>
      <c r="H216" s="11"/>
      <c r="I216" s="11"/>
    </row>
    <row r="217" spans="1:9" s="27" customFormat="1" x14ac:dyDescent="0.25">
      <c r="A217" s="11"/>
      <c r="B217" s="11"/>
      <c r="C217" s="11"/>
      <c r="D217" s="11"/>
      <c r="E217" s="11"/>
      <c r="F217" s="11"/>
      <c r="G217" s="11"/>
      <c r="H217" s="11"/>
      <c r="I217" s="11"/>
    </row>
    <row r="218" spans="1:9" s="27" customFormat="1" x14ac:dyDescent="0.25">
      <c r="A218" s="11"/>
      <c r="B218" s="11"/>
      <c r="C218" s="11"/>
      <c r="D218" s="11"/>
      <c r="E218" s="11"/>
      <c r="F218" s="11"/>
      <c r="G218" s="11"/>
      <c r="H218" s="11"/>
      <c r="I218" s="11"/>
    </row>
    <row r="219" spans="1:9" s="27" customFormat="1" x14ac:dyDescent="0.25">
      <c r="A219" s="11"/>
      <c r="B219" s="11"/>
      <c r="C219" s="11"/>
      <c r="D219" s="11"/>
      <c r="E219" s="11"/>
      <c r="F219" s="11"/>
      <c r="G219" s="11"/>
      <c r="H219" s="11"/>
      <c r="I219" s="11"/>
    </row>
    <row r="220" spans="1:9" s="27" customFormat="1" x14ac:dyDescent="0.25">
      <c r="A220" s="11"/>
      <c r="B220" s="11"/>
      <c r="C220" s="11"/>
      <c r="D220" s="11"/>
      <c r="E220" s="11"/>
      <c r="F220" s="11"/>
      <c r="G220" s="11"/>
      <c r="H220" s="11"/>
      <c r="I220" s="11"/>
    </row>
    <row r="221" spans="1:9" s="27" customFormat="1" x14ac:dyDescent="0.25">
      <c r="A221" s="11"/>
      <c r="B221" s="11"/>
      <c r="C221" s="11"/>
      <c r="D221" s="11"/>
      <c r="E221" s="11"/>
      <c r="F221" s="11"/>
      <c r="G221" s="11"/>
      <c r="H221" s="11"/>
      <c r="I221" s="11"/>
    </row>
    <row r="222" spans="1:9" s="27" customFormat="1" x14ac:dyDescent="0.25">
      <c r="A222" s="11"/>
      <c r="B222" s="11"/>
      <c r="C222" s="11"/>
      <c r="D222" s="11"/>
      <c r="E222" s="11"/>
      <c r="F222" s="11"/>
      <c r="G222" s="11"/>
      <c r="H222" s="11"/>
      <c r="I222" s="11"/>
    </row>
    <row r="223" spans="1:9" s="27" customFormat="1" x14ac:dyDescent="0.25">
      <c r="A223" s="11"/>
      <c r="B223" s="11"/>
      <c r="C223" s="11"/>
      <c r="D223" s="11"/>
      <c r="E223" s="11"/>
      <c r="F223" s="11"/>
      <c r="G223" s="11"/>
      <c r="H223" s="11"/>
      <c r="I223" s="11"/>
    </row>
  </sheetData>
  <mergeCells count="17">
    <mergeCell ref="B31:I31"/>
    <mergeCell ref="A10:I10"/>
    <mergeCell ref="D1:G1"/>
    <mergeCell ref="D2:G2"/>
    <mergeCell ref="B6:I6"/>
    <mergeCell ref="B7:I7"/>
    <mergeCell ref="B8:I8"/>
    <mergeCell ref="B13:B25"/>
    <mergeCell ref="E25:G25"/>
    <mergeCell ref="B28:I28"/>
    <mergeCell ref="B29:I29"/>
    <mergeCell ref="B30:I30"/>
    <mergeCell ref="B33:I33"/>
    <mergeCell ref="B35:I35"/>
    <mergeCell ref="B36:I36"/>
    <mergeCell ref="B34:I34"/>
    <mergeCell ref="B32:I32"/>
  </mergeCells>
  <phoneticPr fontId="34" type="noConversion"/>
  <pageMargins left="0.7" right="0.7" top="0.75" bottom="0.75" header="0.3" footer="0.3"/>
  <pageSetup paperSize="9" scale="51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F67D1-B10A-471E-AEF1-AC11459D99B8}">
  <dimension ref="A1:V44"/>
  <sheetViews>
    <sheetView zoomScaleNormal="100" workbookViewId="0">
      <selection activeCell="C20" sqref="C20"/>
    </sheetView>
  </sheetViews>
  <sheetFormatPr defaultColWidth="9.140625" defaultRowHeight="15" x14ac:dyDescent="0.25"/>
  <cols>
    <col min="1" max="1" width="9.5703125" style="11" customWidth="1"/>
    <col min="2" max="2" width="9.140625" style="11"/>
    <col min="3" max="3" width="30.85546875" style="11" customWidth="1"/>
    <col min="4" max="4" width="10.85546875" style="11" customWidth="1"/>
    <col min="5" max="5" width="10.5703125" style="11" customWidth="1"/>
    <col min="6" max="6" width="10.140625" style="11" customWidth="1"/>
    <col min="7" max="7" width="11" style="11" customWidth="1"/>
    <col min="8" max="8" width="13.140625" style="11" customWidth="1"/>
    <col min="9" max="9" width="12.28515625" style="11" customWidth="1"/>
    <col min="10" max="10" width="11" style="11" customWidth="1"/>
    <col min="11" max="11" width="9.140625" style="11"/>
    <col min="12" max="12" width="10.5703125" style="11" customWidth="1"/>
    <col min="13" max="16384" width="9.140625" style="11"/>
  </cols>
  <sheetData>
    <row r="1" spans="1:22" s="2" customFormat="1" ht="12.75" x14ac:dyDescent="0.2">
      <c r="A1" s="1"/>
      <c r="C1" s="3"/>
      <c r="D1" s="151"/>
      <c r="E1" s="151"/>
      <c r="F1" s="151"/>
      <c r="G1" s="4"/>
      <c r="L1" s="5" t="s">
        <v>83</v>
      </c>
    </row>
    <row r="2" spans="1:22" s="2" customFormat="1" ht="12.75" x14ac:dyDescent="0.2">
      <c r="A2" s="1"/>
      <c r="C2" s="3"/>
      <c r="D2" s="151"/>
      <c r="E2" s="151"/>
      <c r="F2" s="151"/>
      <c r="G2" s="4"/>
      <c r="L2" s="6" t="s">
        <v>0</v>
      </c>
    </row>
    <row r="3" spans="1:22" s="2" customFormat="1" ht="12.75" x14ac:dyDescent="0.2">
      <c r="A3" s="1"/>
      <c r="C3" s="3"/>
      <c r="D3" s="4"/>
      <c r="E3" s="7"/>
      <c r="F3" s="8"/>
      <c r="G3" s="8"/>
      <c r="L3" s="9" t="s">
        <v>1</v>
      </c>
    </row>
    <row r="4" spans="1:22" s="2" customFormat="1" ht="12.75" x14ac:dyDescent="0.2">
      <c r="A4" s="1"/>
      <c r="C4" s="3"/>
      <c r="D4" s="4"/>
      <c r="E4" s="7"/>
      <c r="F4" s="8"/>
      <c r="G4" s="8"/>
      <c r="L4" s="9" t="s">
        <v>81</v>
      </c>
    </row>
    <row r="5" spans="1:22" s="2" customFormat="1" ht="12.75" x14ac:dyDescent="0.2">
      <c r="A5" s="1"/>
      <c r="C5" s="3"/>
      <c r="D5" s="4"/>
      <c r="E5" s="7"/>
      <c r="F5" s="8"/>
      <c r="G5" s="8"/>
      <c r="L5" s="10" t="s">
        <v>77</v>
      </c>
    </row>
    <row r="6" spans="1:22" s="2" customFormat="1" ht="12.75" x14ac:dyDescent="0.2">
      <c r="A6" s="1"/>
      <c r="C6" s="3"/>
      <c r="D6" s="4"/>
      <c r="E6" s="7"/>
      <c r="F6" s="8"/>
      <c r="G6" s="8"/>
    </row>
    <row r="7" spans="1:22" ht="18.75" x14ac:dyDescent="0.3">
      <c r="A7" s="152" t="s">
        <v>2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V7" s="28"/>
    </row>
    <row r="8" spans="1:22" x14ac:dyDescent="0.25">
      <c r="A8" s="186" t="s">
        <v>11</v>
      </c>
      <c r="B8" s="186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28"/>
    </row>
    <row r="9" spans="1:22" ht="17.25" customHeight="1" x14ac:dyDescent="0.25">
      <c r="A9" s="154" t="s">
        <v>44</v>
      </c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28"/>
    </row>
    <row r="10" spans="1:22" ht="15.75" thickBot="1" x14ac:dyDescent="0.3">
      <c r="A10" s="30"/>
      <c r="B10" s="30"/>
      <c r="C10" s="30"/>
      <c r="D10" s="29"/>
      <c r="E10" s="29"/>
      <c r="F10" s="28"/>
      <c r="G10" s="31"/>
      <c r="H10" s="62">
        <v>0.02</v>
      </c>
      <c r="I10" s="32"/>
      <c r="J10" s="32"/>
      <c r="K10" s="32"/>
      <c r="L10" s="33"/>
      <c r="M10" s="28"/>
    </row>
    <row r="11" spans="1:22" s="35" customFormat="1" thickBot="1" x14ac:dyDescent="0.25">
      <c r="A11" s="187" t="s">
        <v>4</v>
      </c>
      <c r="B11" s="190" t="s">
        <v>12</v>
      </c>
      <c r="C11" s="193" t="s">
        <v>13</v>
      </c>
      <c r="D11" s="193" t="s">
        <v>14</v>
      </c>
      <c r="E11" s="193" t="s">
        <v>15</v>
      </c>
      <c r="F11" s="196" t="s">
        <v>16</v>
      </c>
      <c r="G11" s="196"/>
      <c r="H11" s="196"/>
      <c r="I11" s="196"/>
      <c r="J11" s="196"/>
      <c r="K11" s="197" t="s">
        <v>17</v>
      </c>
      <c r="L11" s="198"/>
      <c r="M11" s="34"/>
    </row>
    <row r="12" spans="1:22" s="35" customFormat="1" ht="72" thickBot="1" x14ac:dyDescent="0.25">
      <c r="A12" s="188"/>
      <c r="B12" s="191"/>
      <c r="C12" s="194"/>
      <c r="D12" s="194"/>
      <c r="E12" s="194"/>
      <c r="F12" s="63" t="s">
        <v>18</v>
      </c>
      <c r="G12" s="63" t="s">
        <v>19</v>
      </c>
      <c r="H12" s="63" t="s">
        <v>20</v>
      </c>
      <c r="I12" s="63" t="s">
        <v>21</v>
      </c>
      <c r="J12" s="63" t="s">
        <v>56</v>
      </c>
      <c r="K12" s="199"/>
      <c r="L12" s="200"/>
      <c r="M12" s="34"/>
    </row>
    <row r="13" spans="1:22" s="37" customFormat="1" ht="29.25" thickBot="1" x14ac:dyDescent="0.25">
      <c r="A13" s="189"/>
      <c r="B13" s="192"/>
      <c r="C13" s="195"/>
      <c r="D13" s="195"/>
      <c r="E13" s="195"/>
      <c r="F13" s="64" t="s">
        <v>22</v>
      </c>
      <c r="G13" s="64" t="s">
        <v>22</v>
      </c>
      <c r="H13" s="64" t="s">
        <v>22</v>
      </c>
      <c r="I13" s="64" t="s">
        <v>23</v>
      </c>
      <c r="J13" s="137">
        <v>0.2359</v>
      </c>
      <c r="K13" s="64" t="s">
        <v>24</v>
      </c>
      <c r="L13" s="65" t="s">
        <v>78</v>
      </c>
      <c r="M13" s="36"/>
    </row>
    <row r="14" spans="1:22" s="38" customFormat="1" thickBot="1" x14ac:dyDescent="0.25">
      <c r="A14" s="66">
        <v>1</v>
      </c>
      <c r="B14" s="67">
        <v>2</v>
      </c>
      <c r="C14" s="67">
        <v>3</v>
      </c>
      <c r="D14" s="67">
        <v>4</v>
      </c>
      <c r="E14" s="67">
        <v>5</v>
      </c>
      <c r="F14" s="67">
        <v>6</v>
      </c>
      <c r="G14" s="67">
        <v>7</v>
      </c>
      <c r="H14" s="67">
        <v>8</v>
      </c>
      <c r="I14" s="67">
        <v>9</v>
      </c>
      <c r="J14" s="67">
        <v>10</v>
      </c>
      <c r="K14" s="67">
        <v>11</v>
      </c>
      <c r="L14" s="68">
        <v>12</v>
      </c>
    </row>
    <row r="15" spans="1:22" s="37" customFormat="1" ht="12" customHeight="1" thickBot="1" x14ac:dyDescent="0.25">
      <c r="A15" s="183" t="s">
        <v>50</v>
      </c>
      <c r="B15" s="184"/>
      <c r="C15" s="184"/>
      <c r="D15" s="184"/>
      <c r="E15" s="184"/>
      <c r="F15" s="184"/>
      <c r="G15" s="184"/>
      <c r="H15" s="184"/>
      <c r="I15" s="184"/>
      <c r="J15" s="184"/>
      <c r="K15" s="184"/>
      <c r="L15" s="185"/>
      <c r="M15" s="36"/>
    </row>
    <row r="16" spans="1:22" s="35" customFormat="1" ht="15" customHeight="1" x14ac:dyDescent="0.2">
      <c r="A16" s="175" t="s">
        <v>73</v>
      </c>
      <c r="B16" s="69">
        <v>1</v>
      </c>
      <c r="C16" s="70" t="s">
        <v>25</v>
      </c>
      <c r="D16" s="71"/>
      <c r="E16" s="72"/>
      <c r="F16" s="73">
        <f>ROUND(D16*E16,2)</f>
        <v>0</v>
      </c>
      <c r="G16" s="73">
        <f>ROUND(F16/12,2)</f>
        <v>0</v>
      </c>
      <c r="H16" s="73">
        <f>ROUND(F16*$H$10,2)</f>
        <v>0</v>
      </c>
      <c r="I16" s="73">
        <f>F16+G16+H16</f>
        <v>0</v>
      </c>
      <c r="J16" s="74">
        <f t="shared" ref="J16:J17" si="0">ROUND(I16*$J$13,2)</f>
        <v>0</v>
      </c>
      <c r="K16" s="73">
        <f t="shared" ref="K16:K17" si="1">J16+I16</f>
        <v>0</v>
      </c>
      <c r="L16" s="75">
        <f>ROUND(K16*36,2)</f>
        <v>0</v>
      </c>
      <c r="M16" s="34"/>
    </row>
    <row r="17" spans="1:15" s="35" customFormat="1" ht="15" customHeight="1" x14ac:dyDescent="0.2">
      <c r="A17" s="176"/>
      <c r="B17" s="76">
        <v>2</v>
      </c>
      <c r="C17" s="77" t="s">
        <v>25</v>
      </c>
      <c r="D17" s="78"/>
      <c r="E17" s="79"/>
      <c r="F17" s="80">
        <f t="shared" ref="F17" si="2">ROUND(D17*E17,2)</f>
        <v>0</v>
      </c>
      <c r="G17" s="80">
        <f t="shared" ref="G17" si="3">ROUND(F17/12,2)</f>
        <v>0</v>
      </c>
      <c r="H17" s="80">
        <f t="shared" ref="H17" si="4">ROUND(F17*$H$10,2)</f>
        <v>0</v>
      </c>
      <c r="I17" s="80">
        <f t="shared" ref="I17" si="5">F17+G17+H17</f>
        <v>0</v>
      </c>
      <c r="J17" s="80">
        <f t="shared" si="0"/>
        <v>0</v>
      </c>
      <c r="K17" s="80">
        <f t="shared" si="1"/>
        <v>0</v>
      </c>
      <c r="L17" s="81">
        <f>ROUND(K17*36,2)</f>
        <v>0</v>
      </c>
      <c r="M17" s="34"/>
    </row>
    <row r="18" spans="1:15" s="35" customFormat="1" ht="15" customHeight="1" x14ac:dyDescent="0.2">
      <c r="A18" s="176"/>
      <c r="B18" s="82">
        <v>3</v>
      </c>
      <c r="C18" s="77"/>
      <c r="D18" s="78"/>
      <c r="E18" s="79"/>
      <c r="F18" s="80"/>
      <c r="G18" s="80"/>
      <c r="H18" s="80"/>
      <c r="I18" s="80"/>
      <c r="J18" s="80"/>
      <c r="K18" s="80"/>
      <c r="L18" s="81"/>
      <c r="M18" s="34"/>
    </row>
    <row r="19" spans="1:15" s="35" customFormat="1" ht="15" customHeight="1" x14ac:dyDescent="0.2">
      <c r="A19" s="176"/>
      <c r="B19" s="82">
        <v>4</v>
      </c>
      <c r="C19" s="77"/>
      <c r="D19" s="78"/>
      <c r="E19" s="79"/>
      <c r="F19" s="80"/>
      <c r="G19" s="80"/>
      <c r="H19" s="80"/>
      <c r="I19" s="80"/>
      <c r="J19" s="80"/>
      <c r="K19" s="80"/>
      <c r="L19" s="81"/>
      <c r="M19" s="34"/>
    </row>
    <row r="20" spans="1:15" s="35" customFormat="1" ht="15" customHeight="1" x14ac:dyDescent="0.2">
      <c r="A20" s="176"/>
      <c r="B20" s="82"/>
      <c r="C20" s="77"/>
      <c r="D20" s="78"/>
      <c r="E20" s="79"/>
      <c r="F20" s="80"/>
      <c r="G20" s="80"/>
      <c r="H20" s="80"/>
      <c r="I20" s="80"/>
      <c r="J20" s="80"/>
      <c r="K20" s="80"/>
      <c r="L20" s="81"/>
      <c r="M20" s="34"/>
    </row>
    <row r="21" spans="1:15" s="35" customFormat="1" ht="15" customHeight="1" x14ac:dyDescent="0.2">
      <c r="A21" s="176"/>
      <c r="B21" s="82"/>
      <c r="C21" s="77"/>
      <c r="D21" s="78"/>
      <c r="E21" s="79"/>
      <c r="F21" s="80"/>
      <c r="G21" s="80"/>
      <c r="H21" s="80"/>
      <c r="I21" s="80"/>
      <c r="J21" s="80"/>
      <c r="K21" s="80"/>
      <c r="L21" s="81"/>
      <c r="M21" s="34"/>
    </row>
    <row r="22" spans="1:15" s="35" customFormat="1" ht="15" customHeight="1" x14ac:dyDescent="0.2">
      <c r="A22" s="176"/>
      <c r="B22" s="82"/>
      <c r="C22" s="77"/>
      <c r="D22" s="78"/>
      <c r="E22" s="79"/>
      <c r="F22" s="80"/>
      <c r="G22" s="80"/>
      <c r="H22" s="80"/>
      <c r="I22" s="80"/>
      <c r="J22" s="80"/>
      <c r="K22" s="80"/>
      <c r="L22" s="81"/>
      <c r="M22" s="34"/>
    </row>
    <row r="23" spans="1:15" s="35" customFormat="1" ht="15" customHeight="1" x14ac:dyDescent="0.2">
      <c r="A23" s="176"/>
      <c r="B23" s="82"/>
      <c r="C23" s="77"/>
      <c r="D23" s="78"/>
      <c r="E23" s="79"/>
      <c r="F23" s="80"/>
      <c r="G23" s="80"/>
      <c r="H23" s="80"/>
      <c r="I23" s="80"/>
      <c r="J23" s="80"/>
      <c r="K23" s="80"/>
      <c r="L23" s="81"/>
      <c r="M23" s="34"/>
    </row>
    <row r="24" spans="1:15" s="35" customFormat="1" ht="15" customHeight="1" thickBot="1" x14ac:dyDescent="0.25">
      <c r="A24" s="176"/>
      <c r="B24" s="82"/>
      <c r="C24" s="77"/>
      <c r="D24" s="78"/>
      <c r="E24" s="79"/>
      <c r="F24" s="80"/>
      <c r="G24" s="80"/>
      <c r="H24" s="80"/>
      <c r="I24" s="80"/>
      <c r="J24" s="80"/>
      <c r="K24" s="80"/>
      <c r="L24" s="81"/>
      <c r="M24" s="34"/>
    </row>
    <row r="25" spans="1:15" s="35" customFormat="1" thickBot="1" x14ac:dyDescent="0.25">
      <c r="A25" s="177" t="s">
        <v>26</v>
      </c>
      <c r="B25" s="178"/>
      <c r="C25" s="178"/>
      <c r="D25" s="179"/>
      <c r="E25" s="84"/>
      <c r="F25" s="85">
        <f t="shared" ref="F25:L25" si="6">SUM(F16:F24)</f>
        <v>0</v>
      </c>
      <c r="G25" s="86">
        <f t="shared" si="6"/>
        <v>0</v>
      </c>
      <c r="H25" s="86">
        <f t="shared" si="6"/>
        <v>0</v>
      </c>
      <c r="I25" s="86">
        <f t="shared" si="6"/>
        <v>0</v>
      </c>
      <c r="J25" s="86">
        <f t="shared" si="6"/>
        <v>0</v>
      </c>
      <c r="K25" s="86">
        <f t="shared" si="6"/>
        <v>0</v>
      </c>
      <c r="L25" s="86">
        <f t="shared" si="6"/>
        <v>0</v>
      </c>
      <c r="M25" s="34"/>
      <c r="O25" s="35" t="s">
        <v>27</v>
      </c>
    </row>
    <row r="26" spans="1:15" s="35" customFormat="1" ht="15.75" customHeight="1" thickBot="1" x14ac:dyDescent="0.25">
      <c r="A26" s="180" t="s">
        <v>76</v>
      </c>
      <c r="B26" s="181"/>
      <c r="C26" s="181"/>
      <c r="D26" s="182"/>
      <c r="E26" s="84" t="e">
        <f>Darba_efektivitate!I25</f>
        <v>#DIV/0!</v>
      </c>
      <c r="F26" s="85"/>
      <c r="G26" s="86"/>
      <c r="H26" s="86"/>
      <c r="I26" s="86"/>
      <c r="J26" s="86"/>
      <c r="K26" s="86"/>
      <c r="L26" s="86"/>
      <c r="M26" s="34"/>
    </row>
    <row r="27" spans="1:15" s="35" customFormat="1" ht="15.75" thickBot="1" x14ac:dyDescent="0.3">
      <c r="A27" s="168" t="s">
        <v>43</v>
      </c>
      <c r="B27" s="169"/>
      <c r="C27" s="169"/>
      <c r="D27" s="169"/>
      <c r="E27" s="169"/>
      <c r="F27" s="87"/>
      <c r="G27" s="87"/>
      <c r="H27" s="87"/>
      <c r="I27" s="87"/>
      <c r="J27" s="87"/>
      <c r="K27" s="88"/>
      <c r="L27" s="89"/>
      <c r="M27" s="34"/>
    </row>
    <row r="28" spans="1:15" s="40" customFormat="1" ht="45" customHeight="1" x14ac:dyDescent="0.2">
      <c r="A28" s="170" t="s">
        <v>73</v>
      </c>
      <c r="B28" s="90">
        <v>1</v>
      </c>
      <c r="C28" s="91" t="s">
        <v>28</v>
      </c>
      <c r="D28" s="92"/>
      <c r="E28" s="93"/>
      <c r="F28" s="94">
        <f>ROUND(D28*E28,2)</f>
        <v>0</v>
      </c>
      <c r="G28" s="94">
        <f>ROUND(F28/12,2)</f>
        <v>0</v>
      </c>
      <c r="H28" s="94">
        <f>ROUND(F28*$H$10,2)</f>
        <v>0</v>
      </c>
      <c r="I28" s="94">
        <f>F28+G28+H28</f>
        <v>0</v>
      </c>
      <c r="J28" s="73">
        <f t="shared" ref="J28" si="7">ROUND(I28*$J$13,2)</f>
        <v>0</v>
      </c>
      <c r="K28" s="94">
        <f>J28+I28</f>
        <v>0</v>
      </c>
      <c r="L28" s="75">
        <f>ROUND(K28*24,2)</f>
        <v>0</v>
      </c>
      <c r="M28" s="39"/>
    </row>
    <row r="29" spans="1:15" s="40" customFormat="1" ht="54" customHeight="1" thickBot="1" x14ac:dyDescent="0.25">
      <c r="A29" s="171"/>
      <c r="B29" s="95">
        <v>2</v>
      </c>
      <c r="C29" s="96"/>
      <c r="D29" s="97"/>
      <c r="E29" s="98"/>
      <c r="F29" s="99"/>
      <c r="G29" s="99"/>
      <c r="H29" s="99"/>
      <c r="I29" s="99"/>
      <c r="J29" s="83"/>
      <c r="K29" s="99"/>
      <c r="L29" s="100"/>
      <c r="M29" s="39"/>
    </row>
    <row r="30" spans="1:15" s="35" customFormat="1" ht="12.75" customHeight="1" thickBot="1" x14ac:dyDescent="0.25">
      <c r="A30" s="172" t="s">
        <v>29</v>
      </c>
      <c r="B30" s="173"/>
      <c r="C30" s="173"/>
      <c r="D30" s="173"/>
      <c r="E30" s="101">
        <f>SUM(E28:E29)</f>
        <v>0</v>
      </c>
      <c r="F30" s="102">
        <f>SUM(F28:F29)</f>
        <v>0</v>
      </c>
      <c r="G30" s="102">
        <f t="shared" ref="G30:L30" si="8">SUM(G28:G29)</f>
        <v>0</v>
      </c>
      <c r="H30" s="102">
        <f t="shared" si="8"/>
        <v>0</v>
      </c>
      <c r="I30" s="102">
        <f t="shared" si="8"/>
        <v>0</v>
      </c>
      <c r="J30" s="102">
        <f t="shared" si="8"/>
        <v>0</v>
      </c>
      <c r="K30" s="102">
        <f t="shared" si="8"/>
        <v>0</v>
      </c>
      <c r="L30" s="102">
        <f t="shared" si="8"/>
        <v>0</v>
      </c>
      <c r="M30" s="41"/>
    </row>
    <row r="31" spans="1:15" s="35" customFormat="1" ht="12.75" customHeight="1" x14ac:dyDescent="0.2">
      <c r="A31" s="42"/>
      <c r="B31" s="42"/>
      <c r="C31" s="42"/>
      <c r="D31" s="42"/>
      <c r="E31" s="43"/>
      <c r="F31" s="44"/>
      <c r="G31" s="44"/>
      <c r="H31" s="44"/>
      <c r="I31" s="44"/>
      <c r="J31" s="44"/>
      <c r="K31" s="44"/>
      <c r="L31" s="44"/>
      <c r="M31" s="41"/>
    </row>
    <row r="32" spans="1:15" s="35" customFormat="1" ht="12" customHeight="1" x14ac:dyDescent="0.2">
      <c r="A32" s="103" t="s">
        <v>49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34"/>
    </row>
    <row r="33" spans="1:13" s="35" customFormat="1" ht="12" customHeight="1" x14ac:dyDescent="0.2">
      <c r="A33" s="104" t="s">
        <v>72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34"/>
    </row>
    <row r="34" spans="1:13" s="35" customFormat="1" ht="12" customHeight="1" x14ac:dyDescent="0.2">
      <c r="A34" s="104" t="s">
        <v>57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34"/>
    </row>
    <row r="35" spans="1:13" s="35" customFormat="1" ht="12" customHeight="1" x14ac:dyDescent="0.2">
      <c r="A35" s="104" t="s">
        <v>58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34"/>
    </row>
    <row r="36" spans="1:13" s="35" customFormat="1" ht="12" customHeight="1" x14ac:dyDescent="0.2">
      <c r="A36" s="104" t="s">
        <v>47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34"/>
    </row>
    <row r="37" spans="1:13" s="35" customFormat="1" ht="12" customHeight="1" x14ac:dyDescent="0.2">
      <c r="A37" s="104" t="s">
        <v>48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34"/>
    </row>
    <row r="38" spans="1:13" ht="15" customHeight="1" x14ac:dyDescent="0.25"/>
    <row r="39" spans="1:13" ht="15" customHeight="1" x14ac:dyDescent="0.25"/>
    <row r="44" spans="1:13" x14ac:dyDescent="0.25">
      <c r="E44" s="174"/>
      <c r="F44" s="174"/>
    </row>
  </sheetData>
  <mergeCells count="20">
    <mergeCell ref="A15:L15"/>
    <mergeCell ref="D1:F1"/>
    <mergeCell ref="D2:F2"/>
    <mergeCell ref="A8:L8"/>
    <mergeCell ref="A9:L9"/>
    <mergeCell ref="A11:A13"/>
    <mergeCell ref="B11:B13"/>
    <mergeCell ref="C11:C13"/>
    <mergeCell ref="D11:D13"/>
    <mergeCell ref="E11:E13"/>
    <mergeCell ref="A7:L7"/>
    <mergeCell ref="F11:J11"/>
    <mergeCell ref="K11:L12"/>
    <mergeCell ref="A27:E27"/>
    <mergeCell ref="A28:A29"/>
    <mergeCell ref="A30:D30"/>
    <mergeCell ref="E44:F44"/>
    <mergeCell ref="A16:A24"/>
    <mergeCell ref="A25:D25"/>
    <mergeCell ref="A26:D26"/>
  </mergeCells>
  <pageMargins left="0.7" right="0.7" top="0.75" bottom="0.75" header="0.3" footer="0.3"/>
  <pageSetup paperSize="9" scale="60" fitToWidth="0" fitToHeight="0" orientation="portrait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35071-678A-45CF-A176-FB8CCEFB7FE0}">
  <dimension ref="A1:N20"/>
  <sheetViews>
    <sheetView zoomScale="115" zoomScaleNormal="115" workbookViewId="0">
      <selection activeCell="A8" sqref="A8:J8"/>
    </sheetView>
  </sheetViews>
  <sheetFormatPr defaultColWidth="9.140625" defaultRowHeight="15" x14ac:dyDescent="0.25"/>
  <cols>
    <col min="1" max="1" width="5.140625" style="11" customWidth="1"/>
    <col min="2" max="2" width="31.28515625" style="11" customWidth="1"/>
    <col min="3" max="3" width="9.140625" style="11" customWidth="1"/>
    <col min="4" max="4" width="12.42578125" style="11" customWidth="1"/>
    <col min="5" max="5" width="10.42578125" style="11" customWidth="1"/>
    <col min="6" max="6" width="14.28515625" style="11" customWidth="1"/>
    <col min="7" max="7" width="11.5703125" style="11" customWidth="1"/>
    <col min="8" max="8" width="15.42578125" style="11" customWidth="1"/>
    <col min="9" max="9" width="12.42578125" style="11" customWidth="1"/>
    <col min="10" max="10" width="16" style="11" customWidth="1"/>
    <col min="11" max="16384" width="9.140625" style="11"/>
  </cols>
  <sheetData>
    <row r="1" spans="1:14" s="48" customFormat="1" ht="12.75" x14ac:dyDescent="0.2">
      <c r="A1" s="47"/>
      <c r="C1" s="49"/>
      <c r="D1" s="201"/>
      <c r="E1" s="201"/>
      <c r="F1" s="10"/>
      <c r="J1" s="5" t="s">
        <v>84</v>
      </c>
    </row>
    <row r="2" spans="1:14" s="48" customFormat="1" ht="12.75" x14ac:dyDescent="0.2">
      <c r="A2" s="47"/>
      <c r="C2" s="49"/>
      <c r="D2" s="201"/>
      <c r="E2" s="201"/>
      <c r="F2" s="10"/>
      <c r="J2" s="6" t="s">
        <v>0</v>
      </c>
    </row>
    <row r="3" spans="1:14" s="48" customFormat="1" ht="12.75" x14ac:dyDescent="0.2">
      <c r="A3" s="47"/>
      <c r="C3" s="49"/>
      <c r="D3" s="10"/>
      <c r="E3" s="50"/>
      <c r="F3" s="50"/>
      <c r="J3" s="9" t="s">
        <v>1</v>
      </c>
    </row>
    <row r="4" spans="1:14" s="48" customFormat="1" ht="12.75" x14ac:dyDescent="0.2">
      <c r="A4" s="47"/>
      <c r="C4" s="49"/>
      <c r="D4" s="10"/>
      <c r="E4" s="50"/>
      <c r="F4" s="50"/>
      <c r="J4" s="9" t="s">
        <v>81</v>
      </c>
    </row>
    <row r="5" spans="1:14" s="48" customFormat="1" ht="12.75" x14ac:dyDescent="0.2">
      <c r="A5" s="47"/>
      <c r="C5" s="49"/>
      <c r="D5" s="10"/>
      <c r="E5" s="50"/>
      <c r="F5" s="50"/>
      <c r="J5" s="10" t="s">
        <v>77</v>
      </c>
    </row>
    <row r="6" spans="1:14" s="48" customFormat="1" ht="12.75" x14ac:dyDescent="0.2">
      <c r="A6" s="47"/>
      <c r="C6" s="49"/>
      <c r="D6" s="10"/>
      <c r="E6" s="50"/>
      <c r="F6" s="50"/>
      <c r="J6" s="10"/>
    </row>
    <row r="7" spans="1:14" ht="18.75" x14ac:dyDescent="0.3">
      <c r="A7" s="152" t="s">
        <v>2</v>
      </c>
      <c r="B7" s="152"/>
      <c r="C7" s="152"/>
      <c r="D7" s="152"/>
      <c r="E7" s="152"/>
      <c r="F7" s="152"/>
      <c r="G7" s="152"/>
      <c r="H7" s="152"/>
      <c r="I7" s="152"/>
      <c r="J7" s="152"/>
      <c r="K7" s="51"/>
      <c r="L7" s="51"/>
      <c r="M7" s="51"/>
    </row>
    <row r="8" spans="1:14" ht="15.75" thickBot="1" x14ac:dyDescent="0.3">
      <c r="A8" s="186" t="s">
        <v>45</v>
      </c>
      <c r="B8" s="186"/>
      <c r="C8" s="186"/>
      <c r="D8" s="186"/>
      <c r="E8" s="186"/>
      <c r="F8" s="186"/>
      <c r="G8" s="186"/>
      <c r="H8" s="186"/>
      <c r="I8" s="186"/>
      <c r="J8" s="186"/>
      <c r="K8" s="26"/>
      <c r="L8" s="26"/>
      <c r="M8" s="26"/>
      <c r="N8" s="28"/>
    </row>
    <row r="9" spans="1:14" s="52" customFormat="1" ht="90" thickBot="1" x14ac:dyDescent="0.25">
      <c r="A9" s="105" t="s">
        <v>30</v>
      </c>
      <c r="B9" s="106" t="s">
        <v>4</v>
      </c>
      <c r="C9" s="106" t="s">
        <v>59</v>
      </c>
      <c r="D9" s="106" t="s">
        <v>53</v>
      </c>
      <c r="E9" s="106" t="s">
        <v>31</v>
      </c>
      <c r="F9" s="106" t="s">
        <v>54</v>
      </c>
      <c r="G9" s="106" t="s">
        <v>32</v>
      </c>
      <c r="H9" s="106" t="s">
        <v>33</v>
      </c>
      <c r="I9" s="106" t="s">
        <v>34</v>
      </c>
      <c r="J9" s="107" t="s">
        <v>79</v>
      </c>
    </row>
    <row r="10" spans="1:14" s="52" customFormat="1" ht="13.5" x14ac:dyDescent="0.2">
      <c r="A10" s="108" t="s">
        <v>63</v>
      </c>
      <c r="B10" s="109" t="s">
        <v>73</v>
      </c>
      <c r="C10" s="110">
        <f>Darba_efektivitate!D25</f>
        <v>1056.53</v>
      </c>
      <c r="D10" s="111">
        <f>Darbinieku_atalgojums!K25</f>
        <v>0</v>
      </c>
      <c r="E10" s="112">
        <f>Darbinieku_atalgojums!K30</f>
        <v>0</v>
      </c>
      <c r="F10" s="113"/>
      <c r="G10" s="113"/>
      <c r="H10" s="113"/>
      <c r="I10" s="114">
        <f>ROUND(SUM(D10:H10),2)</f>
        <v>0</v>
      </c>
      <c r="J10" s="115">
        <f>I10*36</f>
        <v>0</v>
      </c>
    </row>
    <row r="11" spans="1:14" s="52" customFormat="1" ht="15" customHeight="1" thickBot="1" x14ac:dyDescent="0.25">
      <c r="A11" s="208" t="s">
        <v>35</v>
      </c>
      <c r="B11" s="209"/>
      <c r="C11" s="209"/>
      <c r="D11" s="209"/>
      <c r="E11" s="209"/>
      <c r="F11" s="209"/>
      <c r="G11" s="209"/>
      <c r="H11" s="210"/>
      <c r="I11" s="116">
        <f>SUM(I10:I10)</f>
        <v>0</v>
      </c>
      <c r="J11" s="117">
        <f>SUM(J10:J10)</f>
        <v>0</v>
      </c>
    </row>
    <row r="12" spans="1:14" s="52" customFormat="1" ht="15" customHeight="1" x14ac:dyDescent="0.2">
      <c r="A12" s="118"/>
      <c r="B12" s="118"/>
      <c r="C12" s="118"/>
      <c r="D12" s="118"/>
      <c r="E12" s="118"/>
      <c r="F12" s="118"/>
      <c r="G12" s="118"/>
      <c r="H12" s="118"/>
      <c r="I12" s="119"/>
      <c r="J12" s="120"/>
    </row>
    <row r="13" spans="1:14" ht="15.75" customHeight="1" x14ac:dyDescent="0.25">
      <c r="A13" s="118"/>
      <c r="B13" s="118"/>
      <c r="C13" s="118"/>
      <c r="D13" s="118"/>
      <c r="E13" s="118"/>
      <c r="F13" s="118"/>
      <c r="G13" s="118"/>
      <c r="H13" s="118"/>
      <c r="I13" s="118"/>
      <c r="J13" s="119"/>
    </row>
    <row r="14" spans="1:14" ht="15.75" thickBot="1" x14ac:dyDescent="0.3"/>
    <row r="15" spans="1:14" ht="18.75" x14ac:dyDescent="0.3">
      <c r="H15" s="206" t="s">
        <v>42</v>
      </c>
      <c r="I15" s="207"/>
      <c r="J15" s="53">
        <f>J11</f>
        <v>0</v>
      </c>
    </row>
    <row r="16" spans="1:14" ht="18.75" x14ac:dyDescent="0.3">
      <c r="H16" s="202" t="s">
        <v>36</v>
      </c>
      <c r="I16" s="203"/>
      <c r="J16" s="54">
        <f>ROUND(J15*0.21, 2)</f>
        <v>0</v>
      </c>
    </row>
    <row r="17" spans="2:10" ht="19.5" thickBot="1" x14ac:dyDescent="0.35">
      <c r="H17" s="204" t="s">
        <v>41</v>
      </c>
      <c r="I17" s="205"/>
      <c r="J17" s="55">
        <f>J15+J16</f>
        <v>0</v>
      </c>
    </row>
    <row r="20" spans="2:10" x14ac:dyDescent="0.25">
      <c r="B20" s="174"/>
      <c r="C20" s="174"/>
    </row>
  </sheetData>
  <sheetProtection formatCells="0" formatColumns="0" formatRows="0" insertColumns="0" insertRows="0" insertHyperlinks="0" deleteColumns="0" deleteRows="0" sort="0" autoFilter="0" pivotTables="0"/>
  <mergeCells count="9">
    <mergeCell ref="D1:E1"/>
    <mergeCell ref="D2:E2"/>
    <mergeCell ref="A7:J7"/>
    <mergeCell ref="A8:J8"/>
    <mergeCell ref="B20:C20"/>
    <mergeCell ref="H16:I16"/>
    <mergeCell ref="H17:I17"/>
    <mergeCell ref="H15:I15"/>
    <mergeCell ref="A11:H11"/>
  </mergeCells>
  <pageMargins left="0.7" right="0.7" top="0.75" bottom="0.75" header="0.3" footer="0.3"/>
  <pageSetup paperSize="9" scale="6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</vt:i4>
      </vt:variant>
      <vt:variant>
        <vt:lpstr>Diapazoni ar nosaukumiem</vt:lpstr>
      </vt:variant>
      <vt:variant>
        <vt:i4>1</vt:i4>
      </vt:variant>
    </vt:vector>
  </HeadingPairs>
  <TitlesOfParts>
    <vt:vector size="4" baseType="lpstr">
      <vt:lpstr>Darba_efektivitate</vt:lpstr>
      <vt:lpstr>Darbinieku_atalgojums</vt:lpstr>
      <vt:lpstr>Finansu_piedavajums</vt:lpstr>
      <vt:lpstr>Darbinieku_atalgojums!Drukas_apgabals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Edgars</dc:creator>
  <cp:lastModifiedBy>Ramona Zaļoksne</cp:lastModifiedBy>
  <cp:lastPrinted>2021-10-24T13:31:53Z</cp:lastPrinted>
  <dcterms:created xsi:type="dcterms:W3CDTF">2021-10-24T12:09:45Z</dcterms:created>
  <dcterms:modified xsi:type="dcterms:W3CDTF">2024-02-02T09:45:51Z</dcterms:modified>
</cp:coreProperties>
</file>