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inga_krastina\Desktop\Desktop\‪IEPIRKUMI\PROJEKTU VADIBAS DAĻA\IPGK 2 šleifu pāreju pārbūve\2026\"/>
    </mc:Choice>
  </mc:AlternateContent>
  <xr:revisionPtr revIDLastSave="0" documentId="8_{9754B6D2-B0B9-482B-A288-FE1E28F89F48}" xr6:coauthVersionLast="47" xr6:coauthVersionMax="47" xr10:uidLastSave="{00000000-0000-0000-0000-000000000000}"/>
  <bookViews>
    <workbookView xWindow="-108" yWindow="-108" windowWidth="23256" windowHeight="12456" tabRatio="500" firstSheet="1" activeTab="4" xr2:uid="{00000000-000D-0000-FFFF-FFFF00000000}"/>
  </bookViews>
  <sheets>
    <sheet name="Būvniecības koptāme, 1.daļa" sheetId="1" r:id="rId1"/>
    <sheet name="kopsavilkums, 1.daļa" sheetId="2" r:id="rId2"/>
    <sheet name="GP, 1.daļa" sheetId="3" r:id="rId3"/>
    <sheet name="BK, 1.daļa" sheetId="4" r:id="rId4"/>
    <sheet name="GAT, 1.daļa" sheetId="5" r:id="rId5"/>
    <sheet name="ELKA, 1.daļa" sheetId="6" r:id="rId6"/>
    <sheet name="DOP, 1.daļa" sheetId="7" r:id="rId7"/>
  </sheets>
  <definedNames>
    <definedName name="_xlnm._FilterDatabase" localSheetId="6" hidden="1">'DOP, 1.daļa'!$A$9:$AMK$78</definedName>
    <definedName name="_xlnm._FilterDatabase" localSheetId="5" hidden="1">'ELKA, 1.daļa'!$A$9:$AMJ$46</definedName>
    <definedName name="_xlnm._FilterDatabase" localSheetId="4" hidden="1">'GAT, 1.daļa'!$A$9:$AMJ$103</definedName>
    <definedName name="OLE_LINK4" localSheetId="4">'GAT, 1.daļa'!#REF!</definedName>
    <definedName name="OLE_LINK9" localSheetId="4">'GAT, 1.daļa'!#REF!</definedName>
    <definedName name="_xlnm.Print_Area" localSheetId="0">'Būvniecības koptāme, 1.daļa'!$A$1:$E$16</definedName>
    <definedName name="_xlnm.Print_Area" localSheetId="1">'kopsavilkums, 1.daļa'!$A$1:$H$21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A97" i="5" l="1"/>
  <c r="A78" i="5"/>
  <c r="G77" i="7"/>
  <c r="J77" i="7" s="1"/>
  <c r="G76" i="7"/>
  <c r="J76" i="7" s="1"/>
  <c r="G75" i="7"/>
  <c r="J75" i="7" s="1"/>
  <c r="G67" i="7"/>
  <c r="J67" i="7" s="1"/>
  <c r="G63" i="7"/>
  <c r="J63" i="7" s="1"/>
  <c r="G59" i="7"/>
  <c r="J59" i="7" s="1"/>
  <c r="G49" i="7"/>
  <c r="J49" i="7" s="1"/>
  <c r="G47" i="7"/>
  <c r="J47" i="7" s="1"/>
  <c r="G46" i="7"/>
  <c r="J46" i="7" s="1"/>
  <c r="G44" i="7"/>
  <c r="J44" i="7" s="1"/>
  <c r="G43" i="7"/>
  <c r="J43" i="7" s="1"/>
  <c r="G41" i="7"/>
  <c r="J41" i="7" s="1"/>
  <c r="G40" i="7"/>
  <c r="J40" i="7" s="1"/>
  <c r="G38" i="7"/>
  <c r="J38" i="7" s="1"/>
  <c r="G37" i="7"/>
  <c r="J37" i="7" s="1"/>
  <c r="G36" i="7"/>
  <c r="J36" i="7" s="1"/>
  <c r="G33" i="7"/>
  <c r="J33" i="7" s="1"/>
  <c r="G32" i="7"/>
  <c r="J32" i="7" s="1"/>
  <c r="G31" i="7"/>
  <c r="J31" i="7" s="1"/>
  <c r="G29" i="7"/>
  <c r="J29" i="7" s="1"/>
  <c r="G28" i="7"/>
  <c r="J28" i="7" s="1"/>
  <c r="G27" i="7"/>
  <c r="J27" i="7" s="1"/>
  <c r="G17" i="7"/>
  <c r="J17" i="7" s="1"/>
  <c r="G16" i="7"/>
  <c r="J16" i="7" s="1"/>
  <c r="G15" i="7"/>
  <c r="J15" i="7" s="1"/>
  <c r="G14" i="7"/>
  <c r="J14" i="7" s="1"/>
  <c r="G13" i="7"/>
  <c r="J13" i="7" s="1"/>
  <c r="G12" i="7"/>
  <c r="J12" i="7" s="1"/>
  <c r="G11" i="7"/>
  <c r="J11" i="7" s="1"/>
  <c r="A45" i="6"/>
  <c r="A42" i="6"/>
  <c r="A40" i="6"/>
  <c r="A38" i="6"/>
  <c r="A17" i="6"/>
  <c r="A18" i="6" s="1"/>
  <c r="A19" i="6" s="1"/>
  <c r="A20" i="6" s="1"/>
  <c r="A23" i="6"/>
  <c r="A24" i="6" s="1"/>
  <c r="A25" i="6" s="1"/>
  <c r="A26" i="6" s="1"/>
  <c r="A29" i="6"/>
  <c r="A30" i="6" s="1"/>
  <c r="A31" i="6" s="1"/>
  <c r="A32" i="6" s="1"/>
  <c r="A35" i="6"/>
  <c r="A36" i="6" s="1"/>
  <c r="G45" i="6"/>
  <c r="J45" i="6" s="1"/>
  <c r="G43" i="6"/>
  <c r="J43" i="6" s="1"/>
  <c r="G42" i="6"/>
  <c r="J42" i="6" s="1"/>
  <c r="G41" i="6"/>
  <c r="J41" i="6" s="1"/>
  <c r="G40" i="6"/>
  <c r="J40" i="6" s="1"/>
  <c r="G39" i="6"/>
  <c r="J39" i="6" s="1"/>
  <c r="G38" i="6"/>
  <c r="J38" i="6" s="1"/>
  <c r="G36" i="6"/>
  <c r="J36" i="6" s="1"/>
  <c r="G35" i="6"/>
  <c r="J35" i="6" s="1"/>
  <c r="G34" i="6"/>
  <c r="J34" i="6" s="1"/>
  <c r="G33" i="6"/>
  <c r="J33" i="6" s="1"/>
  <c r="G32" i="6"/>
  <c r="J32" i="6" s="1"/>
  <c r="G31" i="6"/>
  <c r="J31" i="6" s="1"/>
  <c r="G30" i="6"/>
  <c r="J30" i="6" s="1"/>
  <c r="G29" i="6"/>
  <c r="J29" i="6" s="1"/>
  <c r="G28" i="6"/>
  <c r="J28" i="6" s="1"/>
  <c r="G27" i="6"/>
  <c r="J27" i="6" s="1"/>
  <c r="G26" i="6"/>
  <c r="J26" i="6" s="1"/>
  <c r="G25" i="6"/>
  <c r="J25" i="6" s="1"/>
  <c r="G24" i="6"/>
  <c r="J24" i="6" s="1"/>
  <c r="G23" i="6"/>
  <c r="J23" i="6" s="1"/>
  <c r="G22" i="6"/>
  <c r="J22" i="6" s="1"/>
  <c r="G21" i="6"/>
  <c r="J21" i="6" s="1"/>
  <c r="G20" i="6"/>
  <c r="J20" i="6" s="1"/>
  <c r="G19" i="6"/>
  <c r="J19" i="6" s="1"/>
  <c r="G18" i="6"/>
  <c r="J18" i="6" s="1"/>
  <c r="G17" i="6"/>
  <c r="J17" i="6" s="1"/>
  <c r="G16" i="6"/>
  <c r="J16" i="6" s="1"/>
  <c r="G15" i="6"/>
  <c r="J15" i="6" s="1"/>
  <c r="G14" i="6"/>
  <c r="J14" i="6" s="1"/>
  <c r="G13" i="6"/>
  <c r="J13" i="6" s="1"/>
  <c r="G12" i="6"/>
  <c r="J12" i="6" s="1"/>
  <c r="G11" i="6"/>
  <c r="J11" i="6" s="1"/>
  <c r="G10" i="6"/>
  <c r="J10" i="6" s="1"/>
  <c r="N77" i="7" l="1"/>
  <c r="M77" i="7"/>
  <c r="K77" i="7"/>
  <c r="L77" i="7"/>
  <c r="N76" i="7"/>
  <c r="M76" i="7"/>
  <c r="K76" i="7"/>
  <c r="L76" i="7"/>
  <c r="N75" i="7"/>
  <c r="M75" i="7"/>
  <c r="K75" i="7"/>
  <c r="N73" i="7"/>
  <c r="K73" i="7"/>
  <c r="G73" i="7"/>
  <c r="L73" i="7" s="1"/>
  <c r="N72" i="7"/>
  <c r="K72" i="7"/>
  <c r="G72" i="7"/>
  <c r="L72" i="7" s="1"/>
  <c r="N70" i="7"/>
  <c r="K70" i="7"/>
  <c r="G70" i="7"/>
  <c r="N69" i="7"/>
  <c r="K69" i="7"/>
  <c r="G69" i="7"/>
  <c r="L69" i="7" s="1"/>
  <c r="N67" i="7"/>
  <c r="M67" i="7"/>
  <c r="K67" i="7"/>
  <c r="N65" i="7"/>
  <c r="K65" i="7"/>
  <c r="G65" i="7"/>
  <c r="J65" i="7" s="1"/>
  <c r="N63" i="7"/>
  <c r="M63" i="7"/>
  <c r="K63" i="7"/>
  <c r="N61" i="7"/>
  <c r="K61" i="7"/>
  <c r="G61" i="7"/>
  <c r="J61" i="7" s="1"/>
  <c r="N59" i="7"/>
  <c r="M59" i="7"/>
  <c r="K59" i="7"/>
  <c r="N56" i="7"/>
  <c r="K56" i="7"/>
  <c r="G56" i="7"/>
  <c r="J56" i="7" s="1"/>
  <c r="N55" i="7"/>
  <c r="K55" i="7"/>
  <c r="G55" i="7"/>
  <c r="L55" i="7" s="1"/>
  <c r="N52" i="7"/>
  <c r="K52" i="7"/>
  <c r="G52" i="7"/>
  <c r="J52" i="7" s="1"/>
  <c r="N51" i="7"/>
  <c r="K51" i="7"/>
  <c r="G51" i="7"/>
  <c r="L51" i="7" s="1"/>
  <c r="N49" i="7"/>
  <c r="M49" i="7"/>
  <c r="K49" i="7"/>
  <c r="N47" i="7"/>
  <c r="M47" i="7"/>
  <c r="K47" i="7"/>
  <c r="N46" i="7"/>
  <c r="M46" i="7"/>
  <c r="K46" i="7"/>
  <c r="N44" i="7"/>
  <c r="M44" i="7"/>
  <c r="K44" i="7"/>
  <c r="N43" i="7"/>
  <c r="M43" i="7"/>
  <c r="K43" i="7"/>
  <c r="N42" i="7"/>
  <c r="K42" i="7"/>
  <c r="G42" i="7"/>
  <c r="J42" i="7" s="1"/>
  <c r="N41" i="7"/>
  <c r="M41" i="7"/>
  <c r="K41" i="7"/>
  <c r="L41" i="7"/>
  <c r="N40" i="7"/>
  <c r="M40" i="7"/>
  <c r="K40" i="7"/>
  <c r="L40" i="7"/>
  <c r="N38" i="7"/>
  <c r="M38" i="7"/>
  <c r="K38" i="7"/>
  <c r="L38" i="7"/>
  <c r="N37" i="7"/>
  <c r="M37" i="7"/>
  <c r="K37" i="7"/>
  <c r="N36" i="7"/>
  <c r="M36" i="7"/>
  <c r="K36" i="7"/>
  <c r="L36" i="7"/>
  <c r="N35" i="7"/>
  <c r="K35" i="7"/>
  <c r="G35" i="7"/>
  <c r="L35" i="7" s="1"/>
  <c r="N33" i="7"/>
  <c r="M33" i="7"/>
  <c r="K33" i="7"/>
  <c r="N32" i="7"/>
  <c r="M32" i="7"/>
  <c r="K32" i="7"/>
  <c r="L32" i="7"/>
  <c r="N31" i="7"/>
  <c r="M31" i="7"/>
  <c r="K31" i="7"/>
  <c r="N29" i="7"/>
  <c r="M29" i="7"/>
  <c r="K29" i="7"/>
  <c r="N28" i="7"/>
  <c r="M28" i="7"/>
  <c r="K28" i="7"/>
  <c r="N27" i="7"/>
  <c r="M27" i="7"/>
  <c r="K27" i="7"/>
  <c r="L27" i="7"/>
  <c r="N17" i="7"/>
  <c r="M17" i="7"/>
  <c r="K17" i="7"/>
  <c r="N16" i="7"/>
  <c r="M16" i="7"/>
  <c r="K16" i="7"/>
  <c r="N15" i="7"/>
  <c r="M15" i="7"/>
  <c r="K15" i="7"/>
  <c r="N14" i="7"/>
  <c r="M14" i="7"/>
  <c r="K14" i="7"/>
  <c r="L14" i="7"/>
  <c r="N13" i="7"/>
  <c r="M13" i="7"/>
  <c r="K13" i="7"/>
  <c r="N12" i="7"/>
  <c r="M12" i="7"/>
  <c r="K12" i="7"/>
  <c r="L12" i="7"/>
  <c r="N11" i="7"/>
  <c r="M11" i="7"/>
  <c r="K11" i="7"/>
  <c r="N10" i="7"/>
  <c r="M10" i="7"/>
  <c r="K10" i="7"/>
  <c r="G10" i="7"/>
  <c r="L10" i="7" s="1"/>
  <c r="N45" i="6"/>
  <c r="M45" i="6"/>
  <c r="K45" i="6"/>
  <c r="N43" i="6"/>
  <c r="M43" i="6"/>
  <c r="L43" i="6"/>
  <c r="K43" i="6"/>
  <c r="N42" i="6"/>
  <c r="M42" i="6"/>
  <c r="L42" i="6"/>
  <c r="K42" i="6"/>
  <c r="N41" i="6"/>
  <c r="M41" i="6"/>
  <c r="L41" i="6"/>
  <c r="K41" i="6"/>
  <c r="N40" i="6"/>
  <c r="M40" i="6"/>
  <c r="L40" i="6"/>
  <c r="K40" i="6"/>
  <c r="N39" i="6"/>
  <c r="M39" i="6"/>
  <c r="L39" i="6"/>
  <c r="K39" i="6"/>
  <c r="N38" i="6"/>
  <c r="M38" i="6"/>
  <c r="L38" i="6"/>
  <c r="K38" i="6"/>
  <c r="N36" i="6"/>
  <c r="O36" i="6" s="1"/>
  <c r="M36" i="6"/>
  <c r="L36" i="6"/>
  <c r="K36" i="6"/>
  <c r="N35" i="6"/>
  <c r="M35" i="6"/>
  <c r="L35" i="6"/>
  <c r="K35" i="6"/>
  <c r="N34" i="6"/>
  <c r="M34" i="6"/>
  <c r="L34" i="6"/>
  <c r="K34" i="6"/>
  <c r="N33" i="6"/>
  <c r="M33" i="6"/>
  <c r="L33" i="6"/>
  <c r="K33" i="6"/>
  <c r="N32" i="6"/>
  <c r="M32" i="6"/>
  <c r="L32" i="6"/>
  <c r="K32" i="6"/>
  <c r="N31" i="6"/>
  <c r="M31" i="6"/>
  <c r="L31" i="6"/>
  <c r="K31" i="6"/>
  <c r="N30" i="6"/>
  <c r="M30" i="6"/>
  <c r="L30" i="6"/>
  <c r="K30" i="6"/>
  <c r="N29" i="6"/>
  <c r="M29" i="6"/>
  <c r="L29" i="6"/>
  <c r="K29" i="6"/>
  <c r="N28" i="6"/>
  <c r="M28" i="6"/>
  <c r="L28" i="6"/>
  <c r="K28" i="6"/>
  <c r="N27" i="6"/>
  <c r="M27" i="6"/>
  <c r="L27" i="6"/>
  <c r="K27" i="6"/>
  <c r="N26" i="6"/>
  <c r="M26" i="6"/>
  <c r="L26" i="6"/>
  <c r="K26" i="6"/>
  <c r="N25" i="6"/>
  <c r="M25" i="6"/>
  <c r="L25" i="6"/>
  <c r="K25" i="6"/>
  <c r="N24" i="6"/>
  <c r="M24" i="6"/>
  <c r="L24" i="6"/>
  <c r="K24" i="6"/>
  <c r="N23" i="6"/>
  <c r="M23" i="6"/>
  <c r="L23" i="6"/>
  <c r="K23" i="6"/>
  <c r="N22" i="6"/>
  <c r="M22" i="6"/>
  <c r="L22" i="6"/>
  <c r="K22" i="6"/>
  <c r="N21" i="6"/>
  <c r="M21" i="6"/>
  <c r="L21" i="6"/>
  <c r="K21" i="6"/>
  <c r="N20" i="6"/>
  <c r="M20" i="6"/>
  <c r="L20" i="6"/>
  <c r="K20" i="6"/>
  <c r="N19" i="6"/>
  <c r="M19" i="6"/>
  <c r="L19" i="6"/>
  <c r="K19" i="6"/>
  <c r="N18" i="6"/>
  <c r="M18" i="6"/>
  <c r="L18" i="6"/>
  <c r="K18" i="6"/>
  <c r="N17" i="6"/>
  <c r="M17" i="6"/>
  <c r="L17" i="6"/>
  <c r="K17" i="6"/>
  <c r="N16" i="6"/>
  <c r="M16" i="6"/>
  <c r="L16" i="6"/>
  <c r="K16" i="6"/>
  <c r="N15" i="6"/>
  <c r="M15" i="6"/>
  <c r="K15" i="6"/>
  <c r="L15" i="6"/>
  <c r="N14" i="6"/>
  <c r="M14" i="6"/>
  <c r="K14" i="6"/>
  <c r="N13" i="6"/>
  <c r="M13" i="6"/>
  <c r="K13" i="6"/>
  <c r="L13" i="6"/>
  <c r="N12" i="6"/>
  <c r="M12" i="6"/>
  <c r="K12" i="6"/>
  <c r="L12" i="6"/>
  <c r="N11" i="6"/>
  <c r="M11" i="6"/>
  <c r="L11" i="6"/>
  <c r="K11" i="6"/>
  <c r="N10" i="6"/>
  <c r="M10" i="6"/>
  <c r="L10" i="6"/>
  <c r="K10" i="6"/>
  <c r="N9" i="6"/>
  <c r="M9" i="6"/>
  <c r="K9" i="6"/>
  <c r="G9" i="6"/>
  <c r="L9" i="6" s="1"/>
  <c r="A9" i="6"/>
  <c r="A10" i="6" s="1"/>
  <c r="A11" i="6" s="1"/>
  <c r="A12" i="6" s="1"/>
  <c r="A13" i="6" s="1"/>
  <c r="A14" i="6" s="1"/>
  <c r="N102" i="5"/>
  <c r="K102" i="5"/>
  <c r="G102" i="5"/>
  <c r="N101" i="5"/>
  <c r="K101" i="5"/>
  <c r="G101" i="5"/>
  <c r="J101" i="5" s="1"/>
  <c r="N100" i="5"/>
  <c r="K100" i="5"/>
  <c r="G100" i="5"/>
  <c r="L100" i="5" s="1"/>
  <c r="N99" i="5"/>
  <c r="M99" i="5"/>
  <c r="K99" i="5"/>
  <c r="G99" i="5"/>
  <c r="L99" i="5" s="1"/>
  <c r="N98" i="5"/>
  <c r="M98" i="5"/>
  <c r="K98" i="5"/>
  <c r="G98" i="5"/>
  <c r="N97" i="5"/>
  <c r="M97" i="5"/>
  <c r="K97" i="5"/>
  <c r="G97" i="5"/>
  <c r="J97" i="5" s="1"/>
  <c r="N96" i="5"/>
  <c r="M96" i="5"/>
  <c r="K96" i="5"/>
  <c r="G96" i="5"/>
  <c r="L96" i="5" s="1"/>
  <c r="N95" i="5"/>
  <c r="M95" i="5"/>
  <c r="K95" i="5"/>
  <c r="G95" i="5"/>
  <c r="L95" i="5" s="1"/>
  <c r="N94" i="5"/>
  <c r="M94" i="5"/>
  <c r="K94" i="5"/>
  <c r="G94" i="5"/>
  <c r="N92" i="5"/>
  <c r="M92" i="5"/>
  <c r="K92" i="5"/>
  <c r="G92" i="5"/>
  <c r="N91" i="5"/>
  <c r="M91" i="5"/>
  <c r="K91" i="5"/>
  <c r="G91" i="5"/>
  <c r="N90" i="5"/>
  <c r="K90" i="5"/>
  <c r="G90" i="5"/>
  <c r="L90" i="5" s="1"/>
  <c r="N88" i="5"/>
  <c r="M88" i="5"/>
  <c r="K88" i="5"/>
  <c r="G88" i="5"/>
  <c r="N85" i="5"/>
  <c r="M85" i="5"/>
  <c r="K85" i="5"/>
  <c r="G85" i="5"/>
  <c r="A85" i="5"/>
  <c r="A88" i="5" s="1"/>
  <c r="A90" i="5" s="1"/>
  <c r="A91" i="5" s="1"/>
  <c r="A92" i="5" s="1"/>
  <c r="A94" i="5" s="1"/>
  <c r="A95" i="5" s="1"/>
  <c r="A96" i="5" s="1"/>
  <c r="N84" i="5"/>
  <c r="M84" i="5"/>
  <c r="K84" i="5"/>
  <c r="G84" i="5"/>
  <c r="N82" i="5"/>
  <c r="M82" i="5"/>
  <c r="K82" i="5"/>
  <c r="G82" i="5"/>
  <c r="L82" i="5" s="1"/>
  <c r="N81" i="5"/>
  <c r="M81" i="5"/>
  <c r="K81" i="5"/>
  <c r="G81" i="5"/>
  <c r="L81" i="5" s="1"/>
  <c r="N80" i="5"/>
  <c r="M80" i="5"/>
  <c r="K80" i="5"/>
  <c r="G80" i="5"/>
  <c r="L80" i="5" s="1"/>
  <c r="N79" i="5"/>
  <c r="M79" i="5"/>
  <c r="K79" i="5"/>
  <c r="G79" i="5"/>
  <c r="J79" i="5" s="1"/>
  <c r="A79" i="5"/>
  <c r="A80" i="5" s="1"/>
  <c r="A81" i="5" s="1"/>
  <c r="A82" i="5" s="1"/>
  <c r="N78" i="5"/>
  <c r="M78" i="5"/>
  <c r="K78" i="5"/>
  <c r="G78" i="5"/>
  <c r="L78" i="5" s="1"/>
  <c r="N75" i="5"/>
  <c r="M75" i="5"/>
  <c r="K75" i="5"/>
  <c r="G75" i="5"/>
  <c r="N74" i="5"/>
  <c r="M74" i="5"/>
  <c r="K74" i="5"/>
  <c r="G74" i="5"/>
  <c r="L74" i="5" s="1"/>
  <c r="N73" i="5"/>
  <c r="M73" i="5"/>
  <c r="K73" i="5"/>
  <c r="G73" i="5"/>
  <c r="J73" i="5" s="1"/>
  <c r="N69" i="5"/>
  <c r="M69" i="5"/>
  <c r="K69" i="5"/>
  <c r="G69" i="5"/>
  <c r="L69" i="5" s="1"/>
  <c r="A69" i="5"/>
  <c r="N68" i="5"/>
  <c r="M68" i="5"/>
  <c r="K68" i="5"/>
  <c r="G68" i="5"/>
  <c r="L68" i="5" s="1"/>
  <c r="N66" i="5"/>
  <c r="K66" i="5"/>
  <c r="G66" i="5"/>
  <c r="N64" i="5"/>
  <c r="K64" i="5"/>
  <c r="G64" i="5"/>
  <c r="N63" i="5"/>
  <c r="K63" i="5"/>
  <c r="G63" i="5"/>
  <c r="J63" i="5" s="1"/>
  <c r="A63" i="5"/>
  <c r="A64" i="5" s="1"/>
  <c r="N62" i="5"/>
  <c r="K62" i="5"/>
  <c r="G62" i="5"/>
  <c r="J62" i="5" s="1"/>
  <c r="N60" i="5"/>
  <c r="K60" i="5"/>
  <c r="G60" i="5"/>
  <c r="L60" i="5" s="1"/>
  <c r="N58" i="5"/>
  <c r="K58" i="5"/>
  <c r="G58" i="5"/>
  <c r="N57" i="5"/>
  <c r="K57" i="5"/>
  <c r="G57" i="5"/>
  <c r="L57" i="5" s="1"/>
  <c r="A57" i="5"/>
  <c r="A58" i="5" s="1"/>
  <c r="N56" i="5"/>
  <c r="K56" i="5"/>
  <c r="G56" i="5"/>
  <c r="N54" i="5"/>
  <c r="K54" i="5"/>
  <c r="G54" i="5"/>
  <c r="N53" i="5"/>
  <c r="K53" i="5"/>
  <c r="G53" i="5"/>
  <c r="L53" i="5" s="1"/>
  <c r="N52" i="5"/>
  <c r="K52" i="5"/>
  <c r="G52" i="5"/>
  <c r="L52" i="5" s="1"/>
  <c r="N51" i="5"/>
  <c r="K51" i="5"/>
  <c r="G51" i="5"/>
  <c r="L51" i="5" s="1"/>
  <c r="N50" i="5"/>
  <c r="K50" i="5"/>
  <c r="G50" i="5"/>
  <c r="N49" i="5"/>
  <c r="K49" i="5"/>
  <c r="G49" i="5"/>
  <c r="L49" i="5" s="1"/>
  <c r="N48" i="5"/>
  <c r="K48" i="5"/>
  <c r="G48" i="5"/>
  <c r="N47" i="5"/>
  <c r="K47" i="5"/>
  <c r="G47" i="5"/>
  <c r="L47" i="5" s="1"/>
  <c r="N46" i="5"/>
  <c r="K46" i="5"/>
  <c r="G46" i="5"/>
  <c r="L46" i="5" s="1"/>
  <c r="N45" i="5"/>
  <c r="K45" i="5"/>
  <c r="G45" i="5"/>
  <c r="J45" i="5" s="1"/>
  <c r="N44" i="5"/>
  <c r="K44" i="5"/>
  <c r="G44" i="5"/>
  <c r="L44" i="5" s="1"/>
  <c r="N43" i="5"/>
  <c r="K43" i="5"/>
  <c r="G43" i="5"/>
  <c r="N42" i="5"/>
  <c r="K42" i="5"/>
  <c r="G42" i="5"/>
  <c r="N41" i="5"/>
  <c r="K41" i="5"/>
  <c r="G41" i="5"/>
  <c r="J41" i="5" s="1"/>
  <c r="N40" i="5"/>
  <c r="K40" i="5"/>
  <c r="G40" i="5"/>
  <c r="J40" i="5" s="1"/>
  <c r="N39" i="5"/>
  <c r="K39" i="5"/>
  <c r="G39" i="5"/>
  <c r="J39" i="5" s="1"/>
  <c r="N38" i="5"/>
  <c r="K38" i="5"/>
  <c r="G38" i="5"/>
  <c r="L38" i="5" s="1"/>
  <c r="N37" i="5"/>
  <c r="K37" i="5"/>
  <c r="G37" i="5"/>
  <c r="J37" i="5" s="1"/>
  <c r="N36" i="5"/>
  <c r="K36" i="5"/>
  <c r="G36" i="5"/>
  <c r="L36" i="5" s="1"/>
  <c r="N35" i="5"/>
  <c r="K35" i="5"/>
  <c r="G35" i="5"/>
  <c r="N34" i="5"/>
  <c r="K34" i="5"/>
  <c r="G34" i="5"/>
  <c r="N33" i="5"/>
  <c r="K33" i="5"/>
  <c r="G33" i="5"/>
  <c r="J33" i="5" s="1"/>
  <c r="N32" i="5"/>
  <c r="K32" i="5"/>
  <c r="G32" i="5"/>
  <c r="J32" i="5" s="1"/>
  <c r="N31" i="5"/>
  <c r="K31" i="5"/>
  <c r="G31" i="5"/>
  <c r="L31" i="5" s="1"/>
  <c r="N30" i="5"/>
  <c r="K30" i="5"/>
  <c r="G30" i="5"/>
  <c r="L30" i="5" s="1"/>
  <c r="N29" i="5"/>
  <c r="K29" i="5"/>
  <c r="G29" i="5"/>
  <c r="J29" i="5" s="1"/>
  <c r="N28" i="5"/>
  <c r="K28" i="5"/>
  <c r="G28" i="5"/>
  <c r="L28" i="5" s="1"/>
  <c r="N27" i="5"/>
  <c r="K27" i="5"/>
  <c r="G27" i="5"/>
  <c r="N26" i="5"/>
  <c r="K26" i="5"/>
  <c r="G26" i="5"/>
  <c r="N25" i="5"/>
  <c r="K25" i="5"/>
  <c r="G25" i="5"/>
  <c r="J25" i="5" s="1"/>
  <c r="N24" i="5"/>
  <c r="K24" i="5"/>
  <c r="G24" i="5"/>
  <c r="J24" i="5" s="1"/>
  <c r="N23" i="5"/>
  <c r="K23" i="5"/>
  <c r="G23" i="5"/>
  <c r="L23" i="5" s="1"/>
  <c r="A23" i="5"/>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N22" i="5"/>
  <c r="K22" i="5"/>
  <c r="G22" i="5"/>
  <c r="L22" i="5" s="1"/>
  <c r="N19" i="5"/>
  <c r="K19" i="5"/>
  <c r="G19" i="5"/>
  <c r="L19" i="5" s="1"/>
  <c r="N17" i="5"/>
  <c r="K17" i="5"/>
  <c r="G17" i="5"/>
  <c r="N15" i="5"/>
  <c r="K15" i="5"/>
  <c r="G15" i="5"/>
  <c r="J15" i="5" s="1"/>
  <c r="N12" i="5"/>
  <c r="K12" i="5"/>
  <c r="G12" i="5"/>
  <c r="N12" i="3"/>
  <c r="M12" i="3"/>
  <c r="M13" i="3" s="1"/>
  <c r="F9" i="2" s="1"/>
  <c r="K12" i="3"/>
  <c r="G12" i="3"/>
  <c r="J12" i="3" s="1"/>
  <c r="L52" i="7" l="1"/>
  <c r="O52" i="7" s="1"/>
  <c r="L13" i="7"/>
  <c r="O13" i="7" s="1"/>
  <c r="L29" i="7"/>
  <c r="O29" i="7" s="1"/>
  <c r="O9" i="6"/>
  <c r="O13" i="6"/>
  <c r="O15" i="6"/>
  <c r="O26" i="6"/>
  <c r="O28" i="6"/>
  <c r="O32" i="6"/>
  <c r="O34" i="6"/>
  <c r="O25" i="6"/>
  <c r="O27" i="6"/>
  <c r="O33" i="6"/>
  <c r="O35" i="6"/>
  <c r="O20" i="6"/>
  <c r="O22" i="6"/>
  <c r="O24" i="6"/>
  <c r="O40" i="6"/>
  <c r="O42" i="6"/>
  <c r="O12" i="6"/>
  <c r="O10" i="6"/>
  <c r="O16" i="6"/>
  <c r="O21" i="6"/>
  <c r="O23" i="6"/>
  <c r="O41" i="6"/>
  <c r="O43" i="6"/>
  <c r="N46" i="6"/>
  <c r="G12" i="2" s="1"/>
  <c r="J9" i="6"/>
  <c r="L33" i="5"/>
  <c r="O33" i="5" s="1"/>
  <c r="J74" i="5"/>
  <c r="O19" i="5"/>
  <c r="O78" i="5"/>
  <c r="L62" i="5"/>
  <c r="O62" i="5" s="1"/>
  <c r="J53" i="5"/>
  <c r="J78" i="5"/>
  <c r="L25" i="5"/>
  <c r="O25" i="5" s="1"/>
  <c r="O28" i="5"/>
  <c r="O46" i="5"/>
  <c r="O57" i="5"/>
  <c r="O53" i="5"/>
  <c r="J80" i="5"/>
  <c r="J95" i="5"/>
  <c r="L45" i="5"/>
  <c r="O45" i="5" s="1"/>
  <c r="O60" i="5"/>
  <c r="O38" i="5"/>
  <c r="O44" i="5"/>
  <c r="O49" i="5"/>
  <c r="J69" i="5"/>
  <c r="O69" i="5" s="1"/>
  <c r="J99" i="5"/>
  <c r="O81" i="5"/>
  <c r="M25" i="4"/>
  <c r="F10" i="2" s="1"/>
  <c r="J69" i="7"/>
  <c r="L65" i="7"/>
  <c r="O65" i="7" s="1"/>
  <c r="O77" i="7"/>
  <c r="O12" i="7"/>
  <c r="O32" i="7"/>
  <c r="O35" i="7"/>
  <c r="O55" i="7"/>
  <c r="L41" i="5"/>
  <c r="O41" i="5" s="1"/>
  <c r="L97" i="5"/>
  <c r="O97" i="5" s="1"/>
  <c r="O51" i="5"/>
  <c r="J47" i="5"/>
  <c r="J49" i="5"/>
  <c r="L63" i="5"/>
  <c r="O63" i="5" s="1"/>
  <c r="O82" i="5"/>
  <c r="O90" i="5"/>
  <c r="J19" i="5"/>
  <c r="J23" i="5"/>
  <c r="J31" i="5"/>
  <c r="L37" i="5"/>
  <c r="O37" i="5" s="1"/>
  <c r="L39" i="5"/>
  <c r="O39" i="5" s="1"/>
  <c r="O47" i="5"/>
  <c r="L73" i="5"/>
  <c r="O73" i="5" s="1"/>
  <c r="L79" i="5"/>
  <c r="O79" i="5" s="1"/>
  <c r="J82" i="5"/>
  <c r="J100" i="5"/>
  <c r="L15" i="5"/>
  <c r="O15" i="5" s="1"/>
  <c r="J44" i="5"/>
  <c r="J57" i="5"/>
  <c r="J68" i="5"/>
  <c r="O68" i="5" s="1"/>
  <c r="J81" i="5"/>
  <c r="J90" i="5"/>
  <c r="O99" i="5"/>
  <c r="O22" i="5"/>
  <c r="O23" i="5"/>
  <c r="O30" i="5"/>
  <c r="O31" i="5"/>
  <c r="O36" i="5"/>
  <c r="O96" i="5"/>
  <c r="L29" i="5"/>
  <c r="O29" i="5" s="1"/>
  <c r="L40" i="5"/>
  <c r="O40" i="5" s="1"/>
  <c r="O95" i="5"/>
  <c r="L24" i="5"/>
  <c r="O24" i="5" s="1"/>
  <c r="L32" i="5"/>
  <c r="O32" i="5" s="1"/>
  <c r="J51" i="5"/>
  <c r="O80" i="5"/>
  <c r="L16" i="7"/>
  <c r="O16" i="7" s="1"/>
  <c r="O40" i="7"/>
  <c r="O36" i="7"/>
  <c r="O38" i="7"/>
  <c r="O51" i="7"/>
  <c r="O27" i="7"/>
  <c r="L42" i="7"/>
  <c r="O42" i="7" s="1"/>
  <c r="L44" i="7"/>
  <c r="O44" i="7" s="1"/>
  <c r="O41" i="7"/>
  <c r="O73" i="7"/>
  <c r="L56" i="7"/>
  <c r="O56" i="7" s="1"/>
  <c r="O76" i="7"/>
  <c r="L12" i="3"/>
  <c r="O12" i="3" s="1"/>
  <c r="N13" i="3"/>
  <c r="G9" i="2" s="1"/>
  <c r="J51" i="7"/>
  <c r="L28" i="7"/>
  <c r="O28" i="7" s="1"/>
  <c r="J55" i="7"/>
  <c r="J35" i="7"/>
  <c r="L67" i="7"/>
  <c r="O67" i="7" s="1"/>
  <c r="J73" i="7"/>
  <c r="L59" i="7"/>
  <c r="O59" i="7" s="1"/>
  <c r="L11" i="7"/>
  <c r="O11" i="7" s="1"/>
  <c r="L12" i="5"/>
  <c r="J12" i="5"/>
  <c r="J28" i="5"/>
  <c r="L49" i="7"/>
  <c r="O49" i="7" s="1"/>
  <c r="J36" i="5"/>
  <c r="L58" i="5"/>
  <c r="O58" i="5" s="1"/>
  <c r="J58" i="5"/>
  <c r="J88" i="5"/>
  <c r="L88" i="5"/>
  <c r="O88" i="5" s="1"/>
  <c r="K46" i="6"/>
  <c r="H12" i="2" s="1"/>
  <c r="L14" i="6"/>
  <c r="O14" i="6" s="1"/>
  <c r="J70" i="7"/>
  <c r="L70" i="7"/>
  <c r="O70" i="7" s="1"/>
  <c r="O10" i="7"/>
  <c r="L33" i="7"/>
  <c r="O33" i="7" s="1"/>
  <c r="K25" i="4"/>
  <c r="H10" i="2" s="1"/>
  <c r="K103" i="5"/>
  <c r="H11" i="2" s="1"/>
  <c r="J27" i="5"/>
  <c r="L27" i="5"/>
  <c r="O27" i="5" s="1"/>
  <c r="J54" i="5"/>
  <c r="L54" i="5"/>
  <c r="O54" i="5" s="1"/>
  <c r="M103" i="5"/>
  <c r="F11" i="2" s="1"/>
  <c r="L15" i="7"/>
  <c r="O15" i="7" s="1"/>
  <c r="J35" i="5"/>
  <c r="L35" i="5"/>
  <c r="O35" i="5" s="1"/>
  <c r="J75" i="5"/>
  <c r="L75" i="5"/>
  <c r="O75" i="5" s="1"/>
  <c r="K13" i="3"/>
  <c r="H9" i="2" s="1"/>
  <c r="J43" i="5"/>
  <c r="L43" i="5"/>
  <c r="O43" i="5" s="1"/>
  <c r="L94" i="5"/>
  <c r="O94" i="5" s="1"/>
  <c r="J94" i="5"/>
  <c r="N78" i="7"/>
  <c r="G13" i="2" s="1"/>
  <c r="L85" i="5"/>
  <c r="O85" i="5" s="1"/>
  <c r="J85" i="5"/>
  <c r="L43" i="7"/>
  <c r="O43" i="7" s="1"/>
  <c r="L75" i="7"/>
  <c r="O75" i="7" s="1"/>
  <c r="L37" i="7"/>
  <c r="O37" i="7" s="1"/>
  <c r="L61" i="7"/>
  <c r="O61" i="7" s="1"/>
  <c r="J22" i="5"/>
  <c r="L26" i="5"/>
  <c r="O26" i="5" s="1"/>
  <c r="J26" i="5"/>
  <c r="J30" i="5"/>
  <c r="L34" i="5"/>
  <c r="O34" i="5" s="1"/>
  <c r="J34" i="5"/>
  <c r="J38" i="5"/>
  <c r="L42" i="5"/>
  <c r="O42" i="5" s="1"/>
  <c r="J42" i="5"/>
  <c r="J46" i="5"/>
  <c r="J56" i="5"/>
  <c r="L56" i="5"/>
  <c r="O56" i="5" s="1"/>
  <c r="J60" i="5"/>
  <c r="L84" i="5"/>
  <c r="O84" i="5" s="1"/>
  <c r="J84" i="5"/>
  <c r="L101" i="5"/>
  <c r="O101" i="5" s="1"/>
  <c r="O39" i="6"/>
  <c r="J10" i="7"/>
  <c r="O69" i="7"/>
  <c r="J64" i="5"/>
  <c r="L64" i="5"/>
  <c r="O64" i="5" s="1"/>
  <c r="M46" i="6"/>
  <c r="F12" i="2" s="1"/>
  <c r="L17" i="5"/>
  <c r="O17" i="5" s="1"/>
  <c r="J17" i="5"/>
  <c r="J92" i="5"/>
  <c r="L92" i="5"/>
  <c r="O92" i="5" s="1"/>
  <c r="K78" i="7"/>
  <c r="H13" i="2" s="1"/>
  <c r="N103" i="5"/>
  <c r="O52" i="5"/>
  <c r="O74" i="5"/>
  <c r="J98" i="5"/>
  <c r="O98" i="5" s="1"/>
  <c r="L98" i="5"/>
  <c r="O19" i="6"/>
  <c r="O31" i="6"/>
  <c r="O38" i="6"/>
  <c r="L17" i="7"/>
  <c r="O17" i="7" s="1"/>
  <c r="L47" i="7"/>
  <c r="O47" i="7" s="1"/>
  <c r="L63" i="7"/>
  <c r="O63" i="7" s="1"/>
  <c r="L50" i="5"/>
  <c r="O50" i="5" s="1"/>
  <c r="J50" i="5"/>
  <c r="L45" i="6"/>
  <c r="O45" i="6" s="1"/>
  <c r="N25" i="4"/>
  <c r="J52" i="5"/>
  <c r="L66" i="5"/>
  <c r="O66" i="5" s="1"/>
  <c r="J66" i="5"/>
  <c r="J91" i="5"/>
  <c r="L91" i="5"/>
  <c r="O91" i="5" s="1"/>
  <c r="J96" i="5"/>
  <c r="O100" i="5"/>
  <c r="J102" i="5"/>
  <c r="L102" i="5"/>
  <c r="O102" i="5" s="1"/>
  <c r="O18" i="6"/>
  <c r="O30" i="6"/>
  <c r="O14" i="7"/>
  <c r="L31" i="7"/>
  <c r="O31" i="7" s="1"/>
  <c r="L46" i="7"/>
  <c r="O46" i="7" s="1"/>
  <c r="J48" i="5"/>
  <c r="L48" i="5"/>
  <c r="O48" i="5" s="1"/>
  <c r="O11" i="6"/>
  <c r="O17" i="6"/>
  <c r="O29" i="6"/>
  <c r="O72" i="7"/>
  <c r="J72" i="7"/>
  <c r="O13" i="3" l="1"/>
  <c r="O6" i="3" s="1"/>
  <c r="L13" i="3"/>
  <c r="E9" i="2" s="1"/>
  <c r="M78" i="7"/>
  <c r="F13" i="2" s="1"/>
  <c r="F14" i="2" s="1"/>
  <c r="G10" i="2"/>
  <c r="H14" i="2"/>
  <c r="L25" i="4"/>
  <c r="E10" i="2" s="1"/>
  <c r="L46" i="6"/>
  <c r="E12" i="2" s="1"/>
  <c r="L78" i="7"/>
  <c r="G11" i="2"/>
  <c r="L103" i="5"/>
  <c r="E11" i="2" s="1"/>
  <c r="O12" i="5"/>
  <c r="D9" i="2" l="1"/>
  <c r="G14" i="2"/>
  <c r="O78" i="7"/>
  <c r="E13" i="2"/>
  <c r="E14" i="2" s="1"/>
  <c r="O25" i="4"/>
  <c r="O46" i="6"/>
  <c r="O103" i="5"/>
  <c r="D11" i="2" l="1"/>
  <c r="O6" i="5"/>
  <c r="O6" i="6"/>
  <c r="D12" i="2"/>
  <c r="D10" i="2"/>
  <c r="O6" i="4"/>
  <c r="D13" i="2"/>
  <c r="O6" i="7"/>
  <c r="D14" i="2" l="1"/>
  <c r="D15" i="2" l="1"/>
  <c r="D17" i="2"/>
  <c r="D18" i="2" l="1"/>
  <c r="E9" i="1" s="1"/>
  <c r="E12" i="1" s="1"/>
  <c r="E14" i="1" s="1"/>
</calcChain>
</file>

<file path=xl/sharedStrings.xml><?xml version="1.0" encoding="utf-8"?>
<sst xmlns="http://schemas.openxmlformats.org/spreadsheetml/2006/main" count="720" uniqueCount="328">
  <si>
    <t>Būvniecības koptāme</t>
  </si>
  <si>
    <t xml:space="preserve">Būves nosaukums: Inčukalna PGK divu šleifu pāreju pārbūves zem autoceļa A3 Inčukalns--Valmiera--Igaunijas robeža </t>
  </si>
  <si>
    <t>Objekta adrese: “Inčukalna pazemes gāzes krātuve”, Krimuldas pag., Siguldas nov.</t>
  </si>
  <si>
    <t>Nr. 
p. k.</t>
  </si>
  <si>
    <t>Objekta nosaukums</t>
  </si>
  <si>
    <r>
      <rPr>
        <sz val="9"/>
        <rFont val="Arial"/>
        <family val="2"/>
        <charset val="204"/>
      </rPr>
      <t>Objekta izmaksas (</t>
    </r>
    <r>
      <rPr>
        <i/>
        <sz val="9"/>
        <rFont val="Arial"/>
        <family val="2"/>
        <charset val="204"/>
      </rPr>
      <t>euro</t>
    </r>
    <r>
      <rPr>
        <sz val="9"/>
        <rFont val="Arial"/>
        <family val="2"/>
        <charset val="204"/>
      </rPr>
      <t>)</t>
    </r>
  </si>
  <si>
    <t>1.</t>
  </si>
  <si>
    <t xml:space="preserve"> Inčukalna PGK divu šleifu pāreju pārbūves zem autoceļa A3 Inčukalns--Valmiera--Igaunijas robeža </t>
  </si>
  <si>
    <t>Kopā</t>
  </si>
  <si>
    <t>PVN (21%)</t>
  </si>
  <si>
    <t xml:space="preserve">Kopsavilkuma aprēķins </t>
  </si>
  <si>
    <t xml:space="preserve">Būves nosaukums:   Inčukalna PGK divu šleifu pāreju pārbūves zem autoceļa A3 Inčukalns--Valmiera--Igaunijas robeža </t>
  </si>
  <si>
    <t>Objekta nosaukums:   Inčukalna PGK divu šleifu pāreju pārbūves zem autoceļa A3 Inčukalns--Valmiera--Igaunijas robeža</t>
  </si>
  <si>
    <t>Objekta adrese:  “Inčukalna pazemes gāzes krātuve”, Krimuldas pag., Siguldas nov.</t>
  </si>
  <si>
    <t>Nr.p.k</t>
  </si>
  <si>
    <t>Tāmes Nr.</t>
  </si>
  <si>
    <t>Būvdarbu veids vai konstruktīvā 
elementa nosaukums</t>
  </si>
  <si>
    <t>Tāmes izmaksas</t>
  </si>
  <si>
    <t>Tai skaitā</t>
  </si>
  <si>
    <t>Darbietilpība (c/h)</t>
  </si>
  <si>
    <t xml:space="preserve">darba alga </t>
  </si>
  <si>
    <t>būvizstrādājumi</t>
  </si>
  <si>
    <t>mehānismi</t>
  </si>
  <si>
    <t>Tāme Nr.1</t>
  </si>
  <si>
    <t>Būvprojekta ģenerālplans</t>
  </si>
  <si>
    <t>Tāme Nr.2</t>
  </si>
  <si>
    <t>Būvkonstrukcijas.</t>
  </si>
  <si>
    <t>Tāme Nr.3</t>
  </si>
  <si>
    <t>Gāzesapgāde (ārējā)</t>
  </si>
  <si>
    <t>Tāme Nr.4</t>
  </si>
  <si>
    <t>Elektroķimiskā aizsardzība.</t>
  </si>
  <si>
    <t>Tāme Nr.5</t>
  </si>
  <si>
    <t>Darbu organizēšanas projekts</t>
  </si>
  <si>
    <t>Kopā:</t>
  </si>
  <si>
    <t>t.sk. darba aizardzība</t>
  </si>
  <si>
    <t>Peļņa 8%)</t>
  </si>
  <si>
    <t>Pavisam kopā</t>
  </si>
  <si>
    <t>Lokālā tāme Nr.1</t>
  </si>
  <si>
    <t xml:space="preserve">Būves nosaukums:  Inčukalna PGK divu šleifu pāreju pārbūves zem autoceļa A3 Inčukalns--Valmiera--Igaunijas robeža </t>
  </si>
  <si>
    <t xml:space="preserve">Objekta nosaukums:  Inčukalna PGK divu šleifu pāreju pārbūves zem autoceļa A3 Inčukalns--Valmiera--Igaunijas robeža </t>
  </si>
  <si>
    <t>EUR</t>
  </si>
  <si>
    <t>N.p.k.</t>
  </si>
  <si>
    <t>Darba nosaukums</t>
  </si>
  <si>
    <t>Mērvienība</t>
  </si>
  <si>
    <t>Daudzums</t>
  </si>
  <si>
    <t>Vienības izmaksas, EUR</t>
  </si>
  <si>
    <t>Kopā uz visu apjomu, EUR</t>
  </si>
  <si>
    <t>laika norma (c/h)</t>
  </si>
  <si>
    <r>
      <rPr>
        <sz val="9"/>
        <rFont val="Arial"/>
        <family val="2"/>
        <charset val="204"/>
      </rPr>
      <t>darba samaksas likme* (</t>
    </r>
    <r>
      <rPr>
        <i/>
        <sz val="9"/>
        <rFont val="Arial"/>
        <family val="2"/>
        <charset val="204"/>
      </rPr>
      <t>euro</t>
    </r>
    <r>
      <rPr>
        <sz val="9"/>
        <rFont val="Arial"/>
        <family val="2"/>
        <charset val="204"/>
      </rPr>
      <t>/h)</t>
    </r>
  </si>
  <si>
    <t xml:space="preserve">mehānismi </t>
  </si>
  <si>
    <t>kopā</t>
  </si>
  <si>
    <t>darbietilpība (c/h)</t>
  </si>
  <si>
    <t>summa</t>
  </si>
  <si>
    <t>Virs gāzesvada no minerālās grunts uzbēruma ierīkošana,</t>
  </si>
  <si>
    <t>m3</t>
  </si>
  <si>
    <t>Virs gāzesvada uzbēruma planēšana un nostiprināšana, izsējot sēklu maisījumu pa 0.10 m auglīgās augsnes slāņi,</t>
  </si>
  <si>
    <t>m2</t>
  </si>
  <si>
    <t>Niepieciešamā auglīgā augsne,</t>
  </si>
  <si>
    <t xml:space="preserve">Būvgružu izvešana </t>
  </si>
  <si>
    <t>Tiešās izmaksas kopā, t. sk. darba devēja sociālais nodoklis 23,59% :</t>
  </si>
  <si>
    <t xml:space="preserve">1. Būvuzņēmējam jāievērtē darbu apjomu sarakstā minēto darbu veikšanai nepieciešamie materiāli un papildus darbi, kas nav minēti šajā sarakstā, bet bez kuriem nebūtu iespējama būvdarbu tehnoloģiski pareiza un spēkā esošiem normatīviem atbilstoša veikšana pilnā apmērā. </t>
  </si>
  <si>
    <t>2. Darbu apjomus skatīt kopā ar rasējumiem. Gadījumā, ja darbu apjomi nesakrīt ar rasējumiem, par pareiziem jāuzskata rasējumos esošie darbu apjomi.</t>
  </si>
  <si>
    <t>4. Materiālu cenās papildus neatgriezeniskajam materiālu patēriņam, Būvdarbu veicējam ir jāievērtē materiālu atgriezumi, pārlaidumi, to sablīvēšanās u.c. būvražošanas procesa zudumi.</t>
  </si>
  <si>
    <t xml:space="preserve">Lokālā tāme Nr.2 </t>
  </si>
  <si>
    <t>Pamats SA-1</t>
  </si>
  <si>
    <t>Būvbedres izstrādē</t>
  </si>
  <si>
    <r>
      <rPr>
        <sz val="9"/>
        <rFont val="Arial"/>
        <family val="2"/>
        <charset val="204"/>
      </rPr>
      <t>m</t>
    </r>
    <r>
      <rPr>
        <vertAlign val="superscript"/>
        <sz val="9"/>
        <rFont val="Arial"/>
        <family val="2"/>
        <charset val="204"/>
      </rPr>
      <t>3</t>
    </r>
  </si>
  <si>
    <t>Grunts izvešana</t>
  </si>
  <si>
    <t>Monolītas dzelzbetona pamats SA-1 betonešana betons C30/37 XC4 XF3 CI02, ieskaitot betona sūknēsanu un veidņu uzstādīšanu , nojaukšanu, nomu un palīgmateriālu izmaksu</t>
  </si>
  <si>
    <t>Šķembu pamatne fr. 20/40 mm</t>
  </si>
  <si>
    <t>Polietilēna plēve (t=0,20 mm)</t>
  </si>
  <si>
    <r>
      <rPr>
        <sz val="9"/>
        <color rgb="FF000000"/>
        <rFont val="Arial"/>
        <family val="2"/>
        <charset val="204"/>
      </rPr>
      <t>m</t>
    </r>
    <r>
      <rPr>
        <vertAlign val="superscript"/>
        <sz val="9"/>
        <color rgb="FF000000"/>
        <rFont val="Arial"/>
        <family val="2"/>
        <charset val="204"/>
      </rPr>
      <t>2</t>
    </r>
  </si>
  <si>
    <t>Bitumena mastika (2 kārtās)</t>
  </si>
  <si>
    <t>Stiegrojuma ierīkošana ieskatot fiksācijas un stiprinājuma elementu iebūvi</t>
  </si>
  <si>
    <t>kg</t>
  </si>
  <si>
    <t>Pamats SB-1</t>
  </si>
  <si>
    <t>Lokālā tāme Nr.3</t>
  </si>
  <si>
    <t>1.Caurules</t>
  </si>
  <si>
    <t>Tērauda bezšuvju caurule ar 100% nesagraujošas kontroles metodi pārbaudīta, ar rūpnieciskas  pārklājumu 3PLE LVS EN ISO 21809-1 klase B3, biezums 2,7mm,   izgatavotas un pārbaudītas saskaņā ar LVS EN ISO 3183:2020 PSL-2. 
Triecien stigrības izmēģinājuma (ar Šarpī svārsta trieciena metodi)  temperatūra: 
Т= - 40°С.
Galu apstrāde: gali slīpināti saskaņā LVS EN ISO 3183:2020, pārklāti ar pretkorozijas krāsu un noslēgti ar plastmasas gala slēgiem:</t>
  </si>
  <si>
    <t>Ø168,3x8,8</t>
  </si>
  <si>
    <t>m</t>
  </si>
  <si>
    <t>Pasūtītāja piegāde</t>
  </si>
  <si>
    <t>1a</t>
  </si>
  <si>
    <t>Ø168,3x8,8 montāža</t>
  </si>
  <si>
    <t>Tērauda bezšuvju caurule ar 100% nesagraujošas kontroles metodi pārbaudīta. Triecien stigrības izmēģinājuma (ar Šarpī svārsta trieciena metodi)  temperatūra:  Т= - 40°С; ar rūpnīcas pretkorozijas krāsas pārklājumu. Pretkorozijas krāsu sistēma С4.11 (pēc LVS EN ISO 12944-5:2020) Galu apstrāde: gali slīpināti saskaņā ar LVS EN ISO 3183:2020 PSL-2, pārklāti ar pretkorozijas krāsu un noslēgti ar plastmasas gala slēgiem:</t>
  </si>
  <si>
    <t>2a</t>
  </si>
  <si>
    <t>Ø60,3х5,6</t>
  </si>
  <si>
    <t>3a</t>
  </si>
  <si>
    <t>Ø60,3х5,6 montāža</t>
  </si>
  <si>
    <t>Tērauda garenmetināta caurule ar rūpnīcas 100% nesagraujošas kontroles metodi pārbaudītas. Triecien stigrības izmēģinājuma (ar Šarpī svārsta trieciena metodi)  temperatūra: Т= - 40°С,ar rūpnieciskas PE pārklājumu LV S EN 10288:2003, klase 3, tips 2 vai LVS EN ISO 21809-1 klass B3 izgatavotas un pārbaudītas saskaņā ar LVS EN ISO 3183:2020. Galu apstrāde: gali slīpināti saskaņā ar LVS EN ISO 3183:2020 PSL-2, pārklāti ar pretkorozijas krāsu un noslēgti ar plastmasas gala slēgiem:</t>
  </si>
  <si>
    <t>Ø273x5</t>
  </si>
  <si>
    <t>2.Veidgabali</t>
  </si>
  <si>
    <t>Līkums ar rūpnīcas 100% nesagraujošas kontroles metodi pārbaudīts, ar rūpnieciskas  pārklājumu 3PLE LVS EN ISO 21809-1 klase B3, biezums 2,7mm. Triecien stigrības izmēģinājuma (ar Šarpī svārsta trieciena metodi) temperatūra: Т= - 40°С:</t>
  </si>
  <si>
    <t xml:space="preserve"> Līkums 2° Modelis 10D (R=5DN), Ø168,3x8,8 L1= L2=650mm</t>
  </si>
  <si>
    <t>gb.</t>
  </si>
  <si>
    <t xml:space="preserve"> Līkums 4° Modelis 10D (R=5DN), Ø168,3x8,8 L1= L2=650mm</t>
  </si>
  <si>
    <t xml:space="preserve"> Līkums 5° Modelis 10D (R=5DN), Ø168,3x8,8 L1= L2=650mm</t>
  </si>
  <si>
    <t xml:space="preserve"> Līkums 6° Modelis 10D (R=5DN), Ø168,3x8,8 L1= L2=650mm</t>
  </si>
  <si>
    <t xml:space="preserve"> Līkums 8° Modelis 10D (R=5DN), Ø168,3x8,8 L1= L2=650mm</t>
  </si>
  <si>
    <t xml:space="preserve"> Līkums 11° Modelis 10D (R=5DN), Ø168,3x8,8 L1= L2=650mm</t>
  </si>
  <si>
    <t xml:space="preserve"> Līkums 13° Modelis 10D (R=5DN), Ø168,3x8,8 L1= L2=650mm</t>
  </si>
  <si>
    <t xml:space="preserve"> Līkums 16° Modelis 10D (R=5DN), Ø168,3x8,8 L1= L2=650mm</t>
  </si>
  <si>
    <t xml:space="preserve"> Līkums 17° Modelis 10D (R=5DN), Ø168,3x8,8 L1= L2=650mm</t>
  </si>
  <si>
    <t xml:space="preserve"> Līkums 18° Modelis 10D (R=5DN), Ø168,3x8,8 L1= L2=650mm</t>
  </si>
  <si>
    <t xml:space="preserve"> Līkums 20° Modelis 10D (R=5DN), Ø168,3x8,8 L1= L2=650mm</t>
  </si>
  <si>
    <t xml:space="preserve"> Līkums 21° Modelis 10D (R=5DN), Ø168,3x8,8 L1= L2=650mm</t>
  </si>
  <si>
    <t xml:space="preserve"> Līkums 22° Modelis 10D (R=5DN), Ø168,3x8,8 L1= L2=650mm</t>
  </si>
  <si>
    <t xml:space="preserve"> Līkums 23° Modelis 10D (R=5DN), Ø168,3x8,8 L1= L2=650mm</t>
  </si>
  <si>
    <t xml:space="preserve"> Līkums 24° Modelis 10D (R=5DN), Ø168,3x8,8 L1= L2=650mm</t>
  </si>
  <si>
    <t xml:space="preserve"> Līkums 25° Modelis 10D (R=5DN), Ø168,3x8,8 L1= L2=650mm</t>
  </si>
  <si>
    <t xml:space="preserve"> Līkums 26° Modelis 10D (R=5DN), Ø168,3x8,8 L1= L2=650mm</t>
  </si>
  <si>
    <t xml:space="preserve"> Līkums 27° Modelis 10D (R=5DN), Ø168,3x8,8 L1= L2=650mm</t>
  </si>
  <si>
    <t xml:space="preserve"> Līkums 28° Modelis 10D (R=5DN), Ø168,3x8,8 L1= L2=650mm</t>
  </si>
  <si>
    <t xml:space="preserve"> Līkums 31° Modelis 10D (R=5DN), Ø168,3x8,8 L1= L2=650mm</t>
  </si>
  <si>
    <t xml:space="preserve"> Līkums 32° Modelis 10D (R=5DN), Ø168,3x8,8 L1= L2=650mm</t>
  </si>
  <si>
    <t xml:space="preserve"> Līkums 33° Modelis 10D (R=5DN), Ø168,3x8,8 L1= L2=650mm</t>
  </si>
  <si>
    <t xml:space="preserve"> Līkums 34° Modelis 10D (R=5DN), Ø168,3x8,8 L1= L2=650mm</t>
  </si>
  <si>
    <t xml:space="preserve"> Līkums 35° Modelis 10D (R=5DN), Ø168,3x8,8 L1= L2=650mm</t>
  </si>
  <si>
    <t xml:space="preserve"> Līkums 36° Modelis 10D (R=5DN), Ø168,3x8,8 L1= L2=650mm</t>
  </si>
  <si>
    <t xml:space="preserve"> Līkums 38° Modelis 10D (R=5DN), Ø168,3x8,8 L1= L2=650mm</t>
  </si>
  <si>
    <t xml:space="preserve"> Līkums 40° Modelis 10D (R=5DN), Ø168,3x8,8 L1= L2=650mm</t>
  </si>
  <si>
    <t xml:space="preserve"> Līkums 41° Modelis 10D (R=5DN), Ø168,3x8,8 L1= L2=650mm</t>
  </si>
  <si>
    <t xml:space="preserve"> Līkums 46° Modelis 10D (R=5DN), Ø168,3x8,8 L1= L2=650mm</t>
  </si>
  <si>
    <t xml:space="preserve"> Līkums 47° Modelis 10D (R=5DN), Ø168,3x8,8 L1= L2=650mm</t>
  </si>
  <si>
    <t xml:space="preserve"> Līkums 48° Modelis 10D (R=5DN), Ø168,3x8,8 L1= L2=650mm</t>
  </si>
  <si>
    <t xml:space="preserve"> Līkums 60° Modelis 10D (R=5DN), Ø168,3x8,8 L1= L2=650mm</t>
  </si>
  <si>
    <t xml:space="preserve"> Līkums 90° Modelis 3D (R=1,5DN), Ø168,3x8,8</t>
  </si>
  <si>
    <t>Līkums ar rūpnīcas 100% nesagraujošas kontroles metodi pārbaudīts, ar rūpnieciskas pretkorozijas pārklājumu PUR LVS EN 10290:2003 klase  B, tips 2. Triecien stigrības izmēģinājuma (ar Šarpī svārsta trieciena metodi) temperatūra: Т= - 40°С;  Pirms pārklājuma uzlikšanas rūpnīcas apstākļos virsma tiek attīrīta vismaz līdz  pakāpei Sa 2½ LVS EN ISO 8501-1:2007</t>
  </si>
  <si>
    <t xml:space="preserve"> Līkums 30° Modelis 10D (R=5DN), Ø273x5 L1= L2=1000mm</t>
  </si>
  <si>
    <t>gb</t>
  </si>
  <si>
    <t xml:space="preserve">   Līkums 15° Modelis 10D (R=5DN), Ø273x5 L1= L2=850mm</t>
  </si>
  <si>
    <t xml:space="preserve">   Līkums 30° Modelis 3D (R=1,5DN),  Ø273x5</t>
  </si>
  <si>
    <t xml:space="preserve">Pāreja ar rūpnīcas 100% nesagraujošas kontroles metodi pārbaudīts ar rūpnieciskas  pārklājumu 3PLE LVS EN ISO 21809-1 klase B3 </t>
  </si>
  <si>
    <t>Pāreja Ø168,3x8,8-Ø159x8</t>
  </si>
  <si>
    <t>Sfēriskais noslēgs ar rūpnīcas 100% nesagraujošas kontroles metodi pārbaudīts. Neizolētiem veidgabaliem paredzēt aizsardzību (pagaidu ārējās virsmas pārklājumu) pret koroziju transportēšanas laikā:</t>
  </si>
  <si>
    <t>Sfēriskais noslēgs  Ø168,3x8,8</t>
  </si>
  <si>
    <t xml:space="preserve">Sfēriskais noslēgs  Ø57х8  </t>
  </si>
  <si>
    <t xml:space="preserve">Sfēriskais noslēgs  Ø159х8  </t>
  </si>
  <si>
    <t>Sfēriskais noslēgs  Ø273x5</t>
  </si>
  <si>
    <t>kpl.</t>
  </si>
  <si>
    <t>4. Materiāli</t>
  </si>
  <si>
    <t xml:space="preserve">Cauruļvadu metināto saduru izoļācija-
PE pārklājums DENSOLEN- AS39P/R20HT-EN 12068, klase C50 (biezumā 2.6 mm) saskaņā ar LVS EN12068 «Katodaizsardzība - Ārējie organiskie pārklājumi pazemes vai zemūdens tērauda cauruļvadu korozijaizsardzībai un katodaizsardzībai - Lentes un sarūkošie materiāli». Vai analogs;
</t>
  </si>
  <si>
    <t>m²</t>
  </si>
  <si>
    <t>Virszemes cauruļvadu ø168,3x8,8 un cauruļvadu metināto saduru izoļācija.  Virsmas sagatavošana- pirms izolācijas uzklāšanas jāsagatavo līdz Sa2½ saskaņā ar LVS EN ISO 8501-1:2007.  Pretkorozijas krāsu sistēma С4.11 (pēc LVS EN ISO 12944-5:2020) virszemes neizolētas caurules  krāsošanai: “TEKNOS”</t>
  </si>
  <si>
    <t>divkomponentu cinku saturoša epoksīda gruntkrāsa – 1 slānis TEKNOZINK-90SE</t>
  </si>
  <si>
    <t>divkomponentu epoksīda starpkrāsa – 1 slānis INERTA 51 MIOX</t>
  </si>
  <si>
    <t>divkomponentu poliuretāna virskrāsa – 1 slānis TEKNODUR 50</t>
  </si>
  <si>
    <t>Betons C20/25</t>
  </si>
  <si>
    <t>Dielektriskie centrējošie gredzeni Tips TR (5 vienības vienā gredzenu komplektā), komplektā ar 2 neilona vītņstieņiem,  caurulei ø168,3 ievietošanai apvalkcaurulē ø273x5 mm. Vienības augstums ar rullīšiem – 30 mm</t>
  </si>
  <si>
    <t xml:space="preserve">Maģistrālā cauruļvada informatīvā zīme </t>
  </si>
  <si>
    <t>5. Metināšanas darbi</t>
  </si>
  <si>
    <t>Metināšanas malu apstrāde, metināšana. Metināšanas šuvju 100% kvalitātes kontrole. Vizuāla apskate un pārbaude ar nesagraujošo kontroles metodēm  (100% vizuālo-mēriš. kontrole (VT), 100% metināto šuvju kontrole ar gamma – stariem (radiogrāfijas testēšana (RT):</t>
  </si>
  <si>
    <t xml:space="preserve"> Metināta šuve Ø168.3x8,8mm,                        </t>
  </si>
  <si>
    <t xml:space="preserve">Metināta šuve Ø159х8mm,                              </t>
  </si>
  <si>
    <t>- Metināta šuve   Ø273х5 mm</t>
  </si>
  <si>
    <t>- Metināta šuve   (sfēriskais noslēgs) DN50 (d57),  gab.</t>
  </si>
  <si>
    <t>- Metināta šuve  (sfēriskais noslēgs)  Ø273х5 mm,    gab.</t>
  </si>
  <si>
    <t xml:space="preserve">Garantijas šuvju izpildi un pārbaude ar nesagraujošo kontroles metodēm: 100% vizuāla apskate (VT), 100% ultraskaņas testēšana (UT) un 100% radiogrāfijas testēšana (RT),  (DN150}:              </t>
  </si>
  <si>
    <t>Metināta šuve Ø168,3х8,8,                 gab.</t>
  </si>
  <si>
    <t>Metināta šuve Ø159х8mm,                 gab.</t>
  </si>
  <si>
    <t xml:space="preserve">7. Izmēģināšanas darbi </t>
  </si>
  <si>
    <t>Gāzesvada Ø168,3х8,8 dobuma attīrīšana. Stiprības hidraulisko pārbaudi ar spiedienu Pdarb.x1.43 veikt 2 stundu laikā, hermētiskuma hidraulisko pārbaudi veikt vismaz 24 stundu garumā ar spiedienu Р darb.(105bar), ar sekojošu ūdens izspiešanu un caurules iekšējā dobuma žāvēšanu ar saspiestu gaisu, jāveic divos etapos :</t>
  </si>
  <si>
    <t xml:space="preserve">       8. Citi darbi</t>
  </si>
  <si>
    <t xml:space="preserve">Gāzesvada no caurulēm Ø159х8 mm demontāža, </t>
  </si>
  <si>
    <t xml:space="preserve">Metanola cauruļvada DN50 mm demontāža, </t>
  </si>
  <si>
    <t xml:space="preserve">Sveces demontāža                                  </t>
  </si>
  <si>
    <t>9. Divdaļīgās apvalkcaurules ø1016x16 , t.s:</t>
  </si>
  <si>
    <t>Tērauda caurule ∅168.3x8.8</t>
  </si>
  <si>
    <t>gab.</t>
  </si>
  <si>
    <t>Plakans noslēgs (Disk compression seal), iekšējā apvalkcaurules ø1016x16 tilpuma hermetizācijai, no nerusējošo tērauda (individuāls pasūtījums) Type GP-W “INTEGRA”</t>
  </si>
  <si>
    <t>kpl</t>
  </si>
  <si>
    <t>Mastika PF “DENSO” V=0,263m3</t>
  </si>
  <si>
    <t xml:space="preserve">Apvalkcauruļu mezgla Ø1016x16 pneimatisko, ar saspiestu gaisu, hermētiskuma pārbaudi ar P=1 bar spiedienu 24 h laikā,  </t>
  </si>
  <si>
    <t>Grunts atrakšana gāzesvadu un sveces demontāžai/montāžai,                               m3</t>
  </si>
  <si>
    <t>m³</t>
  </si>
  <si>
    <t>Tranšeju atpakaļ aizbēršana ar vietējo grunti, m3</t>
  </si>
  <si>
    <t xml:space="preserve">Vietējās grunts pārpalikums,  </t>
  </si>
  <si>
    <t>Tiešās izmaksas kopā, t. sk. darba devēja sociālais nodoklis 23,59%):</t>
  </si>
  <si>
    <t>Lokālā tāme Nr.4</t>
  </si>
  <si>
    <t>Kontroles mērījumu punkts (KMP/MR) Shema 8-8-2,5; cinkots tērauda KMP modelis „CONEXUS”</t>
  </si>
  <si>
    <t>Kontroles mērījumu punkts (KMP/MR) Shema 16-8-2,5; cinkots tērauda KMP modelis „CONEXUS”</t>
  </si>
  <si>
    <t>Dīvkanalu Diožu-Rezistoru 10A / 0,45 Om katram kanālam (kopumā 2х0,45 Oms) regulēšanas bloks komplektā ar kastīti (BSZ-2/10)</t>
  </si>
  <si>
    <t>Trīskanalu Diožu-Rezistoru 10A / 0,45 Om katram kanālam (kopumā 3х0,45 Oms) regulēšanas bloks komplektā ar kastīti (BSZ-3/10)</t>
  </si>
  <si>
    <t>Četru kanalu Diožu-Rezistoru 10A / 0,45 Om katram kanālam (kopumā 4х0,45 Oms) regulēšanas bloks komplektā ar kastīti (BSZ-4/10)</t>
  </si>
  <si>
    <t xml:space="preserve">Vara-sulfāta Salīdzināšanas elektrods (MSE), stacionārs; </t>
  </si>
  <si>
    <t>Elektroķīmiskā potenciāla devējs komplektā ar MSE;</t>
  </si>
  <si>
    <t>Spaiļu strāvas klemmas M10x25, N=4gab.</t>
  </si>
  <si>
    <t>Spaiļu potenciālu mērīšanas klemmas M10x25, N=4gab.</t>
  </si>
  <si>
    <t>Kabeļu uzgalis SAFETRACK,  6,0mm2, Corrpro, „PINBRAZING”</t>
  </si>
  <si>
    <t>Kabeļu uzgalis SAFETRACK,  16,0mm2, Corrpro, „PINBRAZING”</t>
  </si>
  <si>
    <t>Metināšanas patrona,  ∅8mm, Corrpro-Num.10381, „PINBRAZING”</t>
  </si>
  <si>
    <t>Keramiskais ieliktnis, ∅8mm, Corrpro-Num.2003, „PINBRAZING”</t>
  </si>
  <si>
    <t>Pārejas adaptera piedurkne 6/16 mm2; Corrpro-Num.6702, „PINBRAZING”</t>
  </si>
  <si>
    <t>Cauruļu izolācijas atjaunošanas komplekts dīvdzīslu kabeļu pievienošanas vietam; Raychem-PERP 425x150mm komplekts;</t>
  </si>
  <si>
    <t>PE caurule ar ārējo ∅65, sarkana krāsa 
EVOCAB FLEX, kods 122050065RD, "EVOPIPES"</t>
  </si>
  <si>
    <t>Kabeļkurpe Cu 6.0mm2/M10</t>
  </si>
  <si>
    <t>Kabeļkurpe Cu 16mm2/M10</t>
  </si>
  <si>
    <t>Termonosēdināmā caurule, SR2 22-6/1m, L=1m,  (6...22mm), vidējsienu, bez līmes, "Cellpack"</t>
  </si>
  <si>
    <t>Vispārēja pielietojuma, liesmu slāpējošas, poliolefīna caurules; Caurule ir izturīga, elastīga, vispārēja pielietojuma poliolefīna caurule; TE CONNECTIVITY CGPT; Maksimālais atgūtais D ir 12,7/6,4 mm priekš        6-25mm2 kabeļiem / L=1m;</t>
  </si>
  <si>
    <t>PROTEGOL UR pildījums 32-55/45L Nesatur šķīdinātājus, ar špakteļlāpstiņu uzklāts divkomponentu poliuretāna pārklājuma maisījums, kas paredzēts cauruļu defektu vietu un mehānisku bojājumu labošanai;</t>
  </si>
  <si>
    <t>Karstumsarūkoša uzmava neapbruņotiem polimēru kabeļiem līdz 1000V; SMH3 1.5-16; Cellpack Num. 151500;</t>
  </si>
  <si>
    <t>Signāllente "Uzmanību! Kabelis!", platums 120mm, rullis 250m, kods 12311120250YL, "EVOPIPES"</t>
  </si>
  <si>
    <t>rullis</t>
  </si>
  <si>
    <t>Spēka kabelis 0.6/1kV ar vara dzīslām NYY-J-2x6.0mm2</t>
  </si>
  <si>
    <t>Spēka kabelis 0.6/1kV ar vara dzīslām NYY-J-1x16.0mm2</t>
  </si>
  <si>
    <t>Koksa drupatas maisījums. Aktivatora īpatnējā tilpuma pretestība nav lielāka par 0,06 Ohm*m; Koka minerālu aktivatora blīvums – 800,0 kg/m3; Iepakots 40kg maisījumā;</t>
  </si>
  <si>
    <t xml:space="preserve">Kabeļa markējuma bukses ar D līdz 16mm; Weidmuller;
</t>
  </si>
  <si>
    <t>ZS kabeļlīnijas pievienošana (atvienošana)</t>
  </si>
  <si>
    <t>piev</t>
  </si>
  <si>
    <t>2.</t>
  </si>
  <si>
    <t>Citi darbi</t>
  </si>
  <si>
    <t>KA dīvdzīslu PVC kabeļiem kabeļu izoļacijas pretectības mērījumi</t>
  </si>
  <si>
    <t>Spaiļu potenciālo klemmas komplektu uzstādīšana KMP korpusā ar būltskrūvju pievienošanu; spaiļu izoļācijas līdz 1000V pārbaudes mērījumi;</t>
  </si>
  <si>
    <t>Gāzesvadu caurulē Katodu aizsardzības polarizācijas potenciālu kontrolmērījums, viens mērīšanas pūnkts;</t>
  </si>
  <si>
    <t>Gāzesvadu caurulē Katodu aizsardzības futrāļu strāvas esamības kontrolmērījums, viens mērīšanas pūnkts;</t>
  </si>
  <si>
    <t>Būvju ārdarbi kas nav iekļauti sarakstā (ja nepieciešams ieskaitot materiālus): Grunts piebērums kabeļu tranšējā - 69,00 m3; 77,8,8c.st.)</t>
  </si>
  <si>
    <t xml:space="preserve">kpl. </t>
  </si>
  <si>
    <t>Būvju ārdarbi kas nav iekļauti sarakstā (ja nepieciešams ieskaitot materiālus): Melnzeme, Smiltis, Šķembas, Koksa smalkums piebērums kabeļu tranšējā - 0,25 m3; (9c.st.)</t>
  </si>
  <si>
    <t>3.</t>
  </si>
  <si>
    <t>Zemes darbi</t>
  </si>
  <si>
    <t>Tranšejas rakšana un aizbēršana viena līdz divu kabeļu (caurules) gūldīšanai 1m dziļumā</t>
  </si>
  <si>
    <t>Lokālā tāme Nr.5</t>
  </si>
  <si>
    <t>Darbu organizēšanas projekts.</t>
  </si>
  <si>
    <t>Celtnieku pagaidu laukums.  Pagaidu celtnieku laukuma nožogojuma, moduļu un ietaišu pievešana,  uzstādīšana un demontāža</t>
  </si>
  <si>
    <t>Konteiners būvgružu izvešanai V = 5 m3</t>
  </si>
  <si>
    <t>Konteiners būvgružu izvešanai V = 4 m3</t>
  </si>
  <si>
    <t>Informācijas plakāts</t>
  </si>
  <si>
    <t>Pagaidu elektroapgāde</t>
  </si>
  <si>
    <t>2.1.</t>
  </si>
  <si>
    <t>Dizeļģenerators, jauda 12 kW (Inčukalna PGK nodrošinās pieslēgumu)</t>
  </si>
  <si>
    <t>2.2.</t>
  </si>
  <si>
    <t>Dizeļģenerators, jauda 32 kW (Inčukalna PGK nodrošinās pieslēgumu)</t>
  </si>
  <si>
    <t>Koku ciršana ar celmu laušanu</t>
  </si>
  <si>
    <t>Atsevišķi stāvoši koki (bērzi):</t>
  </si>
  <si>
    <t>-stumbra diametrs 35 cm</t>
  </si>
  <si>
    <t>-stumbra diametrs 40 cm</t>
  </si>
  <si>
    <t>Lapkoku mežs</t>
  </si>
  <si>
    <t>Celtnieku pagaidu laukuma ierīkošana</t>
  </si>
  <si>
    <t>Grunts izlīdzināšana, slāņu atdaloša ģeotekstila  ieklāšana, šķembu kārtas (0,20 m) izlīdzināšana un sablīvēšana</t>
  </si>
  <si>
    <t>-Atdaloša kārta. Neaustais ģeotekstils Thrace S10 NW</t>
  </si>
  <si>
    <t xml:space="preserve">Šķembas fr.20/40, δ=0,20 m  </t>
  </si>
  <si>
    <r>
      <rPr>
        <sz val="9"/>
        <color rgb="FF000000"/>
        <rFont val="Arial"/>
        <family val="2"/>
        <charset val="204"/>
      </rPr>
      <t>m</t>
    </r>
    <r>
      <rPr>
        <vertAlign val="superscript"/>
        <sz val="9"/>
        <color rgb="FF000000"/>
        <rFont val="Arial"/>
        <family val="2"/>
        <charset val="204"/>
      </rPr>
      <t>3</t>
    </r>
  </si>
  <si>
    <r>
      <rPr>
        <b/>
        <sz val="9"/>
        <color rgb="FF000000"/>
        <rFont val="Arial"/>
        <family val="2"/>
        <charset val="204"/>
      </rPr>
      <t>3.2</t>
    </r>
    <r>
      <rPr>
        <sz val="9"/>
        <color rgb="FF000000"/>
        <rFont val="Arial"/>
        <family val="2"/>
        <charset val="204"/>
      </rPr>
      <t>.</t>
    </r>
  </si>
  <si>
    <t>Laukums apvalkcauruļu un gāzesvadu iepriekšējai montāžai</t>
  </si>
  <si>
    <t>3.2.2.</t>
  </si>
  <si>
    <t xml:space="preserve">-Šķembas fr.20/40, δ=0,20 m  </t>
  </si>
  <si>
    <t>4.</t>
  </si>
  <si>
    <t>Esošo inženiertīklu pagaidu aizsardzība</t>
  </si>
  <si>
    <t xml:space="preserve">Smilts sagataves (0,15 m) izlīdzināšana </t>
  </si>
  <si>
    <t>-Smilts sagatave (0,20 m)</t>
  </si>
  <si>
    <t>-Dzelzsbetona ceļa plātnes (2x6x0,14 m)</t>
  </si>
  <si>
    <t>-Dzelzsbetona ceļa plātnes (1,75x3x0,17 m)</t>
  </si>
  <si>
    <t>4.2.</t>
  </si>
  <si>
    <r>
      <rPr>
        <b/>
        <sz val="9"/>
        <color rgb="FF000000"/>
        <rFont val="Arial"/>
        <family val="2"/>
        <charset val="204"/>
      </rPr>
      <t>Anodzemējuma kontūrā pagaidu aizsardzība,</t>
    </r>
    <r>
      <rPr>
        <sz val="9"/>
        <color rgb="FF000000"/>
        <rFont val="Arial"/>
        <family val="2"/>
        <charset val="204"/>
      </rPr>
      <t xml:space="preserve"> </t>
    </r>
    <r>
      <rPr>
        <b/>
        <sz val="9"/>
        <color rgb="FF000000"/>
        <rFont val="Arial"/>
        <family val="2"/>
        <charset val="204"/>
      </rPr>
      <t>apvalkcaurules pārvietošanas laikā</t>
    </r>
  </si>
  <si>
    <t>4.2.2.</t>
  </si>
  <si>
    <t>Atdalošas kārtas ieklāšana</t>
  </si>
  <si>
    <t>4.2.3.</t>
  </si>
  <si>
    <t xml:space="preserve">Smilts sagataves (0,20m) izlīdzināšana </t>
  </si>
  <si>
    <t>4.2.4.</t>
  </si>
  <si>
    <t xml:space="preserve">Dzelzsbetona ceļa plātņu (2x6x0,14 m) montāža/demontāža </t>
  </si>
  <si>
    <r>
      <rPr>
        <b/>
        <sz val="9"/>
        <color rgb="FF000000"/>
        <rFont val="Arial"/>
        <family val="2"/>
        <charset val="204"/>
      </rPr>
      <t xml:space="preserve">4. 3    </t>
    </r>
    <r>
      <rPr>
        <sz val="9"/>
        <color rgb="FF000000"/>
        <rFont val="Arial"/>
        <family val="2"/>
        <charset val="204"/>
      </rPr>
      <t> </t>
    </r>
  </si>
  <si>
    <t>Esošo inženiertīklu pagaidu aizsardzība krustojumos  ar projektējamiem gāzesvadiem</t>
  </si>
  <si>
    <t>4.3.1.</t>
  </si>
  <si>
    <t>“A” šķērsojums. Mezglu skaits</t>
  </si>
  <si>
    <t>4.3.2.</t>
  </si>
  <si>
    <t>“B” šķērsojums. Mezglu skaits</t>
  </si>
  <si>
    <t>4.4.</t>
  </si>
  <si>
    <t xml:space="preserve">Esošo koku stumbru aizsardzība ar koka dēļu klaju </t>
  </si>
  <si>
    <t>Koka dēļi 30x100/2,5 m</t>
  </si>
  <si>
    <t>5.</t>
  </si>
  <si>
    <t>Esošo apvalkcauruļu tīrīšana  iekšpusē</t>
  </si>
  <si>
    <t>5.1.</t>
  </si>
  <si>
    <t>“A” šķērsojums. DN 1200 apvalkcaurule</t>
  </si>
  <si>
    <t>5.2.</t>
  </si>
  <si>
    <t>“B” šķērsojums. DN 1200 apvalkcaurule</t>
  </si>
  <si>
    <t>6.</t>
  </si>
  <si>
    <t xml:space="preserve">Tranšejas apvalkcauruļu un gāzesvadu ievilkšanai (posms zem A3 ceļa). </t>
  </si>
  <si>
    <t>6.1.</t>
  </si>
  <si>
    <t>6.1.1.</t>
  </si>
  <si>
    <t>“A” šķērsojums. Grunts atrakšanas darbi</t>
  </si>
  <si>
    <t>6.2.1.</t>
  </si>
  <si>
    <t>“B” šķērsojums. Grunts atrakšanas darbi</t>
  </si>
  <si>
    <t>6.2.</t>
  </si>
  <si>
    <t>Tranšeju malu pagaidu stiprinājums</t>
  </si>
  <si>
    <t>"A" šķērsojums. Tērauda rievpāļu siena (Larsena tipa, vai anologa) montāža, sienas garums ,</t>
  </si>
  <si>
    <t>treanšejas dziļums mainīgs 2,5 - 3,0 m</t>
  </si>
  <si>
    <t xml:space="preserve">"A" šķērsojums. Tērauda rievpāļu siena (Larsena tipa, vai anologa) demontāža, sienas garums, </t>
  </si>
  <si>
    <t>6.2.2.</t>
  </si>
  <si>
    <t xml:space="preserve">"B" šķērsojums. Tērauda rievpāļu siena (Larsena tipa, vai anologa) montāža, sienas garums, </t>
  </si>
  <si>
    <t>treanšejas dziļums mainīgs 2,5 - 3,5 m</t>
  </si>
  <si>
    <t xml:space="preserve">"B" šķērsojums. Tērauda rievpāļu siena (Larsena tipa, vai anologa) demontāža, sienas garums, </t>
  </si>
  <si>
    <t>6.2.3.</t>
  </si>
  <si>
    <t>"B" šķērsojums. Dubult - T sijas (solis 1,20 m) ar dēļu slāni.Montāža. Sienas garums 12 m,</t>
  </si>
  <si>
    <t>tranšejas dziļums 3,80 m</t>
  </si>
  <si>
    <t>6.3.</t>
  </si>
  <si>
    <t>Koka materiālu klāja ierīkošana pa tranšejas gultni</t>
  </si>
  <si>
    <t>6.3.1.</t>
  </si>
  <si>
    <t>“A” šķērsojums.</t>
  </si>
  <si>
    <t>6.3.2.</t>
  </si>
  <si>
    <t xml:space="preserve">“B” šķērsojums. </t>
  </si>
  <si>
    <t>8.</t>
  </si>
  <si>
    <t>Apvalkcaurules DN1000 ar caurulēm DN 250  (7. gb.) ievilkšana esošā apvalkcaurulē DN1200</t>
  </si>
  <si>
    <t>8.1.</t>
  </si>
  <si>
    <t>“A” šķērsojums. Garums/ kopējais svars</t>
  </si>
  <si>
    <t>8.2.</t>
  </si>
  <si>
    <t>“B” šķērsojums. Garums/ kopējais svars</t>
  </si>
  <si>
    <t>10.</t>
  </si>
  <si>
    <t>Esošā grants ceļa atjaunošana</t>
  </si>
  <si>
    <t>10.1.</t>
  </si>
  <si>
    <t>“A” šķērsojums. Esoša grunts izlīdzināšana, sablīvēšana. Grants maisījuma (0,2 m) piebērums, sablīvēšana</t>
  </si>
  <si>
    <t>“A” šķērsojums. Grants maisījums fr. 5-16</t>
  </si>
  <si>
    <t>11.</t>
  </si>
  <si>
    <t>Rūsas un nogulšņu izvešana utilizācijā</t>
  </si>
  <si>
    <t xml:space="preserve">Pasūtītāja piegāde </t>
  </si>
  <si>
    <t>Ø168,3х8,8 visi gāzesvada, m</t>
  </si>
  <si>
    <t>Virsizdevumi (x*%)</t>
  </si>
  <si>
    <t>x*</t>
  </si>
  <si>
    <t xml:space="preserve">Pretendents izvērtē paredzēto virsizdevumy koeficientu </t>
  </si>
  <si>
    <t>Sadzīves modulis 2,6 x 6 m (noma uz 12men)*</t>
  </si>
  <si>
    <t>Materiālu un inventāra noliktava konteinera tipa (noma uz 12men)*</t>
  </si>
  <si>
    <t>Biotualete (noma uz 12 men)*</t>
  </si>
  <si>
    <t>Sadzīves atkritumu konteiners*</t>
  </si>
  <si>
    <t>Pagaidu nožogojums, H=2 m*</t>
  </si>
  <si>
    <t>Grunts izlīdzināšana, slāņu atdaloša ģeotekstila  ieklāšana, šķembu kārtas (0,20 m) izlīdzināšana un sablīvēšana*</t>
  </si>
  <si>
    <t>*</t>
  </si>
  <si>
    <t>Norādītajām pozīcijām darbu un aprīkojuma apjomus nosaka pretendents, pamatojoties uz būvprojektu, tehniskajām specifikācijām un faktisko būvdarbu organizācijas nepieciešamību, iekļaujot visus izdevumus pilnvērtīgai darbu izpildei.</t>
  </si>
  <si>
    <t>Metāliskā loksne (noslēgs)  Ø1016 ( materiāliem 2 gab.), pneimopārbaudes veikšanai</t>
  </si>
  <si>
    <t>Papildināta tāme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</si>
</sst>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_-;_-@_-"/>
    <numFmt numFmtId="165" formatCode="#,##0.00\ _₽"/>
  </numFmts>
  <fonts count="33">
    <font>
      <sz val="11"/>
      <color rgb="FF000000"/>
      <name val="Calibri"/>
      <family val="2"/>
      <charset val="204"/>
    </font>
    <font>
      <sz val="10"/>
      <name val="Arial"/>
      <family val="2"/>
      <charset val="186"/>
    </font>
    <font>
      <sz val="10"/>
      <name val="Arial"/>
      <family val="2"/>
      <charset val="204"/>
    </font>
    <font>
      <sz val="10"/>
      <name val="Times New Roman"/>
      <family val="1"/>
      <charset val="204"/>
    </font>
    <font>
      <sz val="10"/>
      <name val="Arial"/>
      <charset val="1"/>
    </font>
    <font>
      <sz val="9"/>
      <name val="Arial"/>
      <family val="2"/>
      <charset val="204"/>
    </font>
    <font>
      <b/>
      <sz val="12"/>
      <name val="Arial"/>
      <family val="2"/>
      <charset val="204"/>
    </font>
    <font>
      <i/>
      <sz val="9"/>
      <name val="Arial"/>
      <family val="2"/>
      <charset val="204"/>
    </font>
    <font>
      <b/>
      <sz val="9"/>
      <name val="Arial"/>
      <family val="2"/>
      <charset val="204"/>
    </font>
    <font>
      <u/>
      <sz val="9"/>
      <name val="Arial"/>
      <family val="2"/>
      <charset val="204"/>
    </font>
    <font>
      <sz val="11"/>
      <name val="Arial"/>
      <family val="2"/>
      <charset val="204"/>
    </font>
    <font>
      <b/>
      <sz val="10"/>
      <name val="Arial"/>
      <family val="2"/>
      <charset val="204"/>
    </font>
    <font>
      <sz val="9"/>
      <name val="Arial"/>
      <family val="2"/>
      <charset val="1"/>
    </font>
    <font>
      <sz val="9"/>
      <name val="Letterica"/>
      <charset val="1"/>
    </font>
    <font>
      <sz val="9"/>
      <color rgb="FF000000"/>
      <name val="Arial"/>
      <family val="2"/>
      <charset val="204"/>
    </font>
    <font>
      <b/>
      <sz val="9"/>
      <color rgb="FF000000"/>
      <name val="Arial"/>
      <family val="2"/>
      <charset val="204"/>
    </font>
    <font>
      <sz val="9"/>
      <color rgb="FF000000"/>
      <name val="Calibri"/>
      <family val="2"/>
      <charset val="204"/>
    </font>
    <font>
      <sz val="11"/>
      <color rgb="FF000000"/>
      <name val="Arial"/>
      <family val="2"/>
      <charset val="204"/>
    </font>
    <font>
      <vertAlign val="superscript"/>
      <sz val="9"/>
      <name val="Arial"/>
      <family val="2"/>
      <charset val="204"/>
    </font>
    <font>
      <vertAlign val="superscript"/>
      <sz val="9"/>
      <color rgb="FF000000"/>
      <name val="Arial"/>
      <family val="2"/>
      <charset val="204"/>
    </font>
    <font>
      <b/>
      <sz val="8"/>
      <name val="Arial"/>
      <family val="2"/>
      <charset val="204"/>
    </font>
    <font>
      <sz val="8"/>
      <name val="Arial"/>
      <family val="2"/>
      <charset val="204"/>
    </font>
    <font>
      <sz val="9"/>
      <color rgb="FF000000"/>
      <name val="Arial"/>
      <family val="2"/>
      <charset val="1"/>
    </font>
    <font>
      <sz val="12"/>
      <name val="Times New Roman"/>
      <family val="1"/>
      <charset val="186"/>
    </font>
    <font>
      <b/>
      <sz val="9"/>
      <name val="Arial"/>
      <family val="2"/>
      <charset val="1"/>
    </font>
    <font>
      <sz val="10"/>
      <name val="Times New Roman"/>
      <family val="1"/>
      <charset val="186"/>
    </font>
    <font>
      <i/>
      <sz val="9"/>
      <color rgb="FF000000"/>
      <name val="Arial"/>
      <family val="2"/>
      <charset val="204"/>
    </font>
    <font>
      <sz val="11"/>
      <color rgb="FF000000"/>
      <name val="Calibri"/>
      <family val="2"/>
      <charset val="204"/>
    </font>
    <font>
      <strike/>
      <sz val="9"/>
      <name val="Arial"/>
      <family val="2"/>
      <charset val="204"/>
    </font>
    <font>
      <b/>
      <strike/>
      <sz val="8"/>
      <name val="Arial"/>
      <family val="2"/>
      <charset val="204"/>
    </font>
    <font>
      <strike/>
      <sz val="9"/>
      <name val="Arial"/>
      <family val="2"/>
      <charset val="186"/>
    </font>
    <font>
      <b/>
      <strike/>
      <sz val="8"/>
      <name val="Arial"/>
      <family val="2"/>
      <charset val="186"/>
    </font>
    <font>
      <strike/>
      <sz val="11"/>
      <name val="Calibri"/>
      <family val="2"/>
      <charset val="186"/>
    </font>
  </fonts>
  <fills count="3">
    <fill>
      <patternFill patternType="none"/>
    </fill>
    <fill>
      <patternFill patternType="gray125"/>
    </fill>
    <fill>
      <patternFill patternType="solid">
        <fgColor rgb="FFFFFF00"/>
        <bgColor indexed="64"/>
      </patternFill>
    </fill>
  </fills>
  <borders count="69">
    <border>
      <left/>
      <right/>
      <top/>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medium">
        <color auto="1"/>
      </top>
      <bottom/>
      <diagonal/>
    </border>
    <border>
      <left style="medium">
        <color auto="1"/>
      </left>
      <right style="medium">
        <color auto="1"/>
      </right>
      <top style="medium">
        <color auto="1"/>
      </top>
      <bottom style="medium">
        <color auto="1"/>
      </bottom>
      <diagonal/>
    </border>
    <border>
      <left/>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style="medium">
        <color auto="1"/>
      </right>
      <top style="thin">
        <color auto="1"/>
      </top>
      <bottom/>
      <diagonal/>
    </border>
    <border>
      <left style="medium">
        <color auto="1"/>
      </left>
      <right style="medium">
        <color auto="1"/>
      </right>
      <top style="thin">
        <color auto="1"/>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medium">
        <color auto="1"/>
      </bottom>
      <diagonal/>
    </border>
    <border>
      <left style="medium">
        <color auto="1"/>
      </left>
      <right style="thin">
        <color auto="1"/>
      </right>
      <top style="thin">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style="medium">
        <color auto="1"/>
      </top>
      <bottom/>
      <diagonal/>
    </border>
    <border>
      <left style="thin">
        <color auto="1"/>
      </left>
      <right style="medium">
        <color auto="1"/>
      </right>
      <top style="thin">
        <color auto="1"/>
      </top>
      <bottom/>
      <diagonal/>
    </border>
    <border>
      <left/>
      <right style="thin">
        <color auto="1"/>
      </right>
      <top style="thin">
        <color auto="1"/>
      </top>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top style="medium">
        <color auto="1"/>
      </top>
      <bottom style="medium">
        <color auto="1"/>
      </bottom>
      <diagonal/>
    </border>
    <border>
      <left style="thin">
        <color auto="1"/>
      </left>
      <right/>
      <top/>
      <bottom style="medium">
        <color auto="1"/>
      </bottom>
      <diagonal/>
    </border>
    <border>
      <left style="thin">
        <color auto="1"/>
      </left>
      <right/>
      <top style="thin">
        <color auto="1"/>
      </top>
      <bottom/>
      <diagonal/>
    </border>
    <border>
      <left style="thin">
        <color auto="1"/>
      </left>
      <right/>
      <top/>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style="thin">
        <color auto="1"/>
      </left>
      <right/>
      <top style="medium">
        <color auto="1"/>
      </top>
      <bottom/>
      <diagonal/>
    </border>
    <border>
      <left/>
      <right style="medium">
        <color auto="1"/>
      </right>
      <top style="medium">
        <color auto="1"/>
      </top>
      <bottom/>
      <diagonal/>
    </border>
    <border>
      <left/>
      <right/>
      <top/>
      <bottom style="thin">
        <color auto="1"/>
      </bottom>
      <diagonal/>
    </border>
    <border>
      <left style="medium">
        <color auto="1"/>
      </left>
      <right/>
      <top style="medium">
        <color auto="1"/>
      </top>
      <bottom/>
      <diagonal/>
    </border>
    <border>
      <left style="medium">
        <color auto="1"/>
      </left>
      <right/>
      <top/>
      <bottom style="thin">
        <color auto="1"/>
      </bottom>
      <diagonal/>
    </border>
  </borders>
  <cellStyleXfs count="12">
    <xf numFmtId="0" fontId="0" fillId="0" borderId="0"/>
    <xf numFmtId="164" fontId="27" fillId="0" borderId="0" applyBorder="0" applyProtection="0"/>
    <xf numFmtId="0" fontId="1" fillId="0" borderId="0"/>
    <xf numFmtId="0" fontId="1" fillId="0" borderId="0"/>
    <xf numFmtId="0" fontId="1" fillId="0" borderId="0"/>
    <xf numFmtId="0" fontId="2" fillId="0" borderId="0"/>
    <xf numFmtId="0" fontId="1" fillId="0" borderId="0"/>
    <xf numFmtId="0" fontId="2" fillId="0" borderId="0"/>
    <xf numFmtId="0" fontId="3" fillId="0" borderId="0"/>
    <xf numFmtId="0" fontId="4" fillId="0" borderId="0"/>
    <xf numFmtId="0" fontId="2" fillId="0" borderId="0"/>
    <xf numFmtId="0" fontId="4" fillId="0" borderId="0"/>
  </cellStyleXfs>
  <cellXfs count="351">
    <xf numFmtId="0" fontId="0" fillId="0" borderId="0" xfId="0"/>
    <xf numFmtId="0" fontId="5" fillId="0" borderId="0" xfId="0" applyFont="1" applyAlignment="1">
      <alignment horizontal="center" vertical="center" wrapText="1"/>
    </xf>
    <xf numFmtId="0" fontId="5" fillId="0" borderId="4" xfId="0" applyFont="1" applyBorder="1" applyAlignment="1">
      <alignment horizontal="center" vertical="center" wrapText="1"/>
    </xf>
    <xf numFmtId="2" fontId="5" fillId="0" borderId="7" xfId="0" applyNumberFormat="1" applyFont="1" applyBorder="1" applyAlignment="1">
      <alignment horizontal="center" vertical="center" wrapText="1"/>
    </xf>
    <xf numFmtId="2" fontId="5" fillId="0" borderId="10" xfId="0" applyNumberFormat="1" applyFont="1" applyBorder="1" applyAlignment="1">
      <alignment horizontal="center" vertical="center" wrapText="1"/>
    </xf>
    <xf numFmtId="2" fontId="8" fillId="0" borderId="10" xfId="0" applyNumberFormat="1" applyFont="1" applyBorder="1" applyAlignment="1">
      <alignment horizontal="center" vertical="center" wrapText="1"/>
    </xf>
    <xf numFmtId="0" fontId="10" fillId="0" borderId="0" xfId="0" applyFont="1"/>
    <xf numFmtId="0" fontId="5" fillId="0" borderId="0" xfId="0" applyFont="1"/>
    <xf numFmtId="0" fontId="5" fillId="0" borderId="0" xfId="0" applyFont="1" applyAlignment="1">
      <alignment horizontal="center"/>
    </xf>
    <xf numFmtId="0" fontId="5" fillId="0" borderId="0" xfId="10" applyFont="1" applyAlignment="1">
      <alignment vertical="top" wrapText="1"/>
    </xf>
    <xf numFmtId="0" fontId="5" fillId="0" borderId="14" xfId="0" applyFont="1" applyBorder="1" applyAlignment="1">
      <alignment horizontal="center" vertical="center" wrapText="1"/>
    </xf>
    <xf numFmtId="0" fontId="5" fillId="0" borderId="0" xfId="0" applyFont="1" applyAlignment="1">
      <alignment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wrapText="1"/>
    </xf>
    <xf numFmtId="4" fontId="5" fillId="0" borderId="16" xfId="0" applyNumberFormat="1" applyFont="1" applyBorder="1" applyAlignment="1">
      <alignment horizontal="center" vertical="center"/>
    </xf>
    <xf numFmtId="4" fontId="5" fillId="0" borderId="18" xfId="0" applyNumberFormat="1" applyFont="1" applyBorder="1" applyAlignment="1">
      <alignment horizontal="center" vertical="center"/>
    </xf>
    <xf numFmtId="4" fontId="5" fillId="0" borderId="9" xfId="0" applyNumberFormat="1" applyFont="1" applyBorder="1" applyAlignment="1">
      <alignment horizontal="center" vertical="center"/>
    </xf>
    <xf numFmtId="4" fontId="5" fillId="0" borderId="10" xfId="0" applyNumberFormat="1" applyFont="1" applyBorder="1" applyAlignment="1">
      <alignment horizontal="center" vertical="center"/>
    </xf>
    <xf numFmtId="4" fontId="5" fillId="0" borderId="19" xfId="0" applyNumberFormat="1" applyFont="1" applyBorder="1" applyAlignment="1">
      <alignment horizontal="center" vertical="center"/>
    </xf>
    <xf numFmtId="0" fontId="5" fillId="0" borderId="16" xfId="0" applyFont="1" applyBorder="1" applyAlignment="1">
      <alignment horizontal="center"/>
    </xf>
    <xf numFmtId="4" fontId="5" fillId="0" borderId="0" xfId="0" applyNumberFormat="1" applyFont="1"/>
    <xf numFmtId="0" fontId="5" fillId="0" borderId="20" xfId="0" applyFont="1" applyBorder="1" applyAlignment="1">
      <alignment horizontal="center" vertical="center"/>
    </xf>
    <xf numFmtId="0" fontId="5" fillId="0" borderId="20" xfId="0" applyFont="1" applyBorder="1" applyAlignment="1">
      <alignment wrapText="1"/>
    </xf>
    <xf numFmtId="0" fontId="11" fillId="0" borderId="20" xfId="0" applyFont="1" applyBorder="1" applyAlignment="1">
      <alignment horizontal="right" vertical="center"/>
    </xf>
    <xf numFmtId="4" fontId="8" fillId="0" borderId="21" xfId="0" applyNumberFormat="1" applyFont="1" applyBorder="1" applyAlignment="1">
      <alignment horizontal="center" vertical="center"/>
    </xf>
    <xf numFmtId="4" fontId="8" fillId="0" borderId="22" xfId="0" applyNumberFormat="1" applyFont="1" applyBorder="1" applyAlignment="1">
      <alignment horizontal="center" vertical="center"/>
    </xf>
    <xf numFmtId="4" fontId="8" fillId="0" borderId="23" xfId="0" applyNumberFormat="1" applyFont="1" applyBorder="1" applyAlignment="1">
      <alignment horizontal="center" vertical="center"/>
    </xf>
    <xf numFmtId="4" fontId="8" fillId="0" borderId="24" xfId="0" applyNumberFormat="1" applyFont="1" applyBorder="1" applyAlignment="1">
      <alignment horizontal="center" vertical="center"/>
    </xf>
    <xf numFmtId="4" fontId="8" fillId="0" borderId="25" xfId="0" applyNumberFormat="1" applyFont="1" applyBorder="1" applyAlignment="1">
      <alignment horizontal="center" vertical="center"/>
    </xf>
    <xf numFmtId="0" fontId="5" fillId="0" borderId="26" xfId="0" applyFont="1" applyBorder="1"/>
    <xf numFmtId="0" fontId="5" fillId="0" borderId="13" xfId="0" applyFont="1" applyBorder="1" applyAlignment="1">
      <alignment horizontal="center"/>
    </xf>
    <xf numFmtId="0" fontId="5" fillId="0" borderId="28" xfId="0" applyFont="1" applyBorder="1"/>
    <xf numFmtId="0" fontId="5" fillId="0" borderId="29" xfId="0" applyFont="1" applyBorder="1" applyAlignment="1">
      <alignment horizontal="center"/>
    </xf>
    <xf numFmtId="0" fontId="12" fillId="0" borderId="19" xfId="0" applyFont="1" applyBorder="1" applyAlignment="1">
      <alignment horizontal="right" vertical="center" wrapText="1"/>
    </xf>
    <xf numFmtId="4" fontId="12" fillId="0" borderId="19" xfId="0" applyNumberFormat="1" applyFont="1" applyBorder="1" applyAlignment="1">
      <alignment horizontal="center" vertical="center" wrapText="1"/>
    </xf>
    <xf numFmtId="0" fontId="5" fillId="0" borderId="30" xfId="0" applyFont="1" applyBorder="1"/>
    <xf numFmtId="0" fontId="5" fillId="0" borderId="31" xfId="0" applyFont="1" applyBorder="1" applyAlignment="1">
      <alignment horizontal="center"/>
    </xf>
    <xf numFmtId="0" fontId="12" fillId="0" borderId="32" xfId="0" applyFont="1" applyBorder="1" applyAlignment="1">
      <alignment horizontal="right" vertical="center" wrapText="1"/>
    </xf>
    <xf numFmtId="4" fontId="8" fillId="0" borderId="32" xfId="0" applyNumberFormat="1" applyFont="1" applyBorder="1" applyAlignment="1">
      <alignment horizontal="center" vertical="center" wrapText="1"/>
    </xf>
    <xf numFmtId="0" fontId="2" fillId="0" borderId="0" xfId="0" applyFont="1"/>
    <xf numFmtId="0" fontId="12" fillId="0" borderId="0" xfId="0" applyFont="1" applyAlignment="1">
      <alignment horizontal="right" vertical="center" wrapText="1"/>
    </xf>
    <xf numFmtId="4" fontId="8" fillId="0" borderId="0" xfId="0" applyNumberFormat="1" applyFont="1" applyAlignment="1">
      <alignment horizontal="center" vertical="top" wrapText="1"/>
    </xf>
    <xf numFmtId="0" fontId="14" fillId="0" borderId="0" xfId="0" applyFont="1"/>
    <xf numFmtId="0" fontId="5" fillId="0" borderId="0" xfId="10" applyFont="1"/>
    <xf numFmtId="0" fontId="5" fillId="0" borderId="0" xfId="10" applyFont="1" applyAlignment="1">
      <alignment horizontal="right"/>
    </xf>
    <xf numFmtId="2" fontId="8" fillId="0" borderId="0" xfId="0" applyNumberFormat="1" applyFont="1"/>
    <xf numFmtId="0" fontId="7" fillId="0" borderId="27" xfId="0" applyFont="1" applyBorder="1" applyAlignment="1">
      <alignment horizontal="left"/>
    </xf>
    <xf numFmtId="2" fontId="5" fillId="0" borderId="14" xfId="0" applyNumberFormat="1" applyFont="1" applyBorder="1" applyAlignment="1">
      <alignment horizontal="center" vertical="center" textRotation="90" wrapText="1"/>
    </xf>
    <xf numFmtId="1" fontId="5" fillId="0" borderId="14" xfId="0" applyNumberFormat="1" applyFont="1" applyBorder="1" applyAlignment="1">
      <alignment horizontal="center" vertical="center" textRotation="90" wrapText="1"/>
    </xf>
    <xf numFmtId="2" fontId="5" fillId="0" borderId="34" xfId="0" applyNumberFormat="1" applyFont="1" applyBorder="1" applyAlignment="1">
      <alignment horizontal="center" vertical="center" textRotation="90" wrapText="1"/>
    </xf>
    <xf numFmtId="2" fontId="5" fillId="0" borderId="35" xfId="0" applyNumberFormat="1" applyFont="1" applyBorder="1" applyAlignment="1">
      <alignment horizontal="center" vertical="center" textRotation="90" wrapText="1"/>
    </xf>
    <xf numFmtId="0" fontId="14" fillId="0" borderId="8" xfId="0" applyFont="1" applyBorder="1" applyAlignment="1">
      <alignment horizontal="center" vertical="center"/>
    </xf>
    <xf numFmtId="0" fontId="14" fillId="0" borderId="9" xfId="0" applyFont="1" applyBorder="1" applyAlignment="1">
      <alignment wrapText="1"/>
    </xf>
    <xf numFmtId="0" fontId="14" fillId="0" borderId="9" xfId="0" applyFont="1" applyBorder="1" applyAlignment="1">
      <alignment horizontal="center" vertical="center" wrapText="1"/>
    </xf>
    <xf numFmtId="0" fontId="15" fillId="0" borderId="0" xfId="0" applyFont="1"/>
    <xf numFmtId="0" fontId="16" fillId="0" borderId="0" xfId="0" applyFont="1"/>
    <xf numFmtId="49" fontId="8" fillId="0" borderId="0" xfId="0" applyNumberFormat="1" applyFont="1" applyAlignment="1">
      <alignment horizontal="center" vertical="center"/>
    </xf>
    <xf numFmtId="2" fontId="8" fillId="0" borderId="0" xfId="0" applyNumberFormat="1" applyFont="1" applyAlignment="1">
      <alignment horizontal="right" vertical="center" wrapText="1"/>
    </xf>
    <xf numFmtId="2" fontId="8" fillId="0" borderId="0" xfId="0" applyNumberFormat="1" applyFont="1" applyAlignment="1">
      <alignment horizontal="center" vertical="center"/>
    </xf>
    <xf numFmtId="0" fontId="5" fillId="0" borderId="0" xfId="0" applyFont="1" applyAlignment="1">
      <alignment horizontal="left"/>
    </xf>
    <xf numFmtId="0" fontId="5" fillId="0" borderId="42" xfId="0" applyFont="1" applyBorder="1" applyAlignment="1">
      <alignment horizontal="center" vertical="center"/>
    </xf>
    <xf numFmtId="0" fontId="2" fillId="0" borderId="43" xfId="0" applyFont="1" applyBorder="1" applyAlignment="1">
      <alignment horizontal="center" vertical="center"/>
    </xf>
    <xf numFmtId="0" fontId="5" fillId="0" borderId="43" xfId="0" applyFont="1" applyBorder="1" applyAlignment="1">
      <alignment horizontal="center" vertical="center"/>
    </xf>
    <xf numFmtId="2" fontId="14" fillId="0" borderId="9" xfId="0" applyNumberFormat="1" applyFont="1" applyBorder="1" applyAlignment="1">
      <alignment horizontal="center" vertical="center"/>
    </xf>
    <xf numFmtId="2" fontId="14" fillId="0" borderId="36" xfId="0" applyNumberFormat="1" applyFont="1" applyBorder="1" applyAlignment="1">
      <alignment horizontal="center" vertical="center"/>
    </xf>
    <xf numFmtId="2" fontId="5" fillId="0" borderId="37" xfId="0" applyNumberFormat="1" applyFont="1" applyBorder="1" applyAlignment="1">
      <alignment horizontal="center" vertical="center"/>
    </xf>
    <xf numFmtId="2" fontId="14" fillId="0" borderId="37" xfId="0" applyNumberFormat="1" applyFont="1" applyBorder="1" applyAlignment="1">
      <alignment horizontal="center" vertical="center"/>
    </xf>
    <xf numFmtId="4" fontId="5" fillId="0" borderId="38" xfId="0" applyNumberFormat="1" applyFont="1" applyBorder="1" applyAlignment="1">
      <alignment horizontal="center" vertical="center" wrapText="1"/>
    </xf>
    <xf numFmtId="165" fontId="5" fillId="0" borderId="8" xfId="0" applyNumberFormat="1" applyFont="1" applyBorder="1" applyAlignment="1">
      <alignment horizontal="center" vertical="center" wrapText="1"/>
    </xf>
    <xf numFmtId="165" fontId="5" fillId="0" borderId="9" xfId="0" applyNumberFormat="1" applyFont="1" applyBorder="1" applyAlignment="1">
      <alignment horizontal="center" vertical="center" wrapText="1"/>
    </xf>
    <xf numFmtId="165" fontId="5" fillId="0" borderId="9" xfId="0" applyNumberFormat="1" applyFont="1" applyBorder="1" applyAlignment="1">
      <alignment horizontal="center" vertical="center"/>
    </xf>
    <xf numFmtId="165" fontId="5" fillId="0" borderId="10" xfId="0" applyNumberFormat="1" applyFont="1" applyBorder="1" applyAlignment="1">
      <alignment horizontal="center" vertical="center" wrapText="1"/>
    </xf>
    <xf numFmtId="0" fontId="17" fillId="0" borderId="0" xfId="0" applyFont="1"/>
    <xf numFmtId="0" fontId="5" fillId="0" borderId="44" xfId="0"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wrapText="1"/>
    </xf>
    <xf numFmtId="2" fontId="5" fillId="0" borderId="9" xfId="0" applyNumberFormat="1" applyFont="1" applyBorder="1" applyAlignment="1">
      <alignment horizontal="center" vertical="center"/>
    </xf>
    <xf numFmtId="4" fontId="5" fillId="0" borderId="6" xfId="0" applyNumberFormat="1" applyFont="1" applyBorder="1" applyAlignment="1">
      <alignment horizontal="center" vertical="center"/>
    </xf>
    <xf numFmtId="2" fontId="5" fillId="0" borderId="7" xfId="0" applyNumberFormat="1" applyFont="1" applyBorder="1" applyAlignment="1">
      <alignment horizontal="center" vertical="center"/>
    </xf>
    <xf numFmtId="2" fontId="5" fillId="0" borderId="10" xfId="0" applyNumberFormat="1" applyFont="1" applyBorder="1" applyAlignment="1">
      <alignment horizontal="center" vertical="center"/>
    </xf>
    <xf numFmtId="0" fontId="14" fillId="0" borderId="8" xfId="0" applyFont="1" applyBorder="1" applyAlignment="1">
      <alignment horizontal="center"/>
    </xf>
    <xf numFmtId="2" fontId="5" fillId="0" borderId="8" xfId="0" applyNumberFormat="1" applyFont="1" applyBorder="1" applyAlignment="1">
      <alignment horizontal="center" vertical="center"/>
    </xf>
    <xf numFmtId="0" fontId="14" fillId="0" borderId="44" xfId="0" applyFont="1" applyBorder="1" applyAlignment="1">
      <alignment horizontal="center"/>
    </xf>
    <xf numFmtId="0" fontId="14" fillId="0" borderId="45" xfId="0" applyFont="1" applyBorder="1" applyAlignment="1">
      <alignment wrapText="1"/>
    </xf>
    <xf numFmtId="0" fontId="5" fillId="0" borderId="45" xfId="0" applyFont="1" applyBorder="1" applyAlignment="1">
      <alignment horizontal="center" vertical="center"/>
    </xf>
    <xf numFmtId="0" fontId="14" fillId="0" borderId="9" xfId="0" applyFont="1" applyBorder="1" applyAlignment="1">
      <alignment horizontal="center" vertical="center"/>
    </xf>
    <xf numFmtId="0" fontId="5" fillId="0" borderId="46" xfId="0" applyFont="1" applyBorder="1" applyAlignment="1">
      <alignment horizontal="center" vertical="center"/>
    </xf>
    <xf numFmtId="0" fontId="2" fillId="0" borderId="47" xfId="0" applyFont="1" applyBorder="1" applyAlignment="1">
      <alignment horizontal="center" vertical="center"/>
    </xf>
    <xf numFmtId="0" fontId="5" fillId="0" borderId="47" xfId="0" applyFont="1" applyBorder="1" applyAlignment="1">
      <alignment horizontal="center" vertical="center"/>
    </xf>
    <xf numFmtId="0" fontId="14" fillId="0" borderId="40" xfId="0" applyFont="1" applyBorder="1" applyAlignment="1">
      <alignment horizontal="center" vertical="center"/>
    </xf>
    <xf numFmtId="0" fontId="14" fillId="0" borderId="14" xfId="0" applyFont="1" applyBorder="1" applyAlignment="1">
      <alignment wrapText="1"/>
    </xf>
    <xf numFmtId="0" fontId="14" fillId="0" borderId="14" xfId="0" applyFont="1" applyBorder="1" applyAlignment="1">
      <alignment horizontal="center"/>
    </xf>
    <xf numFmtId="2" fontId="14" fillId="0" borderId="14" xfId="0" applyNumberFormat="1" applyFont="1" applyBorder="1" applyAlignment="1">
      <alignment horizontal="center"/>
    </xf>
    <xf numFmtId="2" fontId="5" fillId="0" borderId="40" xfId="0" applyNumberFormat="1" applyFont="1" applyBorder="1" applyAlignment="1">
      <alignment horizontal="center" vertical="center"/>
    </xf>
    <xf numFmtId="2" fontId="5" fillId="0" borderId="14" xfId="0" applyNumberFormat="1" applyFont="1" applyBorder="1" applyAlignment="1">
      <alignment horizontal="center" vertical="center"/>
    </xf>
    <xf numFmtId="2" fontId="5" fillId="0" borderId="34" xfId="0" applyNumberFormat="1" applyFont="1" applyBorder="1" applyAlignment="1">
      <alignment horizontal="center" vertical="center"/>
    </xf>
    <xf numFmtId="49" fontId="8" fillId="0" borderId="2" xfId="0" applyNumberFormat="1" applyFont="1" applyBorder="1" applyAlignment="1">
      <alignment horizontal="center" vertical="center"/>
    </xf>
    <xf numFmtId="2" fontId="15" fillId="0" borderId="3" xfId="0" applyNumberFormat="1" applyFont="1" applyBorder="1" applyAlignment="1">
      <alignment horizontal="center"/>
    </xf>
    <xf numFmtId="2" fontId="15" fillId="0" borderId="4" xfId="0" applyNumberFormat="1" applyFont="1" applyBorder="1" applyAlignment="1">
      <alignment horizontal="center"/>
    </xf>
    <xf numFmtId="2" fontId="15" fillId="0" borderId="0" xfId="0" applyNumberFormat="1" applyFont="1" applyAlignment="1">
      <alignment horizontal="center"/>
    </xf>
    <xf numFmtId="0" fontId="5" fillId="0" borderId="0" xfId="0" applyFont="1" applyAlignment="1">
      <alignment vertical="top" wrapText="1"/>
    </xf>
    <xf numFmtId="2" fontId="5" fillId="0" borderId="0" xfId="0" applyNumberFormat="1" applyFont="1"/>
    <xf numFmtId="2" fontId="8" fillId="0" borderId="0" xfId="0" applyNumberFormat="1" applyFont="1" applyAlignment="1">
      <alignment horizontal="center"/>
    </xf>
    <xf numFmtId="0" fontId="12" fillId="0" borderId="36" xfId="11" applyFont="1" applyBorder="1" applyAlignment="1">
      <alignment horizontal="center" vertical="top"/>
    </xf>
    <xf numFmtId="49" fontId="22" fillId="0" borderId="37" xfId="11" applyNumberFormat="1" applyFont="1" applyBorder="1" applyAlignment="1">
      <alignment wrapText="1"/>
    </xf>
    <xf numFmtId="0" fontId="22" fillId="0" borderId="37" xfId="0" applyFont="1" applyBorder="1" applyAlignment="1">
      <alignment horizontal="center" vertical="center" wrapText="1"/>
    </xf>
    <xf numFmtId="0" fontId="12" fillId="0" borderId="37" xfId="0" applyFont="1" applyBorder="1" applyAlignment="1">
      <alignment horizontal="center" vertical="center" wrapText="1"/>
    </xf>
    <xf numFmtId="2" fontId="5" fillId="0" borderId="36" xfId="0" applyNumberFormat="1" applyFont="1" applyBorder="1" applyAlignment="1">
      <alignment horizontal="center" vertical="center"/>
    </xf>
    <xf numFmtId="4" fontId="5" fillId="0" borderId="37" xfId="0" applyNumberFormat="1" applyFont="1" applyBorder="1" applyAlignment="1">
      <alignment horizontal="center" vertical="center"/>
    </xf>
    <xf numFmtId="2" fontId="5" fillId="0" borderId="38" xfId="0" applyNumberFormat="1" applyFont="1" applyBorder="1" applyAlignment="1">
      <alignment horizontal="center" vertical="center"/>
    </xf>
    <xf numFmtId="0" fontId="12" fillId="0" borderId="8" xfId="11" applyFont="1" applyBorder="1" applyAlignment="1">
      <alignment horizontal="center" vertical="top"/>
    </xf>
    <xf numFmtId="49" fontId="22" fillId="0" borderId="9" xfId="11" applyNumberFormat="1" applyFont="1" applyBorder="1" applyAlignment="1">
      <alignment wrapText="1"/>
    </xf>
    <xf numFmtId="0" fontId="22" fillId="0" borderId="9" xfId="0" applyFont="1" applyBorder="1" applyAlignment="1">
      <alignment horizontal="center" vertical="center" wrapText="1"/>
    </xf>
    <xf numFmtId="0" fontId="12" fillId="0" borderId="9" xfId="0" applyFont="1" applyBorder="1" applyAlignment="1">
      <alignment horizontal="center" vertical="center" wrapText="1"/>
    </xf>
    <xf numFmtId="0" fontId="22" fillId="0" borderId="9" xfId="11" applyFont="1" applyBorder="1" applyAlignment="1">
      <alignment wrapText="1"/>
    </xf>
    <xf numFmtId="0" fontId="12" fillId="0" borderId="9" xfId="0" applyFont="1" applyBorder="1" applyAlignment="1">
      <alignment vertical="center" wrapText="1"/>
    </xf>
    <xf numFmtId="0" fontId="12" fillId="0" borderId="9" xfId="9" applyFont="1" applyBorder="1" applyAlignment="1">
      <alignment horizontal="left" vertical="center" wrapText="1"/>
    </xf>
    <xf numFmtId="0" fontId="22" fillId="0" borderId="9" xfId="11" applyFont="1" applyBorder="1" applyAlignment="1">
      <alignment vertical="center" wrapText="1"/>
    </xf>
    <xf numFmtId="0" fontId="12" fillId="0" borderId="9" xfId="0" applyFont="1" applyBorder="1" applyAlignment="1">
      <alignment wrapText="1"/>
    </xf>
    <xf numFmtId="0" fontId="22" fillId="0" borderId="9" xfId="0" applyFont="1" applyBorder="1"/>
    <xf numFmtId="0" fontId="22" fillId="0" borderId="9" xfId="0" applyFont="1" applyBorder="1" applyAlignment="1">
      <alignment wrapText="1"/>
    </xf>
    <xf numFmtId="0" fontId="22" fillId="0" borderId="9" xfId="0" applyFont="1" applyBorder="1" applyAlignment="1">
      <alignment vertical="top" wrapText="1"/>
    </xf>
    <xf numFmtId="0" fontId="12" fillId="0" borderId="9" xfId="0" applyFont="1" applyBorder="1" applyAlignment="1">
      <alignment horizontal="center" vertical="top" wrapText="1"/>
    </xf>
    <xf numFmtId="0" fontId="12" fillId="0" borderId="9" xfId="11" applyFont="1" applyBorder="1" applyAlignment="1">
      <alignment horizontal="center" vertical="center"/>
    </xf>
    <xf numFmtId="0" fontId="12" fillId="0" borderId="9" xfId="11" applyFont="1" applyBorder="1" applyAlignment="1">
      <alignment horizontal="left" vertical="top" wrapText="1"/>
    </xf>
    <xf numFmtId="0" fontId="12" fillId="0" borderId="9" xfId="0" applyFont="1" applyBorder="1" applyAlignment="1">
      <alignment horizontal="left" vertical="top" wrapText="1"/>
    </xf>
    <xf numFmtId="0" fontId="23" fillId="0" borderId="0" xfId="11" applyFont="1"/>
    <xf numFmtId="0" fontId="24" fillId="0" borderId="8" xfId="0" applyFont="1" applyBorder="1" applyAlignment="1">
      <alignment horizontal="center" vertical="top" wrapText="1"/>
    </xf>
    <xf numFmtId="49" fontId="24" fillId="0" borderId="9" xfId="11" applyNumberFormat="1" applyFont="1" applyBorder="1" applyAlignment="1">
      <alignment horizontal="left" vertical="top" wrapText="1"/>
    </xf>
    <xf numFmtId="2" fontId="12" fillId="0" borderId="8" xfId="0" applyNumberFormat="1" applyFont="1" applyBorder="1" applyAlignment="1">
      <alignment horizontal="center" vertical="center" wrapText="1"/>
    </xf>
    <xf numFmtId="2" fontId="12" fillId="0" borderId="6" xfId="0" applyNumberFormat="1" applyFont="1" applyBorder="1" applyAlignment="1">
      <alignment horizontal="center" vertical="center" wrapText="1"/>
    </xf>
    <xf numFmtId="49" fontId="24" fillId="0" borderId="9" xfId="0" applyNumberFormat="1" applyFont="1" applyBorder="1" applyAlignment="1">
      <alignment horizontal="center" vertical="top" wrapText="1"/>
    </xf>
    <xf numFmtId="4" fontId="12" fillId="0" borderId="9" xfId="0" applyNumberFormat="1" applyFont="1" applyBorder="1" applyAlignment="1">
      <alignment horizontal="center" vertical="center" wrapText="1"/>
    </xf>
    <xf numFmtId="0" fontId="12" fillId="0" borderId="40" xfId="0" applyFont="1" applyBorder="1" applyAlignment="1">
      <alignment horizontal="center" vertical="top" wrapText="1"/>
    </xf>
    <xf numFmtId="49" fontId="12" fillId="0" borderId="14" xfId="11" applyNumberFormat="1" applyFont="1" applyBorder="1" applyAlignment="1">
      <alignment horizontal="left" vertical="top" wrapText="1"/>
    </xf>
    <xf numFmtId="0" fontId="12" fillId="0" borderId="14" xfId="0" applyFont="1" applyBorder="1" applyAlignment="1">
      <alignment horizontal="center" vertical="center" wrapText="1"/>
    </xf>
    <xf numFmtId="0" fontId="25" fillId="0" borderId="0" xfId="11" applyFont="1"/>
    <xf numFmtId="0" fontId="5" fillId="0" borderId="39" xfId="0" applyFont="1" applyBorder="1"/>
    <xf numFmtId="2" fontId="8" fillId="0" borderId="39" xfId="0" applyNumberFormat="1" applyFont="1" applyBorder="1" applyAlignment="1">
      <alignment horizontal="center" vertical="center"/>
    </xf>
    <xf numFmtId="2" fontId="8" fillId="0" borderId="23" xfId="0" applyNumberFormat="1" applyFont="1" applyBorder="1" applyAlignment="1">
      <alignment horizontal="center" vertical="center"/>
    </xf>
    <xf numFmtId="2" fontId="8" fillId="0" borderId="24" xfId="0" applyNumberFormat="1" applyFont="1" applyBorder="1" applyAlignment="1">
      <alignment horizontal="center" vertical="center"/>
    </xf>
    <xf numFmtId="0" fontId="21" fillId="0" borderId="0" xfId="0" applyFont="1" applyAlignment="1">
      <alignment horizontal="left" vertical="center"/>
    </xf>
    <xf numFmtId="0" fontId="0" fillId="0" borderId="0" xfId="0" applyAlignment="1">
      <alignment horizontal="left"/>
    </xf>
    <xf numFmtId="0" fontId="14" fillId="0" borderId="36" xfId="0" applyFont="1" applyBorder="1" applyAlignment="1">
      <alignment horizontal="center" vertical="center"/>
    </xf>
    <xf numFmtId="0" fontId="14" fillId="0" borderId="37" xfId="0" applyFont="1" applyBorder="1" applyAlignment="1">
      <alignment vertical="center" wrapText="1"/>
    </xf>
    <xf numFmtId="2" fontId="14" fillId="0" borderId="37" xfId="0" applyNumberFormat="1" applyFont="1" applyBorder="1" applyAlignment="1">
      <alignment horizontal="center" vertical="center" wrapText="1"/>
    </xf>
    <xf numFmtId="2" fontId="2" fillId="0" borderId="9" xfId="0" applyNumberFormat="1" applyFont="1" applyBorder="1" applyAlignment="1">
      <alignment horizontal="center" vertical="center"/>
    </xf>
    <xf numFmtId="2" fontId="2" fillId="0" borderId="10" xfId="0" applyNumberFormat="1" applyFont="1" applyBorder="1" applyAlignment="1">
      <alignment horizontal="center" vertical="center"/>
    </xf>
    <xf numFmtId="2" fontId="14" fillId="0" borderId="9" xfId="0" applyNumberFormat="1" applyFont="1" applyBorder="1" applyAlignment="1">
      <alignment horizontal="center" vertical="center" wrapText="1"/>
    </xf>
    <xf numFmtId="0" fontId="14" fillId="0" borderId="0" xfId="0" applyFont="1" applyAlignment="1">
      <alignment vertical="center"/>
    </xf>
    <xf numFmtId="2" fontId="14" fillId="0" borderId="6" xfId="0" applyNumberFormat="1" applyFont="1" applyBorder="1" applyAlignment="1">
      <alignment horizontal="center" vertical="center" wrapText="1"/>
    </xf>
    <xf numFmtId="0" fontId="14" fillId="0" borderId="39" xfId="0" applyFont="1" applyBorder="1" applyAlignment="1">
      <alignment horizontal="center" vertical="center"/>
    </xf>
    <xf numFmtId="0" fontId="14" fillId="0" borderId="14" xfId="0" applyFont="1" applyBorder="1" applyAlignment="1">
      <alignment vertical="center" wrapText="1"/>
    </xf>
    <xf numFmtId="2" fontId="14" fillId="0" borderId="14" xfId="0" applyNumberFormat="1" applyFont="1" applyBorder="1" applyAlignment="1">
      <alignment horizontal="center" vertical="center" wrapText="1"/>
    </xf>
    <xf numFmtId="0" fontId="14" fillId="0" borderId="23" xfId="0" applyFont="1" applyBorder="1" applyAlignment="1">
      <alignment horizontal="center" vertical="center" wrapText="1"/>
    </xf>
    <xf numFmtId="0" fontId="2" fillId="0" borderId="40" xfId="0" applyFont="1" applyBorder="1" applyAlignment="1">
      <alignment horizontal="center" vertical="center" wrapText="1"/>
    </xf>
    <xf numFmtId="2" fontId="2" fillId="0" borderId="14" xfId="0" applyNumberFormat="1" applyFont="1" applyBorder="1" applyAlignment="1">
      <alignment horizontal="center" vertical="center"/>
    </xf>
    <xf numFmtId="4" fontId="2" fillId="0" borderId="23" xfId="0" applyNumberFormat="1" applyFont="1" applyBorder="1" applyAlignment="1">
      <alignment horizontal="center" vertical="center"/>
    </xf>
    <xf numFmtId="2" fontId="2" fillId="0" borderId="24" xfId="0" applyNumberFormat="1" applyFont="1" applyBorder="1" applyAlignment="1">
      <alignment horizontal="center" vertical="center"/>
    </xf>
    <xf numFmtId="49" fontId="8" fillId="0" borderId="39" xfId="0" applyNumberFormat="1" applyFont="1" applyBorder="1" applyAlignment="1">
      <alignment horizontal="center" vertical="center"/>
    </xf>
    <xf numFmtId="2" fontId="15" fillId="0" borderId="2" xfId="0" applyNumberFormat="1" applyFont="1" applyBorder="1" applyAlignment="1">
      <alignment horizontal="center" vertical="center"/>
    </xf>
    <xf numFmtId="2" fontId="15" fillId="0" borderId="3" xfId="0" applyNumberFormat="1" applyFont="1" applyBorder="1" applyAlignment="1">
      <alignment horizontal="center" vertical="center"/>
    </xf>
    <xf numFmtId="2" fontId="15" fillId="0" borderId="41" xfId="0" applyNumberFormat="1" applyFont="1" applyBorder="1" applyAlignment="1">
      <alignment horizontal="center" vertical="center"/>
    </xf>
    <xf numFmtId="2" fontId="15" fillId="0" borderId="4" xfId="0" applyNumberFormat="1" applyFont="1" applyBorder="1" applyAlignment="1">
      <alignment horizontal="center" vertical="center"/>
    </xf>
    <xf numFmtId="2" fontId="5" fillId="0" borderId="45" xfId="0" applyNumberFormat="1" applyFont="1" applyBorder="1" applyAlignment="1">
      <alignment horizontal="center" vertical="center" textRotation="90" wrapText="1"/>
    </xf>
    <xf numFmtId="1" fontId="5" fillId="0" borderId="45" xfId="0" applyNumberFormat="1" applyFont="1" applyBorder="1" applyAlignment="1">
      <alignment horizontal="center" vertical="center" textRotation="90" wrapText="1"/>
    </xf>
    <xf numFmtId="2" fontId="5" fillId="0" borderId="49" xfId="0" applyNumberFormat="1" applyFont="1" applyBorder="1" applyAlignment="1">
      <alignment horizontal="center" vertical="center" textRotation="90" wrapText="1"/>
    </xf>
    <xf numFmtId="2" fontId="5" fillId="0" borderId="50" xfId="0" applyNumberFormat="1" applyFont="1" applyBorder="1" applyAlignment="1">
      <alignment horizontal="center" vertical="center" textRotation="90" wrapText="1"/>
    </xf>
    <xf numFmtId="0" fontId="5" fillId="0" borderId="36" xfId="0" applyFont="1" applyBorder="1" applyAlignment="1">
      <alignment horizontal="center" vertical="center" wrapText="1"/>
    </xf>
    <xf numFmtId="0" fontId="8" fillId="0" borderId="51" xfId="0" applyFont="1" applyBorder="1" applyAlignment="1">
      <alignment horizontal="left" vertical="top" wrapText="1"/>
    </xf>
    <xf numFmtId="0" fontId="5" fillId="0" borderId="37" xfId="0" applyFont="1" applyBorder="1" applyAlignment="1">
      <alignment horizontal="center" vertical="center" wrapText="1"/>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5" fillId="0" borderId="38" xfId="0" applyFont="1" applyBorder="1" applyAlignment="1">
      <alignment horizontal="center" vertical="center"/>
    </xf>
    <xf numFmtId="0" fontId="5" fillId="0" borderId="52" xfId="0" applyFont="1" applyBorder="1" applyAlignment="1">
      <alignment horizontal="left" vertical="top"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52" xfId="0" applyFont="1" applyBorder="1" applyAlignment="1">
      <alignment horizontal="justify" vertical="top" wrapText="1"/>
    </xf>
    <xf numFmtId="4" fontId="5" fillId="0" borderId="8" xfId="0" applyNumberFormat="1" applyFont="1" applyBorder="1" applyAlignment="1">
      <alignment horizontal="center" vertical="center" wrapText="1"/>
    </xf>
    <xf numFmtId="4" fontId="5" fillId="0" borderId="9" xfId="0" applyNumberFormat="1" applyFont="1" applyBorder="1" applyAlignment="1">
      <alignment horizontal="center" vertical="center" wrapText="1"/>
    </xf>
    <xf numFmtId="0" fontId="5" fillId="0" borderId="52" xfId="0" applyFont="1" applyBorder="1" applyAlignment="1">
      <alignment horizontal="left" vertical="center" wrapText="1"/>
    </xf>
    <xf numFmtId="0" fontId="8" fillId="0" borderId="52" xfId="0" applyFont="1" applyBorder="1" applyAlignment="1">
      <alignment horizontal="left" vertical="top" wrapText="1"/>
    </xf>
    <xf numFmtId="0" fontId="14" fillId="0" borderId="9" xfId="0" applyFont="1" applyBorder="1" applyAlignment="1">
      <alignment horizontal="left" vertical="top" wrapText="1"/>
    </xf>
    <xf numFmtId="2" fontId="5" fillId="0" borderId="9" xfId="0" applyNumberFormat="1" applyFont="1" applyBorder="1" applyAlignment="1">
      <alignment horizontal="center" vertical="center" wrapText="1"/>
    </xf>
    <xf numFmtId="0" fontId="5" fillId="0" borderId="52" xfId="0" applyFont="1" applyBorder="1" applyAlignment="1">
      <alignment horizontal="justify" vertical="center" wrapText="1"/>
    </xf>
    <xf numFmtId="0" fontId="8" fillId="0" borderId="52" xfId="0" applyFont="1" applyBorder="1" applyAlignment="1">
      <alignment horizontal="justify" vertical="top" wrapText="1"/>
    </xf>
    <xf numFmtId="0" fontId="20" fillId="0" borderId="9" xfId="0" applyFont="1" applyBorder="1" applyAlignment="1">
      <alignment horizontal="center" vertical="center"/>
    </xf>
    <xf numFmtId="0" fontId="20" fillId="0" borderId="10" xfId="0" applyFont="1" applyBorder="1" applyAlignment="1">
      <alignment horizontal="center" vertical="center" wrapText="1"/>
    </xf>
    <xf numFmtId="2" fontId="21" fillId="0" borderId="10"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0" xfId="0" applyFont="1"/>
    <xf numFmtId="0" fontId="8" fillId="0" borderId="9" xfId="0" applyFont="1" applyBorder="1" applyAlignment="1">
      <alignment horizontal="justify" vertical="top" wrapText="1"/>
    </xf>
    <xf numFmtId="0" fontId="5" fillId="0" borderId="5" xfId="0" applyFont="1" applyBorder="1" applyAlignment="1">
      <alignment horizontal="center" vertical="center" wrapText="1"/>
    </xf>
    <xf numFmtId="0" fontId="8" fillId="0" borderId="53" xfId="0" applyFont="1" applyBorder="1" applyAlignment="1">
      <alignment horizontal="left" vertical="center" wrapText="1"/>
    </xf>
    <xf numFmtId="4" fontId="8" fillId="0" borderId="9" xfId="0" applyNumberFormat="1" applyFont="1" applyBorder="1" applyAlignment="1">
      <alignment horizontal="center" vertical="center"/>
    </xf>
    <xf numFmtId="0" fontId="8" fillId="0" borderId="52" xfId="0" applyFont="1" applyBorder="1" applyAlignment="1">
      <alignment horizontal="justify" vertical="center" wrapText="1"/>
    </xf>
    <xf numFmtId="4" fontId="5" fillId="0" borderId="23" xfId="0" applyNumberFormat="1" applyFont="1" applyBorder="1" applyAlignment="1">
      <alignment horizontal="center" vertical="center"/>
    </xf>
    <xf numFmtId="4" fontId="8" fillId="0" borderId="14" xfId="0" applyNumberFormat="1" applyFont="1" applyBorder="1" applyAlignment="1">
      <alignment horizontal="center" vertical="center"/>
    </xf>
    <xf numFmtId="0" fontId="5" fillId="0" borderId="2" xfId="0" applyFont="1" applyBorder="1"/>
    <xf numFmtId="2" fontId="8" fillId="0" borderId="2" xfId="0" applyNumberFormat="1" applyFont="1" applyBorder="1" applyAlignment="1">
      <alignment horizontal="center" vertical="center"/>
    </xf>
    <xf numFmtId="2" fontId="8" fillId="0" borderId="3" xfId="0" applyNumberFormat="1" applyFont="1" applyBorder="1" applyAlignment="1">
      <alignment horizontal="center" vertical="center"/>
    </xf>
    <xf numFmtId="2" fontId="8" fillId="0" borderId="4" xfId="0" applyNumberFormat="1" applyFont="1" applyBorder="1" applyAlignment="1">
      <alignment horizontal="center" vertical="center"/>
    </xf>
    <xf numFmtId="49" fontId="12" fillId="0" borderId="9" xfId="11" applyNumberFormat="1" applyFont="1" applyBorder="1" applyAlignment="1">
      <alignment horizontal="left" vertical="top" wrapText="1"/>
    </xf>
    <xf numFmtId="0" fontId="22" fillId="0" borderId="9" xfId="11" applyFont="1" applyBorder="1" applyAlignment="1">
      <alignment horizontal="center" vertical="center"/>
    </xf>
    <xf numFmtId="0" fontId="12" fillId="0" borderId="27" xfId="0" applyFont="1" applyBorder="1" applyAlignment="1">
      <alignment horizontal="right" vertical="center" wrapText="1"/>
    </xf>
    <xf numFmtId="4" fontId="13" fillId="0" borderId="27" xfId="0" applyNumberFormat="1" applyFont="1" applyBorder="1" applyAlignment="1">
      <alignment horizontal="center" vertical="center" wrapText="1"/>
    </xf>
    <xf numFmtId="4" fontId="13" fillId="0" borderId="19" xfId="0" applyNumberFormat="1" applyFont="1" applyBorder="1" applyAlignment="1">
      <alignment horizontal="center" vertical="center" wrapText="1"/>
    </xf>
    <xf numFmtId="0" fontId="14" fillId="0" borderId="9" xfId="0" applyFont="1" applyBorder="1" applyAlignment="1">
      <alignment horizontal="left" vertical="center" wrapText="1"/>
    </xf>
    <xf numFmtId="0" fontId="14" fillId="0" borderId="9" xfId="0" applyFont="1" applyBorder="1" applyAlignment="1">
      <alignment horizontal="center" vertical="top" wrapText="1"/>
    </xf>
    <xf numFmtId="0" fontId="14" fillId="0" borderId="9" xfId="0" applyFont="1" applyBorder="1" applyAlignment="1">
      <alignment horizontal="justify" vertical="center" wrapText="1"/>
    </xf>
    <xf numFmtId="0" fontId="5" fillId="0" borderId="9" xfId="0" applyFont="1" applyBorder="1" applyAlignment="1">
      <alignment horizontal="left" vertical="center" wrapText="1"/>
    </xf>
    <xf numFmtId="0" fontId="14" fillId="0" borderId="9" xfId="0" applyFont="1" applyBorder="1" applyAlignment="1">
      <alignment horizontal="justify" vertical="top" wrapText="1"/>
    </xf>
    <xf numFmtId="0" fontId="15" fillId="0" borderId="42" xfId="0" applyFont="1" applyBorder="1" applyAlignment="1">
      <alignment horizontal="center" vertical="top" wrapText="1"/>
    </xf>
    <xf numFmtId="0" fontId="15" fillId="0" borderId="37" xfId="0" applyFont="1" applyBorder="1" applyAlignment="1">
      <alignment horizontal="justify" vertical="center" wrapText="1"/>
    </xf>
    <xf numFmtId="2" fontId="5" fillId="0" borderId="37" xfId="0" applyNumberFormat="1" applyFont="1" applyBorder="1" applyAlignment="1">
      <alignment horizontal="center" vertical="center" wrapText="1"/>
    </xf>
    <xf numFmtId="0" fontId="14" fillId="0" borderId="43" xfId="0" applyFont="1" applyBorder="1" applyAlignment="1">
      <alignment horizontal="center" vertical="center" wrapText="1"/>
    </xf>
    <xf numFmtId="2" fontId="5" fillId="0" borderId="36" xfId="0" applyNumberFormat="1" applyFont="1" applyBorder="1" applyAlignment="1">
      <alignment horizontal="center" vertical="center" wrapText="1"/>
    </xf>
    <xf numFmtId="4" fontId="5" fillId="0" borderId="37" xfId="0" applyNumberFormat="1" applyFont="1" applyBorder="1" applyAlignment="1">
      <alignment horizontal="center" vertical="center" wrapText="1"/>
    </xf>
    <xf numFmtId="2" fontId="5" fillId="0" borderId="38" xfId="0" applyNumberFormat="1" applyFont="1" applyBorder="1" applyAlignment="1">
      <alignment horizontal="center" vertical="center" wrapText="1"/>
    </xf>
    <xf numFmtId="0" fontId="17" fillId="0" borderId="0" xfId="0" applyFont="1" applyAlignment="1">
      <alignment vertical="top" wrapText="1"/>
    </xf>
    <xf numFmtId="0" fontId="14" fillId="0" borderId="8" xfId="0" applyFont="1" applyBorder="1" applyAlignment="1">
      <alignment horizontal="center" vertical="top" wrapText="1"/>
    </xf>
    <xf numFmtId="0" fontId="15" fillId="0" borderId="8" xfId="0" applyFont="1" applyBorder="1" applyAlignment="1">
      <alignment horizontal="center" vertical="center" wrapText="1"/>
    </xf>
    <xf numFmtId="0" fontId="15" fillId="0" borderId="9" xfId="0" applyFont="1" applyBorder="1" applyAlignment="1">
      <alignment horizontal="justify" vertical="center" wrapText="1"/>
    </xf>
    <xf numFmtId="2" fontId="5" fillId="0" borderId="8" xfId="0" applyNumberFormat="1" applyFont="1" applyBorder="1" applyAlignment="1">
      <alignment horizontal="center" vertical="center" wrapText="1"/>
    </xf>
    <xf numFmtId="0" fontId="14" fillId="0" borderId="8" xfId="0" applyFont="1" applyBorder="1" applyAlignment="1">
      <alignment horizontal="center" vertical="center" wrapText="1"/>
    </xf>
    <xf numFmtId="0" fontId="10" fillId="0" borderId="0" xfId="0" applyFont="1" applyAlignment="1">
      <alignment vertical="top" wrapText="1"/>
    </xf>
    <xf numFmtId="0" fontId="15" fillId="0" borderId="8" xfId="0" applyFont="1" applyBorder="1" applyAlignment="1">
      <alignment horizontal="center" vertical="top" wrapText="1"/>
    </xf>
    <xf numFmtId="0" fontId="15" fillId="0" borderId="9" xfId="0" applyFont="1" applyBorder="1" applyAlignment="1">
      <alignment vertical="top" wrapText="1"/>
    </xf>
    <xf numFmtId="0" fontId="15" fillId="0" borderId="9" xfId="0" applyFont="1" applyBorder="1" applyAlignment="1">
      <alignment horizontal="left" vertical="center" wrapText="1"/>
    </xf>
    <xf numFmtId="0" fontId="14" fillId="0" borderId="8" xfId="0" applyFont="1" applyBorder="1" applyAlignment="1">
      <alignment vertical="top" wrapText="1"/>
    </xf>
    <xf numFmtId="0" fontId="14" fillId="0" borderId="56" xfId="0" applyFont="1" applyBorder="1" applyAlignment="1">
      <alignment horizontal="center" vertical="center"/>
    </xf>
    <xf numFmtId="0" fontId="5" fillId="0" borderId="52" xfId="0" applyFont="1" applyBorder="1" applyAlignment="1">
      <alignment horizontal="center"/>
    </xf>
    <xf numFmtId="0" fontId="26" fillId="0" borderId="9" xfId="0" applyFont="1" applyBorder="1" applyAlignment="1">
      <alignment horizontal="justify" vertical="center" wrapText="1"/>
    </xf>
    <xf numFmtId="0" fontId="26" fillId="0" borderId="9" xfId="0" applyFont="1" applyBorder="1" applyAlignment="1">
      <alignment horizontal="left" vertical="center" wrapText="1"/>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wrapText="1"/>
    </xf>
    <xf numFmtId="2" fontId="14" fillId="0" borderId="8" xfId="0" applyNumberFormat="1" applyFont="1" applyBorder="1" applyAlignment="1">
      <alignment horizontal="center" vertical="center"/>
    </xf>
    <xf numFmtId="0" fontId="14" fillId="0" borderId="6" xfId="0" applyFont="1" applyBorder="1" applyAlignment="1">
      <alignment horizontal="center" vertical="center"/>
    </xf>
    <xf numFmtId="0" fontId="15" fillId="0" borderId="40" xfId="0" applyFont="1" applyBorder="1" applyAlignment="1">
      <alignment horizontal="center" vertical="center" wrapText="1"/>
    </xf>
    <xf numFmtId="0" fontId="15" fillId="0" borderId="23" xfId="0" applyFont="1" applyBorder="1" applyAlignment="1">
      <alignment horizontal="justify" vertical="center" wrapText="1"/>
    </xf>
    <xf numFmtId="2" fontId="5" fillId="0" borderId="24" xfId="0" applyNumberFormat="1" applyFont="1" applyBorder="1" applyAlignment="1">
      <alignment horizontal="center" vertical="center"/>
    </xf>
    <xf numFmtId="0" fontId="5" fillId="0" borderId="39" xfId="0" applyFont="1" applyBorder="1" applyAlignment="1">
      <alignment horizontal="center"/>
    </xf>
    <xf numFmtId="2" fontId="14" fillId="0" borderId="0" xfId="0" applyNumberFormat="1" applyFont="1" applyAlignment="1">
      <alignment horizontal="center" vertical="center" wrapText="1"/>
    </xf>
    <xf numFmtId="0" fontId="14" fillId="0" borderId="0" xfId="0" applyFont="1" applyAlignment="1">
      <alignment horizontal="center"/>
    </xf>
    <xf numFmtId="0" fontId="5" fillId="2" borderId="52" xfId="0" applyFont="1" applyFill="1" applyBorder="1" applyAlignment="1">
      <alignment horizontal="left" vertical="top" wrapText="1"/>
    </xf>
    <xf numFmtId="0" fontId="5" fillId="2" borderId="9" xfId="0" applyFont="1" applyFill="1" applyBorder="1" applyAlignment="1">
      <alignment horizontal="center" vertical="center" wrapText="1"/>
    </xf>
    <xf numFmtId="0" fontId="28" fillId="2" borderId="52" xfId="0" applyFont="1" applyFill="1" applyBorder="1" applyAlignment="1">
      <alignment horizontal="justify" vertical="top" wrapText="1"/>
    </xf>
    <xf numFmtId="0" fontId="28" fillId="2" borderId="9" xfId="0" applyFont="1" applyFill="1" applyBorder="1" applyAlignment="1">
      <alignment horizontal="center" vertical="center" wrapText="1"/>
    </xf>
    <xf numFmtId="0" fontId="28" fillId="2" borderId="8" xfId="0" applyFont="1" applyFill="1" applyBorder="1" applyAlignment="1">
      <alignment horizontal="center" vertical="center" wrapText="1"/>
    </xf>
    <xf numFmtId="2" fontId="28" fillId="2" borderId="9" xfId="0" applyNumberFormat="1" applyFont="1" applyFill="1" applyBorder="1" applyAlignment="1">
      <alignment horizontal="center" vertical="center"/>
    </xf>
    <xf numFmtId="4" fontId="28" fillId="2" borderId="6" xfId="0" applyNumberFormat="1" applyFont="1" applyFill="1" applyBorder="1" applyAlignment="1">
      <alignment horizontal="center" vertical="center"/>
    </xf>
    <xf numFmtId="0" fontId="29" fillId="2" borderId="9" xfId="0" applyFont="1" applyFill="1" applyBorder="1" applyAlignment="1">
      <alignment horizontal="center" vertical="center"/>
    </xf>
    <xf numFmtId="2" fontId="28" fillId="2" borderId="10" xfId="0" applyNumberFormat="1" applyFont="1" applyFill="1" applyBorder="1" applyAlignment="1">
      <alignment horizontal="center" vertical="center"/>
    </xf>
    <xf numFmtId="0" fontId="5" fillId="2" borderId="0" xfId="0" applyFont="1" applyFill="1"/>
    <xf numFmtId="0" fontId="30" fillId="2" borderId="0" xfId="0" applyFont="1" applyFill="1"/>
    <xf numFmtId="0" fontId="30" fillId="2" borderId="8" xfId="0" applyFont="1" applyFill="1" applyBorder="1" applyAlignment="1">
      <alignment horizontal="center" vertical="center" wrapText="1"/>
    </xf>
    <xf numFmtId="0" fontId="30" fillId="2" borderId="52" xfId="0" applyFont="1" applyFill="1" applyBorder="1" applyAlignment="1">
      <alignment horizontal="left" vertical="top" wrapText="1"/>
    </xf>
    <xf numFmtId="0" fontId="30" fillId="2" borderId="9" xfId="0" applyFont="1" applyFill="1" applyBorder="1" applyAlignment="1">
      <alignment horizontal="center" vertical="center" wrapText="1"/>
    </xf>
    <xf numFmtId="2" fontId="30" fillId="2" borderId="9" xfId="0" applyNumberFormat="1" applyFont="1" applyFill="1" applyBorder="1" applyAlignment="1">
      <alignment horizontal="center" vertical="center"/>
    </xf>
    <xf numFmtId="4" fontId="30" fillId="2" borderId="6" xfId="0" applyNumberFormat="1" applyFont="1" applyFill="1" applyBorder="1" applyAlignment="1">
      <alignment horizontal="center" vertical="center"/>
    </xf>
    <xf numFmtId="0" fontId="31" fillId="2" borderId="9" xfId="0" applyFont="1" applyFill="1" applyBorder="1" applyAlignment="1">
      <alignment horizontal="center" vertical="center"/>
    </xf>
    <xf numFmtId="2" fontId="30" fillId="2" borderId="10" xfId="0" applyNumberFormat="1" applyFont="1" applyFill="1" applyBorder="1" applyAlignment="1">
      <alignment horizontal="center" vertical="center"/>
    </xf>
    <xf numFmtId="4" fontId="30" fillId="2" borderId="9" xfId="0" applyNumberFormat="1" applyFont="1" applyFill="1" applyBorder="1" applyAlignment="1">
      <alignment horizontal="center" vertical="center" wrapText="1"/>
    </xf>
    <xf numFmtId="0" fontId="32" fillId="2" borderId="0" xfId="0" applyFont="1" applyFill="1"/>
    <xf numFmtId="0" fontId="5" fillId="0" borderId="0" xfId="0" applyFont="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horizontal="left" vertical="top" wrapText="1"/>
    </xf>
    <xf numFmtId="0" fontId="5" fillId="0" borderId="0" xfId="0" applyFont="1" applyAlignment="1">
      <alignment horizontal="left" vertical="center" wrapText="1"/>
    </xf>
    <xf numFmtId="0" fontId="5" fillId="0" borderId="0" xfId="0" applyFont="1" applyAlignment="1">
      <alignment horizontal="right"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49" fontId="5" fillId="0" borderId="5" xfId="0" applyNumberFormat="1" applyFont="1" applyBorder="1" applyAlignment="1">
      <alignment horizontal="center" vertical="center" wrapText="1"/>
    </xf>
    <xf numFmtId="0" fontId="5" fillId="0" borderId="6" xfId="0" applyFont="1" applyBorder="1" applyAlignment="1">
      <alignment vertical="center" wrapText="1"/>
    </xf>
    <xf numFmtId="49" fontId="5" fillId="0" borderId="8" xfId="0" applyNumberFormat="1" applyFont="1" applyBorder="1" applyAlignment="1">
      <alignment horizontal="center" vertical="center" wrapText="1"/>
    </xf>
    <xf numFmtId="49" fontId="5" fillId="0" borderId="9" xfId="0" applyNumberFormat="1" applyFont="1" applyBorder="1" applyAlignment="1">
      <alignment horizontal="center" vertical="center" wrapText="1"/>
    </xf>
    <xf numFmtId="0" fontId="8" fillId="0" borderId="8" xfId="0" applyFont="1" applyBorder="1" applyAlignment="1">
      <alignment horizontal="right" vertical="center" wrapText="1"/>
    </xf>
    <xf numFmtId="49" fontId="5" fillId="0" borderId="8" xfId="0" applyNumberFormat="1" applyFont="1" applyBorder="1" applyAlignment="1">
      <alignment horizontal="left" vertical="center" wrapText="1"/>
    </xf>
    <xf numFmtId="0" fontId="5" fillId="0" borderId="11" xfId="0" applyFont="1" applyBorder="1" applyAlignment="1">
      <alignment horizontal="center" vertical="center" wrapText="1"/>
    </xf>
    <xf numFmtId="0" fontId="9" fillId="0" borderId="0" xfId="0" applyFont="1" applyAlignment="1">
      <alignment horizontal="left" vertical="center" wrapText="1"/>
    </xf>
    <xf numFmtId="0" fontId="6" fillId="0" borderId="0" xfId="0" applyFont="1" applyAlignment="1">
      <alignment horizontal="center"/>
    </xf>
    <xf numFmtId="0" fontId="5" fillId="0" borderId="0" xfId="0" applyFont="1" applyAlignment="1">
      <alignment horizontal="center"/>
    </xf>
    <xf numFmtId="0" fontId="5" fillId="0" borderId="0" xfId="10" applyFont="1" applyAlignment="1">
      <alignment horizontal="left" vertical="center" wrapText="1"/>
    </xf>
    <xf numFmtId="0" fontId="5" fillId="0" borderId="13" xfId="0" applyFont="1" applyBorder="1" applyAlignment="1">
      <alignment horizontal="center" wrapText="1"/>
    </xf>
    <xf numFmtId="0" fontId="5" fillId="0" borderId="12" xfId="0" applyFont="1" applyBorder="1" applyAlignment="1">
      <alignment horizontal="center" wrapText="1"/>
    </xf>
    <xf numFmtId="0" fontId="5" fillId="0" borderId="12" xfId="0" applyFont="1" applyBorder="1" applyAlignment="1">
      <alignment horizontal="center" vertical="center"/>
    </xf>
    <xf numFmtId="0" fontId="5" fillId="0" borderId="12" xfId="0" applyFont="1" applyBorder="1" applyAlignment="1">
      <alignment horizontal="center" vertical="center" wrapText="1"/>
    </xf>
    <xf numFmtId="0" fontId="5" fillId="0" borderId="0" xfId="10" applyFont="1" applyAlignment="1">
      <alignment horizontal="center"/>
    </xf>
    <xf numFmtId="0" fontId="5" fillId="0" borderId="0" xfId="10" applyFont="1" applyAlignment="1">
      <alignment vertical="top" wrapText="1"/>
    </xf>
    <xf numFmtId="0" fontId="5" fillId="0" borderId="0" xfId="10" applyFont="1" applyAlignment="1">
      <alignment horizontal="right"/>
    </xf>
    <xf numFmtId="0" fontId="5" fillId="0" borderId="0" xfId="0" applyFont="1" applyAlignment="1">
      <alignment horizontal="left"/>
    </xf>
    <xf numFmtId="0" fontId="5" fillId="0" borderId="13" xfId="0" applyFont="1" applyBorder="1" applyAlignment="1">
      <alignment horizontal="center"/>
    </xf>
    <xf numFmtId="2" fontId="8" fillId="0" borderId="24" xfId="0" applyNumberFormat="1" applyFont="1" applyBorder="1" applyAlignment="1">
      <alignment horizontal="right" vertical="center" wrapText="1"/>
    </xf>
    <xf numFmtId="0" fontId="5" fillId="0" borderId="0" xfId="0" applyFont="1" applyAlignment="1">
      <alignment horizontal="left" wrapText="1"/>
    </xf>
    <xf numFmtId="0" fontId="5" fillId="0" borderId="0" xfId="0" applyFont="1" applyAlignment="1">
      <alignment wrapText="1"/>
    </xf>
    <xf numFmtId="0" fontId="5" fillId="0" borderId="2" xfId="0" applyFont="1" applyBorder="1" applyAlignment="1">
      <alignment horizontal="center" vertical="center" textRotation="90"/>
    </xf>
    <xf numFmtId="0" fontId="5" fillId="0" borderId="3" xfId="0" applyFont="1" applyBorder="1" applyAlignment="1">
      <alignment horizontal="center" vertical="center"/>
    </xf>
    <xf numFmtId="0" fontId="5" fillId="0" borderId="3" xfId="0" applyFont="1" applyBorder="1" applyAlignment="1">
      <alignment horizontal="center" textRotation="90"/>
    </xf>
    <xf numFmtId="0" fontId="5" fillId="0" borderId="4" xfId="0" applyFont="1" applyBorder="1" applyAlignment="1">
      <alignment horizontal="center" textRotation="90"/>
    </xf>
    <xf numFmtId="0" fontId="5" fillId="0" borderId="33" xfId="0" applyFont="1" applyBorder="1" applyAlignment="1">
      <alignment horizontal="center"/>
    </xf>
    <xf numFmtId="0" fontId="14" fillId="0" borderId="64"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65" xfId="0" applyFont="1" applyBorder="1" applyAlignment="1">
      <alignment horizontal="center" vertical="center" wrapText="1"/>
    </xf>
    <xf numFmtId="0" fontId="14" fillId="0" borderId="57" xfId="0" applyFont="1" applyBorder="1" applyAlignment="1">
      <alignment horizontal="center" vertical="center" wrapText="1"/>
    </xf>
    <xf numFmtId="0" fontId="14" fillId="0" borderId="0" xfId="0" applyFont="1" applyAlignment="1">
      <alignment horizontal="center" vertical="center" wrapText="1"/>
    </xf>
    <xf numFmtId="0" fontId="14" fillId="0" borderId="62" xfId="0" applyFont="1" applyBorder="1" applyAlignment="1">
      <alignment horizontal="center" vertical="center" wrapText="1"/>
    </xf>
    <xf numFmtId="0" fontId="14" fillId="0" borderId="53" xfId="0" applyFont="1" applyBorder="1" applyAlignment="1">
      <alignment horizontal="center" vertical="center" wrapText="1"/>
    </xf>
    <xf numFmtId="0" fontId="14" fillId="0" borderId="66" xfId="0" applyFont="1" applyBorder="1" applyAlignment="1">
      <alignment horizontal="center" vertical="center" wrapText="1"/>
    </xf>
    <xf numFmtId="0" fontId="14" fillId="0" borderId="17" xfId="0" applyFont="1" applyBorder="1" applyAlignment="1">
      <alignment horizontal="center" vertical="center" wrapText="1"/>
    </xf>
    <xf numFmtId="2" fontId="2" fillId="0" borderId="67" xfId="0" applyNumberFormat="1" applyFont="1" applyBorder="1" applyAlignment="1">
      <alignment horizontal="center" vertical="center"/>
    </xf>
    <xf numFmtId="2" fontId="2" fillId="0" borderId="11" xfId="0" applyNumberFormat="1" applyFont="1" applyBorder="1" applyAlignment="1">
      <alignment horizontal="center" vertical="center"/>
    </xf>
    <xf numFmtId="2" fontId="2" fillId="0" borderId="65" xfId="0" applyNumberFormat="1" applyFont="1" applyBorder="1" applyAlignment="1">
      <alignment horizontal="center" vertical="center"/>
    </xf>
    <xf numFmtId="2" fontId="2" fillId="0" borderId="61" xfId="0" applyNumberFormat="1" applyFont="1" applyBorder="1" applyAlignment="1">
      <alignment horizontal="center" vertical="center"/>
    </xf>
    <xf numFmtId="2" fontId="2" fillId="0" borderId="0" xfId="0" applyNumberFormat="1" applyFont="1" applyAlignment="1">
      <alignment horizontal="center" vertical="center"/>
    </xf>
    <xf numFmtId="2" fontId="2" fillId="0" borderId="62" xfId="0" applyNumberFormat="1" applyFont="1" applyBorder="1" applyAlignment="1">
      <alignment horizontal="center" vertical="center"/>
    </xf>
    <xf numFmtId="2" fontId="2" fillId="0" borderId="68" xfId="0" applyNumberFormat="1" applyFont="1" applyBorder="1" applyAlignment="1">
      <alignment horizontal="center" vertical="center"/>
    </xf>
    <xf numFmtId="2" fontId="2" fillId="0" borderId="66" xfId="0" applyNumberFormat="1" applyFont="1" applyBorder="1" applyAlignment="1">
      <alignment horizontal="center" vertical="center"/>
    </xf>
    <xf numFmtId="2" fontId="2" fillId="0" borderId="17" xfId="0" applyNumberFormat="1" applyFont="1" applyBorder="1" applyAlignment="1">
      <alignment horizontal="center" vertical="center"/>
    </xf>
    <xf numFmtId="2" fontId="8" fillId="0" borderId="4" xfId="0" applyNumberFormat="1" applyFont="1" applyBorder="1" applyAlignment="1">
      <alignment horizontal="right" vertical="center" wrapText="1"/>
    </xf>
    <xf numFmtId="0" fontId="5" fillId="0" borderId="58" xfId="0" applyFont="1" applyBorder="1" applyAlignment="1">
      <alignment horizontal="center" vertical="center" wrapText="1"/>
    </xf>
    <xf numFmtId="0" fontId="5" fillId="0" borderId="59" xfId="0" applyFont="1" applyBorder="1" applyAlignment="1">
      <alignment horizontal="center" vertical="center" wrapText="1"/>
    </xf>
    <xf numFmtId="0" fontId="5" fillId="0" borderId="60" xfId="0" applyFont="1" applyBorder="1" applyAlignment="1">
      <alignment horizontal="center" vertical="center" wrapText="1"/>
    </xf>
    <xf numFmtId="0" fontId="5" fillId="0" borderId="6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25" xfId="0" applyFont="1" applyBorder="1" applyAlignment="1">
      <alignment horizontal="center" vertical="center" wrapText="1"/>
    </xf>
    <xf numFmtId="2" fontId="5" fillId="0" borderId="58" xfId="0" applyNumberFormat="1" applyFont="1" applyBorder="1" applyAlignment="1">
      <alignment horizontal="center" vertical="center"/>
    </xf>
    <xf numFmtId="2" fontId="5" fillId="0" borderId="59" xfId="0" applyNumberFormat="1" applyFont="1" applyBorder="1" applyAlignment="1">
      <alignment horizontal="center" vertical="center"/>
    </xf>
    <xf numFmtId="2" fontId="5" fillId="0" borderId="60" xfId="0" applyNumberFormat="1" applyFont="1" applyBorder="1" applyAlignment="1">
      <alignment horizontal="center" vertical="center"/>
    </xf>
    <xf numFmtId="2" fontId="5" fillId="0" borderId="61" xfId="0" applyNumberFormat="1" applyFont="1" applyBorder="1" applyAlignment="1">
      <alignment horizontal="center" vertical="center"/>
    </xf>
    <xf numFmtId="2" fontId="5" fillId="0" borderId="0" xfId="0" applyNumberFormat="1" applyFont="1" applyAlignment="1">
      <alignment horizontal="center" vertical="center"/>
    </xf>
    <xf numFmtId="2" fontId="5" fillId="0" borderId="62" xfId="0" applyNumberFormat="1" applyFont="1" applyBorder="1" applyAlignment="1">
      <alignment horizontal="center" vertical="center"/>
    </xf>
    <xf numFmtId="2" fontId="5" fillId="0" borderId="63" xfId="0" applyNumberFormat="1" applyFont="1" applyBorder="1" applyAlignment="1">
      <alignment horizontal="center" vertical="center"/>
    </xf>
    <xf numFmtId="2" fontId="5" fillId="0" borderId="1" xfId="0" applyNumberFormat="1" applyFont="1" applyBorder="1" applyAlignment="1">
      <alignment horizontal="center" vertical="center"/>
    </xf>
    <xf numFmtId="2" fontId="5" fillId="0" borderId="25" xfId="0" applyNumberFormat="1" applyFont="1" applyBorder="1" applyAlignment="1">
      <alignment horizontal="center" vertical="center"/>
    </xf>
    <xf numFmtId="0" fontId="5" fillId="0" borderId="8" xfId="0" applyFont="1" applyBorder="1" applyAlignment="1">
      <alignment horizontal="center" vertical="center" wrapText="1"/>
    </xf>
    <xf numFmtId="0" fontId="5" fillId="0" borderId="42" xfId="0" applyFont="1" applyBorder="1" applyAlignment="1">
      <alignment horizontal="center" vertical="center" textRotation="90"/>
    </xf>
    <xf numFmtId="0" fontId="5" fillId="0" borderId="43" xfId="0" applyFont="1" applyBorder="1" applyAlignment="1">
      <alignment horizontal="center" vertical="center"/>
    </xf>
    <xf numFmtId="0" fontId="5" fillId="0" borderId="43" xfId="0" applyFont="1" applyBorder="1" applyAlignment="1">
      <alignment horizontal="center" textRotation="90"/>
    </xf>
    <xf numFmtId="0" fontId="5" fillId="0" borderId="48" xfId="0" applyFont="1" applyBorder="1" applyAlignment="1">
      <alignment horizontal="center" textRotation="90"/>
    </xf>
    <xf numFmtId="2" fontId="8" fillId="0" borderId="54" xfId="0" applyNumberFormat="1" applyFont="1" applyBorder="1" applyAlignment="1">
      <alignment horizontal="right" vertical="center" wrapText="1"/>
    </xf>
    <xf numFmtId="0" fontId="12" fillId="0" borderId="8" xfId="11" applyFont="1" applyBorder="1" applyAlignment="1">
      <alignment horizontal="center" vertical="top"/>
    </xf>
    <xf numFmtId="2" fontId="8" fillId="0" borderId="55" xfId="0" applyNumberFormat="1" applyFont="1" applyBorder="1" applyAlignment="1">
      <alignment horizontal="right" vertical="center" wrapText="1"/>
    </xf>
    <xf numFmtId="2" fontId="5" fillId="0" borderId="16" xfId="0" applyNumberFormat="1" applyFont="1" applyBorder="1" applyAlignment="1">
      <alignment horizontal="center" vertical="center"/>
    </xf>
    <xf numFmtId="4" fontId="5" fillId="0" borderId="16" xfId="0" applyNumberFormat="1" applyFont="1" applyBorder="1" applyAlignment="1">
      <alignment horizontal="center" vertical="center"/>
    </xf>
    <xf numFmtId="0" fontId="14" fillId="0" borderId="8" xfId="0" applyFont="1" applyBorder="1" applyAlignment="1">
      <alignment horizontal="center" vertical="top" wrapText="1"/>
    </xf>
    <xf numFmtId="0" fontId="14" fillId="0" borderId="8" xfId="0" applyFont="1" applyBorder="1" applyAlignment="1">
      <alignment horizontal="center" vertical="center" wrapText="1"/>
    </xf>
    <xf numFmtId="0" fontId="0" fillId="0" borderId="0" xfId="0" applyAlignment="1">
      <alignment horizontal="left" wrapText="1"/>
    </xf>
  </cellXfs>
  <cellStyles count="12">
    <cellStyle name="Comma 2" xfId="1" xr:uid="{00000000-0005-0000-0000-000006000000}"/>
    <cellStyle name="Normal" xfId="0" builtinId="0"/>
    <cellStyle name="Normal 10 10" xfId="2" xr:uid="{00000000-0005-0000-0000-000007000000}"/>
    <cellStyle name="Normal 10 2 2" xfId="3" xr:uid="{00000000-0005-0000-0000-000008000000}"/>
    <cellStyle name="Normal 12 2" xfId="4" xr:uid="{00000000-0005-0000-0000-000009000000}"/>
    <cellStyle name="Normal 2" xfId="5" xr:uid="{00000000-0005-0000-0000-00000A000000}"/>
    <cellStyle name="Normal 2 2 2 2" xfId="6" xr:uid="{00000000-0005-0000-0000-00000B000000}"/>
    <cellStyle name="Normal 3" xfId="7" xr:uid="{00000000-0005-0000-0000-00000C000000}"/>
    <cellStyle name="Normal 9" xfId="8" xr:uid="{00000000-0005-0000-0000-00000D000000}"/>
    <cellStyle name="Normal_Pielikums_nr_1" xfId="9" xr:uid="{00000000-0005-0000-0000-00000E000000}"/>
    <cellStyle name="Normal_Sheet1" xfId="10" xr:uid="{00000000-0005-0000-0000-00000F000000}"/>
    <cellStyle name="Style 1" xfId="11" xr:uid="{00000000-0005-0000-0000-000010000000}"/>
  </cellStyles>
  <dxfs count="16">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
      <font>
        <sz val="11"/>
        <color rgb="FF000000"/>
        <name val="Calibri"/>
        <family val="2"/>
        <charset val="204"/>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0</xdr:colOff>
      <xdr:row>5</xdr:row>
      <xdr:rowOff>360</xdr:rowOff>
    </xdr:from>
    <xdr:to>
      <xdr:col>7</xdr:col>
      <xdr:colOff>360</xdr:colOff>
      <xdr:row>5</xdr:row>
      <xdr:rowOff>720</xdr:rowOff>
    </xdr:to>
    <xdr:sp macro="" textlink="">
      <xdr:nvSpPr>
        <xdr:cNvPr id="2" name="CustomShape 1" hidden="1">
          <a:extLst>
            <a:ext uri="{FF2B5EF4-FFF2-40B4-BE49-F238E27FC236}">
              <a16:creationId xmlns:a16="http://schemas.microsoft.com/office/drawing/2014/main" id="{00000000-0008-0000-0100-000002000000}"/>
            </a:ext>
          </a:extLst>
        </xdr:cNvPr>
        <xdr:cNvSpPr/>
      </xdr:nvSpPr>
      <xdr:spPr>
        <a:xfrm>
          <a:off x="8347680" y="939240"/>
          <a:ext cx="360" cy="360"/>
        </a:xfrm>
        <a:prstGeom prst="rect">
          <a:avLst/>
        </a:prstGeom>
        <a:noFill/>
        <a:ln w="9360">
          <a:solidFill>
            <a:srgbClr val="000000"/>
          </a:solidFill>
          <a:miter/>
        </a:ln>
        <a:effectLst>
          <a:outerShdw dist="106914" dir="2700000" algn="ctr" rotWithShape="0">
            <a:srgbClr val="808080"/>
          </a:outerShdw>
        </a:effectLst>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138240</xdr:colOff>
      <xdr:row>45</xdr:row>
      <xdr:rowOff>1080</xdr:rowOff>
    </xdr:from>
    <xdr:to>
      <xdr:col>7</xdr:col>
      <xdr:colOff>6480</xdr:colOff>
      <xdr:row>50</xdr:row>
      <xdr:rowOff>134640</xdr:rowOff>
    </xdr:to>
    <xdr:sp macro="" textlink="">
      <xdr:nvSpPr>
        <xdr:cNvPr id="2" name="CustomShape 1">
          <a:extLst>
            <a:ext uri="{FF2B5EF4-FFF2-40B4-BE49-F238E27FC236}">
              <a16:creationId xmlns:a16="http://schemas.microsoft.com/office/drawing/2014/main" id="{00000000-0008-0000-0500-000002000000}"/>
            </a:ext>
          </a:extLst>
        </xdr:cNvPr>
        <xdr:cNvSpPr/>
      </xdr:nvSpPr>
      <xdr:spPr>
        <a:xfrm>
          <a:off x="4143600" y="15209640"/>
          <a:ext cx="1310400" cy="1292040"/>
        </a:xfrm>
        <a:prstGeom prst="rect">
          <a:avLst/>
        </a:prstGeom>
        <a:noFill/>
        <a:ln>
          <a:noFill/>
        </a:ln>
      </xdr:spPr>
      <xdr:style>
        <a:lnRef idx="0">
          <a:scrgbClr r="0" g="0" b="0"/>
        </a:lnRef>
        <a:fillRef idx="0">
          <a:scrgbClr r="0" g="0" b="0"/>
        </a:fillRef>
        <a:effectRef idx="0">
          <a:scrgbClr r="0" g="0" b="0"/>
        </a:effectRef>
        <a:fontRef idx="minor"/>
      </xdr:style>
      <xdr:txBody>
        <a:bodyPr lIns="0" tIns="0" rIns="0" bIns="0">
          <a:noAutofit/>
        </a:bodyPr>
        <a:lstStyle/>
        <a:p>
          <a:pPr>
            <a:lnSpc>
              <a:spcPct val="100000"/>
            </a:lnSpc>
          </a:pPr>
          <a:r>
            <a:rPr lang="lv-LV" sz="1200" b="0" strike="noStrike" spc="-1">
              <a:solidFill>
                <a:srgbClr val="000000"/>
              </a:solidFill>
              <a:latin typeface="Arial"/>
            </a:rPr>
            <a:t> </a:t>
          </a:r>
          <a:endParaRPr lang="lv-LV" sz="1200" b="0" strike="noStrike" spc="-1">
            <a:latin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138240</xdr:colOff>
      <xdr:row>77</xdr:row>
      <xdr:rowOff>0</xdr:rowOff>
    </xdr:from>
    <xdr:to>
      <xdr:col>6</xdr:col>
      <xdr:colOff>493560</xdr:colOff>
      <xdr:row>82</xdr:row>
      <xdr:rowOff>134640</xdr:rowOff>
    </xdr:to>
    <xdr:sp macro="" textlink="">
      <xdr:nvSpPr>
        <xdr:cNvPr id="2" name="CustomShape 1">
          <a:extLst>
            <a:ext uri="{FF2B5EF4-FFF2-40B4-BE49-F238E27FC236}">
              <a16:creationId xmlns:a16="http://schemas.microsoft.com/office/drawing/2014/main" id="{00000000-0008-0000-0600-000002000000}"/>
            </a:ext>
          </a:extLst>
        </xdr:cNvPr>
        <xdr:cNvSpPr/>
      </xdr:nvSpPr>
      <xdr:spPr>
        <a:xfrm>
          <a:off x="3767040" y="20772000"/>
          <a:ext cx="1312200" cy="1348200"/>
        </a:xfrm>
        <a:prstGeom prst="rect">
          <a:avLst/>
        </a:prstGeom>
        <a:noFill/>
        <a:ln>
          <a:noFill/>
        </a:ln>
      </xdr:spPr>
      <xdr:style>
        <a:lnRef idx="0">
          <a:scrgbClr r="0" g="0" b="0"/>
        </a:lnRef>
        <a:fillRef idx="0">
          <a:scrgbClr r="0" g="0" b="0"/>
        </a:fillRef>
        <a:effectRef idx="0">
          <a:scrgbClr r="0" g="0" b="0"/>
        </a:effectRef>
        <a:fontRef idx="minor"/>
      </xdr:style>
      <xdr:txBody>
        <a:bodyPr lIns="0" tIns="0" rIns="0" bIns="0">
          <a:noAutofit/>
        </a:bodyPr>
        <a:lstStyle/>
        <a:p>
          <a:pPr>
            <a:lnSpc>
              <a:spcPct val="100000"/>
            </a:lnSpc>
          </a:pPr>
          <a:r>
            <a:rPr lang="lv-LV" sz="1200" b="0" strike="noStrike" spc="-1">
              <a:solidFill>
                <a:srgbClr val="000000"/>
              </a:solidFill>
              <a:latin typeface="Arial"/>
            </a:rPr>
            <a:t> </a:t>
          </a:r>
          <a:endParaRPr lang="lv-LV" sz="1200" b="0" strike="noStrike" spc="-1">
            <a:latin typeface="Times New Roman"/>
          </a:endParaRPr>
        </a:p>
      </xdr:txBody>
    </xdr:sp>
    <xdr:clientData/>
  </xdr:twoCellAnchor>
  <xdr:twoCellAnchor>
    <xdr:from>
      <xdr:col>4</xdr:col>
      <xdr:colOff>138240</xdr:colOff>
      <xdr:row>77</xdr:row>
      <xdr:rowOff>0</xdr:rowOff>
    </xdr:from>
    <xdr:to>
      <xdr:col>6</xdr:col>
      <xdr:colOff>493560</xdr:colOff>
      <xdr:row>81</xdr:row>
      <xdr:rowOff>144000</xdr:rowOff>
    </xdr:to>
    <xdr:sp macro="" textlink="">
      <xdr:nvSpPr>
        <xdr:cNvPr id="3" name="CustomShape 1">
          <a:extLst>
            <a:ext uri="{FF2B5EF4-FFF2-40B4-BE49-F238E27FC236}">
              <a16:creationId xmlns:a16="http://schemas.microsoft.com/office/drawing/2014/main" id="{00000000-0008-0000-0600-000003000000}"/>
            </a:ext>
          </a:extLst>
        </xdr:cNvPr>
        <xdr:cNvSpPr/>
      </xdr:nvSpPr>
      <xdr:spPr>
        <a:xfrm>
          <a:off x="3767040" y="20772000"/>
          <a:ext cx="1312200" cy="1212480"/>
        </a:xfrm>
        <a:prstGeom prst="rect">
          <a:avLst/>
        </a:prstGeom>
        <a:noFill/>
        <a:ln>
          <a:noFill/>
        </a:ln>
      </xdr:spPr>
      <xdr:style>
        <a:lnRef idx="0">
          <a:scrgbClr r="0" g="0" b="0"/>
        </a:lnRef>
        <a:fillRef idx="0">
          <a:scrgbClr r="0" g="0" b="0"/>
        </a:fillRef>
        <a:effectRef idx="0">
          <a:scrgbClr r="0" g="0" b="0"/>
        </a:effectRef>
        <a:fontRef idx="minor"/>
      </xdr:style>
      <xdr:txBody>
        <a:bodyPr lIns="0" tIns="0" rIns="0" bIns="0">
          <a:noAutofit/>
        </a:bodyPr>
        <a:lstStyle/>
        <a:p>
          <a:pPr>
            <a:lnSpc>
              <a:spcPct val="100000"/>
            </a:lnSpc>
          </a:pPr>
          <a:r>
            <a:rPr lang="lv-LV" sz="1200" b="0" strike="noStrike" spc="-1">
              <a:solidFill>
                <a:srgbClr val="000000"/>
              </a:solidFill>
              <a:latin typeface="Arial"/>
            </a:rPr>
            <a:t> </a:t>
          </a:r>
          <a:endParaRPr lang="lv-LV" sz="1200" b="0" strike="noStrike" spc="-1">
            <a:latin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K18"/>
  <sheetViews>
    <sheetView view="pageBreakPreview" zoomScale="90" zoomScaleNormal="100" zoomScalePageLayoutView="90" workbookViewId="0">
      <selection activeCell="D21" sqref="D21"/>
    </sheetView>
  </sheetViews>
  <sheetFormatPr defaultColWidth="9.109375" defaultRowHeight="14.4"/>
  <cols>
    <col min="1" max="1" width="6.5546875" style="1" customWidth="1"/>
    <col min="2" max="2" width="2.33203125" style="1" customWidth="1"/>
    <col min="3" max="3" width="11.88671875" style="1" customWidth="1"/>
    <col min="4" max="4" width="75.33203125" style="1" customWidth="1"/>
    <col min="5" max="5" width="29.109375" style="1" customWidth="1"/>
    <col min="6" max="256" width="9.109375" style="1"/>
    <col min="257" max="257" width="6.5546875" style="1" customWidth="1"/>
    <col min="258" max="258" width="2.33203125" style="1" customWidth="1"/>
    <col min="259" max="259" width="11.88671875" style="1" customWidth="1"/>
    <col min="260" max="260" width="39.44140625" style="1" customWidth="1"/>
    <col min="261" max="261" width="20.5546875" style="1" customWidth="1"/>
    <col min="262" max="512" width="9.109375" style="1"/>
    <col min="513" max="513" width="6.5546875" style="1" customWidth="1"/>
    <col min="514" max="514" width="2.33203125" style="1" customWidth="1"/>
    <col min="515" max="515" width="11.88671875" style="1" customWidth="1"/>
    <col min="516" max="516" width="39.44140625" style="1" customWidth="1"/>
    <col min="517" max="517" width="20.5546875" style="1" customWidth="1"/>
    <col min="518" max="768" width="9.109375" style="1"/>
    <col min="769" max="769" width="6.5546875" style="1" customWidth="1"/>
    <col min="770" max="770" width="2.33203125" style="1" customWidth="1"/>
    <col min="771" max="771" width="11.88671875" style="1" customWidth="1"/>
    <col min="772" max="772" width="39.44140625" style="1" customWidth="1"/>
    <col min="773" max="773" width="20.5546875" style="1" customWidth="1"/>
    <col min="774" max="1025" width="9.109375" style="1"/>
  </cols>
  <sheetData>
    <row r="1" spans="1:5">
      <c r="A1" s="267"/>
      <c r="B1" s="267"/>
      <c r="C1" s="267"/>
      <c r="D1" s="267"/>
      <c r="E1" s="267"/>
    </row>
    <row r="2" spans="1:5" ht="15.6" customHeight="1">
      <c r="A2" s="268" t="s">
        <v>0</v>
      </c>
      <c r="B2" s="268"/>
      <c r="C2" s="268"/>
      <c r="D2" s="268"/>
      <c r="E2" s="268"/>
    </row>
    <row r="3" spans="1:5">
      <c r="A3" s="267"/>
      <c r="B3" s="267"/>
      <c r="C3" s="267"/>
      <c r="D3" s="267"/>
      <c r="E3" s="267"/>
    </row>
    <row r="4" spans="1:5" ht="12.75" customHeight="1">
      <c r="A4" s="269" t="s">
        <v>1</v>
      </c>
      <c r="B4" s="269"/>
      <c r="C4" s="269"/>
      <c r="D4" s="269"/>
      <c r="E4" s="269"/>
    </row>
    <row r="5" spans="1:5" ht="11.4" customHeight="1">
      <c r="A5" s="270" t="s">
        <v>2</v>
      </c>
      <c r="B5" s="270"/>
      <c r="C5" s="270"/>
      <c r="D5" s="270"/>
      <c r="E5" s="270"/>
    </row>
    <row r="6" spans="1:5" ht="12" customHeight="1">
      <c r="A6" s="271"/>
      <c r="B6" s="271"/>
      <c r="C6" s="271"/>
      <c r="D6" s="271"/>
      <c r="E6" s="271"/>
    </row>
    <row r="7" spans="1:5">
      <c r="A7" s="272"/>
      <c r="B7" s="272"/>
      <c r="C7" s="272"/>
      <c r="D7" s="272"/>
      <c r="E7" s="272"/>
    </row>
    <row r="8" spans="1:5" ht="22.35" customHeight="1">
      <c r="A8" s="273" t="s">
        <v>3</v>
      </c>
      <c r="B8" s="273"/>
      <c r="C8" s="274" t="s">
        <v>4</v>
      </c>
      <c r="D8" s="274"/>
      <c r="E8" s="2" t="s">
        <v>5</v>
      </c>
    </row>
    <row r="9" spans="1:5" ht="22.95" customHeight="1">
      <c r="A9" s="275" t="s">
        <v>6</v>
      </c>
      <c r="B9" s="275"/>
      <c r="C9" s="276" t="s">
        <v>7</v>
      </c>
      <c r="D9" s="276"/>
      <c r="E9" s="3">
        <f>'kopsavilkums, 1.daļa'!D18</f>
        <v>0</v>
      </c>
    </row>
    <row r="10" spans="1:5">
      <c r="A10" s="277"/>
      <c r="B10" s="277"/>
      <c r="C10" s="278"/>
      <c r="D10" s="278"/>
      <c r="E10" s="4"/>
    </row>
    <row r="11" spans="1:5">
      <c r="A11" s="277"/>
      <c r="B11" s="277"/>
      <c r="C11" s="278"/>
      <c r="D11" s="278"/>
      <c r="E11" s="4"/>
    </row>
    <row r="12" spans="1:5" ht="12" customHeight="1">
      <c r="A12" s="279" t="s">
        <v>8</v>
      </c>
      <c r="B12" s="279"/>
      <c r="C12" s="279"/>
      <c r="D12" s="279"/>
      <c r="E12" s="5">
        <f>SUM(E9:E11)</f>
        <v>0</v>
      </c>
    </row>
    <row r="13" spans="1:5">
      <c r="A13" s="267"/>
      <c r="B13" s="267"/>
      <c r="C13" s="267"/>
      <c r="D13" s="267"/>
      <c r="E13" s="267"/>
    </row>
    <row r="14" spans="1:5" ht="12" customHeight="1">
      <c r="A14" s="280" t="s">
        <v>9</v>
      </c>
      <c r="B14" s="280"/>
      <c r="C14" s="280"/>
      <c r="D14" s="280"/>
      <c r="E14" s="4">
        <f>ROUND((E12)*0.21,2)</f>
        <v>0</v>
      </c>
    </row>
    <row r="15" spans="1:5">
      <c r="A15" s="281"/>
      <c r="B15" s="281"/>
      <c r="C15" s="281"/>
      <c r="D15" s="281"/>
      <c r="E15" s="281"/>
    </row>
    <row r="16" spans="1:5" ht="11.4" customHeight="1">
      <c r="A16" s="270"/>
      <c r="B16" s="270"/>
      <c r="C16" s="270"/>
      <c r="D16" s="282"/>
      <c r="E16" s="282"/>
    </row>
    <row r="17" spans="3:4">
      <c r="D17" s="6"/>
    </row>
    <row r="18" spans="3:4">
      <c r="C18" s="6"/>
    </row>
  </sheetData>
  <mergeCells count="21">
    <mergeCell ref="A13:E13"/>
    <mergeCell ref="A14:D14"/>
    <mergeCell ref="A15:E15"/>
    <mergeCell ref="A16:C16"/>
    <mergeCell ref="D16:E16"/>
    <mergeCell ref="A10:B10"/>
    <mergeCell ref="C10:D10"/>
    <mergeCell ref="A11:B11"/>
    <mergeCell ref="C11:D11"/>
    <mergeCell ref="A12:D12"/>
    <mergeCell ref="A6:E6"/>
    <mergeCell ref="A7:E7"/>
    <mergeCell ref="A8:B8"/>
    <mergeCell ref="C8:D8"/>
    <mergeCell ref="A9:B9"/>
    <mergeCell ref="C9:D9"/>
    <mergeCell ref="A1:E1"/>
    <mergeCell ref="A2:E2"/>
    <mergeCell ref="A3:E3"/>
    <mergeCell ref="A4:E4"/>
    <mergeCell ref="A5:E5"/>
  </mergeCells>
  <pageMargins left="0.7" right="0.7" top="0.75" bottom="0.75" header="0.51180555555555496" footer="0.51180555555555496"/>
  <pageSetup paperSize="9" firstPageNumber="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20"/>
  <sheetViews>
    <sheetView view="pageBreakPreview" zoomScale="90" zoomScaleNormal="100" zoomScalePageLayoutView="90" workbookViewId="0">
      <selection activeCell="D17" sqref="D17"/>
    </sheetView>
  </sheetViews>
  <sheetFormatPr defaultColWidth="8.88671875" defaultRowHeight="14.4"/>
  <cols>
    <col min="1" max="1" width="6.109375" style="7" customWidth="1"/>
    <col min="2" max="2" width="11.44140625" style="8" customWidth="1"/>
    <col min="3" max="3" width="44.109375" style="7" customWidth="1"/>
    <col min="4" max="4" width="19.33203125" style="8" customWidth="1"/>
    <col min="5" max="5" width="11.5546875" style="7" customWidth="1"/>
    <col min="6" max="6" width="13.33203125" style="7" customWidth="1"/>
    <col min="7" max="7" width="12.33203125" style="7" customWidth="1"/>
    <col min="8" max="8" width="12.44140625" style="7" customWidth="1"/>
    <col min="9" max="12" width="8.88671875" style="7"/>
    <col min="13" max="13" width="10.109375" style="7" customWidth="1"/>
    <col min="14" max="226" width="8.88671875" style="7"/>
    <col min="227" max="227" width="6.109375" style="7" customWidth="1"/>
    <col min="228" max="228" width="13.6640625" style="7" customWidth="1"/>
    <col min="229" max="229" width="11.44140625" style="7" customWidth="1"/>
    <col min="230" max="230" width="35.44140625" style="7" customWidth="1"/>
    <col min="231" max="231" width="15.5546875" style="7" customWidth="1"/>
    <col min="232" max="232" width="11.5546875" style="7" customWidth="1"/>
    <col min="233" max="233" width="13.33203125" style="7" customWidth="1"/>
    <col min="234" max="234" width="12.33203125" style="7" customWidth="1"/>
    <col min="235" max="235" width="12.44140625" style="7" customWidth="1"/>
    <col min="236" max="482" width="8.88671875" style="7"/>
    <col min="483" max="483" width="6.109375" style="7" customWidth="1"/>
    <col min="484" max="484" width="13.6640625" style="7" customWidth="1"/>
    <col min="485" max="485" width="11.44140625" style="7" customWidth="1"/>
    <col min="486" max="486" width="35.44140625" style="7" customWidth="1"/>
    <col min="487" max="487" width="15.5546875" style="7" customWidth="1"/>
    <col min="488" max="488" width="11.5546875" style="7" customWidth="1"/>
    <col min="489" max="489" width="13.33203125" style="7" customWidth="1"/>
    <col min="490" max="490" width="12.33203125" style="7" customWidth="1"/>
    <col min="491" max="491" width="12.44140625" style="7" customWidth="1"/>
    <col min="492" max="738" width="8.88671875" style="7"/>
    <col min="739" max="739" width="6.109375" style="7" customWidth="1"/>
    <col min="740" max="740" width="13.6640625" style="7" customWidth="1"/>
    <col min="741" max="741" width="11.44140625" style="7" customWidth="1"/>
    <col min="742" max="742" width="35.44140625" style="7" customWidth="1"/>
    <col min="743" max="743" width="15.5546875" style="7" customWidth="1"/>
    <col min="744" max="744" width="11.5546875" style="7" customWidth="1"/>
    <col min="745" max="745" width="13.33203125" style="7" customWidth="1"/>
    <col min="746" max="746" width="12.33203125" style="7" customWidth="1"/>
    <col min="747" max="747" width="12.44140625" style="7" customWidth="1"/>
    <col min="748" max="994" width="8.88671875" style="7"/>
    <col min="995" max="995" width="6.109375" style="7" customWidth="1"/>
    <col min="996" max="996" width="13.6640625" style="7" customWidth="1"/>
    <col min="997" max="997" width="11.44140625" style="7" customWidth="1"/>
    <col min="998" max="998" width="35.44140625" style="7" customWidth="1"/>
    <col min="999" max="999" width="15.5546875" style="7" customWidth="1"/>
    <col min="1000" max="1000" width="11.5546875" style="7" customWidth="1"/>
    <col min="1001" max="1001" width="13.33203125" style="7" customWidth="1"/>
    <col min="1002" max="1002" width="12.33203125" style="7" customWidth="1"/>
    <col min="1003" max="1003" width="12.44140625" style="7" customWidth="1"/>
    <col min="1004" max="1025" width="8.88671875" style="7"/>
  </cols>
  <sheetData>
    <row r="1" spans="1:15" ht="15.6">
      <c r="A1" s="283" t="s">
        <v>10</v>
      </c>
      <c r="B1" s="283"/>
      <c r="C1" s="283"/>
      <c r="D1" s="283"/>
      <c r="E1" s="283"/>
      <c r="F1" s="283"/>
      <c r="G1" s="283"/>
    </row>
    <row r="2" spans="1:15" ht="12" customHeight="1">
      <c r="A2" s="284"/>
      <c r="B2" s="284"/>
      <c r="C2" s="284"/>
      <c r="D2" s="284"/>
      <c r="E2" s="284"/>
      <c r="F2" s="284"/>
      <c r="G2" s="284"/>
    </row>
    <row r="3" spans="1:15" ht="14.4" customHeight="1">
      <c r="A3" s="285" t="s">
        <v>11</v>
      </c>
      <c r="B3" s="285"/>
      <c r="C3" s="285"/>
      <c r="D3" s="285"/>
      <c r="E3" s="285"/>
      <c r="F3" s="285"/>
      <c r="G3" s="285"/>
      <c r="H3" s="285"/>
      <c r="I3" s="9"/>
      <c r="J3" s="9"/>
      <c r="K3" s="9"/>
      <c r="L3" s="9"/>
      <c r="M3" s="9"/>
      <c r="N3" s="9"/>
      <c r="O3" s="9"/>
    </row>
    <row r="4" spans="1:15" ht="12.75" customHeight="1">
      <c r="A4" s="285" t="s">
        <v>12</v>
      </c>
      <c r="B4" s="285"/>
      <c r="C4" s="285"/>
      <c r="D4" s="285"/>
      <c r="E4" s="285"/>
      <c r="F4" s="285"/>
      <c r="G4" s="285"/>
      <c r="H4" s="285"/>
      <c r="I4" s="9"/>
      <c r="J4" s="9"/>
      <c r="K4" s="9"/>
      <c r="L4" s="9"/>
      <c r="M4" s="9"/>
      <c r="N4" s="9"/>
      <c r="O4" s="9"/>
    </row>
    <row r="5" spans="1:15" ht="19.2" customHeight="1">
      <c r="A5" s="269" t="s">
        <v>13</v>
      </c>
      <c r="B5" s="269"/>
      <c r="C5" s="269"/>
      <c r="D5" s="269"/>
      <c r="E5" s="269"/>
      <c r="F5" s="269"/>
      <c r="G5" s="269"/>
      <c r="H5" s="269"/>
    </row>
    <row r="6" spans="1:15">
      <c r="B6" s="284"/>
      <c r="C6" s="284"/>
      <c r="D6" s="284"/>
    </row>
    <row r="7" spans="1:15" ht="11.4" customHeight="1">
      <c r="A7" s="288" t="s">
        <v>14</v>
      </c>
      <c r="B7" s="288" t="s">
        <v>15</v>
      </c>
      <c r="C7" s="274" t="s">
        <v>16</v>
      </c>
      <c r="D7" s="289" t="s">
        <v>17</v>
      </c>
      <c r="E7" s="286" t="s">
        <v>18</v>
      </c>
      <c r="F7" s="286"/>
      <c r="G7" s="286"/>
      <c r="H7" s="287" t="s">
        <v>19</v>
      </c>
    </row>
    <row r="8" spans="1:15" s="11" customFormat="1" ht="11.4">
      <c r="A8" s="288"/>
      <c r="B8" s="288"/>
      <c r="C8" s="274"/>
      <c r="D8" s="289"/>
      <c r="E8" s="10" t="s">
        <v>20</v>
      </c>
      <c r="F8" s="10" t="s">
        <v>21</v>
      </c>
      <c r="G8" s="10" t="s">
        <v>22</v>
      </c>
      <c r="H8" s="287"/>
    </row>
    <row r="9" spans="1:15" s="11" customFormat="1" ht="11.4">
      <c r="A9" s="12">
        <v>1</v>
      </c>
      <c r="B9" s="13" t="s">
        <v>23</v>
      </c>
      <c r="C9" s="14" t="s">
        <v>24</v>
      </c>
      <c r="D9" s="15">
        <f>'GP, 1.daļa'!O13</f>
        <v>0</v>
      </c>
      <c r="E9" s="16">
        <f>'GP, 1.daļa'!L13</f>
        <v>0</v>
      </c>
      <c r="F9" s="17">
        <f>'GP, 1.daļa'!M13</f>
        <v>0</v>
      </c>
      <c r="G9" s="18">
        <f>'GP, 1.daļa'!N13</f>
        <v>0</v>
      </c>
      <c r="H9" s="19">
        <f>'GP, 1.daļa'!K13</f>
        <v>0</v>
      </c>
    </row>
    <row r="10" spans="1:15" s="11" customFormat="1" ht="11.4">
      <c r="A10" s="20">
        <v>2</v>
      </c>
      <c r="B10" s="13" t="s">
        <v>25</v>
      </c>
      <c r="C10" s="14" t="s">
        <v>26</v>
      </c>
      <c r="D10" s="15">
        <f>'BK, 1.daļa'!O25</f>
        <v>0</v>
      </c>
      <c r="E10" s="16">
        <f>'BK, 1.daļa'!L25</f>
        <v>0</v>
      </c>
      <c r="F10" s="17">
        <f>'BK, 1.daļa'!M25</f>
        <v>0</v>
      </c>
      <c r="G10" s="18">
        <f>'BK, 1.daļa'!N25</f>
        <v>0</v>
      </c>
      <c r="H10" s="19">
        <f>'BK, 1.daļa'!K25</f>
        <v>0</v>
      </c>
    </row>
    <row r="11" spans="1:15">
      <c r="A11" s="20">
        <v>3</v>
      </c>
      <c r="B11" s="13" t="s">
        <v>27</v>
      </c>
      <c r="C11" s="14" t="s">
        <v>28</v>
      </c>
      <c r="D11" s="15">
        <f>'GAT, 1.daļa'!O103</f>
        <v>0</v>
      </c>
      <c r="E11" s="16">
        <f>'GAT, 1.daļa'!L103</f>
        <v>0</v>
      </c>
      <c r="F11" s="17">
        <f>'GAT, 1.daļa'!M103</f>
        <v>0</v>
      </c>
      <c r="G11" s="18">
        <f>'GAT, 1.daļa'!N103</f>
        <v>0</v>
      </c>
      <c r="H11" s="19">
        <f>'GAT, 1.daļa'!K103</f>
        <v>0</v>
      </c>
    </row>
    <row r="12" spans="1:15">
      <c r="A12" s="20">
        <v>4</v>
      </c>
      <c r="B12" s="13" t="s">
        <v>29</v>
      </c>
      <c r="C12" s="14" t="s">
        <v>30</v>
      </c>
      <c r="D12" s="15">
        <f>'ELKA, 1.daļa'!O46</f>
        <v>0</v>
      </c>
      <c r="E12" s="16">
        <f>'ELKA, 1.daļa'!L46</f>
        <v>0</v>
      </c>
      <c r="F12" s="17">
        <f>'ELKA, 1.daļa'!M46</f>
        <v>0</v>
      </c>
      <c r="G12" s="18">
        <f>'ELKA, 1.daļa'!N46</f>
        <v>0</v>
      </c>
      <c r="H12" s="19">
        <f>'ELKA, 1.daļa'!K46</f>
        <v>0</v>
      </c>
      <c r="M12" s="21"/>
    </row>
    <row r="13" spans="1:15">
      <c r="A13" s="20">
        <v>5</v>
      </c>
      <c r="B13" s="13" t="s">
        <v>31</v>
      </c>
      <c r="C13" s="14" t="s">
        <v>32</v>
      </c>
      <c r="D13" s="15">
        <f>'DOP, 1.daļa'!O78</f>
        <v>0</v>
      </c>
      <c r="E13" s="16">
        <f>'DOP, 1.daļa'!L78</f>
        <v>0</v>
      </c>
      <c r="F13" s="17">
        <f>'DOP, 1.daļa'!M78</f>
        <v>0</v>
      </c>
      <c r="G13" s="18">
        <f>'DOP, 1.daļa'!N78</f>
        <v>0</v>
      </c>
      <c r="H13" s="19">
        <f>'DOP, 1.daļa'!K78</f>
        <v>0</v>
      </c>
    </row>
    <row r="14" spans="1:15">
      <c r="A14" s="22"/>
      <c r="B14" s="23"/>
      <c r="C14" s="24" t="s">
        <v>33</v>
      </c>
      <c r="D14" s="25">
        <f>SUM(D9:D13)</f>
        <v>0</v>
      </c>
      <c r="E14" s="26">
        <f>SUM(E9:E13)</f>
        <v>0</v>
      </c>
      <c r="F14" s="27">
        <f>SUM(F9:F13)</f>
        <v>0</v>
      </c>
      <c r="G14" s="28">
        <f>SUM(G9:G13)</f>
        <v>0</v>
      </c>
      <c r="H14" s="29">
        <f>SUM(H11:H13)</f>
        <v>0</v>
      </c>
      <c r="M14" s="21"/>
    </row>
    <row r="15" spans="1:15">
      <c r="A15" s="30"/>
      <c r="B15" s="31"/>
      <c r="C15" s="206" t="s">
        <v>315</v>
      </c>
      <c r="D15" s="207">
        <f>D14*0.12</f>
        <v>0</v>
      </c>
      <c r="E15" s="21"/>
      <c r="F15" s="21"/>
      <c r="G15" s="21"/>
      <c r="H15" s="21"/>
    </row>
    <row r="16" spans="1:15">
      <c r="A16" s="32"/>
      <c r="B16" s="33"/>
      <c r="C16" s="34" t="s">
        <v>34</v>
      </c>
      <c r="D16" s="208"/>
      <c r="E16" s="21"/>
      <c r="F16" s="21"/>
      <c r="G16" s="21"/>
      <c r="H16" s="21"/>
    </row>
    <row r="17" spans="1:8">
      <c r="A17" s="32"/>
      <c r="B17" s="33"/>
      <c r="C17" s="34" t="s">
        <v>35</v>
      </c>
      <c r="D17" s="35">
        <f>D14*0.08</f>
        <v>0</v>
      </c>
      <c r="E17" s="21"/>
      <c r="F17" s="21"/>
      <c r="G17" s="21"/>
      <c r="H17" s="21"/>
    </row>
    <row r="18" spans="1:8" s="40" customFormat="1" ht="13.2">
      <c r="A18" s="36"/>
      <c r="B18" s="37"/>
      <c r="C18" s="38" t="s">
        <v>36</v>
      </c>
      <c r="D18" s="39">
        <f>SUM(D14:D17)</f>
        <v>0</v>
      </c>
      <c r="E18" s="7"/>
      <c r="F18" s="7"/>
      <c r="G18" s="7"/>
      <c r="H18" s="7"/>
    </row>
    <row r="19" spans="1:8">
      <c r="C19" s="41"/>
      <c r="D19" s="42"/>
      <c r="E19" s="40"/>
      <c r="F19" s="40"/>
      <c r="G19" s="40"/>
      <c r="H19" s="40"/>
    </row>
    <row r="20" spans="1:8" s="1" customFormat="1" ht="13.8">
      <c r="A20" s="6"/>
      <c r="B20" s="7" t="s">
        <v>316</v>
      </c>
      <c r="C20" s="7" t="s">
        <v>317</v>
      </c>
      <c r="D20" s="282"/>
      <c r="E20" s="282"/>
      <c r="F20" s="282"/>
      <c r="G20" s="282"/>
    </row>
  </sheetData>
  <mergeCells count="13">
    <mergeCell ref="E7:G7"/>
    <mergeCell ref="H7:H8"/>
    <mergeCell ref="D20:G20"/>
    <mergeCell ref="B6:D6"/>
    <mergeCell ref="A7:A8"/>
    <mergeCell ref="B7:B8"/>
    <mergeCell ref="C7:C8"/>
    <mergeCell ref="D7:D8"/>
    <mergeCell ref="A1:G1"/>
    <mergeCell ref="A2:G2"/>
    <mergeCell ref="A3:H3"/>
    <mergeCell ref="A4:H4"/>
    <mergeCell ref="A5:H5"/>
  </mergeCells>
  <pageMargins left="0.7" right="0.7" top="0.75" bottom="0.75" header="0.51180555555555496" footer="0.51180555555555496"/>
  <pageSetup paperSize="9" firstPageNumber="0"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MJ20"/>
  <sheetViews>
    <sheetView zoomScale="115" zoomScaleNormal="115" zoomScaleSheetLayoutView="90" zoomScalePageLayoutView="90" workbookViewId="0">
      <selection activeCell="B24" sqref="B24"/>
    </sheetView>
  </sheetViews>
  <sheetFormatPr defaultColWidth="8.88671875" defaultRowHeight="14.4"/>
  <cols>
    <col min="1" max="1" width="4" style="43" customWidth="1"/>
    <col min="2" max="2" width="49.6640625" style="43" customWidth="1"/>
    <col min="3" max="3" width="5.33203125" style="43" customWidth="1"/>
    <col min="4" max="4" width="5.6640625" style="43" customWidth="1"/>
    <col min="5" max="5" width="5.33203125" style="43" customWidth="1"/>
    <col min="6" max="6" width="6.5546875" style="43" customWidth="1"/>
    <col min="7" max="7" width="6.88671875" style="43" customWidth="1"/>
    <col min="8" max="8" width="7.33203125" style="43" customWidth="1"/>
    <col min="9" max="9" width="6.6640625" style="43" customWidth="1"/>
    <col min="10" max="10" width="8.109375" style="43" customWidth="1"/>
    <col min="11" max="11" width="7.33203125" style="43" customWidth="1"/>
    <col min="12" max="12" width="9.5546875" style="43" customWidth="1"/>
    <col min="13" max="13" width="7.6640625" style="43" customWidth="1"/>
    <col min="14" max="14" width="8.33203125" style="43" customWidth="1"/>
    <col min="15" max="15" width="9" style="43" customWidth="1"/>
    <col min="16" max="1020" width="8.88671875" style="43"/>
    <col min="1021" max="1025" width="11.5546875" customWidth="1"/>
  </cols>
  <sheetData>
    <row r="1" spans="1:1024" s="7" customFormat="1" ht="12.75" customHeight="1">
      <c r="A1" s="290" t="s">
        <v>37</v>
      </c>
      <c r="B1" s="290"/>
      <c r="C1" s="290"/>
      <c r="D1" s="290"/>
      <c r="E1" s="290"/>
      <c r="F1" s="290"/>
      <c r="G1" s="290"/>
      <c r="H1" s="290"/>
      <c r="I1" s="290"/>
      <c r="J1" s="290"/>
      <c r="K1" s="290"/>
      <c r="L1" s="290"/>
      <c r="M1" s="290"/>
      <c r="N1" s="290"/>
      <c r="O1" s="290"/>
      <c r="AMG1"/>
      <c r="AMH1"/>
      <c r="AMI1"/>
      <c r="AMJ1"/>
    </row>
    <row r="2" spans="1:1024" s="7" customFormat="1" ht="12.75" customHeight="1">
      <c r="A2" s="290" t="s">
        <v>24</v>
      </c>
      <c r="B2" s="290"/>
      <c r="C2" s="290"/>
      <c r="D2" s="290"/>
      <c r="E2" s="290"/>
      <c r="F2" s="290"/>
      <c r="G2" s="290"/>
      <c r="H2" s="290"/>
      <c r="I2" s="290"/>
      <c r="J2" s="290"/>
      <c r="K2" s="290"/>
      <c r="L2" s="290"/>
      <c r="M2" s="290"/>
      <c r="N2" s="290"/>
      <c r="O2" s="290"/>
      <c r="AMG2"/>
      <c r="AMH2"/>
      <c r="AMI2"/>
      <c r="AMJ2"/>
    </row>
    <row r="3" spans="1:1024" s="7" customFormat="1" ht="13.95" customHeight="1">
      <c r="A3" s="291" t="s">
        <v>38</v>
      </c>
      <c r="B3" s="291"/>
      <c r="C3" s="291"/>
      <c r="D3" s="291"/>
      <c r="E3" s="291"/>
      <c r="F3" s="291"/>
      <c r="G3" s="291"/>
      <c r="H3" s="291"/>
      <c r="I3" s="291"/>
      <c r="J3" s="291"/>
      <c r="K3" s="291"/>
      <c r="L3" s="291"/>
      <c r="M3" s="291"/>
      <c r="N3" s="291"/>
      <c r="O3" s="291"/>
      <c r="AMG3"/>
      <c r="AMH3"/>
      <c r="AMI3"/>
      <c r="AMJ3"/>
    </row>
    <row r="4" spans="1:1024" s="7" customFormat="1" ht="12.75" customHeight="1">
      <c r="A4" s="291" t="s">
        <v>39</v>
      </c>
      <c r="B4" s="291"/>
      <c r="C4" s="291"/>
      <c r="D4" s="291"/>
      <c r="E4" s="291"/>
      <c r="F4" s="291"/>
      <c r="G4" s="291"/>
      <c r="H4" s="291"/>
      <c r="I4" s="291"/>
      <c r="J4" s="291"/>
      <c r="K4" s="291"/>
      <c r="L4" s="291"/>
      <c r="M4" s="291"/>
      <c r="N4" s="291"/>
      <c r="O4" s="291"/>
      <c r="AMG4"/>
      <c r="AMH4"/>
      <c r="AMI4"/>
      <c r="AMJ4"/>
    </row>
    <row r="5" spans="1:1024" s="7" customFormat="1" ht="12.75" customHeight="1">
      <c r="A5" s="44"/>
      <c r="B5" s="44"/>
      <c r="C5" s="44"/>
      <c r="D5" s="44"/>
      <c r="E5" s="44"/>
      <c r="F5" s="44"/>
      <c r="G5" s="44"/>
      <c r="H5" s="44"/>
      <c r="I5" s="44"/>
      <c r="J5" s="44"/>
      <c r="K5" s="44"/>
      <c r="L5" s="44"/>
      <c r="M5" s="44"/>
      <c r="N5" s="44"/>
      <c r="O5" s="44"/>
      <c r="AMG5"/>
      <c r="AMH5"/>
      <c r="AMI5"/>
      <c r="AMJ5"/>
    </row>
    <row r="6" spans="1:1024" s="7" customFormat="1">
      <c r="K6" s="44"/>
      <c r="L6" s="292" t="s">
        <v>17</v>
      </c>
      <c r="M6" s="292"/>
      <c r="N6" s="45" t="s">
        <v>40</v>
      </c>
      <c r="O6" s="46">
        <f>O13</f>
        <v>0</v>
      </c>
      <c r="AMG6"/>
      <c r="AMH6"/>
      <c r="AMI6"/>
      <c r="AMJ6"/>
    </row>
    <row r="7" spans="1:1024" s="7" customFormat="1" ht="12.75" customHeight="1">
      <c r="A7" s="298" t="s">
        <v>41</v>
      </c>
      <c r="B7" s="299" t="s">
        <v>42</v>
      </c>
      <c r="C7" s="300" t="s">
        <v>43</v>
      </c>
      <c r="D7" s="301" t="s">
        <v>44</v>
      </c>
      <c r="E7" s="302" t="s">
        <v>45</v>
      </c>
      <c r="F7" s="302"/>
      <c r="G7" s="302"/>
      <c r="H7" s="302"/>
      <c r="I7" s="302"/>
      <c r="J7" s="302"/>
      <c r="K7" s="294" t="s">
        <v>46</v>
      </c>
      <c r="L7" s="294"/>
      <c r="M7" s="294"/>
      <c r="N7" s="294"/>
      <c r="O7" s="47"/>
      <c r="AMG7"/>
      <c r="AMH7"/>
      <c r="AMI7"/>
      <c r="AMJ7"/>
    </row>
    <row r="8" spans="1:1024" s="7" customFormat="1" ht="83.4" customHeight="1" thickBot="1">
      <c r="A8" s="298"/>
      <c r="B8" s="299"/>
      <c r="C8" s="300"/>
      <c r="D8" s="301"/>
      <c r="E8" s="48" t="s">
        <v>47</v>
      </c>
      <c r="F8" s="49" t="s">
        <v>48</v>
      </c>
      <c r="G8" s="48" t="s">
        <v>20</v>
      </c>
      <c r="H8" s="48" t="s">
        <v>21</v>
      </c>
      <c r="I8" s="48" t="s">
        <v>49</v>
      </c>
      <c r="J8" s="50" t="s">
        <v>50</v>
      </c>
      <c r="K8" s="51" t="s">
        <v>51</v>
      </c>
      <c r="L8" s="48" t="s">
        <v>20</v>
      </c>
      <c r="M8" s="48" t="s">
        <v>21</v>
      </c>
      <c r="N8" s="48" t="s">
        <v>49</v>
      </c>
      <c r="O8" s="50" t="s">
        <v>52</v>
      </c>
      <c r="AMG8"/>
      <c r="AMH8"/>
      <c r="AMI8"/>
      <c r="AMJ8"/>
    </row>
    <row r="9" spans="1:1024" ht="25.95" customHeight="1">
      <c r="A9" s="144">
        <v>1</v>
      </c>
      <c r="B9" s="145" t="s">
        <v>53</v>
      </c>
      <c r="C9" s="146" t="s">
        <v>54</v>
      </c>
      <c r="D9" s="303" t="s">
        <v>81</v>
      </c>
      <c r="E9" s="304"/>
      <c r="F9" s="304"/>
      <c r="G9" s="304"/>
      <c r="H9" s="304"/>
      <c r="I9" s="304"/>
      <c r="J9" s="305"/>
      <c r="K9" s="312" t="s">
        <v>81</v>
      </c>
      <c r="L9" s="313"/>
      <c r="M9" s="313"/>
      <c r="N9" s="313"/>
      <c r="O9" s="314"/>
    </row>
    <row r="10" spans="1:1024" ht="24">
      <c r="A10" s="52">
        <v>2</v>
      </c>
      <c r="B10" s="53" t="s">
        <v>55</v>
      </c>
      <c r="C10" s="149" t="s">
        <v>56</v>
      </c>
      <c r="D10" s="306"/>
      <c r="E10" s="307"/>
      <c r="F10" s="307"/>
      <c r="G10" s="307"/>
      <c r="H10" s="307"/>
      <c r="I10" s="307"/>
      <c r="J10" s="308"/>
      <c r="K10" s="315"/>
      <c r="L10" s="316"/>
      <c r="M10" s="316"/>
      <c r="N10" s="316"/>
      <c r="O10" s="317"/>
    </row>
    <row r="11" spans="1:1024" ht="18" customHeight="1">
      <c r="A11" s="52">
        <v>3</v>
      </c>
      <c r="B11" s="150" t="s">
        <v>57</v>
      </c>
      <c r="C11" s="151" t="s">
        <v>54</v>
      </c>
      <c r="D11" s="309"/>
      <c r="E11" s="310"/>
      <c r="F11" s="310"/>
      <c r="G11" s="310"/>
      <c r="H11" s="310"/>
      <c r="I11" s="310"/>
      <c r="J11" s="311"/>
      <c r="K11" s="318"/>
      <c r="L11" s="319"/>
      <c r="M11" s="319"/>
      <c r="N11" s="319"/>
      <c r="O11" s="320"/>
    </row>
    <row r="12" spans="1:1024" ht="22.95" customHeight="1" thickBot="1">
      <c r="A12" s="152">
        <v>4</v>
      </c>
      <c r="B12" s="153" t="s">
        <v>58</v>
      </c>
      <c r="C12" s="154" t="s">
        <v>54</v>
      </c>
      <c r="D12" s="155">
        <v>8</v>
      </c>
      <c r="E12" s="156">
        <v>0</v>
      </c>
      <c r="F12" s="157">
        <v>0</v>
      </c>
      <c r="G12" s="158">
        <f>ROUND(F12*E12,2)</f>
        <v>0</v>
      </c>
      <c r="H12" s="157">
        <v>0</v>
      </c>
      <c r="I12" s="157">
        <v>0</v>
      </c>
      <c r="J12" s="159">
        <f>SUM(G12:I12)</f>
        <v>0</v>
      </c>
      <c r="K12" s="147">
        <f>E12*D12</f>
        <v>0</v>
      </c>
      <c r="L12" s="147">
        <f>ROUND(G12*D12,2)</f>
        <v>0</v>
      </c>
      <c r="M12" s="147">
        <f>ROUND(H12*D12,2)</f>
        <v>0</v>
      </c>
      <c r="N12" s="147">
        <f>ROUND(I12*D12,2)</f>
        <v>0</v>
      </c>
      <c r="O12" s="148">
        <f>SUM(L12:N12)</f>
        <v>0</v>
      </c>
    </row>
    <row r="13" spans="1:1024" s="55" customFormat="1" ht="28.2" customHeight="1">
      <c r="A13" s="160"/>
      <c r="B13" s="295" t="s">
        <v>59</v>
      </c>
      <c r="C13" s="295"/>
      <c r="D13" s="295"/>
      <c r="E13" s="295"/>
      <c r="F13" s="295"/>
      <c r="G13" s="295"/>
      <c r="H13" s="295"/>
      <c r="I13" s="295"/>
      <c r="J13" s="295"/>
      <c r="K13" s="161">
        <f>SUM(K9:K12)</f>
        <v>0</v>
      </c>
      <c r="L13" s="162">
        <f>SUM(L9:L12)</f>
        <v>0</v>
      </c>
      <c r="M13" s="163">
        <f>SUM(M9:M12)</f>
        <v>0</v>
      </c>
      <c r="N13" s="162">
        <f>SUM(N9:N12)</f>
        <v>0</v>
      </c>
      <c r="O13" s="164">
        <f>SUM(O9:O12)</f>
        <v>0</v>
      </c>
      <c r="AMG13"/>
      <c r="AMH13"/>
      <c r="AMI13"/>
      <c r="AMJ13"/>
    </row>
    <row r="14" spans="1:1024" s="56" customFormat="1" ht="22.35" customHeight="1">
      <c r="A14" s="296" t="s">
        <v>60</v>
      </c>
      <c r="B14" s="296"/>
      <c r="C14" s="296"/>
      <c r="D14" s="296"/>
      <c r="E14" s="296"/>
      <c r="F14" s="296"/>
      <c r="G14" s="296"/>
      <c r="H14" s="296"/>
      <c r="I14" s="296"/>
      <c r="J14" s="296"/>
      <c r="K14" s="296"/>
      <c r="L14" s="296"/>
      <c r="M14" s="296"/>
      <c r="N14" s="296"/>
      <c r="O14" s="296"/>
      <c r="AMG14"/>
      <c r="AMH14"/>
      <c r="AMI14"/>
      <c r="AMJ14"/>
    </row>
    <row r="15" spans="1:1024" s="56" customFormat="1" ht="12" customHeight="1">
      <c r="A15" s="296" t="s">
        <v>61</v>
      </c>
      <c r="B15" s="296"/>
      <c r="C15" s="296"/>
      <c r="D15" s="296"/>
      <c r="E15" s="296"/>
      <c r="F15" s="296"/>
      <c r="G15" s="296"/>
      <c r="H15" s="296"/>
      <c r="I15" s="296"/>
      <c r="J15" s="296"/>
      <c r="K15" s="296"/>
      <c r="L15" s="296"/>
      <c r="M15" s="296"/>
      <c r="N15" s="296"/>
      <c r="O15" s="296"/>
      <c r="AMG15"/>
      <c r="AMH15"/>
      <c r="AMI15"/>
      <c r="AMJ15"/>
    </row>
    <row r="16" spans="1:1024" s="56" customFormat="1" ht="13.95" customHeight="1">
      <c r="A16" s="297" t="s">
        <v>62</v>
      </c>
      <c r="B16" s="297"/>
      <c r="C16" s="297"/>
      <c r="D16" s="297"/>
      <c r="E16" s="297"/>
      <c r="F16" s="297"/>
      <c r="G16" s="297"/>
      <c r="H16" s="297"/>
      <c r="I16" s="297"/>
      <c r="J16" s="297"/>
      <c r="K16" s="297"/>
      <c r="L16" s="297"/>
      <c r="M16" s="297"/>
      <c r="N16" s="297"/>
      <c r="O16" s="297"/>
      <c r="AMG16"/>
      <c r="AMH16"/>
      <c r="AMI16"/>
      <c r="AMJ16"/>
    </row>
    <row r="17" spans="1:1024" s="56" customFormat="1">
      <c r="A17" s="57"/>
      <c r="B17" s="58"/>
      <c r="C17" s="58"/>
      <c r="D17" s="58"/>
      <c r="E17" s="58"/>
      <c r="F17" s="58"/>
      <c r="G17" s="58"/>
      <c r="H17" s="58"/>
      <c r="I17" s="58"/>
      <c r="J17" s="58"/>
      <c r="K17" s="59"/>
      <c r="L17" s="59"/>
      <c r="M17" s="59"/>
      <c r="N17" s="59"/>
      <c r="O17" s="59"/>
      <c r="AMG17"/>
      <c r="AMH17"/>
      <c r="AMI17"/>
      <c r="AMJ17"/>
    </row>
    <row r="18" spans="1:1024" s="56" customFormat="1">
      <c r="A18" s="60"/>
      <c r="B18" s="7"/>
      <c r="C18" s="60"/>
      <c r="D18" s="7"/>
      <c r="E18" s="7"/>
      <c r="F18" s="7"/>
      <c r="G18" s="7"/>
      <c r="H18" s="7"/>
      <c r="I18" s="7"/>
      <c r="J18" s="7"/>
      <c r="K18" s="7"/>
      <c r="L18" s="7"/>
      <c r="M18" s="7"/>
      <c r="N18" s="7"/>
      <c r="O18" s="7"/>
      <c r="AMG18"/>
      <c r="AMH18"/>
      <c r="AMI18"/>
      <c r="AMJ18"/>
    </row>
    <row r="19" spans="1:1024" s="7" customFormat="1">
      <c r="C19" s="270"/>
      <c r="D19" s="270"/>
      <c r="E19" s="270"/>
      <c r="F19" s="270"/>
      <c r="G19" s="270"/>
      <c r="AMG19"/>
      <c r="AMH19"/>
      <c r="AMI19"/>
      <c r="AMJ19"/>
    </row>
    <row r="20" spans="1:1024" s="7" customFormat="1">
      <c r="A20" s="293"/>
      <c r="B20" s="293"/>
      <c r="C20" s="282"/>
      <c r="D20" s="282"/>
      <c r="E20" s="1"/>
      <c r="F20" s="1"/>
      <c r="G20" s="1"/>
      <c r="AMG20"/>
      <c r="AMH20"/>
      <c r="AMI20"/>
      <c r="AMJ20"/>
    </row>
  </sheetData>
  <mergeCells count="20">
    <mergeCell ref="C19:G19"/>
    <mergeCell ref="A20:B20"/>
    <mergeCell ref="C20:D20"/>
    <mergeCell ref="K7:N7"/>
    <mergeCell ref="B13:J13"/>
    <mergeCell ref="A14:O14"/>
    <mergeCell ref="A15:O15"/>
    <mergeCell ref="A16:O16"/>
    <mergeCell ref="A7:A8"/>
    <mergeCell ref="B7:B8"/>
    <mergeCell ref="C7:C8"/>
    <mergeCell ref="D7:D8"/>
    <mergeCell ref="E7:J7"/>
    <mergeCell ref="D9:J11"/>
    <mergeCell ref="K9:O11"/>
    <mergeCell ref="A1:O1"/>
    <mergeCell ref="A2:O2"/>
    <mergeCell ref="A3:O3"/>
    <mergeCell ref="A4:O4"/>
    <mergeCell ref="L6:M6"/>
  </mergeCells>
  <conditionalFormatting sqref="J12">
    <cfRule type="cellIs" dxfId="15" priority="2" operator="equal">
      <formula>0</formula>
    </cfRule>
  </conditionalFormatting>
  <conditionalFormatting sqref="K9 L12:O12">
    <cfRule type="cellIs" dxfId="14" priority="3" operator="equal">
      <formula>0</formula>
    </cfRule>
  </conditionalFormatting>
  <pageMargins left="0.7" right="0.7" top="0.75" bottom="0.75" header="0.51180555555555496" footer="0.51180555555555496"/>
  <pageSetup paperSize="9" scale="89" firstPageNumber="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MJ31"/>
  <sheetViews>
    <sheetView zoomScale="115" zoomScaleNormal="115" zoomScaleSheetLayoutView="145" zoomScalePageLayoutView="90" workbookViewId="0">
      <selection activeCell="B32" sqref="B32"/>
    </sheetView>
  </sheetViews>
  <sheetFormatPr defaultColWidth="8.88671875" defaultRowHeight="14.4"/>
  <cols>
    <col min="1" max="1" width="5" style="43" customWidth="1"/>
    <col min="2" max="2" width="38.33203125" style="43" customWidth="1"/>
    <col min="3" max="3" width="6.6640625" style="43" customWidth="1"/>
    <col min="4" max="4" width="7.44140625" style="43" customWidth="1"/>
    <col min="5" max="5" width="6.33203125" style="43" customWidth="1"/>
    <col min="6" max="6" width="6.6640625" style="43" customWidth="1"/>
    <col min="7" max="7" width="7.6640625" style="43" customWidth="1"/>
    <col min="8" max="8" width="6.88671875" style="43" customWidth="1"/>
    <col min="9" max="9" width="7.109375" style="43" customWidth="1"/>
    <col min="10" max="10" width="7.33203125" style="43" customWidth="1"/>
    <col min="11" max="11" width="7" style="43" customWidth="1"/>
    <col min="12" max="12" width="7.88671875" style="43" customWidth="1"/>
    <col min="13" max="13" width="7.44140625" style="43" customWidth="1"/>
    <col min="14" max="14" width="7.33203125" style="43" customWidth="1"/>
    <col min="15" max="15" width="9.109375" style="43" customWidth="1"/>
    <col min="16" max="252" width="8.88671875" style="43"/>
    <col min="253" max="253" width="5" style="43" customWidth="1"/>
    <col min="254" max="254" width="36.33203125" style="43" customWidth="1"/>
    <col min="255" max="255" width="7.6640625" style="43" customWidth="1"/>
    <col min="256" max="256" width="8.88671875" style="43"/>
    <col min="257" max="257" width="8" style="43" customWidth="1"/>
    <col min="258" max="508" width="8.88671875" style="43"/>
    <col min="509" max="509" width="5" style="43" customWidth="1"/>
    <col min="510" max="510" width="36.33203125" style="43" customWidth="1"/>
    <col min="511" max="511" width="7.6640625" style="43" customWidth="1"/>
    <col min="512" max="512" width="8.88671875" style="43"/>
    <col min="513" max="513" width="8" style="43" customWidth="1"/>
    <col min="514" max="764" width="8.88671875" style="43"/>
    <col min="765" max="765" width="5" style="43" customWidth="1"/>
    <col min="766" max="766" width="36.33203125" style="43" customWidth="1"/>
    <col min="767" max="767" width="7.6640625" style="43" customWidth="1"/>
    <col min="768" max="768" width="8.88671875" style="43"/>
    <col min="769" max="769" width="8" style="43" customWidth="1"/>
    <col min="770" max="1020" width="8.88671875" style="43"/>
    <col min="1021" max="1025" width="11.5546875" customWidth="1"/>
  </cols>
  <sheetData>
    <row r="1" spans="1:1024" s="7" customFormat="1">
      <c r="A1" s="290" t="s">
        <v>63</v>
      </c>
      <c r="B1" s="290"/>
      <c r="C1" s="290"/>
      <c r="D1" s="290"/>
      <c r="E1" s="290"/>
      <c r="F1" s="290"/>
      <c r="G1" s="290"/>
      <c r="H1" s="290"/>
      <c r="I1" s="290"/>
      <c r="J1" s="290"/>
      <c r="K1" s="290"/>
      <c r="L1" s="290"/>
      <c r="M1" s="290"/>
      <c r="N1" s="290"/>
      <c r="O1" s="290"/>
      <c r="AMG1"/>
      <c r="AMH1"/>
      <c r="AMI1"/>
      <c r="AMJ1"/>
    </row>
    <row r="2" spans="1:1024" s="7" customFormat="1" ht="12.6" customHeight="1">
      <c r="A2" s="290" t="s">
        <v>26</v>
      </c>
      <c r="B2" s="290"/>
      <c r="C2" s="290"/>
      <c r="D2" s="290"/>
      <c r="E2" s="290"/>
      <c r="F2" s="290"/>
      <c r="G2" s="290"/>
      <c r="H2" s="290"/>
      <c r="I2" s="290"/>
      <c r="J2" s="290"/>
      <c r="K2" s="290"/>
      <c r="L2" s="290"/>
      <c r="M2" s="290"/>
      <c r="N2" s="290"/>
      <c r="O2" s="290"/>
      <c r="AMG2"/>
      <c r="AMH2"/>
      <c r="AMI2"/>
      <c r="AMJ2"/>
    </row>
    <row r="3" spans="1:1024" s="7" customFormat="1" ht="13.95" customHeight="1">
      <c r="A3" s="291" t="s">
        <v>38</v>
      </c>
      <c r="B3" s="291"/>
      <c r="C3" s="291"/>
      <c r="D3" s="291"/>
      <c r="E3" s="291"/>
      <c r="F3" s="291"/>
      <c r="G3" s="291"/>
      <c r="H3" s="291"/>
      <c r="I3" s="291"/>
      <c r="J3" s="291"/>
      <c r="K3" s="291"/>
      <c r="L3" s="291"/>
      <c r="M3" s="291"/>
      <c r="N3" s="291"/>
      <c r="O3" s="291"/>
      <c r="AMG3"/>
      <c r="AMH3"/>
      <c r="AMI3"/>
      <c r="AMJ3"/>
    </row>
    <row r="4" spans="1:1024" s="7" customFormat="1" ht="12.75" customHeight="1">
      <c r="A4" s="291" t="s">
        <v>39</v>
      </c>
      <c r="B4" s="291"/>
      <c r="C4" s="291"/>
      <c r="D4" s="291"/>
      <c r="E4" s="291"/>
      <c r="F4" s="291"/>
      <c r="G4" s="291"/>
      <c r="H4" s="291"/>
      <c r="I4" s="291"/>
      <c r="J4" s="291"/>
      <c r="K4" s="291"/>
      <c r="L4" s="291"/>
      <c r="M4" s="291"/>
      <c r="N4" s="291"/>
      <c r="O4" s="291"/>
      <c r="AMG4"/>
      <c r="AMH4"/>
      <c r="AMI4"/>
      <c r="AMJ4"/>
    </row>
    <row r="5" spans="1:1024" s="7" customFormat="1" ht="12.75" customHeight="1">
      <c r="A5" s="44"/>
      <c r="B5" s="44"/>
      <c r="C5" s="44"/>
      <c r="D5" s="44"/>
      <c r="E5" s="44"/>
      <c r="F5" s="44"/>
      <c r="G5" s="44"/>
      <c r="H5" s="44"/>
      <c r="I5" s="44"/>
      <c r="J5" s="44"/>
      <c r="K5" s="44"/>
      <c r="L5" s="44"/>
      <c r="M5" s="44"/>
      <c r="N5" s="44"/>
      <c r="O5" s="44"/>
      <c r="AMG5"/>
      <c r="AMH5"/>
      <c r="AMI5"/>
      <c r="AMJ5"/>
    </row>
    <row r="6" spans="1:1024" s="7" customFormat="1">
      <c r="K6" s="44"/>
      <c r="L6" s="292" t="s">
        <v>17</v>
      </c>
      <c r="M6" s="292"/>
      <c r="N6" s="45" t="s">
        <v>40</v>
      </c>
      <c r="O6" s="46">
        <f>O25</f>
        <v>0</v>
      </c>
      <c r="AMG6"/>
      <c r="AMH6"/>
      <c r="AMI6"/>
      <c r="AMJ6"/>
    </row>
    <row r="7" spans="1:1024" s="7" customFormat="1">
      <c r="A7" s="298" t="s">
        <v>41</v>
      </c>
      <c r="B7" s="299" t="s">
        <v>42</v>
      </c>
      <c r="C7" s="300" t="s">
        <v>43</v>
      </c>
      <c r="D7" s="301" t="s">
        <v>44</v>
      </c>
      <c r="E7" s="302" t="s">
        <v>45</v>
      </c>
      <c r="F7" s="302"/>
      <c r="G7" s="302"/>
      <c r="H7" s="302"/>
      <c r="I7" s="302"/>
      <c r="J7" s="302"/>
      <c r="K7" s="294" t="s">
        <v>46</v>
      </c>
      <c r="L7" s="294"/>
      <c r="M7" s="294"/>
      <c r="N7" s="294"/>
      <c r="O7" s="47"/>
      <c r="AMG7"/>
      <c r="AMH7"/>
      <c r="AMI7"/>
      <c r="AMJ7"/>
    </row>
    <row r="8" spans="1:1024" s="7" customFormat="1" ht="70.8">
      <c r="A8" s="298"/>
      <c r="B8" s="299"/>
      <c r="C8" s="300"/>
      <c r="D8" s="301"/>
      <c r="E8" s="48" t="s">
        <v>47</v>
      </c>
      <c r="F8" s="49" t="s">
        <v>48</v>
      </c>
      <c r="G8" s="48" t="s">
        <v>20</v>
      </c>
      <c r="H8" s="48" t="s">
        <v>21</v>
      </c>
      <c r="I8" s="48" t="s">
        <v>49</v>
      </c>
      <c r="J8" s="50" t="s">
        <v>50</v>
      </c>
      <c r="K8" s="51" t="s">
        <v>51</v>
      </c>
      <c r="L8" s="48" t="s">
        <v>20</v>
      </c>
      <c r="M8" s="48" t="s">
        <v>21</v>
      </c>
      <c r="N8" s="48" t="s">
        <v>49</v>
      </c>
      <c r="O8" s="50" t="s">
        <v>52</v>
      </c>
      <c r="AMG8"/>
      <c r="AMH8"/>
      <c r="AMI8"/>
      <c r="AMJ8"/>
    </row>
    <row r="9" spans="1:1024" s="73" customFormat="1">
      <c r="A9" s="61"/>
      <c r="B9" s="62" t="s">
        <v>64</v>
      </c>
      <c r="C9" s="63"/>
      <c r="D9" s="64"/>
      <c r="E9" s="65"/>
      <c r="F9" s="66"/>
      <c r="G9" s="66"/>
      <c r="H9" s="67"/>
      <c r="I9" s="67"/>
      <c r="J9" s="68"/>
      <c r="K9" s="69"/>
      <c r="L9" s="70"/>
      <c r="M9" s="71"/>
      <c r="N9" s="70"/>
      <c r="O9" s="72"/>
      <c r="AMG9"/>
      <c r="AMH9"/>
      <c r="AMI9"/>
      <c r="AMJ9"/>
    </row>
    <row r="10" spans="1:1024" s="73" customFormat="1" ht="15" customHeight="1">
      <c r="A10" s="74">
        <v>1</v>
      </c>
      <c r="B10" s="53" t="s">
        <v>65</v>
      </c>
      <c r="C10" s="75" t="s">
        <v>66</v>
      </c>
      <c r="D10" s="64">
        <v>8</v>
      </c>
      <c r="E10" s="322" t="s">
        <v>313</v>
      </c>
      <c r="F10" s="323"/>
      <c r="G10" s="323"/>
      <c r="H10" s="323"/>
      <c r="I10" s="323"/>
      <c r="J10" s="324"/>
      <c r="K10" s="329" t="s">
        <v>81</v>
      </c>
      <c r="L10" s="330"/>
      <c r="M10" s="330"/>
      <c r="N10" s="330"/>
      <c r="O10" s="331"/>
      <c r="AMG10"/>
      <c r="AMH10"/>
      <c r="AMI10"/>
      <c r="AMJ10"/>
    </row>
    <row r="11" spans="1:1024" s="73" customFormat="1">
      <c r="A11" s="81">
        <v>2</v>
      </c>
      <c r="B11" s="53" t="s">
        <v>67</v>
      </c>
      <c r="C11" s="75" t="s">
        <v>66</v>
      </c>
      <c r="D11" s="64">
        <v>8</v>
      </c>
      <c r="E11" s="325"/>
      <c r="F11" s="267"/>
      <c r="G11" s="267"/>
      <c r="H11" s="267"/>
      <c r="I11" s="267"/>
      <c r="J11" s="326"/>
      <c r="K11" s="332"/>
      <c r="L11" s="333"/>
      <c r="M11" s="333"/>
      <c r="N11" s="333"/>
      <c r="O11" s="334"/>
      <c r="AMG11"/>
      <c r="AMH11"/>
      <c r="AMI11"/>
      <c r="AMJ11"/>
    </row>
    <row r="12" spans="1:1024" s="73" customFormat="1" ht="46.8">
      <c r="A12" s="52">
        <v>3</v>
      </c>
      <c r="B12" s="53" t="s">
        <v>68</v>
      </c>
      <c r="C12" s="75" t="s">
        <v>66</v>
      </c>
      <c r="D12" s="75">
        <v>1.42</v>
      </c>
      <c r="E12" s="325"/>
      <c r="F12" s="267"/>
      <c r="G12" s="267"/>
      <c r="H12" s="267"/>
      <c r="I12" s="267"/>
      <c r="J12" s="326"/>
      <c r="K12" s="332"/>
      <c r="L12" s="333"/>
      <c r="M12" s="333"/>
      <c r="N12" s="333"/>
      <c r="O12" s="334"/>
      <c r="AMG12"/>
      <c r="AMH12"/>
      <c r="AMI12"/>
      <c r="AMJ12"/>
    </row>
    <row r="13" spans="1:1024" s="73" customFormat="1">
      <c r="A13" s="83">
        <v>4</v>
      </c>
      <c r="B13" s="84" t="s">
        <v>69</v>
      </c>
      <c r="C13" s="75" t="s">
        <v>66</v>
      </c>
      <c r="D13" s="75">
        <v>0.25</v>
      </c>
      <c r="E13" s="325"/>
      <c r="F13" s="267"/>
      <c r="G13" s="267"/>
      <c r="H13" s="267"/>
      <c r="I13" s="267"/>
      <c r="J13" s="326"/>
      <c r="K13" s="332"/>
      <c r="L13" s="333"/>
      <c r="M13" s="333"/>
      <c r="N13" s="333"/>
      <c r="O13" s="334"/>
      <c r="AMG13"/>
      <c r="AMH13"/>
      <c r="AMI13"/>
      <c r="AMJ13"/>
    </row>
    <row r="14" spans="1:1024" s="73" customFormat="1">
      <c r="A14" s="83">
        <v>5</v>
      </c>
      <c r="B14" s="84" t="s">
        <v>70</v>
      </c>
      <c r="C14" s="54" t="s">
        <v>71</v>
      </c>
      <c r="D14" s="85">
        <v>2.2999999999999998</v>
      </c>
      <c r="E14" s="325"/>
      <c r="F14" s="267"/>
      <c r="G14" s="267"/>
      <c r="H14" s="267"/>
      <c r="I14" s="267"/>
      <c r="J14" s="326"/>
      <c r="K14" s="332"/>
      <c r="L14" s="333"/>
      <c r="M14" s="333"/>
      <c r="N14" s="333"/>
      <c r="O14" s="334"/>
      <c r="AMG14"/>
      <c r="AMH14"/>
      <c r="AMI14"/>
      <c r="AMJ14"/>
    </row>
    <row r="15" spans="1:1024" s="73" customFormat="1">
      <c r="A15" s="83">
        <v>6</v>
      </c>
      <c r="B15" s="84" t="s">
        <v>72</v>
      </c>
      <c r="C15" s="54" t="s">
        <v>71</v>
      </c>
      <c r="D15" s="85">
        <v>12</v>
      </c>
      <c r="E15" s="325"/>
      <c r="F15" s="267"/>
      <c r="G15" s="267"/>
      <c r="H15" s="267"/>
      <c r="I15" s="267"/>
      <c r="J15" s="326"/>
      <c r="K15" s="332"/>
      <c r="L15" s="333"/>
      <c r="M15" s="333"/>
      <c r="N15" s="333"/>
      <c r="O15" s="334"/>
      <c r="AMG15"/>
      <c r="AMH15"/>
      <c r="AMI15"/>
      <c r="AMJ15"/>
    </row>
    <row r="16" spans="1:1024" s="73" customFormat="1" ht="24">
      <c r="A16" s="52">
        <v>7</v>
      </c>
      <c r="B16" s="53" t="s">
        <v>73</v>
      </c>
      <c r="C16" s="86" t="s">
        <v>74</v>
      </c>
      <c r="D16" s="64">
        <v>127</v>
      </c>
      <c r="E16" s="325"/>
      <c r="F16" s="267"/>
      <c r="G16" s="267"/>
      <c r="H16" s="267"/>
      <c r="I16" s="267"/>
      <c r="J16" s="326"/>
      <c r="K16" s="332"/>
      <c r="L16" s="333"/>
      <c r="M16" s="333"/>
      <c r="N16" s="333"/>
      <c r="O16" s="334"/>
      <c r="AMG16"/>
      <c r="AMH16"/>
      <c r="AMI16"/>
      <c r="AMJ16"/>
    </row>
    <row r="17" spans="1:1024" s="73" customFormat="1">
      <c r="A17" s="87"/>
      <c r="B17" s="88" t="s">
        <v>75</v>
      </c>
      <c r="C17" s="89"/>
      <c r="D17" s="89"/>
      <c r="E17" s="325"/>
      <c r="F17" s="267"/>
      <c r="G17" s="267"/>
      <c r="H17" s="267"/>
      <c r="I17" s="267"/>
      <c r="J17" s="326"/>
      <c r="K17" s="332"/>
      <c r="L17" s="333"/>
      <c r="M17" s="333"/>
      <c r="N17" s="333"/>
      <c r="O17" s="334"/>
      <c r="AMG17"/>
      <c r="AMH17"/>
      <c r="AMI17"/>
      <c r="AMJ17"/>
    </row>
    <row r="18" spans="1:1024" s="73" customFormat="1">
      <c r="A18" s="74">
        <v>8</v>
      </c>
      <c r="B18" s="53" t="s">
        <v>65</v>
      </c>
      <c r="C18" s="75" t="s">
        <v>66</v>
      </c>
      <c r="D18" s="64">
        <v>6</v>
      </c>
      <c r="E18" s="325"/>
      <c r="F18" s="267"/>
      <c r="G18" s="267"/>
      <c r="H18" s="267"/>
      <c r="I18" s="267"/>
      <c r="J18" s="326"/>
      <c r="K18" s="332"/>
      <c r="L18" s="333"/>
      <c r="M18" s="333"/>
      <c r="N18" s="333"/>
      <c r="O18" s="334"/>
      <c r="AMG18"/>
      <c r="AMH18"/>
      <c r="AMI18"/>
      <c r="AMJ18"/>
    </row>
    <row r="19" spans="1:1024" s="73" customFormat="1">
      <c r="A19" s="81">
        <v>9</v>
      </c>
      <c r="B19" s="53" t="s">
        <v>67</v>
      </c>
      <c r="C19" s="75" t="s">
        <v>66</v>
      </c>
      <c r="D19" s="64">
        <v>6</v>
      </c>
      <c r="E19" s="325"/>
      <c r="F19" s="267"/>
      <c r="G19" s="267"/>
      <c r="H19" s="267"/>
      <c r="I19" s="267"/>
      <c r="J19" s="326"/>
      <c r="K19" s="332"/>
      <c r="L19" s="333"/>
      <c r="M19" s="333"/>
      <c r="N19" s="333"/>
      <c r="O19" s="334"/>
      <c r="AMG19"/>
      <c r="AMH19"/>
      <c r="AMI19"/>
      <c r="AMJ19"/>
    </row>
    <row r="20" spans="1:1024" s="73" customFormat="1" ht="46.8">
      <c r="A20" s="52">
        <v>10</v>
      </c>
      <c r="B20" s="53" t="s">
        <v>68</v>
      </c>
      <c r="C20" s="75" t="s">
        <v>66</v>
      </c>
      <c r="D20" s="75">
        <v>1.42</v>
      </c>
      <c r="E20" s="325"/>
      <c r="F20" s="267"/>
      <c r="G20" s="267"/>
      <c r="H20" s="267"/>
      <c r="I20" s="267"/>
      <c r="J20" s="326"/>
      <c r="K20" s="332"/>
      <c r="L20" s="333"/>
      <c r="M20" s="333"/>
      <c r="N20" s="333"/>
      <c r="O20" s="334"/>
      <c r="AMG20"/>
      <c r="AMH20"/>
      <c r="AMI20"/>
      <c r="AMJ20"/>
    </row>
    <row r="21" spans="1:1024" s="73" customFormat="1">
      <c r="A21" s="83">
        <v>11</v>
      </c>
      <c r="B21" s="84" t="s">
        <v>69</v>
      </c>
      <c r="C21" s="75" t="s">
        <v>66</v>
      </c>
      <c r="D21" s="75">
        <v>0.25</v>
      </c>
      <c r="E21" s="325"/>
      <c r="F21" s="267"/>
      <c r="G21" s="267"/>
      <c r="H21" s="267"/>
      <c r="I21" s="267"/>
      <c r="J21" s="326"/>
      <c r="K21" s="332"/>
      <c r="L21" s="333"/>
      <c r="M21" s="333"/>
      <c r="N21" s="333"/>
      <c r="O21" s="334"/>
      <c r="AMG21"/>
      <c r="AMH21"/>
      <c r="AMI21"/>
      <c r="AMJ21"/>
    </row>
    <row r="22" spans="1:1024" s="73" customFormat="1">
      <c r="A22" s="83">
        <v>12</v>
      </c>
      <c r="B22" s="84" t="s">
        <v>70</v>
      </c>
      <c r="C22" s="54" t="s">
        <v>71</v>
      </c>
      <c r="D22" s="85">
        <v>2.2999999999999998</v>
      </c>
      <c r="E22" s="325"/>
      <c r="F22" s="267"/>
      <c r="G22" s="267"/>
      <c r="H22" s="267"/>
      <c r="I22" s="267"/>
      <c r="J22" s="326"/>
      <c r="K22" s="332"/>
      <c r="L22" s="333"/>
      <c r="M22" s="333"/>
      <c r="N22" s="333"/>
      <c r="O22" s="334"/>
      <c r="AMG22"/>
      <c r="AMH22"/>
      <c r="AMI22"/>
      <c r="AMJ22"/>
    </row>
    <row r="23" spans="1:1024" s="73" customFormat="1">
      <c r="A23" s="83">
        <v>13</v>
      </c>
      <c r="B23" s="84" t="s">
        <v>72</v>
      </c>
      <c r="C23" s="54" t="s">
        <v>71</v>
      </c>
      <c r="D23" s="85">
        <v>12</v>
      </c>
      <c r="E23" s="325"/>
      <c r="F23" s="267"/>
      <c r="G23" s="267"/>
      <c r="H23" s="267"/>
      <c r="I23" s="267"/>
      <c r="J23" s="326"/>
      <c r="K23" s="332"/>
      <c r="L23" s="333"/>
      <c r="M23" s="333"/>
      <c r="N23" s="333"/>
      <c r="O23" s="334"/>
      <c r="AMG23"/>
      <c r="AMH23"/>
      <c r="AMI23"/>
      <c r="AMJ23"/>
    </row>
    <row r="24" spans="1:1024" s="73" customFormat="1" ht="24.6" thickBot="1">
      <c r="A24" s="90">
        <v>14</v>
      </c>
      <c r="B24" s="91" t="s">
        <v>73</v>
      </c>
      <c r="C24" s="92" t="s">
        <v>74</v>
      </c>
      <c r="D24" s="93">
        <v>127</v>
      </c>
      <c r="E24" s="327"/>
      <c r="F24" s="272"/>
      <c r="G24" s="272"/>
      <c r="H24" s="272"/>
      <c r="I24" s="272"/>
      <c r="J24" s="328"/>
      <c r="K24" s="335"/>
      <c r="L24" s="336"/>
      <c r="M24" s="336"/>
      <c r="N24" s="336"/>
      <c r="O24" s="337"/>
      <c r="AMG24"/>
      <c r="AMH24"/>
      <c r="AMI24"/>
      <c r="AMJ24"/>
    </row>
    <row r="25" spans="1:1024" ht="12.6" customHeight="1" thickBot="1">
      <c r="A25" s="97"/>
      <c r="B25" s="321" t="s">
        <v>59</v>
      </c>
      <c r="C25" s="321"/>
      <c r="D25" s="321"/>
      <c r="E25" s="321"/>
      <c r="F25" s="321"/>
      <c r="G25" s="321"/>
      <c r="H25" s="321"/>
      <c r="I25" s="321"/>
      <c r="J25" s="321"/>
      <c r="K25" s="98">
        <f>SUM(K10:K24)</f>
        <v>0</v>
      </c>
      <c r="L25" s="98">
        <f>SUM(L10:L24)</f>
        <v>0</v>
      </c>
      <c r="M25" s="98">
        <f>SUM(M10:M24)</f>
        <v>0</v>
      </c>
      <c r="N25" s="98">
        <f>SUM(N10:N24)</f>
        <v>0</v>
      </c>
      <c r="O25" s="99">
        <f>N25+M25+L25</f>
        <v>0</v>
      </c>
    </row>
    <row r="26" spans="1:1024">
      <c r="A26" s="57"/>
      <c r="B26" s="58"/>
      <c r="C26" s="58"/>
      <c r="D26" s="58"/>
      <c r="E26" s="58"/>
      <c r="F26" s="58"/>
      <c r="G26" s="58"/>
      <c r="H26" s="58"/>
      <c r="I26" s="58"/>
      <c r="J26" s="58"/>
      <c r="K26" s="100"/>
      <c r="L26" s="100"/>
      <c r="M26" s="100"/>
      <c r="N26" s="100"/>
      <c r="O26" s="100"/>
    </row>
    <row r="27" spans="1:1024" s="56" customFormat="1" ht="29.4" customHeight="1">
      <c r="A27" s="296" t="s">
        <v>60</v>
      </c>
      <c r="B27" s="296"/>
      <c r="C27" s="296"/>
      <c r="D27" s="296"/>
      <c r="E27" s="296"/>
      <c r="F27" s="296"/>
      <c r="G27" s="296"/>
      <c r="H27" s="296"/>
      <c r="I27" s="296"/>
      <c r="J27" s="296"/>
      <c r="K27" s="296"/>
      <c r="L27" s="296"/>
      <c r="M27" s="296"/>
      <c r="N27" s="296"/>
      <c r="O27" s="296"/>
      <c r="AMG27"/>
      <c r="AMH27"/>
      <c r="AMI27"/>
      <c r="AMJ27"/>
    </row>
    <row r="28" spans="1:1024" s="56" customFormat="1" ht="12" customHeight="1">
      <c r="A28" s="296" t="s">
        <v>61</v>
      </c>
      <c r="B28" s="296"/>
      <c r="C28" s="296"/>
      <c r="D28" s="296"/>
      <c r="E28" s="296"/>
      <c r="F28" s="296"/>
      <c r="G28" s="296"/>
      <c r="H28" s="296"/>
      <c r="I28" s="296"/>
      <c r="J28" s="296"/>
      <c r="K28" s="296"/>
      <c r="L28" s="296"/>
      <c r="M28" s="296"/>
      <c r="N28" s="296"/>
      <c r="O28" s="296"/>
      <c r="AMG28"/>
      <c r="AMH28"/>
      <c r="AMI28"/>
      <c r="AMJ28"/>
    </row>
    <row r="29" spans="1:1024" s="7" customFormat="1" ht="11.4" customHeight="1">
      <c r="C29" s="282"/>
      <c r="D29" s="282"/>
      <c r="E29" s="282"/>
      <c r="F29" s="282"/>
      <c r="G29" s="1"/>
      <c r="AMG29"/>
      <c r="AMH29"/>
      <c r="AMI29"/>
      <c r="AMJ29"/>
    </row>
    <row r="30" spans="1:1024" s="7" customFormat="1">
      <c r="C30" s="270"/>
      <c r="D30" s="270"/>
      <c r="E30" s="270"/>
      <c r="F30" s="270"/>
      <c r="G30" s="270"/>
      <c r="AMG30"/>
      <c r="AMH30"/>
      <c r="AMI30"/>
      <c r="AMJ30"/>
    </row>
    <row r="31" spans="1:1024" s="7" customFormat="1">
      <c r="C31" s="270"/>
      <c r="D31" s="270"/>
      <c r="E31" s="270"/>
      <c r="F31" s="270"/>
      <c r="G31" s="270"/>
      <c r="AMG31"/>
      <c r="AMH31"/>
      <c r="AMI31"/>
      <c r="AMJ31"/>
    </row>
  </sheetData>
  <mergeCells count="19">
    <mergeCell ref="C30:G30"/>
    <mergeCell ref="C31:G31"/>
    <mergeCell ref="K7:N7"/>
    <mergeCell ref="B25:J25"/>
    <mergeCell ref="A27:O27"/>
    <mergeCell ref="A28:O28"/>
    <mergeCell ref="C29:F29"/>
    <mergeCell ref="A7:A8"/>
    <mergeCell ref="B7:B8"/>
    <mergeCell ref="C7:C8"/>
    <mergeCell ref="D7:D8"/>
    <mergeCell ref="E7:J7"/>
    <mergeCell ref="E10:J24"/>
    <mergeCell ref="K10:O24"/>
    <mergeCell ref="A1:O1"/>
    <mergeCell ref="A2:O2"/>
    <mergeCell ref="A3:O3"/>
    <mergeCell ref="A4:O4"/>
    <mergeCell ref="L6:M6"/>
  </mergeCells>
  <pageMargins left="0.7" right="0.7" top="0.75" bottom="0.75" header="0.51180555555555496" footer="0.51180555555555496"/>
  <pageSetup paperSize="9" scale="94" firstPageNumber="0" fitToHeight="2"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MJ109"/>
  <sheetViews>
    <sheetView tabSelected="1" topLeftCell="A77" zoomScale="145" zoomScaleNormal="145" zoomScaleSheetLayoutView="115" zoomScalePageLayoutView="90" workbookViewId="0">
      <selection activeCell="B77" sqref="B77"/>
    </sheetView>
  </sheetViews>
  <sheetFormatPr defaultColWidth="8.88671875" defaultRowHeight="14.4"/>
  <cols>
    <col min="1" max="1" width="6" style="101" customWidth="1"/>
    <col min="2" max="2" width="42.109375" style="101" customWidth="1"/>
    <col min="3" max="3" width="4.88671875" style="101" customWidth="1"/>
    <col min="4" max="4" width="6.6640625" style="101" customWidth="1"/>
    <col min="5" max="5" width="5.88671875" style="101" customWidth="1"/>
    <col min="6" max="6" width="6.109375" style="101" customWidth="1"/>
    <col min="7" max="7" width="8.88671875" style="101"/>
    <col min="8" max="8" width="10.5546875" style="101" customWidth="1"/>
    <col min="9" max="9" width="7" style="101" customWidth="1"/>
    <col min="10" max="11" width="8.88671875" style="101"/>
    <col min="12" max="12" width="12.109375" style="101" customWidth="1"/>
    <col min="13" max="13" width="11" style="101" customWidth="1"/>
    <col min="14" max="14" width="9.33203125" style="101" customWidth="1"/>
    <col min="15" max="15" width="10.6640625" style="101" customWidth="1"/>
    <col min="16" max="16" width="32.88671875" style="101" customWidth="1"/>
    <col min="17" max="17" width="12.109375" style="101" customWidth="1"/>
    <col min="18" max="1022" width="8.88671875" style="101"/>
    <col min="1023" max="1025" width="11.5546875" customWidth="1"/>
  </cols>
  <sheetData>
    <row r="1" spans="1:1024" s="7" customFormat="1" ht="12.75" customHeight="1">
      <c r="A1" s="290" t="s">
        <v>76</v>
      </c>
      <c r="B1" s="290"/>
      <c r="C1" s="290"/>
      <c r="D1" s="290"/>
      <c r="E1" s="290"/>
      <c r="F1" s="290"/>
      <c r="G1" s="290"/>
      <c r="H1" s="290"/>
      <c r="I1" s="290"/>
      <c r="J1" s="290"/>
      <c r="K1" s="290"/>
      <c r="L1" s="290"/>
      <c r="M1" s="290"/>
      <c r="N1" s="290"/>
      <c r="O1" s="290"/>
      <c r="AMI1"/>
      <c r="AMJ1"/>
    </row>
    <row r="2" spans="1:1024" s="7" customFormat="1" ht="12.75" customHeight="1">
      <c r="A2" s="290" t="s">
        <v>28</v>
      </c>
      <c r="B2" s="290"/>
      <c r="C2" s="290"/>
      <c r="D2" s="290"/>
      <c r="E2" s="290"/>
      <c r="F2" s="290"/>
      <c r="G2" s="290"/>
      <c r="H2" s="290"/>
      <c r="I2" s="290"/>
      <c r="J2" s="290"/>
      <c r="K2" s="290"/>
      <c r="L2" s="290"/>
      <c r="M2" s="290"/>
      <c r="N2" s="290"/>
      <c r="O2" s="290"/>
      <c r="AMI2"/>
      <c r="AMJ2"/>
    </row>
    <row r="3" spans="1:1024" s="7" customFormat="1" ht="13.95" customHeight="1">
      <c r="A3" s="291" t="s">
        <v>38</v>
      </c>
      <c r="B3" s="291"/>
      <c r="C3" s="291"/>
      <c r="D3" s="291"/>
      <c r="E3" s="291"/>
      <c r="F3" s="291"/>
      <c r="G3" s="291"/>
      <c r="H3" s="291"/>
      <c r="I3" s="291"/>
      <c r="J3" s="291"/>
      <c r="K3" s="291"/>
      <c r="L3" s="291"/>
      <c r="M3" s="291"/>
      <c r="N3" s="291"/>
      <c r="O3" s="291"/>
      <c r="AME3"/>
      <c r="AMF3"/>
      <c r="AMG3"/>
      <c r="AMH3"/>
      <c r="AMI3"/>
      <c r="AMJ3"/>
    </row>
    <row r="4" spans="1:1024" s="7" customFormat="1" ht="12.75" customHeight="1">
      <c r="A4" s="291" t="s">
        <v>39</v>
      </c>
      <c r="B4" s="291"/>
      <c r="C4" s="291"/>
      <c r="D4" s="291"/>
      <c r="E4" s="291"/>
      <c r="F4" s="291"/>
      <c r="G4" s="291"/>
      <c r="H4" s="291"/>
      <c r="I4" s="291"/>
      <c r="J4" s="291"/>
      <c r="K4" s="291"/>
      <c r="L4" s="291"/>
      <c r="M4" s="291"/>
      <c r="N4" s="291"/>
      <c r="O4" s="291"/>
      <c r="AME4"/>
      <c r="AMF4"/>
      <c r="AMG4"/>
      <c r="AMH4"/>
      <c r="AMI4"/>
      <c r="AMJ4"/>
    </row>
    <row r="5" spans="1:1024" s="7" customFormat="1" ht="12.75" customHeight="1">
      <c r="A5" s="44"/>
      <c r="B5" s="44"/>
      <c r="C5" s="44"/>
      <c r="D5" s="44"/>
      <c r="E5" s="44"/>
      <c r="F5" s="44"/>
      <c r="G5" s="44"/>
      <c r="H5" s="44"/>
      <c r="I5" s="44"/>
      <c r="J5" s="44"/>
      <c r="K5" s="44"/>
      <c r="L5" s="44"/>
      <c r="M5" s="44"/>
      <c r="N5" s="44"/>
      <c r="O5" s="44"/>
      <c r="AMI5"/>
      <c r="AMJ5"/>
    </row>
    <row r="6" spans="1:1024" s="7" customFormat="1">
      <c r="K6" s="44"/>
      <c r="L6" s="292" t="s">
        <v>17</v>
      </c>
      <c r="M6" s="292"/>
      <c r="N6" s="45" t="s">
        <v>40</v>
      </c>
      <c r="O6" s="46">
        <f>O103</f>
        <v>0</v>
      </c>
      <c r="AME6"/>
      <c r="AMF6"/>
      <c r="AMG6"/>
      <c r="AMH6"/>
      <c r="AMI6"/>
      <c r="AMJ6"/>
    </row>
    <row r="7" spans="1:1024" s="7" customFormat="1" ht="12.75" customHeight="1" thickBot="1">
      <c r="A7" s="339" t="s">
        <v>41</v>
      </c>
      <c r="B7" s="340" t="s">
        <v>42</v>
      </c>
      <c r="C7" s="341" t="s">
        <v>43</v>
      </c>
      <c r="D7" s="342" t="s">
        <v>44</v>
      </c>
      <c r="E7" s="302" t="s">
        <v>45</v>
      </c>
      <c r="F7" s="302"/>
      <c r="G7" s="302"/>
      <c r="H7" s="302"/>
      <c r="I7" s="302"/>
      <c r="J7" s="302"/>
      <c r="K7" s="294" t="s">
        <v>46</v>
      </c>
      <c r="L7" s="294"/>
      <c r="M7" s="294"/>
      <c r="N7" s="294"/>
      <c r="O7" s="47"/>
      <c r="AMI7"/>
      <c r="AMJ7"/>
    </row>
    <row r="8" spans="1:1024" s="7" customFormat="1" ht="81" customHeight="1" thickBot="1">
      <c r="A8" s="339"/>
      <c r="B8" s="340"/>
      <c r="C8" s="341"/>
      <c r="D8" s="342"/>
      <c r="E8" s="165" t="s">
        <v>47</v>
      </c>
      <c r="F8" s="166" t="s">
        <v>48</v>
      </c>
      <c r="G8" s="165" t="s">
        <v>20</v>
      </c>
      <c r="H8" s="165" t="s">
        <v>21</v>
      </c>
      <c r="I8" s="165" t="s">
        <v>49</v>
      </c>
      <c r="J8" s="167" t="s">
        <v>50</v>
      </c>
      <c r="K8" s="168" t="s">
        <v>51</v>
      </c>
      <c r="L8" s="165" t="s">
        <v>20</v>
      </c>
      <c r="M8" s="165" t="s">
        <v>21</v>
      </c>
      <c r="N8" s="165" t="s">
        <v>49</v>
      </c>
      <c r="O8" s="167" t="s">
        <v>52</v>
      </c>
      <c r="AMI8"/>
      <c r="AMJ8"/>
    </row>
    <row r="9" spans="1:1024" s="7" customFormat="1">
      <c r="A9" s="169"/>
      <c r="B9" s="170" t="s">
        <v>77</v>
      </c>
      <c r="C9" s="171"/>
      <c r="D9" s="171"/>
      <c r="E9" s="172"/>
      <c r="F9" s="173"/>
      <c r="G9" s="173"/>
      <c r="H9" s="173"/>
      <c r="I9" s="173"/>
      <c r="J9" s="174"/>
      <c r="K9" s="172"/>
      <c r="L9" s="173"/>
      <c r="M9" s="173"/>
      <c r="N9" s="173"/>
      <c r="O9" s="174"/>
      <c r="AMI9"/>
      <c r="AMJ9"/>
    </row>
    <row r="10" spans="1:1024" s="7" customFormat="1" ht="125.4">
      <c r="A10" s="76"/>
      <c r="B10" s="175" t="s">
        <v>78</v>
      </c>
      <c r="C10" s="176"/>
      <c r="D10" s="176"/>
      <c r="E10" s="177"/>
      <c r="F10" s="75"/>
      <c r="G10" s="75"/>
      <c r="H10" s="75"/>
      <c r="I10" s="75"/>
      <c r="J10" s="178"/>
      <c r="K10" s="177"/>
      <c r="L10" s="75"/>
      <c r="M10" s="75"/>
      <c r="N10" s="75"/>
      <c r="O10" s="178"/>
      <c r="AMI10"/>
      <c r="AMJ10"/>
    </row>
    <row r="11" spans="1:1024" s="7" customFormat="1" ht="22.8">
      <c r="A11" s="76">
        <v>1</v>
      </c>
      <c r="B11" s="179" t="s">
        <v>79</v>
      </c>
      <c r="C11" s="176" t="s">
        <v>80</v>
      </c>
      <c r="D11" s="176">
        <v>1090</v>
      </c>
      <c r="E11" s="180"/>
      <c r="F11" s="181"/>
      <c r="G11" s="77"/>
      <c r="H11" s="181" t="s">
        <v>81</v>
      </c>
      <c r="I11" s="17"/>
      <c r="J11" s="80"/>
      <c r="K11" s="82"/>
      <c r="L11" s="77"/>
      <c r="M11" s="181" t="s">
        <v>81</v>
      </c>
      <c r="N11" s="77"/>
      <c r="O11" s="18"/>
      <c r="AMI11"/>
      <c r="AMJ11"/>
    </row>
    <row r="12" spans="1:1024" s="7" customFormat="1">
      <c r="A12" s="76" t="s">
        <v>82</v>
      </c>
      <c r="B12" s="179" t="s">
        <v>83</v>
      </c>
      <c r="C12" s="176" t="s">
        <v>80</v>
      </c>
      <c r="D12" s="176">
        <v>1086.3</v>
      </c>
      <c r="E12" s="76">
        <v>0</v>
      </c>
      <c r="F12" s="77">
        <v>0</v>
      </c>
      <c r="G12" s="78">
        <f>ROUND(F12*E12,2)</f>
        <v>0</v>
      </c>
      <c r="H12" s="77"/>
      <c r="I12" s="77">
        <v>0</v>
      </c>
      <c r="J12" s="79">
        <f>SUM(G12:I12)</f>
        <v>0</v>
      </c>
      <c r="K12" s="77">
        <f>ROUND(E12*D12,2)</f>
        <v>0</v>
      </c>
      <c r="L12" s="77">
        <f>ROUND(G12*D12,2)</f>
        <v>0</v>
      </c>
      <c r="M12" s="77"/>
      <c r="N12" s="77">
        <f>ROUND(I12*D12,2)</f>
        <v>0</v>
      </c>
      <c r="O12" s="80">
        <f>SUM(L12:N12)</f>
        <v>0</v>
      </c>
      <c r="AMI12"/>
      <c r="AMJ12"/>
    </row>
    <row r="13" spans="1:1024" s="7" customFormat="1" ht="102.6">
      <c r="A13" s="76"/>
      <c r="B13" s="175" t="s">
        <v>84</v>
      </c>
      <c r="C13" s="176"/>
      <c r="D13" s="176"/>
      <c r="E13" s="177"/>
      <c r="F13" s="75"/>
      <c r="G13" s="75"/>
      <c r="H13" s="75"/>
      <c r="I13" s="75"/>
      <c r="J13" s="178"/>
      <c r="K13" s="77"/>
      <c r="L13" s="77"/>
      <c r="M13" s="75"/>
      <c r="N13" s="77"/>
      <c r="O13" s="178"/>
      <c r="AMI13"/>
      <c r="AMJ13"/>
    </row>
    <row r="14" spans="1:1024" s="7" customFormat="1" ht="22.8">
      <c r="A14" s="76">
        <v>2</v>
      </c>
      <c r="B14" s="175" t="s">
        <v>79</v>
      </c>
      <c r="C14" s="176" t="s">
        <v>80</v>
      </c>
      <c r="D14" s="176">
        <v>10</v>
      </c>
      <c r="E14" s="180"/>
      <c r="F14" s="181"/>
      <c r="G14" s="77"/>
      <c r="H14" s="181" t="s">
        <v>81</v>
      </c>
      <c r="I14" s="17"/>
      <c r="J14" s="80"/>
      <c r="K14" s="77"/>
      <c r="L14" s="77"/>
      <c r="M14" s="181" t="s">
        <v>81</v>
      </c>
      <c r="N14" s="77"/>
      <c r="O14" s="18"/>
      <c r="AMI14"/>
      <c r="AMJ14"/>
    </row>
    <row r="15" spans="1:1024" s="7" customFormat="1">
      <c r="A15" s="76" t="s">
        <v>85</v>
      </c>
      <c r="B15" s="175" t="s">
        <v>83</v>
      </c>
      <c r="C15" s="176" t="s">
        <v>80</v>
      </c>
      <c r="D15" s="176">
        <v>6</v>
      </c>
      <c r="E15" s="76">
        <v>0</v>
      </c>
      <c r="F15" s="77">
        <v>0</v>
      </c>
      <c r="G15" s="78">
        <f>ROUND(F15*E15,2)</f>
        <v>0</v>
      </c>
      <c r="H15" s="77"/>
      <c r="I15" s="77">
        <v>0</v>
      </c>
      <c r="J15" s="79">
        <f>SUM(G15:I15)</f>
        <v>0</v>
      </c>
      <c r="K15" s="77">
        <f>ROUND(E15*D15,2)</f>
        <v>0</v>
      </c>
      <c r="L15" s="77">
        <f>ROUND(G15*D15,2)</f>
        <v>0</v>
      </c>
      <c r="M15" s="77"/>
      <c r="N15" s="77">
        <f>ROUND(I15*D15,2)</f>
        <v>0</v>
      </c>
      <c r="O15" s="80">
        <f>SUM(L15:N15)</f>
        <v>0</v>
      </c>
      <c r="AMI15"/>
      <c r="AMJ15"/>
    </row>
    <row r="16" spans="1:1024" s="7" customFormat="1" ht="22.8">
      <c r="A16" s="76">
        <v>3</v>
      </c>
      <c r="B16" s="182" t="s">
        <v>86</v>
      </c>
      <c r="C16" s="176" t="s">
        <v>80</v>
      </c>
      <c r="D16" s="176">
        <v>10</v>
      </c>
      <c r="E16" s="82"/>
      <c r="F16" s="181"/>
      <c r="G16" s="77"/>
      <c r="H16" s="181" t="s">
        <v>81</v>
      </c>
      <c r="I16" s="17"/>
      <c r="J16" s="80"/>
      <c r="K16" s="77"/>
      <c r="L16" s="77"/>
      <c r="M16" s="181" t="s">
        <v>81</v>
      </c>
      <c r="N16" s="77"/>
      <c r="O16" s="18"/>
      <c r="AMI16"/>
      <c r="AMJ16"/>
    </row>
    <row r="17" spans="1:1024" s="7" customFormat="1">
      <c r="A17" s="76" t="s">
        <v>87</v>
      </c>
      <c r="B17" s="175" t="s">
        <v>88</v>
      </c>
      <c r="C17" s="176" t="s">
        <v>80</v>
      </c>
      <c r="D17" s="176">
        <v>0.56000000000000005</v>
      </c>
      <c r="E17" s="76">
        <v>0</v>
      </c>
      <c r="F17" s="77">
        <v>0</v>
      </c>
      <c r="G17" s="78">
        <f>ROUND(F17*E17,2)</f>
        <v>0</v>
      </c>
      <c r="H17" s="77"/>
      <c r="I17" s="77">
        <v>0</v>
      </c>
      <c r="J17" s="79">
        <f>SUM(G17:I17)</f>
        <v>0</v>
      </c>
      <c r="K17" s="77">
        <f>ROUND(E17*D17,2)</f>
        <v>0</v>
      </c>
      <c r="L17" s="77">
        <f>ROUND(G17*D17,2)</f>
        <v>0</v>
      </c>
      <c r="M17" s="77"/>
      <c r="N17" s="77">
        <f>ROUND(I17*D17,2)</f>
        <v>0</v>
      </c>
      <c r="O17" s="80">
        <f>SUM(L17:N17)</f>
        <v>0</v>
      </c>
      <c r="AMI17"/>
      <c r="AMJ17"/>
    </row>
    <row r="18" spans="1:1024" s="7" customFormat="1" ht="114">
      <c r="A18" s="76"/>
      <c r="B18" s="175" t="s">
        <v>89</v>
      </c>
      <c r="C18" s="176"/>
      <c r="D18" s="176"/>
      <c r="E18" s="177"/>
      <c r="F18" s="75"/>
      <c r="G18" s="75"/>
      <c r="H18" s="75"/>
      <c r="I18" s="75"/>
      <c r="J18" s="178"/>
      <c r="K18" s="77"/>
      <c r="L18" s="77"/>
      <c r="M18" s="75"/>
      <c r="N18" s="77"/>
      <c r="O18" s="178"/>
      <c r="AMI18"/>
      <c r="AMJ18"/>
    </row>
    <row r="19" spans="1:1024" s="7" customFormat="1" ht="22.8">
      <c r="A19" s="76">
        <v>4</v>
      </c>
      <c r="B19" s="182" t="s">
        <v>90</v>
      </c>
      <c r="C19" s="176" t="s">
        <v>80</v>
      </c>
      <c r="D19" s="176">
        <v>20</v>
      </c>
      <c r="E19" s="76">
        <v>0</v>
      </c>
      <c r="F19" s="77">
        <v>0</v>
      </c>
      <c r="G19" s="78">
        <f>ROUND(F19*E19,2)</f>
        <v>0</v>
      </c>
      <c r="H19" s="181" t="s">
        <v>81</v>
      </c>
      <c r="I19" s="77">
        <v>0</v>
      </c>
      <c r="J19" s="79">
        <f>SUM(G19:I19)</f>
        <v>0</v>
      </c>
      <c r="K19" s="77">
        <f>ROUND(E19*D19,2)</f>
        <v>0</v>
      </c>
      <c r="L19" s="77">
        <f>ROUND(G19*D19,2)</f>
        <v>0</v>
      </c>
      <c r="M19" s="181" t="s">
        <v>81</v>
      </c>
      <c r="N19" s="77">
        <f>ROUND(I19*D19,2)</f>
        <v>0</v>
      </c>
      <c r="O19" s="80">
        <f>SUM(L19:N19)</f>
        <v>0</v>
      </c>
      <c r="AMI19"/>
      <c r="AMJ19"/>
    </row>
    <row r="20" spans="1:1024" s="7" customFormat="1">
      <c r="A20" s="76"/>
      <c r="B20" s="183" t="s">
        <v>91</v>
      </c>
      <c r="C20" s="176"/>
      <c r="D20" s="176"/>
      <c r="E20" s="177"/>
      <c r="F20" s="75"/>
      <c r="G20" s="75"/>
      <c r="H20" s="75"/>
      <c r="I20" s="75"/>
      <c r="J20" s="178"/>
      <c r="K20" s="77"/>
      <c r="L20" s="77"/>
      <c r="M20" s="75"/>
      <c r="N20" s="77"/>
      <c r="O20" s="178"/>
      <c r="AMI20"/>
      <c r="AMJ20"/>
    </row>
    <row r="21" spans="1:1024" s="7" customFormat="1" ht="57">
      <c r="A21" s="76"/>
      <c r="B21" s="175" t="s">
        <v>92</v>
      </c>
      <c r="C21" s="176"/>
      <c r="D21" s="176"/>
      <c r="E21" s="177"/>
      <c r="F21" s="75"/>
      <c r="G21" s="75"/>
      <c r="H21" s="75"/>
      <c r="I21" s="75"/>
      <c r="J21" s="178"/>
      <c r="K21" s="77"/>
      <c r="L21" s="77"/>
      <c r="M21" s="75"/>
      <c r="N21" s="77"/>
      <c r="O21" s="178"/>
      <c r="AMI21"/>
      <c r="AMJ21"/>
    </row>
    <row r="22" spans="1:1024" s="7" customFormat="1" ht="22.8">
      <c r="A22" s="76">
        <v>5</v>
      </c>
      <c r="B22" s="175" t="s">
        <v>93</v>
      </c>
      <c r="C22" s="176" t="s">
        <v>94</v>
      </c>
      <c r="D22" s="176">
        <v>1</v>
      </c>
      <c r="E22" s="76">
        <v>0</v>
      </c>
      <c r="F22" s="77">
        <v>0</v>
      </c>
      <c r="G22" s="78">
        <f t="shared" ref="G22:G54" si="0">ROUND(F22*E22,2)</f>
        <v>0</v>
      </c>
      <c r="H22" s="181" t="s">
        <v>81</v>
      </c>
      <c r="I22" s="77">
        <v>0</v>
      </c>
      <c r="J22" s="79">
        <f t="shared" ref="J22:J54" si="1">SUM(G22:I22)</f>
        <v>0</v>
      </c>
      <c r="K22" s="77">
        <f t="shared" ref="K22:K54" si="2">ROUND(E22*D22,2)</f>
        <v>0</v>
      </c>
      <c r="L22" s="77">
        <f t="shared" ref="L22:L54" si="3">ROUND(G22*D22,2)</f>
        <v>0</v>
      </c>
      <c r="M22" s="181" t="s">
        <v>81</v>
      </c>
      <c r="N22" s="77">
        <f t="shared" ref="N22:N54" si="4">ROUND(I22*D22,2)</f>
        <v>0</v>
      </c>
      <c r="O22" s="80">
        <f t="shared" ref="O22:O54" si="5">SUM(L22:N22)</f>
        <v>0</v>
      </c>
      <c r="AMI22"/>
      <c r="AMJ22"/>
    </row>
    <row r="23" spans="1:1024" s="7" customFormat="1" ht="22.8">
      <c r="A23" s="76">
        <f t="shared" ref="A23:A54" si="6">A22+1</f>
        <v>6</v>
      </c>
      <c r="B23" s="175" t="s">
        <v>95</v>
      </c>
      <c r="C23" s="176" t="s">
        <v>94</v>
      </c>
      <c r="D23" s="176">
        <v>2</v>
      </c>
      <c r="E23" s="76">
        <v>0</v>
      </c>
      <c r="F23" s="77">
        <v>0</v>
      </c>
      <c r="G23" s="78">
        <f t="shared" si="0"/>
        <v>0</v>
      </c>
      <c r="H23" s="181" t="s">
        <v>81</v>
      </c>
      <c r="I23" s="77">
        <v>0</v>
      </c>
      <c r="J23" s="79">
        <f t="shared" si="1"/>
        <v>0</v>
      </c>
      <c r="K23" s="77">
        <f t="shared" si="2"/>
        <v>0</v>
      </c>
      <c r="L23" s="77">
        <f t="shared" si="3"/>
        <v>0</v>
      </c>
      <c r="M23" s="181" t="s">
        <v>81</v>
      </c>
      <c r="N23" s="77">
        <f t="shared" si="4"/>
        <v>0</v>
      </c>
      <c r="O23" s="80">
        <f t="shared" si="5"/>
        <v>0</v>
      </c>
      <c r="AMI23"/>
      <c r="AMJ23"/>
    </row>
    <row r="24" spans="1:1024" s="7" customFormat="1" ht="22.8">
      <c r="A24" s="76">
        <f t="shared" si="6"/>
        <v>7</v>
      </c>
      <c r="B24" s="175" t="s">
        <v>96</v>
      </c>
      <c r="C24" s="176" t="s">
        <v>94</v>
      </c>
      <c r="D24" s="176">
        <v>1</v>
      </c>
      <c r="E24" s="76">
        <v>0</v>
      </c>
      <c r="F24" s="77">
        <v>0</v>
      </c>
      <c r="G24" s="78">
        <f t="shared" si="0"/>
        <v>0</v>
      </c>
      <c r="H24" s="181" t="s">
        <v>81</v>
      </c>
      <c r="I24" s="77">
        <v>0</v>
      </c>
      <c r="J24" s="79">
        <f t="shared" si="1"/>
        <v>0</v>
      </c>
      <c r="K24" s="77">
        <f t="shared" si="2"/>
        <v>0</v>
      </c>
      <c r="L24" s="77">
        <f t="shared" si="3"/>
        <v>0</v>
      </c>
      <c r="M24" s="181" t="s">
        <v>81</v>
      </c>
      <c r="N24" s="77">
        <f t="shared" si="4"/>
        <v>0</v>
      </c>
      <c r="O24" s="80">
        <f t="shared" si="5"/>
        <v>0</v>
      </c>
      <c r="AMI24"/>
      <c r="AMJ24"/>
    </row>
    <row r="25" spans="1:1024" s="7" customFormat="1" ht="22.8">
      <c r="A25" s="76">
        <f t="shared" si="6"/>
        <v>8</v>
      </c>
      <c r="B25" s="175" t="s">
        <v>97</v>
      </c>
      <c r="C25" s="176" t="s">
        <v>94</v>
      </c>
      <c r="D25" s="176">
        <v>1</v>
      </c>
      <c r="E25" s="76">
        <v>0</v>
      </c>
      <c r="F25" s="77">
        <v>0</v>
      </c>
      <c r="G25" s="78">
        <f t="shared" si="0"/>
        <v>0</v>
      </c>
      <c r="H25" s="181" t="s">
        <v>81</v>
      </c>
      <c r="I25" s="77">
        <v>0</v>
      </c>
      <c r="J25" s="79">
        <f t="shared" si="1"/>
        <v>0</v>
      </c>
      <c r="K25" s="77">
        <f t="shared" si="2"/>
        <v>0</v>
      </c>
      <c r="L25" s="77">
        <f t="shared" si="3"/>
        <v>0</v>
      </c>
      <c r="M25" s="181" t="s">
        <v>81</v>
      </c>
      <c r="N25" s="77">
        <f t="shared" si="4"/>
        <v>0</v>
      </c>
      <c r="O25" s="80">
        <f t="shared" si="5"/>
        <v>0</v>
      </c>
      <c r="AMI25"/>
      <c r="AMJ25"/>
    </row>
    <row r="26" spans="1:1024" s="7" customFormat="1" ht="22.8">
      <c r="A26" s="76">
        <f t="shared" si="6"/>
        <v>9</v>
      </c>
      <c r="B26" s="175" t="s">
        <v>98</v>
      </c>
      <c r="C26" s="176" t="s">
        <v>94</v>
      </c>
      <c r="D26" s="176">
        <v>1</v>
      </c>
      <c r="E26" s="76">
        <v>0</v>
      </c>
      <c r="F26" s="77">
        <v>0</v>
      </c>
      <c r="G26" s="78">
        <f t="shared" si="0"/>
        <v>0</v>
      </c>
      <c r="H26" s="181" t="s">
        <v>81</v>
      </c>
      <c r="I26" s="77">
        <v>0</v>
      </c>
      <c r="J26" s="79">
        <f t="shared" si="1"/>
        <v>0</v>
      </c>
      <c r="K26" s="77">
        <f t="shared" si="2"/>
        <v>0</v>
      </c>
      <c r="L26" s="77">
        <f t="shared" si="3"/>
        <v>0</v>
      </c>
      <c r="M26" s="181" t="s">
        <v>81</v>
      </c>
      <c r="N26" s="77">
        <f t="shared" si="4"/>
        <v>0</v>
      </c>
      <c r="O26" s="80">
        <f t="shared" si="5"/>
        <v>0</v>
      </c>
      <c r="AMI26"/>
      <c r="AMJ26"/>
    </row>
    <row r="27" spans="1:1024" s="7" customFormat="1" ht="22.8">
      <c r="A27" s="76">
        <f t="shared" si="6"/>
        <v>10</v>
      </c>
      <c r="B27" s="175" t="s">
        <v>99</v>
      </c>
      <c r="C27" s="176" t="s">
        <v>94</v>
      </c>
      <c r="D27" s="176">
        <v>2</v>
      </c>
      <c r="E27" s="76">
        <v>0</v>
      </c>
      <c r="F27" s="77">
        <v>0</v>
      </c>
      <c r="G27" s="78">
        <f t="shared" si="0"/>
        <v>0</v>
      </c>
      <c r="H27" s="181" t="s">
        <v>81</v>
      </c>
      <c r="I27" s="77">
        <v>0</v>
      </c>
      <c r="J27" s="79">
        <f t="shared" si="1"/>
        <v>0</v>
      </c>
      <c r="K27" s="77">
        <f t="shared" si="2"/>
        <v>0</v>
      </c>
      <c r="L27" s="77">
        <f t="shared" si="3"/>
        <v>0</v>
      </c>
      <c r="M27" s="181" t="s">
        <v>81</v>
      </c>
      <c r="N27" s="77">
        <f t="shared" si="4"/>
        <v>0</v>
      </c>
      <c r="O27" s="80">
        <f t="shared" si="5"/>
        <v>0</v>
      </c>
      <c r="AMI27"/>
      <c r="AMJ27"/>
    </row>
    <row r="28" spans="1:1024" s="7" customFormat="1" ht="22.8">
      <c r="A28" s="76">
        <f t="shared" si="6"/>
        <v>11</v>
      </c>
      <c r="B28" s="175" t="s">
        <v>100</v>
      </c>
      <c r="C28" s="176" t="s">
        <v>94</v>
      </c>
      <c r="D28" s="176">
        <v>2</v>
      </c>
      <c r="E28" s="76">
        <v>0</v>
      </c>
      <c r="F28" s="77">
        <v>0</v>
      </c>
      <c r="G28" s="78">
        <f t="shared" si="0"/>
        <v>0</v>
      </c>
      <c r="H28" s="181" t="s">
        <v>81</v>
      </c>
      <c r="I28" s="77">
        <v>0</v>
      </c>
      <c r="J28" s="79">
        <f t="shared" si="1"/>
        <v>0</v>
      </c>
      <c r="K28" s="77">
        <f t="shared" si="2"/>
        <v>0</v>
      </c>
      <c r="L28" s="77">
        <f t="shared" si="3"/>
        <v>0</v>
      </c>
      <c r="M28" s="181" t="s">
        <v>81</v>
      </c>
      <c r="N28" s="77">
        <f t="shared" si="4"/>
        <v>0</v>
      </c>
      <c r="O28" s="80">
        <f t="shared" si="5"/>
        <v>0</v>
      </c>
      <c r="AMI28"/>
      <c r="AMJ28"/>
    </row>
    <row r="29" spans="1:1024" s="7" customFormat="1" ht="22.8">
      <c r="A29" s="76">
        <f t="shared" si="6"/>
        <v>12</v>
      </c>
      <c r="B29" s="175" t="s">
        <v>101</v>
      </c>
      <c r="C29" s="176" t="s">
        <v>94</v>
      </c>
      <c r="D29" s="176">
        <v>1</v>
      </c>
      <c r="E29" s="76">
        <v>0</v>
      </c>
      <c r="F29" s="77">
        <v>0</v>
      </c>
      <c r="G29" s="78">
        <f t="shared" si="0"/>
        <v>0</v>
      </c>
      <c r="H29" s="181" t="s">
        <v>81</v>
      </c>
      <c r="I29" s="77">
        <v>0</v>
      </c>
      <c r="J29" s="79">
        <f t="shared" si="1"/>
        <v>0</v>
      </c>
      <c r="K29" s="77">
        <f t="shared" si="2"/>
        <v>0</v>
      </c>
      <c r="L29" s="77">
        <f t="shared" si="3"/>
        <v>0</v>
      </c>
      <c r="M29" s="181" t="s">
        <v>81</v>
      </c>
      <c r="N29" s="77">
        <f t="shared" si="4"/>
        <v>0</v>
      </c>
      <c r="O29" s="80">
        <f t="shared" si="5"/>
        <v>0</v>
      </c>
      <c r="AMI29"/>
      <c r="AMJ29"/>
    </row>
    <row r="30" spans="1:1024" s="7" customFormat="1" ht="22.8">
      <c r="A30" s="76">
        <f t="shared" si="6"/>
        <v>13</v>
      </c>
      <c r="B30" s="175" t="s">
        <v>102</v>
      </c>
      <c r="C30" s="176" t="s">
        <v>94</v>
      </c>
      <c r="D30" s="176">
        <v>1</v>
      </c>
      <c r="E30" s="76">
        <v>0</v>
      </c>
      <c r="F30" s="77">
        <v>0</v>
      </c>
      <c r="G30" s="78">
        <f t="shared" si="0"/>
        <v>0</v>
      </c>
      <c r="H30" s="181" t="s">
        <v>81</v>
      </c>
      <c r="I30" s="77">
        <v>0</v>
      </c>
      <c r="J30" s="79">
        <f t="shared" si="1"/>
        <v>0</v>
      </c>
      <c r="K30" s="77">
        <f t="shared" si="2"/>
        <v>0</v>
      </c>
      <c r="L30" s="77">
        <f t="shared" si="3"/>
        <v>0</v>
      </c>
      <c r="M30" s="181" t="s">
        <v>81</v>
      </c>
      <c r="N30" s="77">
        <f t="shared" si="4"/>
        <v>0</v>
      </c>
      <c r="O30" s="80">
        <f t="shared" si="5"/>
        <v>0</v>
      </c>
      <c r="AMI30"/>
      <c r="AMJ30"/>
    </row>
    <row r="31" spans="1:1024" s="7" customFormat="1" ht="22.8">
      <c r="A31" s="76">
        <f t="shared" si="6"/>
        <v>14</v>
      </c>
      <c r="B31" s="175" t="s">
        <v>103</v>
      </c>
      <c r="C31" s="176" t="s">
        <v>94</v>
      </c>
      <c r="D31" s="176">
        <v>1</v>
      </c>
      <c r="E31" s="76">
        <v>0</v>
      </c>
      <c r="F31" s="77">
        <v>0</v>
      </c>
      <c r="G31" s="78">
        <f t="shared" si="0"/>
        <v>0</v>
      </c>
      <c r="H31" s="181" t="s">
        <v>81</v>
      </c>
      <c r="I31" s="77">
        <v>0</v>
      </c>
      <c r="J31" s="79">
        <f t="shared" si="1"/>
        <v>0</v>
      </c>
      <c r="K31" s="77">
        <f t="shared" si="2"/>
        <v>0</v>
      </c>
      <c r="L31" s="77">
        <f t="shared" si="3"/>
        <v>0</v>
      </c>
      <c r="M31" s="181" t="s">
        <v>81</v>
      </c>
      <c r="N31" s="77">
        <f t="shared" si="4"/>
        <v>0</v>
      </c>
      <c r="O31" s="80">
        <f t="shared" si="5"/>
        <v>0</v>
      </c>
      <c r="AMI31"/>
      <c r="AMJ31"/>
    </row>
    <row r="32" spans="1:1024" s="7" customFormat="1" ht="22.8">
      <c r="A32" s="76">
        <f t="shared" si="6"/>
        <v>15</v>
      </c>
      <c r="B32" s="175" t="s">
        <v>104</v>
      </c>
      <c r="C32" s="176" t="s">
        <v>94</v>
      </c>
      <c r="D32" s="176">
        <v>1</v>
      </c>
      <c r="E32" s="76">
        <v>0</v>
      </c>
      <c r="F32" s="77">
        <v>0</v>
      </c>
      <c r="G32" s="78">
        <f t="shared" si="0"/>
        <v>0</v>
      </c>
      <c r="H32" s="181" t="s">
        <v>81</v>
      </c>
      <c r="I32" s="77">
        <v>0</v>
      </c>
      <c r="J32" s="79">
        <f t="shared" si="1"/>
        <v>0</v>
      </c>
      <c r="K32" s="77">
        <f t="shared" si="2"/>
        <v>0</v>
      </c>
      <c r="L32" s="77">
        <f t="shared" si="3"/>
        <v>0</v>
      </c>
      <c r="M32" s="181" t="s">
        <v>81</v>
      </c>
      <c r="N32" s="77">
        <f t="shared" si="4"/>
        <v>0</v>
      </c>
      <c r="O32" s="80">
        <f t="shared" si="5"/>
        <v>0</v>
      </c>
      <c r="AMI32"/>
      <c r="AMJ32"/>
    </row>
    <row r="33" spans="1:1024" s="7" customFormat="1" ht="22.8">
      <c r="A33" s="76">
        <f t="shared" si="6"/>
        <v>16</v>
      </c>
      <c r="B33" s="175" t="s">
        <v>105</v>
      </c>
      <c r="C33" s="176" t="s">
        <v>94</v>
      </c>
      <c r="D33" s="176">
        <v>2</v>
      </c>
      <c r="E33" s="76">
        <v>0</v>
      </c>
      <c r="F33" s="77">
        <v>0</v>
      </c>
      <c r="G33" s="78">
        <f t="shared" si="0"/>
        <v>0</v>
      </c>
      <c r="H33" s="181" t="s">
        <v>81</v>
      </c>
      <c r="I33" s="77">
        <v>0</v>
      </c>
      <c r="J33" s="79">
        <f t="shared" si="1"/>
        <v>0</v>
      </c>
      <c r="K33" s="77">
        <f t="shared" si="2"/>
        <v>0</v>
      </c>
      <c r="L33" s="77">
        <f t="shared" si="3"/>
        <v>0</v>
      </c>
      <c r="M33" s="181" t="s">
        <v>81</v>
      </c>
      <c r="N33" s="77">
        <f t="shared" si="4"/>
        <v>0</v>
      </c>
      <c r="O33" s="80">
        <f t="shared" si="5"/>
        <v>0</v>
      </c>
      <c r="AMI33"/>
      <c r="AMJ33"/>
    </row>
    <row r="34" spans="1:1024" s="7" customFormat="1" ht="22.8">
      <c r="A34" s="76">
        <f t="shared" si="6"/>
        <v>17</v>
      </c>
      <c r="B34" s="175" t="s">
        <v>106</v>
      </c>
      <c r="C34" s="176" t="s">
        <v>94</v>
      </c>
      <c r="D34" s="176">
        <v>1</v>
      </c>
      <c r="E34" s="76">
        <v>0</v>
      </c>
      <c r="F34" s="77">
        <v>0</v>
      </c>
      <c r="G34" s="78">
        <f t="shared" si="0"/>
        <v>0</v>
      </c>
      <c r="H34" s="181" t="s">
        <v>81</v>
      </c>
      <c r="I34" s="77">
        <v>0</v>
      </c>
      <c r="J34" s="79">
        <f t="shared" si="1"/>
        <v>0</v>
      </c>
      <c r="K34" s="77">
        <f t="shared" si="2"/>
        <v>0</v>
      </c>
      <c r="L34" s="77">
        <f t="shared" si="3"/>
        <v>0</v>
      </c>
      <c r="M34" s="181" t="s">
        <v>81</v>
      </c>
      <c r="N34" s="77">
        <f t="shared" si="4"/>
        <v>0</v>
      </c>
      <c r="O34" s="80">
        <f t="shared" si="5"/>
        <v>0</v>
      </c>
      <c r="AMI34"/>
      <c r="AMJ34"/>
    </row>
    <row r="35" spans="1:1024" s="7" customFormat="1" ht="22.8">
      <c r="A35" s="76">
        <f t="shared" si="6"/>
        <v>18</v>
      </c>
      <c r="B35" s="175" t="s">
        <v>107</v>
      </c>
      <c r="C35" s="176" t="s">
        <v>94</v>
      </c>
      <c r="D35" s="176">
        <v>1</v>
      </c>
      <c r="E35" s="76">
        <v>0</v>
      </c>
      <c r="F35" s="77">
        <v>0</v>
      </c>
      <c r="G35" s="78">
        <f t="shared" si="0"/>
        <v>0</v>
      </c>
      <c r="H35" s="181" t="s">
        <v>81</v>
      </c>
      <c r="I35" s="77">
        <v>0</v>
      </c>
      <c r="J35" s="79">
        <f t="shared" si="1"/>
        <v>0</v>
      </c>
      <c r="K35" s="77">
        <f t="shared" si="2"/>
        <v>0</v>
      </c>
      <c r="L35" s="77">
        <f t="shared" si="3"/>
        <v>0</v>
      </c>
      <c r="M35" s="181" t="s">
        <v>81</v>
      </c>
      <c r="N35" s="77">
        <f t="shared" si="4"/>
        <v>0</v>
      </c>
      <c r="O35" s="80">
        <f t="shared" si="5"/>
        <v>0</v>
      </c>
      <c r="AMI35"/>
      <c r="AMJ35"/>
    </row>
    <row r="36" spans="1:1024" s="7" customFormat="1" ht="22.8">
      <c r="A36" s="76">
        <f t="shared" si="6"/>
        <v>19</v>
      </c>
      <c r="B36" s="175" t="s">
        <v>108</v>
      </c>
      <c r="C36" s="176" t="s">
        <v>94</v>
      </c>
      <c r="D36" s="176">
        <v>6</v>
      </c>
      <c r="E36" s="76">
        <v>0</v>
      </c>
      <c r="F36" s="77">
        <v>0</v>
      </c>
      <c r="G36" s="78">
        <f t="shared" si="0"/>
        <v>0</v>
      </c>
      <c r="H36" s="181" t="s">
        <v>81</v>
      </c>
      <c r="I36" s="77">
        <v>0</v>
      </c>
      <c r="J36" s="79">
        <f t="shared" si="1"/>
        <v>0</v>
      </c>
      <c r="K36" s="77">
        <f t="shared" si="2"/>
        <v>0</v>
      </c>
      <c r="L36" s="77">
        <f t="shared" si="3"/>
        <v>0</v>
      </c>
      <c r="M36" s="181" t="s">
        <v>81</v>
      </c>
      <c r="N36" s="77">
        <f t="shared" si="4"/>
        <v>0</v>
      </c>
      <c r="O36" s="80">
        <f t="shared" si="5"/>
        <v>0</v>
      </c>
      <c r="AMI36"/>
      <c r="AMJ36"/>
    </row>
    <row r="37" spans="1:1024" s="7" customFormat="1" ht="22.8">
      <c r="A37" s="76">
        <f t="shared" si="6"/>
        <v>20</v>
      </c>
      <c r="B37" s="175" t="s">
        <v>109</v>
      </c>
      <c r="C37" s="176" t="s">
        <v>94</v>
      </c>
      <c r="D37" s="176">
        <v>1</v>
      </c>
      <c r="E37" s="76">
        <v>0</v>
      </c>
      <c r="F37" s="77">
        <v>0</v>
      </c>
      <c r="G37" s="78">
        <f t="shared" si="0"/>
        <v>0</v>
      </c>
      <c r="H37" s="181" t="s">
        <v>81</v>
      </c>
      <c r="I37" s="77">
        <v>0</v>
      </c>
      <c r="J37" s="79">
        <f t="shared" si="1"/>
        <v>0</v>
      </c>
      <c r="K37" s="77">
        <f t="shared" si="2"/>
        <v>0</v>
      </c>
      <c r="L37" s="77">
        <f t="shared" si="3"/>
        <v>0</v>
      </c>
      <c r="M37" s="181" t="s">
        <v>81</v>
      </c>
      <c r="N37" s="77">
        <f t="shared" si="4"/>
        <v>0</v>
      </c>
      <c r="O37" s="80">
        <f t="shared" si="5"/>
        <v>0</v>
      </c>
      <c r="AMI37"/>
      <c r="AMJ37"/>
    </row>
    <row r="38" spans="1:1024" s="7" customFormat="1" ht="22.8">
      <c r="A38" s="76">
        <f t="shared" si="6"/>
        <v>21</v>
      </c>
      <c r="B38" s="175" t="s">
        <v>110</v>
      </c>
      <c r="C38" s="176" t="s">
        <v>94</v>
      </c>
      <c r="D38" s="176">
        <v>3</v>
      </c>
      <c r="E38" s="76">
        <v>0</v>
      </c>
      <c r="F38" s="77">
        <v>0</v>
      </c>
      <c r="G38" s="78">
        <f t="shared" si="0"/>
        <v>0</v>
      </c>
      <c r="H38" s="181" t="s">
        <v>81</v>
      </c>
      <c r="I38" s="77">
        <v>0</v>
      </c>
      <c r="J38" s="79">
        <f t="shared" si="1"/>
        <v>0</v>
      </c>
      <c r="K38" s="77">
        <f t="shared" si="2"/>
        <v>0</v>
      </c>
      <c r="L38" s="77">
        <f t="shared" si="3"/>
        <v>0</v>
      </c>
      <c r="M38" s="181" t="s">
        <v>81</v>
      </c>
      <c r="N38" s="77">
        <f t="shared" si="4"/>
        <v>0</v>
      </c>
      <c r="O38" s="80">
        <f t="shared" si="5"/>
        <v>0</v>
      </c>
      <c r="AMI38"/>
      <c r="AMJ38"/>
    </row>
    <row r="39" spans="1:1024" s="7" customFormat="1" ht="22.8">
      <c r="A39" s="76">
        <f t="shared" si="6"/>
        <v>22</v>
      </c>
      <c r="B39" s="175" t="s">
        <v>111</v>
      </c>
      <c r="C39" s="176" t="s">
        <v>94</v>
      </c>
      <c r="D39" s="176">
        <v>1</v>
      </c>
      <c r="E39" s="76">
        <v>0</v>
      </c>
      <c r="F39" s="77">
        <v>0</v>
      </c>
      <c r="G39" s="78">
        <f t="shared" si="0"/>
        <v>0</v>
      </c>
      <c r="H39" s="181" t="s">
        <v>81</v>
      </c>
      <c r="I39" s="77">
        <v>0</v>
      </c>
      <c r="J39" s="79">
        <f t="shared" si="1"/>
        <v>0</v>
      </c>
      <c r="K39" s="77">
        <f t="shared" si="2"/>
        <v>0</v>
      </c>
      <c r="L39" s="77">
        <f t="shared" si="3"/>
        <v>0</v>
      </c>
      <c r="M39" s="181" t="s">
        <v>81</v>
      </c>
      <c r="N39" s="77">
        <f t="shared" si="4"/>
        <v>0</v>
      </c>
      <c r="O39" s="80">
        <f t="shared" si="5"/>
        <v>0</v>
      </c>
      <c r="AMI39"/>
      <c r="AMJ39"/>
    </row>
    <row r="40" spans="1:1024" s="7" customFormat="1" ht="22.8">
      <c r="A40" s="76">
        <f t="shared" si="6"/>
        <v>23</v>
      </c>
      <c r="B40" s="175" t="s">
        <v>112</v>
      </c>
      <c r="C40" s="176" t="s">
        <v>94</v>
      </c>
      <c r="D40" s="176">
        <v>4</v>
      </c>
      <c r="E40" s="76">
        <v>0</v>
      </c>
      <c r="F40" s="77">
        <v>0</v>
      </c>
      <c r="G40" s="78">
        <f t="shared" si="0"/>
        <v>0</v>
      </c>
      <c r="H40" s="181" t="s">
        <v>81</v>
      </c>
      <c r="I40" s="77">
        <v>0</v>
      </c>
      <c r="J40" s="79">
        <f t="shared" si="1"/>
        <v>0</v>
      </c>
      <c r="K40" s="77">
        <f t="shared" si="2"/>
        <v>0</v>
      </c>
      <c r="L40" s="77">
        <f t="shared" si="3"/>
        <v>0</v>
      </c>
      <c r="M40" s="181" t="s">
        <v>81</v>
      </c>
      <c r="N40" s="77">
        <f t="shared" si="4"/>
        <v>0</v>
      </c>
      <c r="O40" s="80">
        <f t="shared" si="5"/>
        <v>0</v>
      </c>
      <c r="AMI40"/>
      <c r="AMJ40"/>
    </row>
    <row r="41" spans="1:1024" s="7" customFormat="1" ht="22.8">
      <c r="A41" s="76">
        <f t="shared" si="6"/>
        <v>24</v>
      </c>
      <c r="B41" s="175" t="s">
        <v>113</v>
      </c>
      <c r="C41" s="176" t="s">
        <v>94</v>
      </c>
      <c r="D41" s="176">
        <v>1</v>
      </c>
      <c r="E41" s="76">
        <v>0</v>
      </c>
      <c r="F41" s="77">
        <v>0</v>
      </c>
      <c r="G41" s="78">
        <f t="shared" si="0"/>
        <v>0</v>
      </c>
      <c r="H41" s="181" t="s">
        <v>81</v>
      </c>
      <c r="I41" s="77">
        <v>0</v>
      </c>
      <c r="J41" s="79">
        <f t="shared" si="1"/>
        <v>0</v>
      </c>
      <c r="K41" s="77">
        <f t="shared" si="2"/>
        <v>0</v>
      </c>
      <c r="L41" s="77">
        <f t="shared" si="3"/>
        <v>0</v>
      </c>
      <c r="M41" s="181" t="s">
        <v>81</v>
      </c>
      <c r="N41" s="77">
        <f t="shared" si="4"/>
        <v>0</v>
      </c>
      <c r="O41" s="80">
        <f t="shared" si="5"/>
        <v>0</v>
      </c>
      <c r="AMI41"/>
      <c r="AMJ41"/>
    </row>
    <row r="42" spans="1:1024" s="7" customFormat="1" ht="22.8">
      <c r="A42" s="76">
        <f t="shared" si="6"/>
        <v>25</v>
      </c>
      <c r="B42" s="175" t="s">
        <v>114</v>
      </c>
      <c r="C42" s="176" t="s">
        <v>94</v>
      </c>
      <c r="D42" s="176">
        <v>2</v>
      </c>
      <c r="E42" s="76">
        <v>0</v>
      </c>
      <c r="F42" s="77">
        <v>0</v>
      </c>
      <c r="G42" s="78">
        <f t="shared" si="0"/>
        <v>0</v>
      </c>
      <c r="H42" s="181" t="s">
        <v>81</v>
      </c>
      <c r="I42" s="77">
        <v>0</v>
      </c>
      <c r="J42" s="79">
        <f t="shared" si="1"/>
        <v>0</v>
      </c>
      <c r="K42" s="77">
        <f t="shared" si="2"/>
        <v>0</v>
      </c>
      <c r="L42" s="77">
        <f t="shared" si="3"/>
        <v>0</v>
      </c>
      <c r="M42" s="181" t="s">
        <v>81</v>
      </c>
      <c r="N42" s="77">
        <f t="shared" si="4"/>
        <v>0</v>
      </c>
      <c r="O42" s="80">
        <f t="shared" si="5"/>
        <v>0</v>
      </c>
      <c r="AMI42"/>
      <c r="AMJ42"/>
    </row>
    <row r="43" spans="1:1024" s="7" customFormat="1" ht="22.8">
      <c r="A43" s="76">
        <f t="shared" si="6"/>
        <v>26</v>
      </c>
      <c r="B43" s="175" t="s">
        <v>115</v>
      </c>
      <c r="C43" s="176" t="s">
        <v>94</v>
      </c>
      <c r="D43" s="176">
        <v>1</v>
      </c>
      <c r="E43" s="76">
        <v>0</v>
      </c>
      <c r="F43" s="77">
        <v>0</v>
      </c>
      <c r="G43" s="78">
        <f t="shared" si="0"/>
        <v>0</v>
      </c>
      <c r="H43" s="181" t="s">
        <v>81</v>
      </c>
      <c r="I43" s="77">
        <v>0</v>
      </c>
      <c r="J43" s="79">
        <f t="shared" si="1"/>
        <v>0</v>
      </c>
      <c r="K43" s="77">
        <f t="shared" si="2"/>
        <v>0</v>
      </c>
      <c r="L43" s="77">
        <f t="shared" si="3"/>
        <v>0</v>
      </c>
      <c r="M43" s="181" t="s">
        <v>81</v>
      </c>
      <c r="N43" s="77">
        <f t="shared" si="4"/>
        <v>0</v>
      </c>
      <c r="O43" s="80">
        <f t="shared" si="5"/>
        <v>0</v>
      </c>
      <c r="AMI43"/>
      <c r="AMJ43"/>
    </row>
    <row r="44" spans="1:1024" s="7" customFormat="1" ht="22.8">
      <c r="A44" s="76">
        <f t="shared" si="6"/>
        <v>27</v>
      </c>
      <c r="B44" s="175" t="s">
        <v>116</v>
      </c>
      <c r="C44" s="176" t="s">
        <v>94</v>
      </c>
      <c r="D44" s="176">
        <v>5</v>
      </c>
      <c r="E44" s="76">
        <v>0</v>
      </c>
      <c r="F44" s="77">
        <v>0</v>
      </c>
      <c r="G44" s="78">
        <f t="shared" si="0"/>
        <v>0</v>
      </c>
      <c r="H44" s="181" t="s">
        <v>81</v>
      </c>
      <c r="I44" s="77">
        <v>0</v>
      </c>
      <c r="J44" s="79">
        <f t="shared" si="1"/>
        <v>0</v>
      </c>
      <c r="K44" s="77">
        <f t="shared" si="2"/>
        <v>0</v>
      </c>
      <c r="L44" s="77">
        <f t="shared" si="3"/>
        <v>0</v>
      </c>
      <c r="M44" s="181" t="s">
        <v>81</v>
      </c>
      <c r="N44" s="77">
        <f t="shared" si="4"/>
        <v>0</v>
      </c>
      <c r="O44" s="80">
        <f t="shared" si="5"/>
        <v>0</v>
      </c>
      <c r="AMI44"/>
      <c r="AMJ44"/>
    </row>
    <row r="45" spans="1:1024" s="7" customFormat="1" ht="22.8">
      <c r="A45" s="76">
        <f t="shared" si="6"/>
        <v>28</v>
      </c>
      <c r="B45" s="175" t="s">
        <v>117</v>
      </c>
      <c r="C45" s="176" t="s">
        <v>94</v>
      </c>
      <c r="D45" s="176">
        <v>1</v>
      </c>
      <c r="E45" s="76">
        <v>0</v>
      </c>
      <c r="F45" s="77">
        <v>0</v>
      </c>
      <c r="G45" s="78">
        <f t="shared" si="0"/>
        <v>0</v>
      </c>
      <c r="H45" s="181" t="s">
        <v>81</v>
      </c>
      <c r="I45" s="77">
        <v>0</v>
      </c>
      <c r="J45" s="79">
        <f t="shared" si="1"/>
        <v>0</v>
      </c>
      <c r="K45" s="77">
        <f t="shared" si="2"/>
        <v>0</v>
      </c>
      <c r="L45" s="77">
        <f t="shared" si="3"/>
        <v>0</v>
      </c>
      <c r="M45" s="181" t="s">
        <v>81</v>
      </c>
      <c r="N45" s="77">
        <f t="shared" si="4"/>
        <v>0</v>
      </c>
      <c r="O45" s="80">
        <f t="shared" si="5"/>
        <v>0</v>
      </c>
      <c r="AMI45"/>
      <c r="AMJ45"/>
    </row>
    <row r="46" spans="1:1024" s="7" customFormat="1" ht="22.8">
      <c r="A46" s="76">
        <f t="shared" si="6"/>
        <v>29</v>
      </c>
      <c r="B46" s="175" t="s">
        <v>118</v>
      </c>
      <c r="C46" s="176" t="s">
        <v>94</v>
      </c>
      <c r="D46" s="176">
        <v>1</v>
      </c>
      <c r="E46" s="76">
        <v>0</v>
      </c>
      <c r="F46" s="77">
        <v>0</v>
      </c>
      <c r="G46" s="78">
        <f t="shared" si="0"/>
        <v>0</v>
      </c>
      <c r="H46" s="181" t="s">
        <v>81</v>
      </c>
      <c r="I46" s="77">
        <v>0</v>
      </c>
      <c r="J46" s="79">
        <f t="shared" si="1"/>
        <v>0</v>
      </c>
      <c r="K46" s="77">
        <f t="shared" si="2"/>
        <v>0</v>
      </c>
      <c r="L46" s="77">
        <f t="shared" si="3"/>
        <v>0</v>
      </c>
      <c r="M46" s="181" t="s">
        <v>81</v>
      </c>
      <c r="N46" s="77">
        <f t="shared" si="4"/>
        <v>0</v>
      </c>
      <c r="O46" s="80">
        <f t="shared" si="5"/>
        <v>0</v>
      </c>
      <c r="AMI46"/>
      <c r="AMJ46"/>
    </row>
    <row r="47" spans="1:1024" s="7" customFormat="1" ht="22.8">
      <c r="A47" s="76">
        <f t="shared" si="6"/>
        <v>30</v>
      </c>
      <c r="B47" s="175" t="s">
        <v>119</v>
      </c>
      <c r="C47" s="176" t="s">
        <v>94</v>
      </c>
      <c r="D47" s="176">
        <v>2</v>
      </c>
      <c r="E47" s="76">
        <v>0</v>
      </c>
      <c r="F47" s="77">
        <v>0</v>
      </c>
      <c r="G47" s="78">
        <f t="shared" si="0"/>
        <v>0</v>
      </c>
      <c r="H47" s="181" t="s">
        <v>81</v>
      </c>
      <c r="I47" s="77">
        <v>0</v>
      </c>
      <c r="J47" s="79">
        <f t="shared" si="1"/>
        <v>0</v>
      </c>
      <c r="K47" s="77">
        <f t="shared" si="2"/>
        <v>0</v>
      </c>
      <c r="L47" s="77">
        <f t="shared" si="3"/>
        <v>0</v>
      </c>
      <c r="M47" s="181" t="s">
        <v>81</v>
      </c>
      <c r="N47" s="77">
        <f t="shared" si="4"/>
        <v>0</v>
      </c>
      <c r="O47" s="80">
        <f t="shared" si="5"/>
        <v>0</v>
      </c>
      <c r="AMI47"/>
      <c r="AMJ47"/>
    </row>
    <row r="48" spans="1:1024" s="7" customFormat="1" ht="22.8">
      <c r="A48" s="76">
        <f t="shared" si="6"/>
        <v>31</v>
      </c>
      <c r="B48" s="175" t="s">
        <v>120</v>
      </c>
      <c r="C48" s="176" t="s">
        <v>94</v>
      </c>
      <c r="D48" s="176">
        <v>1</v>
      </c>
      <c r="E48" s="76">
        <v>0</v>
      </c>
      <c r="F48" s="77">
        <v>0</v>
      </c>
      <c r="G48" s="78">
        <f t="shared" si="0"/>
        <v>0</v>
      </c>
      <c r="H48" s="181" t="s">
        <v>81</v>
      </c>
      <c r="I48" s="77">
        <v>0</v>
      </c>
      <c r="J48" s="79">
        <f t="shared" si="1"/>
        <v>0</v>
      </c>
      <c r="K48" s="77">
        <f t="shared" si="2"/>
        <v>0</v>
      </c>
      <c r="L48" s="77">
        <f t="shared" si="3"/>
        <v>0</v>
      </c>
      <c r="M48" s="181" t="s">
        <v>81</v>
      </c>
      <c r="N48" s="77">
        <f t="shared" si="4"/>
        <v>0</v>
      </c>
      <c r="O48" s="80">
        <f t="shared" si="5"/>
        <v>0</v>
      </c>
      <c r="AMI48"/>
      <c r="AMJ48"/>
    </row>
    <row r="49" spans="1:1024" s="7" customFormat="1" ht="22.8">
      <c r="A49" s="76">
        <f t="shared" si="6"/>
        <v>32</v>
      </c>
      <c r="B49" s="175" t="s">
        <v>121</v>
      </c>
      <c r="C49" s="176" t="s">
        <v>94</v>
      </c>
      <c r="D49" s="176">
        <v>1</v>
      </c>
      <c r="E49" s="76">
        <v>0</v>
      </c>
      <c r="F49" s="77">
        <v>0</v>
      </c>
      <c r="G49" s="78">
        <f t="shared" si="0"/>
        <v>0</v>
      </c>
      <c r="H49" s="181" t="s">
        <v>81</v>
      </c>
      <c r="I49" s="77">
        <v>0</v>
      </c>
      <c r="J49" s="79">
        <f t="shared" si="1"/>
        <v>0</v>
      </c>
      <c r="K49" s="77">
        <f t="shared" si="2"/>
        <v>0</v>
      </c>
      <c r="L49" s="77">
        <f t="shared" si="3"/>
        <v>0</v>
      </c>
      <c r="M49" s="181" t="s">
        <v>81</v>
      </c>
      <c r="N49" s="77">
        <f t="shared" si="4"/>
        <v>0</v>
      </c>
      <c r="O49" s="80">
        <f t="shared" si="5"/>
        <v>0</v>
      </c>
      <c r="AMI49"/>
      <c r="AMJ49"/>
    </row>
    <row r="50" spans="1:1024" s="7" customFormat="1" ht="22.8">
      <c r="A50" s="76">
        <f t="shared" si="6"/>
        <v>33</v>
      </c>
      <c r="B50" s="175" t="s">
        <v>122</v>
      </c>
      <c r="C50" s="176" t="s">
        <v>94</v>
      </c>
      <c r="D50" s="176">
        <v>1</v>
      </c>
      <c r="E50" s="76">
        <v>0</v>
      </c>
      <c r="F50" s="77">
        <v>0</v>
      </c>
      <c r="G50" s="78">
        <f t="shared" si="0"/>
        <v>0</v>
      </c>
      <c r="H50" s="181" t="s">
        <v>81</v>
      </c>
      <c r="I50" s="77">
        <v>0</v>
      </c>
      <c r="J50" s="79">
        <f t="shared" si="1"/>
        <v>0</v>
      </c>
      <c r="K50" s="77">
        <f t="shared" si="2"/>
        <v>0</v>
      </c>
      <c r="L50" s="77">
        <f t="shared" si="3"/>
        <v>0</v>
      </c>
      <c r="M50" s="181" t="s">
        <v>81</v>
      </c>
      <c r="N50" s="77">
        <f t="shared" si="4"/>
        <v>0</v>
      </c>
      <c r="O50" s="80">
        <f t="shared" si="5"/>
        <v>0</v>
      </c>
      <c r="AMI50"/>
      <c r="AMJ50"/>
    </row>
    <row r="51" spans="1:1024" s="7" customFormat="1" ht="22.8">
      <c r="A51" s="76">
        <f t="shared" si="6"/>
        <v>34</v>
      </c>
      <c r="B51" s="175" t="s">
        <v>123</v>
      </c>
      <c r="C51" s="176" t="s">
        <v>94</v>
      </c>
      <c r="D51" s="176">
        <v>1</v>
      </c>
      <c r="E51" s="76">
        <v>0</v>
      </c>
      <c r="F51" s="77">
        <v>0</v>
      </c>
      <c r="G51" s="78">
        <f t="shared" si="0"/>
        <v>0</v>
      </c>
      <c r="H51" s="181" t="s">
        <v>81</v>
      </c>
      <c r="I51" s="77">
        <v>0</v>
      </c>
      <c r="J51" s="79">
        <f t="shared" si="1"/>
        <v>0</v>
      </c>
      <c r="K51" s="77">
        <f t="shared" si="2"/>
        <v>0</v>
      </c>
      <c r="L51" s="77">
        <f t="shared" si="3"/>
        <v>0</v>
      </c>
      <c r="M51" s="181" t="s">
        <v>81</v>
      </c>
      <c r="N51" s="77">
        <f t="shared" si="4"/>
        <v>0</v>
      </c>
      <c r="O51" s="80">
        <f t="shared" si="5"/>
        <v>0</v>
      </c>
      <c r="AMI51"/>
      <c r="AMJ51"/>
    </row>
    <row r="52" spans="1:1024" s="7" customFormat="1" ht="22.8">
      <c r="A52" s="76">
        <f t="shared" si="6"/>
        <v>35</v>
      </c>
      <c r="B52" s="175" t="s">
        <v>124</v>
      </c>
      <c r="C52" s="176" t="s">
        <v>94</v>
      </c>
      <c r="D52" s="176">
        <v>1</v>
      </c>
      <c r="E52" s="76">
        <v>0</v>
      </c>
      <c r="F52" s="77">
        <v>0</v>
      </c>
      <c r="G52" s="78">
        <f t="shared" si="0"/>
        <v>0</v>
      </c>
      <c r="H52" s="181" t="s">
        <v>81</v>
      </c>
      <c r="I52" s="77">
        <v>0</v>
      </c>
      <c r="J52" s="79">
        <f t="shared" si="1"/>
        <v>0</v>
      </c>
      <c r="K52" s="77">
        <f t="shared" si="2"/>
        <v>0</v>
      </c>
      <c r="L52" s="77">
        <f t="shared" si="3"/>
        <v>0</v>
      </c>
      <c r="M52" s="181" t="s">
        <v>81</v>
      </c>
      <c r="N52" s="77">
        <f t="shared" si="4"/>
        <v>0</v>
      </c>
      <c r="O52" s="80">
        <f t="shared" si="5"/>
        <v>0</v>
      </c>
      <c r="AMI52"/>
      <c r="AMJ52"/>
    </row>
    <row r="53" spans="1:1024" s="7" customFormat="1" ht="22.8">
      <c r="A53" s="76">
        <f t="shared" si="6"/>
        <v>36</v>
      </c>
      <c r="B53" s="175" t="s">
        <v>125</v>
      </c>
      <c r="C53" s="176" t="s">
        <v>94</v>
      </c>
      <c r="D53" s="176">
        <v>1</v>
      </c>
      <c r="E53" s="76">
        <v>0</v>
      </c>
      <c r="F53" s="77">
        <v>0</v>
      </c>
      <c r="G53" s="78">
        <f t="shared" si="0"/>
        <v>0</v>
      </c>
      <c r="H53" s="181" t="s">
        <v>81</v>
      </c>
      <c r="I53" s="77">
        <v>0</v>
      </c>
      <c r="J53" s="79">
        <f t="shared" si="1"/>
        <v>0</v>
      </c>
      <c r="K53" s="77">
        <f t="shared" si="2"/>
        <v>0</v>
      </c>
      <c r="L53" s="77">
        <f t="shared" si="3"/>
        <v>0</v>
      </c>
      <c r="M53" s="181" t="s">
        <v>81</v>
      </c>
      <c r="N53" s="77">
        <f t="shared" si="4"/>
        <v>0</v>
      </c>
      <c r="O53" s="80">
        <f t="shared" si="5"/>
        <v>0</v>
      </c>
      <c r="AMI53"/>
      <c r="AMJ53"/>
    </row>
    <row r="54" spans="1:1024" s="7" customFormat="1" ht="22.8">
      <c r="A54" s="76">
        <f t="shared" si="6"/>
        <v>37</v>
      </c>
      <c r="B54" s="179" t="s">
        <v>126</v>
      </c>
      <c r="C54" s="176" t="s">
        <v>94</v>
      </c>
      <c r="D54" s="176">
        <v>4</v>
      </c>
      <c r="E54" s="76">
        <v>0</v>
      </c>
      <c r="F54" s="77">
        <v>0</v>
      </c>
      <c r="G54" s="78">
        <f t="shared" si="0"/>
        <v>0</v>
      </c>
      <c r="H54" s="181" t="s">
        <v>81</v>
      </c>
      <c r="I54" s="77">
        <v>0</v>
      </c>
      <c r="J54" s="79">
        <f t="shared" si="1"/>
        <v>0</v>
      </c>
      <c r="K54" s="77">
        <f t="shared" si="2"/>
        <v>0</v>
      </c>
      <c r="L54" s="77">
        <f t="shared" si="3"/>
        <v>0</v>
      </c>
      <c r="M54" s="181" t="s">
        <v>81</v>
      </c>
      <c r="N54" s="77">
        <f t="shared" si="4"/>
        <v>0</v>
      </c>
      <c r="O54" s="80">
        <f t="shared" si="5"/>
        <v>0</v>
      </c>
      <c r="AMI54"/>
      <c r="AMJ54"/>
    </row>
    <row r="55" spans="1:1024" s="7" customFormat="1" ht="91.2">
      <c r="A55" s="76"/>
      <c r="B55" s="175" t="s">
        <v>127</v>
      </c>
      <c r="C55" s="176"/>
      <c r="D55" s="176"/>
      <c r="E55" s="177"/>
      <c r="F55" s="75"/>
      <c r="G55" s="75"/>
      <c r="H55" s="75"/>
      <c r="I55" s="75"/>
      <c r="J55" s="178"/>
      <c r="K55" s="77"/>
      <c r="L55" s="77"/>
      <c r="M55" s="75"/>
      <c r="N55" s="77"/>
      <c r="O55" s="178"/>
      <c r="AMI55"/>
      <c r="AMJ55"/>
    </row>
    <row r="56" spans="1:1024" s="7" customFormat="1" ht="22.8">
      <c r="A56" s="76">
        <v>38</v>
      </c>
      <c r="B56" s="179" t="s">
        <v>128</v>
      </c>
      <c r="C56" s="176" t="s">
        <v>129</v>
      </c>
      <c r="D56" s="176">
        <v>4</v>
      </c>
      <c r="E56" s="76">
        <v>0</v>
      </c>
      <c r="F56" s="77">
        <v>0</v>
      </c>
      <c r="G56" s="78">
        <f>ROUND(F56*E56,2)</f>
        <v>0</v>
      </c>
      <c r="H56" s="181" t="s">
        <v>81</v>
      </c>
      <c r="I56" s="77">
        <v>0</v>
      </c>
      <c r="J56" s="79">
        <f>SUM(G56:I56)</f>
        <v>0</v>
      </c>
      <c r="K56" s="77">
        <f>ROUND(E56*D56,2)</f>
        <v>0</v>
      </c>
      <c r="L56" s="77">
        <f>ROUND(G56*D56,2)</f>
        <v>0</v>
      </c>
      <c r="M56" s="181" t="s">
        <v>81</v>
      </c>
      <c r="N56" s="77">
        <f>ROUND(I56*D56,2)</f>
        <v>0</v>
      </c>
      <c r="O56" s="80">
        <f>SUM(L56:N56)</f>
        <v>0</v>
      </c>
      <c r="AMI56"/>
      <c r="AMJ56"/>
    </row>
    <row r="57" spans="1:1024" s="7" customFormat="1" ht="22.8">
      <c r="A57" s="76">
        <f>A56+1</f>
        <v>39</v>
      </c>
      <c r="B57" s="179" t="s">
        <v>130</v>
      </c>
      <c r="C57" s="176" t="s">
        <v>129</v>
      </c>
      <c r="D57" s="176">
        <v>6</v>
      </c>
      <c r="E57" s="76">
        <v>0</v>
      </c>
      <c r="F57" s="77">
        <v>0</v>
      </c>
      <c r="G57" s="78">
        <f>ROUND(F57*E57,2)</f>
        <v>0</v>
      </c>
      <c r="H57" s="181" t="s">
        <v>81</v>
      </c>
      <c r="I57" s="77">
        <v>0</v>
      </c>
      <c r="J57" s="79">
        <f>SUM(G57:I57)</f>
        <v>0</v>
      </c>
      <c r="K57" s="77">
        <f>ROUND(E57*D57,2)</f>
        <v>0</v>
      </c>
      <c r="L57" s="77">
        <f>ROUND(G57*D57,2)</f>
        <v>0</v>
      </c>
      <c r="M57" s="181" t="s">
        <v>81</v>
      </c>
      <c r="N57" s="77">
        <f>ROUND(I57*D57,2)</f>
        <v>0</v>
      </c>
      <c r="O57" s="80">
        <f>SUM(L57:N57)</f>
        <v>0</v>
      </c>
      <c r="AMI57"/>
      <c r="AMJ57"/>
    </row>
    <row r="58" spans="1:1024" s="7" customFormat="1" ht="22.8">
      <c r="A58" s="76">
        <f>A57+1</f>
        <v>40</v>
      </c>
      <c r="B58" s="179" t="s">
        <v>131</v>
      </c>
      <c r="C58" s="176" t="s">
        <v>129</v>
      </c>
      <c r="D58" s="176">
        <v>4</v>
      </c>
      <c r="E58" s="76">
        <v>0</v>
      </c>
      <c r="F58" s="77">
        <v>0</v>
      </c>
      <c r="G58" s="78">
        <f>ROUND(F58*E58,2)</f>
        <v>0</v>
      </c>
      <c r="H58" s="181" t="s">
        <v>81</v>
      </c>
      <c r="I58" s="77">
        <v>0</v>
      </c>
      <c r="J58" s="79">
        <f>SUM(G58:I58)</f>
        <v>0</v>
      </c>
      <c r="K58" s="77">
        <f>ROUND(E58*D58,2)</f>
        <v>0</v>
      </c>
      <c r="L58" s="77">
        <f>ROUND(G58*D58,2)</f>
        <v>0</v>
      </c>
      <c r="M58" s="181" t="s">
        <v>81</v>
      </c>
      <c r="N58" s="77">
        <f>ROUND(I58*D58,2)</f>
        <v>0</v>
      </c>
      <c r="O58" s="80">
        <f>SUM(L58:N58)</f>
        <v>0</v>
      </c>
      <c r="AMI58"/>
      <c r="AMJ58"/>
    </row>
    <row r="59" spans="1:1024" s="7" customFormat="1" ht="34.200000000000003">
      <c r="A59" s="76"/>
      <c r="B59" s="184" t="s">
        <v>132</v>
      </c>
      <c r="C59" s="176"/>
      <c r="D59" s="176"/>
      <c r="E59" s="177"/>
      <c r="F59" s="75"/>
      <c r="G59" s="75"/>
      <c r="H59" s="75"/>
      <c r="I59" s="75"/>
      <c r="J59" s="178"/>
      <c r="K59" s="77"/>
      <c r="L59" s="77"/>
      <c r="M59" s="75"/>
      <c r="N59" s="77"/>
      <c r="O59" s="178"/>
      <c r="AMI59"/>
      <c r="AMJ59"/>
    </row>
    <row r="60" spans="1:1024" s="7" customFormat="1" ht="22.8">
      <c r="A60" s="76">
        <v>41</v>
      </c>
      <c r="B60" s="182" t="s">
        <v>133</v>
      </c>
      <c r="C60" s="176" t="s">
        <v>129</v>
      </c>
      <c r="D60" s="176">
        <v>20</v>
      </c>
      <c r="E60" s="76">
        <v>0</v>
      </c>
      <c r="F60" s="77">
        <v>0</v>
      </c>
      <c r="G60" s="78">
        <f>ROUND(F60*E60,2)</f>
        <v>0</v>
      </c>
      <c r="H60" s="181" t="s">
        <v>81</v>
      </c>
      <c r="I60" s="77">
        <v>0</v>
      </c>
      <c r="J60" s="79">
        <f>SUM(G60:I60)</f>
        <v>0</v>
      </c>
      <c r="K60" s="77">
        <f>ROUND(E60*D60,2)</f>
        <v>0</v>
      </c>
      <c r="L60" s="77">
        <f>ROUND(G60*D60,2)</f>
        <v>0</v>
      </c>
      <c r="M60" s="181" t="s">
        <v>81</v>
      </c>
      <c r="N60" s="77">
        <f>ROUND(I60*D60,2)</f>
        <v>0</v>
      </c>
      <c r="O60" s="80">
        <f>SUM(L60:N60)</f>
        <v>0</v>
      </c>
      <c r="AMI60"/>
      <c r="AMJ60"/>
    </row>
    <row r="61" spans="1:1024" s="7" customFormat="1" ht="45.6">
      <c r="A61" s="76"/>
      <c r="B61" s="175" t="s">
        <v>134</v>
      </c>
      <c r="C61" s="176"/>
      <c r="D61" s="176"/>
      <c r="E61" s="82"/>
      <c r="F61" s="181"/>
      <c r="G61" s="77"/>
      <c r="H61" s="17"/>
      <c r="I61" s="77"/>
      <c r="J61" s="4"/>
      <c r="K61" s="77"/>
      <c r="L61" s="77"/>
      <c r="M61" s="185"/>
      <c r="N61" s="77"/>
      <c r="O61" s="4"/>
      <c r="AMI61"/>
      <c r="AMJ61"/>
    </row>
    <row r="62" spans="1:1024" s="7" customFormat="1" ht="22.8">
      <c r="A62" s="76">
        <v>42</v>
      </c>
      <c r="B62" s="182" t="s">
        <v>135</v>
      </c>
      <c r="C62" s="176" t="s">
        <v>129</v>
      </c>
      <c r="D62" s="176">
        <v>44</v>
      </c>
      <c r="E62" s="76">
        <v>0</v>
      </c>
      <c r="F62" s="77">
        <v>0</v>
      </c>
      <c r="G62" s="78">
        <f>ROUND(F62*E62,2)</f>
        <v>0</v>
      </c>
      <c r="H62" s="181" t="s">
        <v>81</v>
      </c>
      <c r="I62" s="77">
        <v>0</v>
      </c>
      <c r="J62" s="79">
        <f>SUM(G62:I62)</f>
        <v>0</v>
      </c>
      <c r="K62" s="77">
        <f>ROUND(E62*D62,2)</f>
        <v>0</v>
      </c>
      <c r="L62" s="77">
        <f>ROUND(G62*D62,2)</f>
        <v>0</v>
      </c>
      <c r="M62" s="181" t="s">
        <v>81</v>
      </c>
      <c r="N62" s="77">
        <f>ROUND(I62*D62,2)</f>
        <v>0</v>
      </c>
      <c r="O62" s="80">
        <f>SUM(L62:N62)</f>
        <v>0</v>
      </c>
      <c r="AMI62"/>
      <c r="AMJ62"/>
    </row>
    <row r="63" spans="1:1024" s="7" customFormat="1" ht="22.8">
      <c r="A63" s="76">
        <f>A62+1</f>
        <v>43</v>
      </c>
      <c r="B63" s="186" t="s">
        <v>136</v>
      </c>
      <c r="C63" s="176" t="s">
        <v>129</v>
      </c>
      <c r="D63" s="176">
        <v>2</v>
      </c>
      <c r="E63" s="76">
        <v>0</v>
      </c>
      <c r="F63" s="77">
        <v>0</v>
      </c>
      <c r="G63" s="78">
        <f>ROUND(F63*E63,2)</f>
        <v>0</v>
      </c>
      <c r="H63" s="181" t="s">
        <v>81</v>
      </c>
      <c r="I63" s="77">
        <v>0</v>
      </c>
      <c r="J63" s="79">
        <f>SUM(G63:I63)</f>
        <v>0</v>
      </c>
      <c r="K63" s="77">
        <f>ROUND(E63*D63,2)</f>
        <v>0</v>
      </c>
      <c r="L63" s="77">
        <f>ROUND(G63*D63,2)</f>
        <v>0</v>
      </c>
      <c r="M63" s="181" t="s">
        <v>81</v>
      </c>
      <c r="N63" s="77">
        <f>ROUND(I63*D63,2)</f>
        <v>0</v>
      </c>
      <c r="O63" s="80">
        <f>SUM(L63:N63)</f>
        <v>0</v>
      </c>
      <c r="AMI63"/>
      <c r="AMJ63"/>
    </row>
    <row r="64" spans="1:1024" s="7" customFormat="1" ht="22.8">
      <c r="A64" s="76">
        <f>A63+1</f>
        <v>44</v>
      </c>
      <c r="B64" s="186" t="s">
        <v>137</v>
      </c>
      <c r="C64" s="176" t="s">
        <v>129</v>
      </c>
      <c r="D64" s="176">
        <v>10</v>
      </c>
      <c r="E64" s="76">
        <v>0</v>
      </c>
      <c r="F64" s="77">
        <v>0</v>
      </c>
      <c r="G64" s="78">
        <f>ROUND(F64*E64,2)</f>
        <v>0</v>
      </c>
      <c r="H64" s="181" t="s">
        <v>81</v>
      </c>
      <c r="I64" s="77">
        <v>0</v>
      </c>
      <c r="J64" s="79">
        <f>SUM(G64:I64)</f>
        <v>0</v>
      </c>
      <c r="K64" s="77">
        <f>ROUND(E64*D64,2)</f>
        <v>0</v>
      </c>
      <c r="L64" s="77">
        <f>ROUND(G64*D64,2)</f>
        <v>0</v>
      </c>
      <c r="M64" s="181" t="s">
        <v>81</v>
      </c>
      <c r="N64" s="77">
        <f>ROUND(I64*D64,2)</f>
        <v>0</v>
      </c>
      <c r="O64" s="80">
        <f>SUM(L64:N64)</f>
        <v>0</v>
      </c>
      <c r="AMI64"/>
      <c r="AMJ64"/>
    </row>
    <row r="65" spans="1:1024" s="7" customFormat="1" ht="45.6">
      <c r="A65" s="76"/>
      <c r="B65" s="175" t="s">
        <v>134</v>
      </c>
      <c r="C65" s="176"/>
      <c r="D65" s="176"/>
      <c r="E65" s="177"/>
      <c r="F65" s="75"/>
      <c r="G65" s="75"/>
      <c r="H65" s="75"/>
      <c r="I65" s="75"/>
      <c r="J65" s="178"/>
      <c r="K65" s="77"/>
      <c r="L65" s="77"/>
      <c r="M65" s="75"/>
      <c r="N65" s="77"/>
      <c r="O65" s="178"/>
      <c r="AMI65"/>
      <c r="AMJ65"/>
    </row>
    <row r="66" spans="1:1024" s="7" customFormat="1" ht="22.8">
      <c r="A66" s="76">
        <v>45</v>
      </c>
      <c r="B66" s="182" t="s">
        <v>138</v>
      </c>
      <c r="C66" s="176" t="s">
        <v>129</v>
      </c>
      <c r="D66" s="176">
        <v>8</v>
      </c>
      <c r="E66" s="76">
        <v>0</v>
      </c>
      <c r="F66" s="77">
        <v>0</v>
      </c>
      <c r="G66" s="78">
        <f>ROUND(F66*E66,2)</f>
        <v>0</v>
      </c>
      <c r="H66" s="181" t="s">
        <v>81</v>
      </c>
      <c r="I66" s="77">
        <v>0</v>
      </c>
      <c r="J66" s="79">
        <f>SUM(G66:I66)</f>
        <v>0</v>
      </c>
      <c r="K66" s="77">
        <f>ROUND(E66*D66,2)</f>
        <v>0</v>
      </c>
      <c r="L66" s="77">
        <f>ROUND(G66*D66,2)</f>
        <v>0</v>
      </c>
      <c r="M66" s="181" t="s">
        <v>81</v>
      </c>
      <c r="N66" s="77">
        <f>ROUND(I66*D66,2)</f>
        <v>0</v>
      </c>
      <c r="O66" s="80">
        <f>SUM(L66:N66)</f>
        <v>0</v>
      </c>
      <c r="AMI66"/>
      <c r="AMJ66"/>
    </row>
    <row r="67" spans="1:1024" s="7" customFormat="1">
      <c r="A67" s="76"/>
      <c r="B67" s="187" t="s">
        <v>140</v>
      </c>
      <c r="C67" s="176"/>
      <c r="D67" s="176"/>
      <c r="E67" s="177"/>
      <c r="F67" s="75"/>
      <c r="G67" s="75"/>
      <c r="H67" s="75"/>
      <c r="I67" s="75"/>
      <c r="J67" s="178"/>
      <c r="K67" s="77"/>
      <c r="L67" s="77"/>
      <c r="M67" s="181"/>
      <c r="N67" s="77"/>
      <c r="O67" s="178"/>
      <c r="AMI67"/>
      <c r="AMJ67"/>
    </row>
    <row r="68" spans="1:1024" s="7" customFormat="1" ht="91.2">
      <c r="A68" s="76">
        <v>46</v>
      </c>
      <c r="B68" s="184" t="s">
        <v>141</v>
      </c>
      <c r="C68" s="176" t="s">
        <v>142</v>
      </c>
      <c r="D68" s="54">
        <v>204.2</v>
      </c>
      <c r="E68" s="76">
        <v>0</v>
      </c>
      <c r="F68" s="77">
        <v>0</v>
      </c>
      <c r="G68" s="78">
        <f>ROUND(F68*E68,2)</f>
        <v>0</v>
      </c>
      <c r="H68" s="188">
        <v>0</v>
      </c>
      <c r="I68" s="77">
        <v>0</v>
      </c>
      <c r="J68" s="189">
        <f>SUM(G68:I68)</f>
        <v>0</v>
      </c>
      <c r="K68" s="77">
        <f>ROUND(E68*D68,2)</f>
        <v>0</v>
      </c>
      <c r="L68" s="77">
        <f>ROUND(G68*D68,2)</f>
        <v>0</v>
      </c>
      <c r="M68" s="181">
        <f>ROUND(H68*D68,2)</f>
        <v>0</v>
      </c>
      <c r="N68" s="77">
        <f>ROUND(I68*D68,2)</f>
        <v>0</v>
      </c>
      <c r="O68" s="190">
        <f>J68*D68</f>
        <v>0</v>
      </c>
      <c r="AMI68"/>
      <c r="AMJ68"/>
    </row>
    <row r="69" spans="1:1024" s="7" customFormat="1" ht="68.400000000000006">
      <c r="A69" s="76">
        <f>A68+1</f>
        <v>47</v>
      </c>
      <c r="B69" s="175" t="s">
        <v>143</v>
      </c>
      <c r="C69" s="176" t="s">
        <v>142</v>
      </c>
      <c r="D69" s="176">
        <v>3.17</v>
      </c>
      <c r="E69" s="76">
        <v>0</v>
      </c>
      <c r="F69" s="77">
        <v>0</v>
      </c>
      <c r="G69" s="78">
        <f>ROUND(F69*E69,2)</f>
        <v>0</v>
      </c>
      <c r="H69" s="188">
        <v>0</v>
      </c>
      <c r="I69" s="77">
        <v>0</v>
      </c>
      <c r="J69" s="189">
        <f>SUM(G69:I69)</f>
        <v>0</v>
      </c>
      <c r="K69" s="77">
        <f>ROUND(E69*D69,2)</f>
        <v>0</v>
      </c>
      <c r="L69" s="77">
        <f>ROUND(G69*D69,2)</f>
        <v>0</v>
      </c>
      <c r="M69" s="181">
        <f>ROUND(H69*D69,2)</f>
        <v>0</v>
      </c>
      <c r="N69" s="77">
        <f>ROUND(I69*D69,2)</f>
        <v>0</v>
      </c>
      <c r="O69" s="190">
        <f>J69*D69</f>
        <v>0</v>
      </c>
      <c r="AMI69"/>
      <c r="AMJ69"/>
    </row>
    <row r="70" spans="1:1024" s="7" customFormat="1" ht="22.8">
      <c r="A70" s="76"/>
      <c r="B70" s="175" t="s">
        <v>144</v>
      </c>
      <c r="C70" s="176"/>
      <c r="D70" s="176"/>
      <c r="E70" s="177"/>
      <c r="F70" s="75"/>
      <c r="G70" s="75"/>
      <c r="H70" s="75"/>
      <c r="I70" s="75"/>
      <c r="J70" s="178"/>
      <c r="K70" s="77"/>
      <c r="L70" s="77"/>
      <c r="M70" s="181"/>
      <c r="N70" s="77"/>
      <c r="O70" s="178"/>
      <c r="AMI70"/>
      <c r="AMJ70"/>
    </row>
    <row r="71" spans="1:1024" s="7" customFormat="1" ht="22.8">
      <c r="A71" s="76"/>
      <c r="B71" s="175" t="s">
        <v>145</v>
      </c>
      <c r="C71" s="176"/>
      <c r="D71" s="176"/>
      <c r="E71" s="177"/>
      <c r="F71" s="75"/>
      <c r="G71" s="75"/>
      <c r="H71" s="75"/>
      <c r="I71" s="75"/>
      <c r="J71" s="178"/>
      <c r="K71" s="77"/>
      <c r="L71" s="77"/>
      <c r="M71" s="181"/>
      <c r="N71" s="77"/>
      <c r="O71" s="178"/>
      <c r="AMI71"/>
      <c r="AMJ71"/>
    </row>
    <row r="72" spans="1:1024" s="7" customFormat="1" ht="22.8">
      <c r="A72" s="76"/>
      <c r="B72" s="175" t="s">
        <v>146</v>
      </c>
      <c r="C72" s="176"/>
      <c r="D72" s="176"/>
      <c r="E72" s="177"/>
      <c r="F72" s="75"/>
      <c r="G72" s="75"/>
      <c r="H72" s="75"/>
      <c r="I72" s="75"/>
      <c r="J72" s="178"/>
      <c r="K72" s="77"/>
      <c r="L72" s="77"/>
      <c r="M72" s="181"/>
      <c r="N72" s="77"/>
      <c r="O72" s="178"/>
      <c r="AMI72"/>
      <c r="AMJ72"/>
    </row>
    <row r="73" spans="1:1024" s="7" customFormat="1">
      <c r="A73" s="76">
        <v>48</v>
      </c>
      <c r="B73" s="175" t="s">
        <v>147</v>
      </c>
      <c r="C73" s="176" t="s">
        <v>66</v>
      </c>
      <c r="D73" s="176">
        <v>18.29</v>
      </c>
      <c r="E73" s="76">
        <v>0</v>
      </c>
      <c r="F73" s="77">
        <v>0</v>
      </c>
      <c r="G73" s="78">
        <f>ROUND(F73*E73,2)</f>
        <v>0</v>
      </c>
      <c r="H73" s="188">
        <v>0</v>
      </c>
      <c r="I73" s="77">
        <v>0</v>
      </c>
      <c r="J73" s="80">
        <f>SUM(G73:I73)</f>
        <v>0</v>
      </c>
      <c r="K73" s="77">
        <f>ROUND(E73*D73,2)</f>
        <v>0</v>
      </c>
      <c r="L73" s="77">
        <f>ROUND(G73*D73,2)</f>
        <v>0</v>
      </c>
      <c r="M73" s="181">
        <f>ROUND(H73*D73,2)</f>
        <v>0</v>
      </c>
      <c r="N73" s="77">
        <f>ROUND(I73*D73,2)</f>
        <v>0</v>
      </c>
      <c r="O73" s="80">
        <f>SUM(L73:N73)</f>
        <v>0</v>
      </c>
      <c r="AMI73"/>
      <c r="AMJ73"/>
    </row>
    <row r="74" spans="1:1024" s="7" customFormat="1" ht="45.6">
      <c r="A74" s="76">
        <v>49</v>
      </c>
      <c r="B74" s="175" t="s">
        <v>148</v>
      </c>
      <c r="C74" s="176" t="s">
        <v>129</v>
      </c>
      <c r="D74" s="176">
        <v>170</v>
      </c>
      <c r="E74" s="76">
        <v>0</v>
      </c>
      <c r="F74" s="77">
        <v>0</v>
      </c>
      <c r="G74" s="78">
        <f>ROUND(F74*E74,2)</f>
        <v>0</v>
      </c>
      <c r="H74" s="188">
        <v>0</v>
      </c>
      <c r="I74" s="77">
        <v>0</v>
      </c>
      <c r="J74" s="80">
        <f>SUM(G74:I74)</f>
        <v>0</v>
      </c>
      <c r="K74" s="77">
        <f>ROUND(E74*D74,2)</f>
        <v>0</v>
      </c>
      <c r="L74" s="77">
        <f>ROUND(G74*D74,2)</f>
        <v>0</v>
      </c>
      <c r="M74" s="181">
        <f>ROUND(H74*D74,2)</f>
        <v>0</v>
      </c>
      <c r="N74" s="77">
        <f>ROUND(I74*D74,2)</f>
        <v>0</v>
      </c>
      <c r="O74" s="80">
        <f>SUM(L74:N74)</f>
        <v>0</v>
      </c>
      <c r="AMI74"/>
      <c r="AMJ74"/>
    </row>
    <row r="75" spans="1:1024" s="7" customFormat="1">
      <c r="A75" s="76">
        <v>50</v>
      </c>
      <c r="B75" s="179" t="s">
        <v>149</v>
      </c>
      <c r="C75" s="176" t="s">
        <v>129</v>
      </c>
      <c r="D75" s="176">
        <v>0</v>
      </c>
      <c r="E75" s="76">
        <v>0</v>
      </c>
      <c r="F75" s="77">
        <v>0</v>
      </c>
      <c r="G75" s="78">
        <f>ROUND(F75*E75,2)</f>
        <v>0</v>
      </c>
      <c r="H75" s="188">
        <v>0</v>
      </c>
      <c r="I75" s="77">
        <v>0</v>
      </c>
      <c r="J75" s="80">
        <f>SUM(G75:I75)</f>
        <v>0</v>
      </c>
      <c r="K75" s="77">
        <f>ROUND(E75*D75,2)</f>
        <v>0</v>
      </c>
      <c r="L75" s="77">
        <f>ROUND(G75*D75,2)</f>
        <v>0</v>
      </c>
      <c r="M75" s="181">
        <f>ROUND(H75*D75,2)</f>
        <v>0</v>
      </c>
      <c r="N75" s="77">
        <f>ROUND(I75*D75,2)</f>
        <v>0</v>
      </c>
      <c r="O75" s="80">
        <f>SUM(L75:N75)</f>
        <v>0</v>
      </c>
      <c r="AMI75"/>
      <c r="AMJ75"/>
    </row>
    <row r="76" spans="1:1024" s="7" customFormat="1">
      <c r="A76" s="76"/>
      <c r="B76" s="183" t="s">
        <v>150</v>
      </c>
      <c r="C76" s="191"/>
      <c r="D76" s="191"/>
      <c r="E76" s="177"/>
      <c r="F76" s="75"/>
      <c r="G76" s="75"/>
      <c r="H76" s="75"/>
      <c r="I76" s="75"/>
      <c r="J76" s="178"/>
      <c r="K76" s="77"/>
      <c r="L76" s="77"/>
      <c r="M76" s="181"/>
      <c r="N76" s="77"/>
      <c r="O76" s="178"/>
      <c r="AMI76"/>
      <c r="AMJ76"/>
    </row>
    <row r="77" spans="1:1024" s="7" customFormat="1" ht="68.400000000000006">
      <c r="A77" s="76"/>
      <c r="B77" s="175" t="s">
        <v>151</v>
      </c>
      <c r="C77" s="176"/>
      <c r="D77" s="176"/>
      <c r="E77" s="177"/>
      <c r="F77" s="75"/>
      <c r="G77" s="75"/>
      <c r="H77" s="75"/>
      <c r="I77" s="75"/>
      <c r="J77" s="178"/>
      <c r="K77" s="77"/>
      <c r="L77" s="77"/>
      <c r="M77" s="181"/>
      <c r="N77" s="77"/>
      <c r="O77" s="178"/>
      <c r="AMI77"/>
      <c r="AMJ77"/>
    </row>
    <row r="78" spans="1:1024" s="7" customFormat="1">
      <c r="A78" s="76">
        <f>A75+1</f>
        <v>51</v>
      </c>
      <c r="B78" s="175" t="s">
        <v>152</v>
      </c>
      <c r="C78" s="176" t="s">
        <v>129</v>
      </c>
      <c r="D78" s="176">
        <v>257</v>
      </c>
      <c r="E78" s="76">
        <v>0</v>
      </c>
      <c r="F78" s="77">
        <v>0</v>
      </c>
      <c r="G78" s="78">
        <f>ROUND(F78*E78,2)</f>
        <v>0</v>
      </c>
      <c r="H78" s="188">
        <v>0</v>
      </c>
      <c r="I78" s="77">
        <v>0</v>
      </c>
      <c r="J78" s="80">
        <f>SUM(G78:I78)</f>
        <v>0</v>
      </c>
      <c r="K78" s="77">
        <f>ROUND(E78*D78,2)</f>
        <v>0</v>
      </c>
      <c r="L78" s="77">
        <f>ROUND(G78*D78,2)</f>
        <v>0</v>
      </c>
      <c r="M78" s="181">
        <f>ROUND(H78*D78,2)</f>
        <v>0</v>
      </c>
      <c r="N78" s="77">
        <f>ROUND(I78*D78,2)</f>
        <v>0</v>
      </c>
      <c r="O78" s="80">
        <f>SUM(L78:N78)</f>
        <v>0</v>
      </c>
      <c r="AMI78"/>
      <c r="AMJ78"/>
    </row>
    <row r="79" spans="1:1024" s="7" customFormat="1">
      <c r="A79" s="76">
        <f>A78+1</f>
        <v>52</v>
      </c>
      <c r="B79" s="247" t="s">
        <v>153</v>
      </c>
      <c r="C79" s="248" t="s">
        <v>129</v>
      </c>
      <c r="D79" s="248">
        <v>20</v>
      </c>
      <c r="E79" s="76">
        <v>0</v>
      </c>
      <c r="F79" s="77">
        <v>0</v>
      </c>
      <c r="G79" s="78">
        <f>ROUND(F79*E79,2)</f>
        <v>0</v>
      </c>
      <c r="H79" s="188">
        <v>0</v>
      </c>
      <c r="I79" s="77">
        <v>0</v>
      </c>
      <c r="J79" s="80">
        <f>SUM(G79:I79)</f>
        <v>0</v>
      </c>
      <c r="K79" s="77">
        <f>ROUND(E79*D79,2)</f>
        <v>0</v>
      </c>
      <c r="L79" s="77">
        <f>ROUND(G79*D79,2)</f>
        <v>0</v>
      </c>
      <c r="M79" s="181">
        <f>ROUND(H79*D79,2)</f>
        <v>0</v>
      </c>
      <c r="N79" s="77">
        <f>ROUND(I79*D79,2)</f>
        <v>0</v>
      </c>
      <c r="O79" s="80">
        <f>SUM(L79:N79)</f>
        <v>0</v>
      </c>
      <c r="AMI79"/>
      <c r="AMJ79"/>
    </row>
    <row r="80" spans="1:1024" s="257" customFormat="1">
      <c r="A80" s="258">
        <f>A79+1</f>
        <v>53</v>
      </c>
      <c r="B80" s="259" t="s">
        <v>154</v>
      </c>
      <c r="C80" s="260" t="s">
        <v>129</v>
      </c>
      <c r="D80" s="260">
        <v>54</v>
      </c>
      <c r="E80" s="258">
        <v>0</v>
      </c>
      <c r="F80" s="261">
        <v>0</v>
      </c>
      <c r="G80" s="262">
        <f>ROUND(F80*E80,2)</f>
        <v>0</v>
      </c>
      <c r="H80" s="263">
        <v>0</v>
      </c>
      <c r="I80" s="261">
        <v>0</v>
      </c>
      <c r="J80" s="264">
        <f>SUM(G80:I80)</f>
        <v>0</v>
      </c>
      <c r="K80" s="261">
        <f>ROUND(E80*D80,2)</f>
        <v>0</v>
      </c>
      <c r="L80" s="261">
        <f>ROUND(G80*D80,2)</f>
        <v>0</v>
      </c>
      <c r="M80" s="265">
        <f>ROUND(H80*D80,2)</f>
        <v>0</v>
      </c>
      <c r="N80" s="261">
        <f>ROUND(I80*D80,2)</f>
        <v>0</v>
      </c>
      <c r="O80" s="264">
        <f>SUM(L80:N80)</f>
        <v>0</v>
      </c>
      <c r="AMI80" s="266"/>
      <c r="AMJ80" s="266"/>
    </row>
    <row r="81" spans="1:1024" s="7" customFormat="1">
      <c r="A81" s="76">
        <f>A80+1</f>
        <v>54</v>
      </c>
      <c r="B81" s="175" t="s">
        <v>155</v>
      </c>
      <c r="C81" s="176" t="s">
        <v>129</v>
      </c>
      <c r="D81" s="176">
        <v>2</v>
      </c>
      <c r="E81" s="76">
        <v>0</v>
      </c>
      <c r="F81" s="77">
        <v>0</v>
      </c>
      <c r="G81" s="78">
        <f>ROUND(F81*E81,2)</f>
        <v>0</v>
      </c>
      <c r="H81" s="188">
        <v>0</v>
      </c>
      <c r="I81" s="77">
        <v>0</v>
      </c>
      <c r="J81" s="80">
        <f>SUM(G81:I81)</f>
        <v>0</v>
      </c>
      <c r="K81" s="77">
        <f>ROUND(E81*D81,2)</f>
        <v>0</v>
      </c>
      <c r="L81" s="77">
        <f>ROUND(G81*D81,2)</f>
        <v>0</v>
      </c>
      <c r="M81" s="181">
        <f>ROUND(H81*D81,2)</f>
        <v>0</v>
      </c>
      <c r="N81" s="77">
        <f>ROUND(I81*D81,2)</f>
        <v>0</v>
      </c>
      <c r="O81" s="80">
        <f>SUM(L81:N81)</f>
        <v>0</v>
      </c>
      <c r="AMI81"/>
      <c r="AMJ81"/>
    </row>
    <row r="82" spans="1:1024" s="7" customFormat="1" ht="22.8">
      <c r="A82" s="76">
        <f>A81+1</f>
        <v>55</v>
      </c>
      <c r="B82" s="175" t="s">
        <v>156</v>
      </c>
      <c r="C82" s="176" t="s">
        <v>129</v>
      </c>
      <c r="D82" s="176">
        <v>4</v>
      </c>
      <c r="E82" s="76">
        <v>0</v>
      </c>
      <c r="F82" s="77">
        <v>0</v>
      </c>
      <c r="G82" s="78">
        <f>ROUND(F82*E82,2)</f>
        <v>0</v>
      </c>
      <c r="H82" s="188">
        <v>0</v>
      </c>
      <c r="I82" s="77">
        <v>0</v>
      </c>
      <c r="J82" s="80">
        <f>SUM(G82:I82)</f>
        <v>0</v>
      </c>
      <c r="K82" s="77">
        <f>ROUND(E82*D82,2)</f>
        <v>0</v>
      </c>
      <c r="L82" s="77">
        <f>ROUND(G82*D82,2)</f>
        <v>0</v>
      </c>
      <c r="M82" s="181">
        <f>ROUND(H82*D82,2)</f>
        <v>0</v>
      </c>
      <c r="N82" s="77">
        <f>ROUND(I82*D82,2)</f>
        <v>0</v>
      </c>
      <c r="O82" s="80">
        <f>SUM(L82:N82)</f>
        <v>0</v>
      </c>
      <c r="AMI82"/>
      <c r="AMJ82"/>
    </row>
    <row r="83" spans="1:1024" s="7" customFormat="1" ht="45.6">
      <c r="A83" s="76"/>
      <c r="B83" s="175" t="s">
        <v>157</v>
      </c>
      <c r="C83" s="176"/>
      <c r="D83" s="176"/>
      <c r="E83" s="177"/>
      <c r="F83" s="75"/>
      <c r="G83" s="75"/>
      <c r="H83" s="75"/>
      <c r="I83" s="75"/>
      <c r="J83" s="178"/>
      <c r="K83" s="77"/>
      <c r="L83" s="77"/>
      <c r="M83" s="181"/>
      <c r="N83" s="77"/>
      <c r="O83" s="178"/>
      <c r="AMI83"/>
      <c r="AMJ83"/>
    </row>
    <row r="84" spans="1:1024" s="7" customFormat="1">
      <c r="A84" s="76">
        <v>57</v>
      </c>
      <c r="B84" s="175" t="s">
        <v>158</v>
      </c>
      <c r="C84" s="176" t="s">
        <v>129</v>
      </c>
      <c r="D84" s="176">
        <v>22</v>
      </c>
      <c r="E84" s="76">
        <v>0</v>
      </c>
      <c r="F84" s="77">
        <v>0</v>
      </c>
      <c r="G84" s="78">
        <f>ROUND(F84*E84,2)</f>
        <v>0</v>
      </c>
      <c r="H84" s="188">
        <v>0</v>
      </c>
      <c r="I84" s="77">
        <v>0</v>
      </c>
      <c r="J84" s="80">
        <f>SUM(G84:I84)</f>
        <v>0</v>
      </c>
      <c r="K84" s="77">
        <f>ROUND(E84*D84,2)</f>
        <v>0</v>
      </c>
      <c r="L84" s="77">
        <f>ROUND(G84*D84,2)</f>
        <v>0</v>
      </c>
      <c r="M84" s="181">
        <f>ROUND(H84*D84,2)</f>
        <v>0</v>
      </c>
      <c r="N84" s="77">
        <f>ROUND(I84*D84,2)</f>
        <v>0</v>
      </c>
      <c r="O84" s="80">
        <f>SUM(L84:N84)</f>
        <v>0</v>
      </c>
      <c r="AMI84"/>
      <c r="AMJ84"/>
    </row>
    <row r="85" spans="1:1024" s="7" customFormat="1">
      <c r="A85" s="76">
        <f>A84+1</f>
        <v>58</v>
      </c>
      <c r="B85" s="247" t="s">
        <v>159</v>
      </c>
      <c r="C85" s="248" t="s">
        <v>129</v>
      </c>
      <c r="D85" s="248">
        <v>20</v>
      </c>
      <c r="E85" s="76">
        <v>0</v>
      </c>
      <c r="F85" s="77">
        <v>0</v>
      </c>
      <c r="G85" s="78">
        <f>ROUND(F85*E85,2)</f>
        <v>0</v>
      </c>
      <c r="H85" s="188">
        <v>0</v>
      </c>
      <c r="I85" s="77">
        <v>0</v>
      </c>
      <c r="J85" s="80">
        <f>SUM(G85:I85)</f>
        <v>0</v>
      </c>
      <c r="K85" s="77">
        <f>ROUND(E85*D85,2)</f>
        <v>0</v>
      </c>
      <c r="L85" s="77">
        <f>ROUND(G85*D85,2)</f>
        <v>0</v>
      </c>
      <c r="M85" s="181">
        <f>ROUND(H85*D85,2)</f>
        <v>0</v>
      </c>
      <c r="N85" s="77">
        <f>ROUND(I85*D85,2)</f>
        <v>0</v>
      </c>
      <c r="O85" s="80">
        <f>SUM(L85:N85)</f>
        <v>0</v>
      </c>
      <c r="AMI85"/>
      <c r="AMJ85"/>
    </row>
    <row r="86" spans="1:1024" s="7" customFormat="1">
      <c r="A86" s="76"/>
      <c r="B86" s="192" t="s">
        <v>160</v>
      </c>
      <c r="C86" s="191"/>
      <c r="D86" s="191"/>
      <c r="E86" s="177"/>
      <c r="F86" s="75"/>
      <c r="G86" s="75"/>
      <c r="H86" s="75"/>
      <c r="I86" s="75"/>
      <c r="J86" s="178"/>
      <c r="K86" s="77"/>
      <c r="L86" s="77"/>
      <c r="M86" s="181"/>
      <c r="N86" s="77"/>
      <c r="O86" s="178"/>
      <c r="AMI86"/>
      <c r="AMJ86"/>
    </row>
    <row r="87" spans="1:1024" s="7" customFormat="1" ht="79.8">
      <c r="A87" s="76"/>
      <c r="B87" s="175" t="s">
        <v>161</v>
      </c>
      <c r="C87" s="176"/>
      <c r="D87" s="176"/>
      <c r="E87" s="177"/>
      <c r="F87" s="75"/>
      <c r="G87" s="75"/>
      <c r="H87" s="75"/>
      <c r="I87" s="75"/>
      <c r="J87" s="178"/>
      <c r="K87" s="77"/>
      <c r="L87" s="77"/>
      <c r="M87" s="181"/>
      <c r="N87" s="77"/>
      <c r="O87" s="178"/>
      <c r="AMI87"/>
      <c r="AMJ87"/>
    </row>
    <row r="88" spans="1:1024" s="7" customFormat="1">
      <c r="A88" s="76">
        <f>A85+1</f>
        <v>59</v>
      </c>
      <c r="B88" s="175" t="s">
        <v>314</v>
      </c>
      <c r="C88" s="176" t="s">
        <v>80</v>
      </c>
      <c r="D88" s="176">
        <v>1092.3699999999999</v>
      </c>
      <c r="E88" s="76">
        <v>0</v>
      </c>
      <c r="F88" s="77">
        <v>0</v>
      </c>
      <c r="G88" s="78">
        <f>ROUND(F88*E88,2)</f>
        <v>0</v>
      </c>
      <c r="H88" s="188">
        <v>0</v>
      </c>
      <c r="I88" s="77">
        <v>0</v>
      </c>
      <c r="J88" s="80">
        <f>SUM(G88:I88)</f>
        <v>0</v>
      </c>
      <c r="K88" s="77">
        <f>ROUND(E88*D88,2)</f>
        <v>0</v>
      </c>
      <c r="L88" s="77">
        <f>ROUND(G88*D88,2)</f>
        <v>0</v>
      </c>
      <c r="M88" s="181">
        <f>ROUND(H88*D88,2)</f>
        <v>0</v>
      </c>
      <c r="N88" s="77">
        <f>ROUND(I88*D88,2)</f>
        <v>0</v>
      </c>
      <c r="O88" s="80">
        <f>SUM(L88:N88)</f>
        <v>0</v>
      </c>
      <c r="AMI88"/>
      <c r="AMJ88"/>
    </row>
    <row r="89" spans="1:1024" s="7" customFormat="1">
      <c r="A89" s="76"/>
      <c r="B89" s="193" t="s">
        <v>162</v>
      </c>
      <c r="C89" s="176"/>
      <c r="D89" s="176"/>
      <c r="E89" s="177"/>
      <c r="F89" s="75"/>
      <c r="G89" s="75"/>
      <c r="H89" s="75"/>
      <c r="I89" s="75"/>
      <c r="J89" s="178"/>
      <c r="K89" s="77"/>
      <c r="L89" s="77"/>
      <c r="M89" s="181"/>
      <c r="N89" s="77"/>
      <c r="O89" s="178"/>
      <c r="AMI89"/>
      <c r="AMJ89"/>
    </row>
    <row r="90" spans="1:1024" s="7" customFormat="1">
      <c r="A90" s="76">
        <f>A88+1</f>
        <v>60</v>
      </c>
      <c r="B90" s="179" t="s">
        <v>163</v>
      </c>
      <c r="C90" s="176" t="s">
        <v>80</v>
      </c>
      <c r="D90" s="176">
        <v>1092.3699999999999</v>
      </c>
      <c r="E90" s="76">
        <v>0</v>
      </c>
      <c r="F90" s="77">
        <v>0</v>
      </c>
      <c r="G90" s="78">
        <f>ROUND(F90*E90,2)</f>
        <v>0</v>
      </c>
      <c r="H90" s="17"/>
      <c r="I90" s="77">
        <v>0</v>
      </c>
      <c r="J90" s="80">
        <f>SUM(G90:I90)</f>
        <v>0</v>
      </c>
      <c r="K90" s="77">
        <f>ROUND(E90*D90,2)</f>
        <v>0</v>
      </c>
      <c r="L90" s="77">
        <f>ROUND(G90*D90,2)</f>
        <v>0</v>
      </c>
      <c r="M90" s="181"/>
      <c r="N90" s="77">
        <f>ROUND(I90*D90,2)</f>
        <v>0</v>
      </c>
      <c r="O90" s="80">
        <f>SUM(L90:N90)</f>
        <v>0</v>
      </c>
      <c r="AMI90"/>
      <c r="AMJ90"/>
    </row>
    <row r="91" spans="1:1024" s="7" customFormat="1">
      <c r="A91" s="76">
        <f>A90+1</f>
        <v>61</v>
      </c>
      <c r="B91" s="175" t="s">
        <v>164</v>
      </c>
      <c r="C91" s="176" t="s">
        <v>80</v>
      </c>
      <c r="D91" s="176">
        <v>101.51</v>
      </c>
      <c r="E91" s="76">
        <v>0</v>
      </c>
      <c r="F91" s="77">
        <v>0</v>
      </c>
      <c r="G91" s="78">
        <f>ROUND(F91*E91,2)</f>
        <v>0</v>
      </c>
      <c r="H91" s="188">
        <v>0</v>
      </c>
      <c r="I91" s="77">
        <v>0</v>
      </c>
      <c r="J91" s="80">
        <f>SUM(G91:I91)</f>
        <v>0</v>
      </c>
      <c r="K91" s="77">
        <f>ROUND(E91*D91,2)</f>
        <v>0</v>
      </c>
      <c r="L91" s="77">
        <f>ROUND(G91*D91,2)</f>
        <v>0</v>
      </c>
      <c r="M91" s="181">
        <f>ROUND(H91*D91,2)</f>
        <v>0</v>
      </c>
      <c r="N91" s="77">
        <f>ROUND(I91*D91,2)</f>
        <v>0</v>
      </c>
      <c r="O91" s="80">
        <f>SUM(L91:N91)</f>
        <v>0</v>
      </c>
      <c r="AMI91"/>
      <c r="AMJ91"/>
    </row>
    <row r="92" spans="1:1024" s="7" customFormat="1">
      <c r="A92" s="76">
        <f>A91+1</f>
        <v>62</v>
      </c>
      <c r="B92" s="175" t="s">
        <v>165</v>
      </c>
      <c r="C92" s="176" t="s">
        <v>129</v>
      </c>
      <c r="D92" s="176">
        <v>2</v>
      </c>
      <c r="E92" s="76">
        <v>0</v>
      </c>
      <c r="F92" s="77">
        <v>0</v>
      </c>
      <c r="G92" s="78">
        <f>ROUND(F92*E92,2)</f>
        <v>0</v>
      </c>
      <c r="H92" s="188">
        <v>0</v>
      </c>
      <c r="I92" s="77">
        <v>0</v>
      </c>
      <c r="J92" s="80">
        <f>SUM(G92:I92)</f>
        <v>0</v>
      </c>
      <c r="K92" s="77">
        <f>ROUND(E92*D92,2)</f>
        <v>0</v>
      </c>
      <c r="L92" s="77">
        <f>ROUND(G92*D92,2)</f>
        <v>0</v>
      </c>
      <c r="M92" s="181">
        <f>ROUND(H92*D92,2)</f>
        <v>0</v>
      </c>
      <c r="N92" s="77">
        <f>ROUND(I92*D92,2)</f>
        <v>0</v>
      </c>
      <c r="O92" s="80">
        <f>SUM(L92:N92)</f>
        <v>0</v>
      </c>
      <c r="AMI92"/>
      <c r="AMJ92"/>
    </row>
    <row r="93" spans="1:1024" s="7" customFormat="1">
      <c r="A93" s="194"/>
      <c r="B93" s="195" t="s">
        <v>166</v>
      </c>
      <c r="C93" s="176" t="s">
        <v>129</v>
      </c>
      <c r="D93" s="176">
        <v>2</v>
      </c>
      <c r="E93" s="177"/>
      <c r="F93" s="75"/>
      <c r="G93" s="75"/>
      <c r="H93" s="75"/>
      <c r="I93" s="75"/>
      <c r="J93" s="178"/>
      <c r="K93" s="77"/>
      <c r="L93" s="77"/>
      <c r="M93" s="75"/>
      <c r="N93" s="77"/>
      <c r="O93" s="178"/>
      <c r="AMI93"/>
      <c r="AMJ93"/>
    </row>
    <row r="94" spans="1:1024" s="7" customFormat="1">
      <c r="A94" s="76">
        <f>A92+1</f>
        <v>63</v>
      </c>
      <c r="B94" s="175" t="s">
        <v>167</v>
      </c>
      <c r="C94" s="176" t="s">
        <v>80</v>
      </c>
      <c r="D94" s="176">
        <v>0.8</v>
      </c>
      <c r="E94" s="76">
        <v>0</v>
      </c>
      <c r="F94" s="77">
        <v>0</v>
      </c>
      <c r="G94" s="78">
        <f>ROUND(F94*E94,2)</f>
        <v>0</v>
      </c>
      <c r="H94" s="188">
        <v>0</v>
      </c>
      <c r="I94" s="77">
        <v>0</v>
      </c>
      <c r="J94" s="79">
        <f>SUM(G94:I94)</f>
        <v>0</v>
      </c>
      <c r="K94" s="77">
        <f>ROUND(E94*D94,2)</f>
        <v>0</v>
      </c>
      <c r="L94" s="77">
        <f>ROUND(G94*D94,2)</f>
        <v>0</v>
      </c>
      <c r="M94" s="77">
        <f>H94*D94</f>
        <v>0</v>
      </c>
      <c r="N94" s="77">
        <f>ROUND(I94*D94,2)</f>
        <v>0</v>
      </c>
      <c r="O94" s="80">
        <f>SUM(L94:N94)</f>
        <v>0</v>
      </c>
      <c r="AMI94"/>
      <c r="AMJ94"/>
    </row>
    <row r="95" spans="1:1024" s="7" customFormat="1" ht="22.8">
      <c r="A95" s="251">
        <f>A94+1</f>
        <v>64</v>
      </c>
      <c r="B95" s="249" t="s">
        <v>326</v>
      </c>
      <c r="C95" s="250" t="s">
        <v>168</v>
      </c>
      <c r="D95" s="250">
        <v>4</v>
      </c>
      <c r="E95" s="251">
        <v>0</v>
      </c>
      <c r="F95" s="252">
        <v>0</v>
      </c>
      <c r="G95" s="253">
        <f>ROUND(F95*E95,2)</f>
        <v>0</v>
      </c>
      <c r="H95" s="254">
        <v>0</v>
      </c>
      <c r="I95" s="252">
        <v>0</v>
      </c>
      <c r="J95" s="255">
        <f>SUM(G95:I95)</f>
        <v>0</v>
      </c>
      <c r="K95" s="252">
        <f>ROUND(E95*D95,2)</f>
        <v>0</v>
      </c>
      <c r="L95" s="252">
        <f>ROUND(G95*D95,2)</f>
        <v>0</v>
      </c>
      <c r="M95" s="252">
        <f>ROUND(H95*D95,2)</f>
        <v>0</v>
      </c>
      <c r="N95" s="252">
        <f>ROUND(I95*D95,2)</f>
        <v>0</v>
      </c>
      <c r="O95" s="255">
        <f>SUM(L95:N95)</f>
        <v>0</v>
      </c>
      <c r="AMI95"/>
      <c r="AMJ95"/>
    </row>
    <row r="96" spans="1:1024" s="7" customFormat="1">
      <c r="A96" s="76">
        <f>A95+1</f>
        <v>65</v>
      </c>
      <c r="B96" s="175" t="s">
        <v>135</v>
      </c>
      <c r="C96" s="176" t="s">
        <v>129</v>
      </c>
      <c r="D96" s="176">
        <v>2</v>
      </c>
      <c r="E96" s="76">
        <v>0</v>
      </c>
      <c r="F96" s="77">
        <v>0</v>
      </c>
      <c r="G96" s="78">
        <f>ROUND(F96*E96,2)</f>
        <v>0</v>
      </c>
      <c r="H96" s="188">
        <v>0</v>
      </c>
      <c r="I96" s="77">
        <v>0</v>
      </c>
      <c r="J96" s="79">
        <f>SUM(G96:I96)</f>
        <v>0</v>
      </c>
      <c r="K96" s="77">
        <f>ROUND(E96*D96,2)</f>
        <v>0</v>
      </c>
      <c r="L96" s="77">
        <f>ROUND(G96*D96,2)</f>
        <v>0</v>
      </c>
      <c r="M96" s="77">
        <f>ROUND(H96*D96,2)</f>
        <v>0</v>
      </c>
      <c r="N96" s="77">
        <f>ROUND(I96*D96,2)</f>
        <v>0</v>
      </c>
      <c r="O96" s="80">
        <f>SUM(L96:N96)</f>
        <v>0</v>
      </c>
      <c r="AMI96"/>
      <c r="AMJ96"/>
    </row>
    <row r="97" spans="1:1024" s="7" customFormat="1" ht="45.6">
      <c r="A97" s="338">
        <f>A96+1</f>
        <v>66</v>
      </c>
      <c r="B97" s="175" t="s">
        <v>169</v>
      </c>
      <c r="C97" s="176" t="s">
        <v>170</v>
      </c>
      <c r="D97" s="176">
        <v>4</v>
      </c>
      <c r="E97" s="76">
        <v>0</v>
      </c>
      <c r="F97" s="77">
        <v>0</v>
      </c>
      <c r="G97" s="78">
        <f t="shared" ref="G97:G102" si="7">ROUND(F97*E97,2)</f>
        <v>0</v>
      </c>
      <c r="H97" s="188">
        <v>0</v>
      </c>
      <c r="I97" s="77">
        <v>0</v>
      </c>
      <c r="J97" s="80">
        <f t="shared" ref="J97:J102" si="8">SUM(G97:I97)</f>
        <v>0</v>
      </c>
      <c r="K97" s="77">
        <f t="shared" ref="K97:K102" si="9">ROUND(E97*D97,2)</f>
        <v>0</v>
      </c>
      <c r="L97" s="77">
        <f t="shared" ref="L97:L102" si="10">ROUND(G97*D97,2)</f>
        <v>0</v>
      </c>
      <c r="M97" s="77">
        <f>ROUND(H97*D97,2)</f>
        <v>0</v>
      </c>
      <c r="N97" s="77">
        <f t="shared" ref="N97:N102" si="11">ROUND(I97*D97,2)</f>
        <v>0</v>
      </c>
      <c r="O97" s="80">
        <f>SUM(L97:N97)</f>
        <v>0</v>
      </c>
      <c r="AMI97"/>
      <c r="AMJ97"/>
    </row>
    <row r="98" spans="1:1024" s="7" customFormat="1" ht="18" customHeight="1">
      <c r="A98" s="338"/>
      <c r="B98" s="197" t="s">
        <v>171</v>
      </c>
      <c r="C98" s="176" t="s">
        <v>74</v>
      </c>
      <c r="D98" s="176">
        <v>145</v>
      </c>
      <c r="E98" s="76">
        <v>0</v>
      </c>
      <c r="F98" s="77">
        <v>0</v>
      </c>
      <c r="G98" s="78">
        <f t="shared" si="7"/>
        <v>0</v>
      </c>
      <c r="H98" s="188">
        <v>0</v>
      </c>
      <c r="I98" s="77">
        <v>0</v>
      </c>
      <c r="J98" s="189">
        <f t="shared" si="8"/>
        <v>0</v>
      </c>
      <c r="K98" s="77">
        <f t="shared" si="9"/>
        <v>0</v>
      </c>
      <c r="L98" s="77">
        <f t="shared" si="10"/>
        <v>0</v>
      </c>
      <c r="M98" s="77">
        <f>ROUND(H98*D98,2)</f>
        <v>0</v>
      </c>
      <c r="N98" s="77">
        <f t="shared" si="11"/>
        <v>0</v>
      </c>
      <c r="O98" s="190">
        <f>J98*D98</f>
        <v>0</v>
      </c>
      <c r="AMI98"/>
      <c r="AMJ98"/>
    </row>
    <row r="99" spans="1:1024" s="7" customFormat="1" ht="37.200000000000003" customHeight="1">
      <c r="A99" s="338">
        <v>67</v>
      </c>
      <c r="B99" s="249" t="s">
        <v>172</v>
      </c>
      <c r="C99" s="250" t="s">
        <v>80</v>
      </c>
      <c r="D99" s="250">
        <v>61.11</v>
      </c>
      <c r="E99" s="251">
        <v>0</v>
      </c>
      <c r="F99" s="252">
        <v>0</v>
      </c>
      <c r="G99" s="253">
        <f t="shared" si="7"/>
        <v>0</v>
      </c>
      <c r="H99" s="254">
        <v>0</v>
      </c>
      <c r="I99" s="252">
        <v>0</v>
      </c>
      <c r="J99" s="255">
        <f t="shared" si="8"/>
        <v>0</v>
      </c>
      <c r="K99" s="252">
        <f t="shared" si="9"/>
        <v>0</v>
      </c>
      <c r="L99" s="252">
        <f t="shared" si="10"/>
        <v>0</v>
      </c>
      <c r="M99" s="252">
        <f>ROUND(H99*D99,2)</f>
        <v>0</v>
      </c>
      <c r="N99" s="252">
        <f t="shared" si="11"/>
        <v>0</v>
      </c>
      <c r="O99" s="255">
        <f>SUM(L99:N99)</f>
        <v>0</v>
      </c>
      <c r="AMI99"/>
      <c r="AMJ99"/>
    </row>
    <row r="100" spans="1:1024" s="7" customFormat="1" ht="22.8">
      <c r="A100" s="338"/>
      <c r="B100" s="179" t="s">
        <v>173</v>
      </c>
      <c r="C100" s="176" t="s">
        <v>174</v>
      </c>
      <c r="D100" s="176">
        <v>1093</v>
      </c>
      <c r="E100" s="76">
        <v>0</v>
      </c>
      <c r="F100" s="77">
        <v>0</v>
      </c>
      <c r="G100" s="78">
        <f t="shared" si="7"/>
        <v>0</v>
      </c>
      <c r="H100" s="196"/>
      <c r="I100" s="77">
        <v>0</v>
      </c>
      <c r="J100" s="80">
        <f t="shared" si="8"/>
        <v>0</v>
      </c>
      <c r="K100" s="77">
        <f t="shared" si="9"/>
        <v>0</v>
      </c>
      <c r="L100" s="77">
        <f t="shared" si="10"/>
        <v>0</v>
      </c>
      <c r="M100" s="77"/>
      <c r="N100" s="77">
        <f t="shared" si="11"/>
        <v>0</v>
      </c>
      <c r="O100" s="80">
        <f>SUM(L100:N100)</f>
        <v>0</v>
      </c>
      <c r="AMI100"/>
      <c r="AMJ100"/>
    </row>
    <row r="101" spans="1:1024" s="7" customFormat="1">
      <c r="A101" s="76">
        <v>68</v>
      </c>
      <c r="B101" s="186" t="s">
        <v>175</v>
      </c>
      <c r="C101" s="176" t="s">
        <v>174</v>
      </c>
      <c r="D101" s="176">
        <v>782</v>
      </c>
      <c r="E101" s="76">
        <v>0</v>
      </c>
      <c r="F101" s="77">
        <v>0</v>
      </c>
      <c r="G101" s="78">
        <f t="shared" si="7"/>
        <v>0</v>
      </c>
      <c r="H101" s="196"/>
      <c r="I101" s="77">
        <v>0</v>
      </c>
      <c r="J101" s="80">
        <f t="shared" si="8"/>
        <v>0</v>
      </c>
      <c r="K101" s="77">
        <f t="shared" si="9"/>
        <v>0</v>
      </c>
      <c r="L101" s="77">
        <f t="shared" si="10"/>
        <v>0</v>
      </c>
      <c r="M101" s="77"/>
      <c r="N101" s="77">
        <f t="shared" si="11"/>
        <v>0</v>
      </c>
      <c r="O101" s="80">
        <f>SUM(L101:N101)</f>
        <v>0</v>
      </c>
      <c r="AMI101"/>
      <c r="AMJ101"/>
    </row>
    <row r="102" spans="1:1024" s="7" customFormat="1" ht="15" thickBot="1">
      <c r="A102" s="76">
        <v>69</v>
      </c>
      <c r="B102" s="179" t="s">
        <v>176</v>
      </c>
      <c r="C102" s="176" t="s">
        <v>174</v>
      </c>
      <c r="D102" s="176">
        <v>311</v>
      </c>
      <c r="E102" s="76">
        <v>0</v>
      </c>
      <c r="F102" s="77">
        <v>0</v>
      </c>
      <c r="G102" s="198">
        <f t="shared" si="7"/>
        <v>0</v>
      </c>
      <c r="H102" s="199"/>
      <c r="I102" s="77">
        <v>0</v>
      </c>
      <c r="J102" s="96">
        <f t="shared" si="8"/>
        <v>0</v>
      </c>
      <c r="K102" s="77">
        <f t="shared" si="9"/>
        <v>0</v>
      </c>
      <c r="L102" s="77">
        <f t="shared" si="10"/>
        <v>0</v>
      </c>
      <c r="M102" s="77"/>
      <c r="N102" s="77">
        <f t="shared" si="11"/>
        <v>0</v>
      </c>
      <c r="O102" s="80">
        <f>SUM(L102:N102)</f>
        <v>0</v>
      </c>
      <c r="AMI102"/>
      <c r="AMJ102"/>
    </row>
    <row r="103" spans="1:1024" s="7" customFormat="1" ht="24.6" customHeight="1" thickBot="1">
      <c r="A103" s="200"/>
      <c r="B103" s="343" t="s">
        <v>177</v>
      </c>
      <c r="C103" s="343"/>
      <c r="D103" s="343"/>
      <c r="E103" s="343"/>
      <c r="F103" s="343"/>
      <c r="G103" s="343"/>
      <c r="H103" s="343"/>
      <c r="I103" s="343"/>
      <c r="J103" s="343"/>
      <c r="K103" s="201">
        <f>SUM(K9:K102)</f>
        <v>0</v>
      </c>
      <c r="L103" s="202">
        <f>SUM(L9:L102)</f>
        <v>0</v>
      </c>
      <c r="M103" s="202">
        <f>SUM(M9:M102)</f>
        <v>0</v>
      </c>
      <c r="N103" s="202">
        <f>SUM(N9:N102)</f>
        <v>0</v>
      </c>
      <c r="O103" s="203">
        <f>N103+M103+L103</f>
        <v>0</v>
      </c>
      <c r="Q103" s="102"/>
      <c r="AMI103"/>
      <c r="AMJ103"/>
    </row>
    <row r="104" spans="1:1024" s="7" customFormat="1">
      <c r="B104" s="58"/>
      <c r="C104" s="58"/>
      <c r="D104" s="58"/>
      <c r="E104" s="58"/>
      <c r="F104" s="58"/>
      <c r="G104" s="58"/>
      <c r="H104" s="58"/>
      <c r="I104" s="58"/>
      <c r="J104" s="58"/>
      <c r="K104" s="103"/>
      <c r="L104" s="103"/>
      <c r="M104" s="103"/>
      <c r="N104" s="103"/>
      <c r="O104" s="103"/>
      <c r="AMI104"/>
      <c r="AMJ104"/>
    </row>
    <row r="105" spans="1:1024" s="7" customFormat="1" ht="29.4" customHeight="1">
      <c r="A105" s="296" t="s">
        <v>60</v>
      </c>
      <c r="B105" s="296"/>
      <c r="C105" s="296"/>
      <c r="D105" s="296"/>
      <c r="E105" s="296"/>
      <c r="F105" s="296"/>
      <c r="G105" s="296"/>
      <c r="H105" s="296"/>
      <c r="I105" s="296"/>
      <c r="J105" s="296"/>
      <c r="K105" s="296"/>
      <c r="L105" s="296"/>
      <c r="M105" s="296"/>
      <c r="N105" s="296"/>
      <c r="O105" s="296"/>
      <c r="AMI105"/>
      <c r="AMJ105"/>
    </row>
    <row r="106" spans="1:1024" s="7" customFormat="1" ht="11.4" customHeight="1">
      <c r="A106" s="296" t="s">
        <v>61</v>
      </c>
      <c r="B106" s="296"/>
      <c r="C106" s="296"/>
      <c r="D106" s="296"/>
      <c r="E106" s="296"/>
      <c r="F106" s="296"/>
      <c r="G106" s="296"/>
      <c r="H106" s="296"/>
      <c r="I106" s="296"/>
      <c r="J106" s="296"/>
      <c r="K106" s="296"/>
      <c r="L106" s="296"/>
      <c r="M106" s="296"/>
      <c r="N106" s="296"/>
      <c r="O106" s="296"/>
      <c r="AMI106"/>
      <c r="AMJ106"/>
    </row>
    <row r="107" spans="1:1024" s="7" customFormat="1" ht="11.4" customHeight="1">
      <c r="A107" s="256"/>
      <c r="B107" s="296" t="s">
        <v>327</v>
      </c>
      <c r="C107" s="296"/>
      <c r="D107" s="296"/>
      <c r="E107" s="296"/>
      <c r="F107" s="296"/>
      <c r="G107" s="296"/>
      <c r="H107" s="296"/>
      <c r="I107" s="296"/>
      <c r="J107" s="296"/>
      <c r="K107" s="296"/>
      <c r="L107" s="296"/>
      <c r="M107" s="296"/>
      <c r="N107" s="296"/>
      <c r="O107" s="296"/>
      <c r="P107" s="296"/>
      <c r="AMI107"/>
      <c r="AMJ107"/>
    </row>
    <row r="108" spans="1:1024" s="7" customFormat="1">
      <c r="C108" s="270"/>
      <c r="D108" s="270"/>
      <c r="E108" s="270"/>
      <c r="F108" s="270"/>
      <c r="G108" s="270"/>
      <c r="AMI108"/>
      <c r="AMJ108"/>
    </row>
    <row r="109" spans="1:1024" s="7" customFormat="1">
      <c r="C109" s="270"/>
      <c r="D109" s="270"/>
      <c r="E109" s="270"/>
      <c r="F109" s="270"/>
      <c r="G109" s="270"/>
      <c r="AME109"/>
      <c r="AMF109"/>
      <c r="AMG109"/>
      <c r="AMH109"/>
      <c r="AMI109"/>
      <c r="AMJ109"/>
    </row>
  </sheetData>
  <mergeCells count="19">
    <mergeCell ref="C108:G108"/>
    <mergeCell ref="C109:G109"/>
    <mergeCell ref="A99:A100"/>
    <mergeCell ref="B103:J103"/>
    <mergeCell ref="A105:O105"/>
    <mergeCell ref="A106:O106"/>
    <mergeCell ref="B107:P107"/>
    <mergeCell ref="K7:N7"/>
    <mergeCell ref="A97:A98"/>
    <mergeCell ref="A7:A8"/>
    <mergeCell ref="B7:B8"/>
    <mergeCell ref="C7:C8"/>
    <mergeCell ref="D7:D8"/>
    <mergeCell ref="E7:J7"/>
    <mergeCell ref="A1:O1"/>
    <mergeCell ref="A2:O2"/>
    <mergeCell ref="A3:O3"/>
    <mergeCell ref="A4:O4"/>
    <mergeCell ref="L6:M6"/>
  </mergeCells>
  <conditionalFormatting sqref="J17 M17 O17">
    <cfRule type="cellIs" dxfId="13" priority="7" operator="equal">
      <formula>0</formula>
    </cfRule>
  </conditionalFormatting>
  <conditionalFormatting sqref="J19">
    <cfRule type="cellIs" dxfId="12" priority="4" operator="equal">
      <formula>0</formula>
    </cfRule>
  </conditionalFormatting>
  <conditionalFormatting sqref="J22:J54 O22:O54">
    <cfRule type="cellIs" dxfId="11" priority="8" operator="equal">
      <formula>0</formula>
    </cfRule>
  </conditionalFormatting>
  <conditionalFormatting sqref="J56:J58">
    <cfRule type="cellIs" dxfId="10" priority="19" operator="equal">
      <formula>0</formula>
    </cfRule>
  </conditionalFormatting>
  <conditionalFormatting sqref="J60 O60">
    <cfRule type="cellIs" dxfId="9" priority="25" operator="equal">
      <formula>0</formula>
    </cfRule>
  </conditionalFormatting>
  <conditionalFormatting sqref="J62:J64 O62:O64">
    <cfRule type="cellIs" dxfId="8" priority="26" operator="equal">
      <formula>0</formula>
    </cfRule>
  </conditionalFormatting>
  <conditionalFormatting sqref="J66">
    <cfRule type="cellIs" dxfId="7" priority="29" operator="equal">
      <formula>0</formula>
    </cfRule>
  </conditionalFormatting>
  <conditionalFormatting sqref="J94 M94 O94">
    <cfRule type="cellIs" dxfId="6" priority="18" operator="equal">
      <formula>0</formula>
    </cfRule>
  </conditionalFormatting>
  <conditionalFormatting sqref="J96 O96">
    <cfRule type="cellIs" dxfId="5" priority="3" operator="equal">
      <formula>0</formula>
    </cfRule>
  </conditionalFormatting>
  <conditionalFormatting sqref="J12:O12">
    <cfRule type="cellIs" dxfId="4" priority="2" operator="equal">
      <formula>0</formula>
    </cfRule>
  </conditionalFormatting>
  <conditionalFormatting sqref="K13:L102 N13:N102 J15 M15 O15">
    <cfRule type="cellIs" dxfId="3" priority="6" operator="equal">
      <formula>0</formula>
    </cfRule>
  </conditionalFormatting>
  <conditionalFormatting sqref="O19">
    <cfRule type="cellIs" dxfId="2" priority="5" operator="equal">
      <formula>0</formula>
    </cfRule>
  </conditionalFormatting>
  <conditionalFormatting sqref="O56:O58">
    <cfRule type="cellIs" dxfId="1" priority="20" operator="equal">
      <formula>0</formula>
    </cfRule>
  </conditionalFormatting>
  <conditionalFormatting sqref="O66">
    <cfRule type="cellIs" dxfId="0" priority="30" operator="equal">
      <formula>0</formula>
    </cfRule>
  </conditionalFormatting>
  <pageMargins left="0.25" right="0.25" top="0.75" bottom="0.75" header="0.51180555555555496" footer="0.51180555555555496"/>
  <pageSetup paperSize="9" scale="66" firstPageNumber="0" fitToHeight="8"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MJ55"/>
  <sheetViews>
    <sheetView topLeftCell="A38" zoomScale="130" zoomScaleNormal="130" zoomScaleSheetLayoutView="145" zoomScalePageLayoutView="90" workbookViewId="0">
      <selection activeCell="H58" sqref="H58"/>
    </sheetView>
  </sheetViews>
  <sheetFormatPr defaultColWidth="8.88671875" defaultRowHeight="14.4"/>
  <cols>
    <col min="1" max="1" width="4.88671875" style="7" customWidth="1"/>
    <col min="2" max="2" width="41.6640625" style="7" customWidth="1"/>
    <col min="3" max="3" width="4.6640625" style="7" customWidth="1"/>
    <col min="4" max="4" width="5.5546875" style="7" customWidth="1"/>
    <col min="5" max="5" width="6.5546875" style="7" customWidth="1"/>
    <col min="6" max="6" width="7" style="7" customWidth="1"/>
    <col min="7" max="7" width="7.44140625" style="7" bestFit="1" customWidth="1"/>
    <col min="8" max="8" width="7.33203125" style="7" customWidth="1"/>
    <col min="9" max="9" width="6.33203125" style="7" customWidth="1"/>
    <col min="10" max="10" width="7.44140625" style="7" customWidth="1"/>
    <col min="11" max="11" width="7.5546875" style="7" customWidth="1"/>
    <col min="12" max="13" width="8.88671875" style="7"/>
    <col min="14" max="14" width="7.6640625" style="7" customWidth="1"/>
    <col min="15" max="15" width="9.33203125" style="7" customWidth="1"/>
    <col min="16" max="1022" width="8.88671875" style="7"/>
    <col min="1023" max="1025" width="11.5546875" customWidth="1"/>
  </cols>
  <sheetData>
    <row r="1" spans="1:1024" ht="12.75" customHeight="1">
      <c r="A1" s="290" t="s">
        <v>178</v>
      </c>
      <c r="B1" s="290"/>
      <c r="C1" s="290"/>
      <c r="D1" s="290"/>
      <c r="E1" s="290"/>
      <c r="F1" s="290"/>
      <c r="G1" s="290"/>
      <c r="H1" s="290"/>
      <c r="I1" s="290"/>
      <c r="J1" s="290"/>
      <c r="K1" s="290"/>
      <c r="L1" s="290"/>
      <c r="M1" s="290"/>
      <c r="N1" s="290"/>
      <c r="O1" s="290"/>
    </row>
    <row r="2" spans="1:1024" ht="12.75" customHeight="1">
      <c r="A2" s="290" t="s">
        <v>30</v>
      </c>
      <c r="B2" s="290"/>
      <c r="C2" s="290"/>
      <c r="D2" s="290"/>
      <c r="E2" s="290"/>
      <c r="F2" s="290"/>
      <c r="G2" s="290"/>
      <c r="H2" s="290"/>
      <c r="I2" s="290"/>
      <c r="J2" s="290"/>
      <c r="K2" s="290"/>
      <c r="L2" s="290"/>
      <c r="M2" s="290"/>
      <c r="N2" s="290"/>
      <c r="O2" s="290"/>
    </row>
    <row r="3" spans="1:1024" ht="13.95" customHeight="1">
      <c r="A3" s="291" t="s">
        <v>38</v>
      </c>
      <c r="B3" s="291"/>
      <c r="C3" s="291"/>
      <c r="D3" s="291"/>
      <c r="E3" s="291"/>
      <c r="F3" s="291"/>
      <c r="G3" s="291"/>
      <c r="H3" s="291"/>
      <c r="I3" s="291"/>
      <c r="J3" s="291"/>
      <c r="K3" s="291"/>
      <c r="L3" s="291"/>
      <c r="M3" s="291"/>
      <c r="N3" s="291"/>
      <c r="O3" s="291"/>
      <c r="AMG3"/>
      <c r="AMH3"/>
    </row>
    <row r="4" spans="1:1024" ht="12.75" customHeight="1">
      <c r="A4" s="291" t="s">
        <v>39</v>
      </c>
      <c r="B4" s="291"/>
      <c r="C4" s="291"/>
      <c r="D4" s="291"/>
      <c r="E4" s="291"/>
      <c r="F4" s="291"/>
      <c r="G4" s="291"/>
      <c r="H4" s="291"/>
      <c r="I4" s="291"/>
      <c r="J4" s="291"/>
      <c r="K4" s="291"/>
      <c r="L4" s="291"/>
      <c r="M4" s="291"/>
      <c r="N4" s="291"/>
      <c r="O4" s="291"/>
      <c r="AMG4"/>
      <c r="AMH4"/>
    </row>
    <row r="5" spans="1:1024" ht="12.75" customHeight="1">
      <c r="A5" s="44"/>
      <c r="B5" s="44"/>
      <c r="C5" s="44"/>
      <c r="D5" s="44"/>
      <c r="E5" s="44"/>
      <c r="F5" s="44"/>
      <c r="G5" s="44"/>
      <c r="H5" s="44"/>
      <c r="I5" s="44"/>
      <c r="J5" s="44"/>
      <c r="K5" s="44"/>
      <c r="L5" s="44"/>
      <c r="M5" s="44"/>
      <c r="N5" s="44"/>
      <c r="O5" s="44"/>
    </row>
    <row r="6" spans="1:1024">
      <c r="K6" s="44"/>
      <c r="L6" s="292" t="s">
        <v>17</v>
      </c>
      <c r="M6" s="292"/>
      <c r="N6" s="45" t="s">
        <v>40</v>
      </c>
      <c r="O6" s="46">
        <f>O46</f>
        <v>0</v>
      </c>
      <c r="AMG6"/>
      <c r="AMH6"/>
    </row>
    <row r="7" spans="1:1024" ht="12.75" customHeight="1">
      <c r="A7" s="298" t="s">
        <v>41</v>
      </c>
      <c r="B7" s="299" t="s">
        <v>42</v>
      </c>
      <c r="C7" s="300" t="s">
        <v>43</v>
      </c>
      <c r="D7" s="301" t="s">
        <v>44</v>
      </c>
      <c r="E7" s="302" t="s">
        <v>45</v>
      </c>
      <c r="F7" s="302"/>
      <c r="G7" s="302"/>
      <c r="H7" s="302"/>
      <c r="I7" s="302"/>
      <c r="J7" s="302"/>
      <c r="K7" s="294" t="s">
        <v>46</v>
      </c>
      <c r="L7" s="294"/>
      <c r="M7" s="294"/>
      <c r="N7" s="294"/>
      <c r="O7" s="47"/>
    </row>
    <row r="8" spans="1:1024" ht="81" customHeight="1">
      <c r="A8" s="298"/>
      <c r="B8" s="299"/>
      <c r="C8" s="300"/>
      <c r="D8" s="301"/>
      <c r="E8" s="48" t="s">
        <v>47</v>
      </c>
      <c r="F8" s="49" t="s">
        <v>48</v>
      </c>
      <c r="G8" s="48" t="s">
        <v>20</v>
      </c>
      <c r="H8" s="48" t="s">
        <v>21</v>
      </c>
      <c r="I8" s="48" t="s">
        <v>49</v>
      </c>
      <c r="J8" s="50" t="s">
        <v>50</v>
      </c>
      <c r="K8" s="51" t="s">
        <v>51</v>
      </c>
      <c r="L8" s="48" t="s">
        <v>20</v>
      </c>
      <c r="M8" s="48" t="s">
        <v>21</v>
      </c>
      <c r="N8" s="48" t="s">
        <v>49</v>
      </c>
      <c r="O8" s="50" t="s">
        <v>52</v>
      </c>
    </row>
    <row r="9" spans="1:1024" s="43" customFormat="1" ht="24.6" thickBot="1">
      <c r="A9" s="104">
        <f>1</f>
        <v>1</v>
      </c>
      <c r="B9" s="105" t="s">
        <v>179</v>
      </c>
      <c r="C9" s="106" t="s">
        <v>94</v>
      </c>
      <c r="D9" s="107">
        <v>8</v>
      </c>
      <c r="E9" s="108">
        <v>0</v>
      </c>
      <c r="F9" s="66">
        <v>0</v>
      </c>
      <c r="G9" s="66">
        <f t="shared" ref="G9" si="0">ROUND(E9*F9,2)</f>
        <v>0</v>
      </c>
      <c r="H9" s="109">
        <v>0</v>
      </c>
      <c r="I9" s="66">
        <v>0</v>
      </c>
      <c r="J9" s="110">
        <f t="shared" ref="J9" si="1">SUM(G9:I9)</f>
        <v>0</v>
      </c>
      <c r="K9" s="108">
        <f t="shared" ref="K9:K36" si="2">ROUND(E9*D9,2)</f>
        <v>0</v>
      </c>
      <c r="L9" s="66">
        <f t="shared" ref="L9:L36" si="3">ROUND(G9*D9,2)</f>
        <v>0</v>
      </c>
      <c r="M9" s="66">
        <f t="shared" ref="M9:M36" si="4">ROUND(H9*D9,2)</f>
        <v>0</v>
      </c>
      <c r="N9" s="66">
        <f t="shared" ref="N9:N36" si="5">ROUND(I9*D9,2)</f>
        <v>0</v>
      </c>
      <c r="O9" s="110">
        <f t="shared" ref="O9:O36" si="6">SUM(L9:N9)</f>
        <v>0</v>
      </c>
      <c r="AMI9"/>
      <c r="AMJ9"/>
    </row>
    <row r="10" spans="1:1024" s="43" customFormat="1" ht="24.6" thickBot="1">
      <c r="A10" s="111">
        <f>A9+1</f>
        <v>2</v>
      </c>
      <c r="B10" s="112" t="s">
        <v>180</v>
      </c>
      <c r="C10" s="113" t="s">
        <v>94</v>
      </c>
      <c r="D10" s="114">
        <v>4</v>
      </c>
      <c r="E10" s="108">
        <v>0</v>
      </c>
      <c r="F10" s="66">
        <v>0</v>
      </c>
      <c r="G10" s="66">
        <f t="shared" ref="G10:G36" si="7">ROUND(E10*F10,2)</f>
        <v>0</v>
      </c>
      <c r="H10" s="109">
        <v>0</v>
      </c>
      <c r="I10" s="66">
        <v>0</v>
      </c>
      <c r="J10" s="110">
        <f t="shared" ref="J10:J36" si="8">SUM(G10:I10)</f>
        <v>0</v>
      </c>
      <c r="K10" s="82">
        <f t="shared" si="2"/>
        <v>0</v>
      </c>
      <c r="L10" s="77">
        <f t="shared" si="3"/>
        <v>0</v>
      </c>
      <c r="M10" s="77">
        <f t="shared" si="4"/>
        <v>0</v>
      </c>
      <c r="N10" s="77">
        <f t="shared" si="5"/>
        <v>0</v>
      </c>
      <c r="O10" s="80">
        <f t="shared" si="6"/>
        <v>0</v>
      </c>
      <c r="AMI10"/>
      <c r="AMJ10"/>
    </row>
    <row r="11" spans="1:1024" s="43" customFormat="1" ht="36" thickBot="1">
      <c r="A11" s="111">
        <f>A10+1</f>
        <v>3</v>
      </c>
      <c r="B11" s="115" t="s">
        <v>181</v>
      </c>
      <c r="C11" s="113" t="s">
        <v>94</v>
      </c>
      <c r="D11" s="114">
        <v>4</v>
      </c>
      <c r="E11" s="108">
        <v>0</v>
      </c>
      <c r="F11" s="66">
        <v>0</v>
      </c>
      <c r="G11" s="66">
        <f t="shared" si="7"/>
        <v>0</v>
      </c>
      <c r="H11" s="109">
        <v>0</v>
      </c>
      <c r="I11" s="66">
        <v>0</v>
      </c>
      <c r="J11" s="110">
        <f t="shared" si="8"/>
        <v>0</v>
      </c>
      <c r="K11" s="82">
        <f t="shared" si="2"/>
        <v>0</v>
      </c>
      <c r="L11" s="77">
        <f t="shared" si="3"/>
        <v>0</v>
      </c>
      <c r="M11" s="77">
        <f t="shared" si="4"/>
        <v>0</v>
      </c>
      <c r="N11" s="77">
        <f t="shared" si="5"/>
        <v>0</v>
      </c>
      <c r="O11" s="80">
        <f t="shared" si="6"/>
        <v>0</v>
      </c>
      <c r="AMI11"/>
      <c r="AMJ11"/>
    </row>
    <row r="12" spans="1:1024" s="43" customFormat="1" ht="36" thickBot="1">
      <c r="A12" s="111">
        <f>A11+1</f>
        <v>4</v>
      </c>
      <c r="B12" s="115" t="s">
        <v>182</v>
      </c>
      <c r="C12" s="113" t="s">
        <v>94</v>
      </c>
      <c r="D12" s="114">
        <v>4</v>
      </c>
      <c r="E12" s="108">
        <v>0</v>
      </c>
      <c r="F12" s="66">
        <v>0</v>
      </c>
      <c r="G12" s="66">
        <f t="shared" si="7"/>
        <v>0</v>
      </c>
      <c r="H12" s="109">
        <v>0</v>
      </c>
      <c r="I12" s="66">
        <v>0</v>
      </c>
      <c r="J12" s="110">
        <f t="shared" si="8"/>
        <v>0</v>
      </c>
      <c r="K12" s="82">
        <f t="shared" si="2"/>
        <v>0</v>
      </c>
      <c r="L12" s="77">
        <f t="shared" si="3"/>
        <v>0</v>
      </c>
      <c r="M12" s="77">
        <f t="shared" si="4"/>
        <v>0</v>
      </c>
      <c r="N12" s="77">
        <f t="shared" si="5"/>
        <v>0</v>
      </c>
      <c r="O12" s="80">
        <f t="shared" si="6"/>
        <v>0</v>
      </c>
      <c r="AMI12"/>
      <c r="AMJ12"/>
    </row>
    <row r="13" spans="1:1024" s="43" customFormat="1" ht="36" thickBot="1">
      <c r="A13" s="111">
        <f>A12+1</f>
        <v>5</v>
      </c>
      <c r="B13" s="115" t="s">
        <v>183</v>
      </c>
      <c r="C13" s="113" t="s">
        <v>94</v>
      </c>
      <c r="D13" s="114">
        <v>4</v>
      </c>
      <c r="E13" s="108">
        <v>0</v>
      </c>
      <c r="F13" s="66">
        <v>0</v>
      </c>
      <c r="G13" s="66">
        <f t="shared" si="7"/>
        <v>0</v>
      </c>
      <c r="H13" s="109">
        <v>0</v>
      </c>
      <c r="I13" s="66">
        <v>0</v>
      </c>
      <c r="J13" s="110">
        <f t="shared" si="8"/>
        <v>0</v>
      </c>
      <c r="K13" s="82">
        <f t="shared" si="2"/>
        <v>0</v>
      </c>
      <c r="L13" s="77">
        <f t="shared" si="3"/>
        <v>0</v>
      </c>
      <c r="M13" s="77">
        <f t="shared" si="4"/>
        <v>0</v>
      </c>
      <c r="N13" s="77">
        <f t="shared" si="5"/>
        <v>0</v>
      </c>
      <c r="O13" s="80">
        <f t="shared" si="6"/>
        <v>0</v>
      </c>
      <c r="AMI13"/>
      <c r="AMJ13"/>
    </row>
    <row r="14" spans="1:1024" s="43" customFormat="1" ht="23.4" thickBot="1">
      <c r="A14" s="344">
        <f>A13+1</f>
        <v>6</v>
      </c>
      <c r="B14" s="116" t="s">
        <v>184</v>
      </c>
      <c r="C14" s="113" t="s">
        <v>94</v>
      </c>
      <c r="D14" s="114">
        <v>12</v>
      </c>
      <c r="E14" s="108">
        <v>0</v>
      </c>
      <c r="F14" s="66">
        <v>0</v>
      </c>
      <c r="G14" s="66">
        <f t="shared" si="7"/>
        <v>0</v>
      </c>
      <c r="H14" s="109">
        <v>0</v>
      </c>
      <c r="I14" s="66">
        <v>0</v>
      </c>
      <c r="J14" s="110">
        <f t="shared" si="8"/>
        <v>0</v>
      </c>
      <c r="K14" s="82">
        <f t="shared" si="2"/>
        <v>0</v>
      </c>
      <c r="L14" s="77">
        <f t="shared" si="3"/>
        <v>0</v>
      </c>
      <c r="M14" s="77">
        <f t="shared" si="4"/>
        <v>0</v>
      </c>
      <c r="N14" s="77">
        <f t="shared" si="5"/>
        <v>0</v>
      </c>
      <c r="O14" s="80">
        <f t="shared" si="6"/>
        <v>0</v>
      </c>
      <c r="AMI14"/>
      <c r="AMJ14"/>
    </row>
    <row r="15" spans="1:1024" s="43" customFormat="1" ht="15" thickBot="1">
      <c r="A15" s="344"/>
      <c r="B15" s="117" t="s">
        <v>185</v>
      </c>
      <c r="C15" s="113" t="s">
        <v>94</v>
      </c>
      <c r="D15" s="114">
        <v>12</v>
      </c>
      <c r="E15" s="108">
        <v>0</v>
      </c>
      <c r="F15" s="66">
        <v>0</v>
      </c>
      <c r="G15" s="66">
        <f t="shared" si="7"/>
        <v>0</v>
      </c>
      <c r="H15" s="109">
        <v>0</v>
      </c>
      <c r="I15" s="66">
        <v>0</v>
      </c>
      <c r="J15" s="110">
        <f t="shared" si="8"/>
        <v>0</v>
      </c>
      <c r="K15" s="82">
        <f t="shared" si="2"/>
        <v>0</v>
      </c>
      <c r="L15" s="77">
        <f t="shared" si="3"/>
        <v>0</v>
      </c>
      <c r="M15" s="77">
        <f t="shared" si="4"/>
        <v>0</v>
      </c>
      <c r="N15" s="77">
        <f t="shared" si="5"/>
        <v>0</v>
      </c>
      <c r="O15" s="80">
        <f t="shared" si="6"/>
        <v>0</v>
      </c>
      <c r="AMI15"/>
      <c r="AMJ15"/>
    </row>
    <row r="16" spans="1:1024" s="43" customFormat="1" ht="15" thickBot="1">
      <c r="A16" s="111">
        <v>7</v>
      </c>
      <c r="B16" s="115" t="s">
        <v>186</v>
      </c>
      <c r="C16" s="114" t="s">
        <v>139</v>
      </c>
      <c r="D16" s="114">
        <v>24</v>
      </c>
      <c r="E16" s="108">
        <v>0</v>
      </c>
      <c r="F16" s="66">
        <v>0</v>
      </c>
      <c r="G16" s="66">
        <f t="shared" si="7"/>
        <v>0</v>
      </c>
      <c r="H16" s="109">
        <v>0</v>
      </c>
      <c r="I16" s="66">
        <v>0</v>
      </c>
      <c r="J16" s="110">
        <f t="shared" si="8"/>
        <v>0</v>
      </c>
      <c r="K16" s="82">
        <f t="shared" si="2"/>
        <v>0</v>
      </c>
      <c r="L16" s="77">
        <f t="shared" si="3"/>
        <v>0</v>
      </c>
      <c r="M16" s="77">
        <f t="shared" si="4"/>
        <v>0</v>
      </c>
      <c r="N16" s="77">
        <f t="shared" si="5"/>
        <v>0</v>
      </c>
      <c r="O16" s="80">
        <f t="shared" si="6"/>
        <v>0</v>
      </c>
      <c r="AMI16"/>
      <c r="AMJ16"/>
    </row>
    <row r="17" spans="1:1024" s="43" customFormat="1" ht="23.4" thickBot="1">
      <c r="A17" s="111">
        <f t="shared" ref="A17:A20" si="9">A16+1</f>
        <v>8</v>
      </c>
      <c r="B17" s="118" t="s">
        <v>187</v>
      </c>
      <c r="C17" s="114" t="s">
        <v>139</v>
      </c>
      <c r="D17" s="114">
        <v>32</v>
      </c>
      <c r="E17" s="108">
        <v>0</v>
      </c>
      <c r="F17" s="66">
        <v>0</v>
      </c>
      <c r="G17" s="66">
        <f t="shared" si="7"/>
        <v>0</v>
      </c>
      <c r="H17" s="109">
        <v>0</v>
      </c>
      <c r="I17" s="66">
        <v>0</v>
      </c>
      <c r="J17" s="110">
        <f t="shared" si="8"/>
        <v>0</v>
      </c>
      <c r="K17" s="82">
        <f t="shared" si="2"/>
        <v>0</v>
      </c>
      <c r="L17" s="77">
        <f t="shared" si="3"/>
        <v>0</v>
      </c>
      <c r="M17" s="77">
        <f t="shared" si="4"/>
        <v>0</v>
      </c>
      <c r="N17" s="77">
        <f t="shared" si="5"/>
        <v>0</v>
      </c>
      <c r="O17" s="80">
        <f t="shared" si="6"/>
        <v>0</v>
      </c>
      <c r="AMI17"/>
      <c r="AMJ17"/>
    </row>
    <row r="18" spans="1:1024" s="43" customFormat="1" ht="24.6" thickBot="1">
      <c r="A18" s="111">
        <f t="shared" si="9"/>
        <v>9</v>
      </c>
      <c r="B18" s="115" t="s">
        <v>188</v>
      </c>
      <c r="C18" s="113" t="s">
        <v>94</v>
      </c>
      <c r="D18" s="114">
        <v>80</v>
      </c>
      <c r="E18" s="108">
        <v>0</v>
      </c>
      <c r="F18" s="66">
        <v>0</v>
      </c>
      <c r="G18" s="66">
        <f t="shared" si="7"/>
        <v>0</v>
      </c>
      <c r="H18" s="109">
        <v>0</v>
      </c>
      <c r="I18" s="66">
        <v>0</v>
      </c>
      <c r="J18" s="110">
        <f t="shared" si="8"/>
        <v>0</v>
      </c>
      <c r="K18" s="82">
        <f t="shared" si="2"/>
        <v>0</v>
      </c>
      <c r="L18" s="77">
        <f t="shared" si="3"/>
        <v>0</v>
      </c>
      <c r="M18" s="77">
        <f t="shared" si="4"/>
        <v>0</v>
      </c>
      <c r="N18" s="77">
        <f t="shared" si="5"/>
        <v>0</v>
      </c>
      <c r="O18" s="80">
        <f t="shared" si="6"/>
        <v>0</v>
      </c>
      <c r="AMI18"/>
      <c r="AMJ18"/>
    </row>
    <row r="19" spans="1:1024" s="43" customFormat="1" ht="24.6" thickBot="1">
      <c r="A19" s="111">
        <f t="shared" si="9"/>
        <v>10</v>
      </c>
      <c r="B19" s="115" t="s">
        <v>189</v>
      </c>
      <c r="C19" s="113" t="s">
        <v>94</v>
      </c>
      <c r="D19" s="114">
        <v>48</v>
      </c>
      <c r="E19" s="108">
        <v>0</v>
      </c>
      <c r="F19" s="66">
        <v>0</v>
      </c>
      <c r="G19" s="66">
        <f t="shared" si="7"/>
        <v>0</v>
      </c>
      <c r="H19" s="109">
        <v>0</v>
      </c>
      <c r="I19" s="66">
        <v>0</v>
      </c>
      <c r="J19" s="110">
        <f t="shared" si="8"/>
        <v>0</v>
      </c>
      <c r="K19" s="82">
        <f t="shared" si="2"/>
        <v>0</v>
      </c>
      <c r="L19" s="77">
        <f t="shared" si="3"/>
        <v>0</v>
      </c>
      <c r="M19" s="77">
        <f t="shared" si="4"/>
        <v>0</v>
      </c>
      <c r="N19" s="77">
        <f t="shared" si="5"/>
        <v>0</v>
      </c>
      <c r="O19" s="80">
        <f t="shared" si="6"/>
        <v>0</v>
      </c>
      <c r="AMI19"/>
      <c r="AMJ19"/>
    </row>
    <row r="20" spans="1:1024" s="43" customFormat="1" ht="24.6" thickBot="1">
      <c r="A20" s="344">
        <f t="shared" si="9"/>
        <v>11</v>
      </c>
      <c r="B20" s="115" t="s">
        <v>190</v>
      </c>
      <c r="C20" s="113" t="s">
        <v>94</v>
      </c>
      <c r="D20" s="114">
        <v>128</v>
      </c>
      <c r="E20" s="108">
        <v>0</v>
      </c>
      <c r="F20" s="66">
        <v>0</v>
      </c>
      <c r="G20" s="66">
        <f t="shared" si="7"/>
        <v>0</v>
      </c>
      <c r="H20" s="109">
        <v>0</v>
      </c>
      <c r="I20" s="66">
        <v>0</v>
      </c>
      <c r="J20" s="110">
        <f t="shared" si="8"/>
        <v>0</v>
      </c>
      <c r="K20" s="82">
        <f t="shared" si="2"/>
        <v>0</v>
      </c>
      <c r="L20" s="77">
        <f t="shared" si="3"/>
        <v>0</v>
      </c>
      <c r="M20" s="77">
        <f t="shared" si="4"/>
        <v>0</v>
      </c>
      <c r="N20" s="77">
        <f t="shared" si="5"/>
        <v>0</v>
      </c>
      <c r="O20" s="80">
        <f t="shared" si="6"/>
        <v>0</v>
      </c>
      <c r="AMI20"/>
      <c r="AMJ20"/>
    </row>
    <row r="21" spans="1:1024" s="43" customFormat="1" ht="24.6" thickBot="1">
      <c r="A21" s="344"/>
      <c r="B21" s="115" t="s">
        <v>191</v>
      </c>
      <c r="C21" s="113" t="s">
        <v>94</v>
      </c>
      <c r="D21" s="114">
        <v>128</v>
      </c>
      <c r="E21" s="108">
        <v>0</v>
      </c>
      <c r="F21" s="66">
        <v>0</v>
      </c>
      <c r="G21" s="66">
        <f t="shared" si="7"/>
        <v>0</v>
      </c>
      <c r="H21" s="109">
        <v>0</v>
      </c>
      <c r="I21" s="66">
        <v>0</v>
      </c>
      <c r="J21" s="110">
        <f t="shared" si="8"/>
        <v>0</v>
      </c>
      <c r="K21" s="82">
        <f t="shared" si="2"/>
        <v>0</v>
      </c>
      <c r="L21" s="77">
        <f t="shared" si="3"/>
        <v>0</v>
      </c>
      <c r="M21" s="77">
        <f t="shared" si="4"/>
        <v>0</v>
      </c>
      <c r="N21" s="77">
        <f t="shared" si="5"/>
        <v>0</v>
      </c>
      <c r="O21" s="80">
        <f t="shared" si="6"/>
        <v>0</v>
      </c>
      <c r="AMI21"/>
      <c r="AMJ21"/>
    </row>
    <row r="22" spans="1:1024" s="43" customFormat="1" ht="23.4" thickBot="1">
      <c r="A22" s="111">
        <v>8</v>
      </c>
      <c r="B22" s="116" t="s">
        <v>192</v>
      </c>
      <c r="C22" s="113" t="s">
        <v>94</v>
      </c>
      <c r="D22" s="114">
        <v>48</v>
      </c>
      <c r="E22" s="108">
        <v>0</v>
      </c>
      <c r="F22" s="66">
        <v>0</v>
      </c>
      <c r="G22" s="66">
        <f t="shared" si="7"/>
        <v>0</v>
      </c>
      <c r="H22" s="109">
        <v>0</v>
      </c>
      <c r="I22" s="66">
        <v>0</v>
      </c>
      <c r="J22" s="110">
        <f t="shared" si="8"/>
        <v>0</v>
      </c>
      <c r="K22" s="82">
        <f t="shared" si="2"/>
        <v>0</v>
      </c>
      <c r="L22" s="77">
        <f t="shared" si="3"/>
        <v>0</v>
      </c>
      <c r="M22" s="77">
        <f t="shared" si="4"/>
        <v>0</v>
      </c>
      <c r="N22" s="77">
        <f t="shared" si="5"/>
        <v>0</v>
      </c>
      <c r="O22" s="80">
        <f t="shared" si="6"/>
        <v>0</v>
      </c>
      <c r="AMI22"/>
      <c r="AMJ22"/>
    </row>
    <row r="23" spans="1:1024" s="43" customFormat="1" ht="36" thickBot="1">
      <c r="A23" s="111">
        <f t="shared" ref="A23:A26" si="10">A22+1</f>
        <v>9</v>
      </c>
      <c r="B23" s="119" t="s">
        <v>193</v>
      </c>
      <c r="C23" s="113" t="s">
        <v>94</v>
      </c>
      <c r="D23" s="114">
        <v>42</v>
      </c>
      <c r="E23" s="108">
        <v>0</v>
      </c>
      <c r="F23" s="66">
        <v>0</v>
      </c>
      <c r="G23" s="66">
        <f t="shared" si="7"/>
        <v>0</v>
      </c>
      <c r="H23" s="109">
        <v>0</v>
      </c>
      <c r="I23" s="66">
        <v>0</v>
      </c>
      <c r="J23" s="110">
        <f t="shared" si="8"/>
        <v>0</v>
      </c>
      <c r="K23" s="82">
        <f t="shared" si="2"/>
        <v>0</v>
      </c>
      <c r="L23" s="77">
        <f t="shared" si="3"/>
        <v>0</v>
      </c>
      <c r="M23" s="77">
        <f t="shared" si="4"/>
        <v>0</v>
      </c>
      <c r="N23" s="77">
        <f t="shared" si="5"/>
        <v>0</v>
      </c>
      <c r="O23" s="80">
        <f t="shared" si="6"/>
        <v>0</v>
      </c>
      <c r="AMI23"/>
      <c r="AMJ23"/>
    </row>
    <row r="24" spans="1:1024" s="43" customFormat="1" ht="23.4" thickBot="1">
      <c r="A24" s="111">
        <f t="shared" si="10"/>
        <v>10</v>
      </c>
      <c r="B24" s="117" t="s">
        <v>194</v>
      </c>
      <c r="C24" s="114" t="s">
        <v>80</v>
      </c>
      <c r="D24" s="114">
        <v>1000</v>
      </c>
      <c r="E24" s="108">
        <v>0</v>
      </c>
      <c r="F24" s="66">
        <v>0</v>
      </c>
      <c r="G24" s="66">
        <f t="shared" si="7"/>
        <v>0</v>
      </c>
      <c r="H24" s="109">
        <v>0</v>
      </c>
      <c r="I24" s="66">
        <v>0</v>
      </c>
      <c r="J24" s="110">
        <f t="shared" si="8"/>
        <v>0</v>
      </c>
      <c r="K24" s="82">
        <f t="shared" si="2"/>
        <v>0</v>
      </c>
      <c r="L24" s="77">
        <f t="shared" si="3"/>
        <v>0</v>
      </c>
      <c r="M24" s="77">
        <f t="shared" si="4"/>
        <v>0</v>
      </c>
      <c r="N24" s="77">
        <f t="shared" si="5"/>
        <v>0</v>
      </c>
      <c r="O24" s="80">
        <f t="shared" si="6"/>
        <v>0</v>
      </c>
      <c r="AMI24"/>
      <c r="AMJ24"/>
    </row>
    <row r="25" spans="1:1024" s="43" customFormat="1" ht="15" thickBot="1">
      <c r="A25" s="111">
        <f t="shared" si="10"/>
        <v>11</v>
      </c>
      <c r="B25" s="120" t="s">
        <v>195</v>
      </c>
      <c r="C25" s="113" t="s">
        <v>94</v>
      </c>
      <c r="D25" s="114">
        <v>80</v>
      </c>
      <c r="E25" s="108">
        <v>0</v>
      </c>
      <c r="F25" s="66">
        <v>0</v>
      </c>
      <c r="G25" s="66">
        <f t="shared" si="7"/>
        <v>0</v>
      </c>
      <c r="H25" s="109">
        <v>0</v>
      </c>
      <c r="I25" s="66">
        <v>0</v>
      </c>
      <c r="J25" s="110">
        <f t="shared" si="8"/>
        <v>0</v>
      </c>
      <c r="K25" s="82">
        <f t="shared" si="2"/>
        <v>0</v>
      </c>
      <c r="L25" s="77">
        <f t="shared" si="3"/>
        <v>0</v>
      </c>
      <c r="M25" s="77">
        <f t="shared" si="4"/>
        <v>0</v>
      </c>
      <c r="N25" s="77">
        <f t="shared" si="5"/>
        <v>0</v>
      </c>
      <c r="O25" s="80">
        <f t="shared" si="6"/>
        <v>0</v>
      </c>
      <c r="AMI25"/>
      <c r="AMJ25"/>
    </row>
    <row r="26" spans="1:1024" s="43" customFormat="1" ht="15" thickBot="1">
      <c r="A26" s="344">
        <f t="shared" si="10"/>
        <v>12</v>
      </c>
      <c r="B26" s="120" t="s">
        <v>196</v>
      </c>
      <c r="C26" s="113" t="s">
        <v>94</v>
      </c>
      <c r="D26" s="114">
        <v>48</v>
      </c>
      <c r="E26" s="108">
        <v>0</v>
      </c>
      <c r="F26" s="66">
        <v>0</v>
      </c>
      <c r="G26" s="66">
        <f t="shared" si="7"/>
        <v>0</v>
      </c>
      <c r="H26" s="109">
        <v>0</v>
      </c>
      <c r="I26" s="66">
        <v>0</v>
      </c>
      <c r="J26" s="110">
        <f t="shared" si="8"/>
        <v>0</v>
      </c>
      <c r="K26" s="82">
        <f t="shared" si="2"/>
        <v>0</v>
      </c>
      <c r="L26" s="77">
        <f t="shared" si="3"/>
        <v>0</v>
      </c>
      <c r="M26" s="77">
        <f t="shared" si="4"/>
        <v>0</v>
      </c>
      <c r="N26" s="77">
        <f t="shared" si="5"/>
        <v>0</v>
      </c>
      <c r="O26" s="80">
        <f t="shared" si="6"/>
        <v>0</v>
      </c>
      <c r="AMI26"/>
      <c r="AMJ26"/>
    </row>
    <row r="27" spans="1:1024" s="43" customFormat="1" ht="23.4" thickBot="1">
      <c r="A27" s="344"/>
      <c r="B27" s="117" t="s">
        <v>197</v>
      </c>
      <c r="C27" s="113" t="s">
        <v>94</v>
      </c>
      <c r="D27" s="114">
        <v>120</v>
      </c>
      <c r="E27" s="108">
        <v>0</v>
      </c>
      <c r="F27" s="66">
        <v>0</v>
      </c>
      <c r="G27" s="66">
        <f t="shared" si="7"/>
        <v>0</v>
      </c>
      <c r="H27" s="109">
        <v>0</v>
      </c>
      <c r="I27" s="66">
        <v>0</v>
      </c>
      <c r="J27" s="110">
        <f t="shared" si="8"/>
        <v>0</v>
      </c>
      <c r="K27" s="82">
        <f t="shared" si="2"/>
        <v>0</v>
      </c>
      <c r="L27" s="77">
        <f t="shared" si="3"/>
        <v>0</v>
      </c>
      <c r="M27" s="77">
        <f t="shared" si="4"/>
        <v>0</v>
      </c>
      <c r="N27" s="77">
        <f t="shared" si="5"/>
        <v>0</v>
      </c>
      <c r="O27" s="80">
        <f t="shared" si="6"/>
        <v>0</v>
      </c>
      <c r="AMI27"/>
      <c r="AMJ27"/>
    </row>
    <row r="28" spans="1:1024" s="43" customFormat="1" ht="58.8" thickBot="1">
      <c r="A28" s="111">
        <v>9</v>
      </c>
      <c r="B28" s="121" t="s">
        <v>198</v>
      </c>
      <c r="C28" s="113" t="s">
        <v>94</v>
      </c>
      <c r="D28" s="114">
        <v>230</v>
      </c>
      <c r="E28" s="108">
        <v>0</v>
      </c>
      <c r="F28" s="66">
        <v>0</v>
      </c>
      <c r="G28" s="66">
        <f t="shared" si="7"/>
        <v>0</v>
      </c>
      <c r="H28" s="109">
        <v>0</v>
      </c>
      <c r="I28" s="66">
        <v>0</v>
      </c>
      <c r="J28" s="110">
        <f t="shared" si="8"/>
        <v>0</v>
      </c>
      <c r="K28" s="82">
        <f t="shared" si="2"/>
        <v>0</v>
      </c>
      <c r="L28" s="77">
        <f t="shared" si="3"/>
        <v>0</v>
      </c>
      <c r="M28" s="77">
        <f t="shared" si="4"/>
        <v>0</v>
      </c>
      <c r="N28" s="77">
        <f t="shared" si="5"/>
        <v>0</v>
      </c>
      <c r="O28" s="80">
        <f t="shared" si="6"/>
        <v>0</v>
      </c>
      <c r="AMI28"/>
      <c r="AMJ28"/>
    </row>
    <row r="29" spans="1:1024" s="43" customFormat="1" ht="46.2" thickBot="1">
      <c r="A29" s="111">
        <f t="shared" ref="A29:A32" si="11">A28+1</f>
        <v>10</v>
      </c>
      <c r="B29" s="122" t="s">
        <v>199</v>
      </c>
      <c r="C29" s="113" t="s">
        <v>94</v>
      </c>
      <c r="D29" s="114">
        <v>16</v>
      </c>
      <c r="E29" s="108">
        <v>0</v>
      </c>
      <c r="F29" s="66">
        <v>0</v>
      </c>
      <c r="G29" s="66">
        <f t="shared" si="7"/>
        <v>0</v>
      </c>
      <c r="H29" s="109">
        <v>0</v>
      </c>
      <c r="I29" s="66">
        <v>0</v>
      </c>
      <c r="J29" s="110">
        <f t="shared" si="8"/>
        <v>0</v>
      </c>
      <c r="K29" s="82">
        <f t="shared" si="2"/>
        <v>0</v>
      </c>
      <c r="L29" s="77">
        <f t="shared" si="3"/>
        <v>0</v>
      </c>
      <c r="M29" s="77">
        <f t="shared" si="4"/>
        <v>0</v>
      </c>
      <c r="N29" s="77">
        <f t="shared" si="5"/>
        <v>0</v>
      </c>
      <c r="O29" s="80">
        <f t="shared" si="6"/>
        <v>0</v>
      </c>
      <c r="AMI29"/>
      <c r="AMJ29"/>
    </row>
    <row r="30" spans="1:1024" s="43" customFormat="1" ht="34.799999999999997" thickBot="1">
      <c r="A30" s="111">
        <f t="shared" si="11"/>
        <v>11</v>
      </c>
      <c r="B30" s="117" t="s">
        <v>200</v>
      </c>
      <c r="C30" s="113" t="s">
        <v>94</v>
      </c>
      <c r="D30" s="114">
        <v>100</v>
      </c>
      <c r="E30" s="108">
        <v>0</v>
      </c>
      <c r="F30" s="66">
        <v>0</v>
      </c>
      <c r="G30" s="66">
        <f t="shared" si="7"/>
        <v>0</v>
      </c>
      <c r="H30" s="109">
        <v>0</v>
      </c>
      <c r="I30" s="66">
        <v>0</v>
      </c>
      <c r="J30" s="110">
        <f t="shared" si="8"/>
        <v>0</v>
      </c>
      <c r="K30" s="82">
        <f t="shared" si="2"/>
        <v>0</v>
      </c>
      <c r="L30" s="77">
        <f t="shared" si="3"/>
        <v>0</v>
      </c>
      <c r="M30" s="77">
        <f t="shared" si="4"/>
        <v>0</v>
      </c>
      <c r="N30" s="77">
        <f t="shared" si="5"/>
        <v>0</v>
      </c>
      <c r="O30" s="80">
        <f t="shared" si="6"/>
        <v>0</v>
      </c>
      <c r="AMI30"/>
      <c r="AMJ30"/>
    </row>
    <row r="31" spans="1:1024" s="43" customFormat="1" ht="23.4" thickBot="1">
      <c r="A31" s="111">
        <f t="shared" si="11"/>
        <v>12</v>
      </c>
      <c r="B31" s="117" t="s">
        <v>201</v>
      </c>
      <c r="C31" s="123" t="s">
        <v>202</v>
      </c>
      <c r="D31" s="124">
        <v>6</v>
      </c>
      <c r="E31" s="108">
        <v>0</v>
      </c>
      <c r="F31" s="66">
        <v>0</v>
      </c>
      <c r="G31" s="66">
        <f t="shared" si="7"/>
        <v>0</v>
      </c>
      <c r="H31" s="109">
        <v>0</v>
      </c>
      <c r="I31" s="66">
        <v>0</v>
      </c>
      <c r="J31" s="110">
        <f t="shared" si="8"/>
        <v>0</v>
      </c>
      <c r="K31" s="82">
        <f t="shared" si="2"/>
        <v>0</v>
      </c>
      <c r="L31" s="77">
        <f t="shared" si="3"/>
        <v>0</v>
      </c>
      <c r="M31" s="77">
        <f t="shared" si="4"/>
        <v>0</v>
      </c>
      <c r="N31" s="77">
        <f t="shared" si="5"/>
        <v>0</v>
      </c>
      <c r="O31" s="80">
        <f t="shared" si="6"/>
        <v>0</v>
      </c>
      <c r="AMI31"/>
      <c r="AMJ31"/>
    </row>
    <row r="32" spans="1:1024" s="43" customFormat="1" ht="23.4" thickBot="1">
      <c r="A32" s="344">
        <f t="shared" si="11"/>
        <v>13</v>
      </c>
      <c r="B32" s="117" t="s">
        <v>203</v>
      </c>
      <c r="C32" s="124" t="s">
        <v>80</v>
      </c>
      <c r="D32" s="124">
        <v>600</v>
      </c>
      <c r="E32" s="108">
        <v>0</v>
      </c>
      <c r="F32" s="66">
        <v>0</v>
      </c>
      <c r="G32" s="66">
        <f t="shared" si="7"/>
        <v>0</v>
      </c>
      <c r="H32" s="109">
        <v>0</v>
      </c>
      <c r="I32" s="66">
        <v>0</v>
      </c>
      <c r="J32" s="110">
        <f t="shared" si="8"/>
        <v>0</v>
      </c>
      <c r="K32" s="82">
        <f t="shared" si="2"/>
        <v>0</v>
      </c>
      <c r="L32" s="77">
        <f t="shared" si="3"/>
        <v>0</v>
      </c>
      <c r="M32" s="77">
        <f t="shared" si="4"/>
        <v>0</v>
      </c>
      <c r="N32" s="77">
        <f t="shared" si="5"/>
        <v>0</v>
      </c>
      <c r="O32" s="80">
        <f t="shared" si="6"/>
        <v>0</v>
      </c>
      <c r="AMI32"/>
      <c r="AMJ32"/>
    </row>
    <row r="33" spans="1:1024" s="43" customFormat="1" ht="23.4" thickBot="1">
      <c r="A33" s="344"/>
      <c r="B33" s="117" t="s">
        <v>204</v>
      </c>
      <c r="C33" s="124" t="s">
        <v>80</v>
      </c>
      <c r="D33" s="124">
        <v>460</v>
      </c>
      <c r="E33" s="108">
        <v>0</v>
      </c>
      <c r="F33" s="66">
        <v>0</v>
      </c>
      <c r="G33" s="66">
        <f t="shared" si="7"/>
        <v>0</v>
      </c>
      <c r="H33" s="109">
        <v>0</v>
      </c>
      <c r="I33" s="66">
        <v>0</v>
      </c>
      <c r="J33" s="110">
        <f t="shared" si="8"/>
        <v>0</v>
      </c>
      <c r="K33" s="82">
        <f t="shared" si="2"/>
        <v>0</v>
      </c>
      <c r="L33" s="77">
        <f t="shared" si="3"/>
        <v>0</v>
      </c>
      <c r="M33" s="77">
        <f t="shared" si="4"/>
        <v>0</v>
      </c>
      <c r="N33" s="77">
        <f t="shared" si="5"/>
        <v>0</v>
      </c>
      <c r="O33" s="80">
        <f t="shared" si="6"/>
        <v>0</v>
      </c>
      <c r="AMI33"/>
      <c r="AMJ33"/>
    </row>
    <row r="34" spans="1:1024" s="43" customFormat="1" ht="46.2" thickBot="1">
      <c r="A34" s="111">
        <v>10</v>
      </c>
      <c r="B34" s="125" t="s">
        <v>205</v>
      </c>
      <c r="C34" s="124" t="s">
        <v>54</v>
      </c>
      <c r="D34" s="124">
        <v>3</v>
      </c>
      <c r="E34" s="108">
        <v>0</v>
      </c>
      <c r="F34" s="66">
        <v>0</v>
      </c>
      <c r="G34" s="66">
        <f t="shared" si="7"/>
        <v>0</v>
      </c>
      <c r="H34" s="109">
        <v>0</v>
      </c>
      <c r="I34" s="66">
        <v>0</v>
      </c>
      <c r="J34" s="110">
        <f t="shared" si="8"/>
        <v>0</v>
      </c>
      <c r="K34" s="82">
        <f t="shared" si="2"/>
        <v>0</v>
      </c>
      <c r="L34" s="77">
        <f t="shared" si="3"/>
        <v>0</v>
      </c>
      <c r="M34" s="77">
        <f t="shared" si="4"/>
        <v>0</v>
      </c>
      <c r="N34" s="77">
        <f t="shared" si="5"/>
        <v>0</v>
      </c>
      <c r="O34" s="80">
        <f t="shared" si="6"/>
        <v>0</v>
      </c>
      <c r="AMI34"/>
      <c r="AMJ34"/>
    </row>
    <row r="35" spans="1:1024" s="43" customFormat="1" ht="23.4" thickBot="1">
      <c r="A35" s="111">
        <f t="shared" ref="A35:A36" si="12">A34+1</f>
        <v>11</v>
      </c>
      <c r="B35" s="122" t="s">
        <v>206</v>
      </c>
      <c r="C35" s="113" t="s">
        <v>94</v>
      </c>
      <c r="D35" s="123">
        <v>144</v>
      </c>
      <c r="E35" s="108">
        <v>0</v>
      </c>
      <c r="F35" s="66">
        <v>0</v>
      </c>
      <c r="G35" s="66">
        <f t="shared" si="7"/>
        <v>0</v>
      </c>
      <c r="H35" s="109">
        <v>0</v>
      </c>
      <c r="I35" s="66">
        <v>0</v>
      </c>
      <c r="J35" s="110">
        <f t="shared" si="8"/>
        <v>0</v>
      </c>
      <c r="K35" s="82">
        <f t="shared" si="2"/>
        <v>0</v>
      </c>
      <c r="L35" s="77">
        <f t="shared" si="3"/>
        <v>0</v>
      </c>
      <c r="M35" s="77">
        <f t="shared" si="4"/>
        <v>0</v>
      </c>
      <c r="N35" s="77">
        <f t="shared" si="5"/>
        <v>0</v>
      </c>
      <c r="O35" s="80">
        <f t="shared" si="6"/>
        <v>0</v>
      </c>
      <c r="AMI35"/>
      <c r="AMJ35"/>
    </row>
    <row r="36" spans="1:1024" s="127" customFormat="1" ht="15.6">
      <c r="A36" s="111">
        <f t="shared" si="12"/>
        <v>12</v>
      </c>
      <c r="B36" s="126" t="s">
        <v>207</v>
      </c>
      <c r="C36" s="114" t="s">
        <v>208</v>
      </c>
      <c r="D36" s="114">
        <v>298</v>
      </c>
      <c r="E36" s="108">
        <v>0</v>
      </c>
      <c r="F36" s="66">
        <v>0</v>
      </c>
      <c r="G36" s="66">
        <f t="shared" si="7"/>
        <v>0</v>
      </c>
      <c r="H36" s="109">
        <v>0</v>
      </c>
      <c r="I36" s="66">
        <v>0</v>
      </c>
      <c r="J36" s="110">
        <f t="shared" si="8"/>
        <v>0</v>
      </c>
      <c r="K36" s="82">
        <f t="shared" si="2"/>
        <v>0</v>
      </c>
      <c r="L36" s="77">
        <f t="shared" si="3"/>
        <v>0</v>
      </c>
      <c r="M36" s="77">
        <f t="shared" si="4"/>
        <v>0</v>
      </c>
      <c r="N36" s="77">
        <f t="shared" si="5"/>
        <v>0</v>
      </c>
      <c r="O36" s="80">
        <f t="shared" si="6"/>
        <v>0</v>
      </c>
      <c r="AMI36"/>
      <c r="AMJ36"/>
    </row>
    <row r="37" spans="1:1024" ht="15" thickBot="1">
      <c r="A37" s="111"/>
      <c r="B37" s="129" t="s">
        <v>210</v>
      </c>
      <c r="C37" s="114"/>
      <c r="D37" s="114"/>
      <c r="E37" s="130"/>
      <c r="F37" s="77"/>
      <c r="G37" s="77"/>
      <c r="H37" s="131"/>
      <c r="I37" s="131"/>
      <c r="J37" s="80"/>
      <c r="K37" s="82"/>
      <c r="L37" s="77"/>
      <c r="M37" s="77"/>
      <c r="N37" s="77"/>
      <c r="O37" s="80"/>
    </row>
    <row r="38" spans="1:1024" ht="23.4" thickBot="1">
      <c r="A38" s="344">
        <f>A36+1</f>
        <v>13</v>
      </c>
      <c r="B38" s="126" t="s">
        <v>211</v>
      </c>
      <c r="C38" s="114" t="s">
        <v>139</v>
      </c>
      <c r="D38" s="114">
        <v>144</v>
      </c>
      <c r="E38" s="108">
        <v>0</v>
      </c>
      <c r="F38" s="66">
        <v>0</v>
      </c>
      <c r="G38" s="66">
        <f t="shared" ref="G38:G43" si="13">ROUND(E38*F38,2)</f>
        <v>0</v>
      </c>
      <c r="H38" s="109">
        <v>0</v>
      </c>
      <c r="I38" s="66">
        <v>0</v>
      </c>
      <c r="J38" s="110">
        <f t="shared" ref="J38:J43" si="14">SUM(G38:I38)</f>
        <v>0</v>
      </c>
      <c r="K38" s="82">
        <f t="shared" ref="K38:K43" si="15">ROUND(E38*D38,2)</f>
        <v>0</v>
      </c>
      <c r="L38" s="77">
        <f t="shared" ref="L38:L43" si="16">ROUND(G38*D38,2)</f>
        <v>0</v>
      </c>
      <c r="M38" s="77">
        <f t="shared" ref="M38:M43" si="17">ROUND(H38*D38,2)</f>
        <v>0</v>
      </c>
      <c r="N38" s="77">
        <f t="shared" ref="N38:N43" si="18">ROUND(I38*D38,2)</f>
        <v>0</v>
      </c>
      <c r="O38" s="80">
        <f t="shared" ref="O38:O43" si="19">SUM(L38:N38)</f>
        <v>0</v>
      </c>
    </row>
    <row r="39" spans="1:1024" s="73" customFormat="1" ht="34.799999999999997" thickBot="1">
      <c r="A39" s="344"/>
      <c r="B39" s="204" t="s">
        <v>212</v>
      </c>
      <c r="C39" s="114" t="s">
        <v>94</v>
      </c>
      <c r="D39" s="205">
        <v>56</v>
      </c>
      <c r="E39" s="108">
        <v>0</v>
      </c>
      <c r="F39" s="66">
        <v>0</v>
      </c>
      <c r="G39" s="66">
        <f t="shared" si="13"/>
        <v>0</v>
      </c>
      <c r="H39" s="109">
        <v>0</v>
      </c>
      <c r="I39" s="66">
        <v>0</v>
      </c>
      <c r="J39" s="110">
        <f t="shared" si="14"/>
        <v>0</v>
      </c>
      <c r="K39" s="82">
        <f t="shared" si="15"/>
        <v>0</v>
      </c>
      <c r="L39" s="77">
        <f t="shared" si="16"/>
        <v>0</v>
      </c>
      <c r="M39" s="77">
        <f t="shared" si="17"/>
        <v>0</v>
      </c>
      <c r="N39" s="77">
        <f t="shared" si="18"/>
        <v>0</v>
      </c>
      <c r="O39" s="80">
        <f t="shared" si="19"/>
        <v>0</v>
      </c>
      <c r="P39" s="7"/>
      <c r="AMI39"/>
      <c r="AMJ39"/>
    </row>
    <row r="40" spans="1:1024" s="73" customFormat="1" ht="23.4" thickBot="1">
      <c r="A40" s="344">
        <f>A38+1</f>
        <v>14</v>
      </c>
      <c r="B40" s="204" t="s">
        <v>213</v>
      </c>
      <c r="C40" s="114" t="s">
        <v>94</v>
      </c>
      <c r="D40" s="205">
        <v>48</v>
      </c>
      <c r="E40" s="108">
        <v>0</v>
      </c>
      <c r="F40" s="66">
        <v>0</v>
      </c>
      <c r="G40" s="66">
        <f t="shared" si="13"/>
        <v>0</v>
      </c>
      <c r="H40" s="109">
        <v>0</v>
      </c>
      <c r="I40" s="66">
        <v>0</v>
      </c>
      <c r="J40" s="110">
        <f t="shared" si="14"/>
        <v>0</v>
      </c>
      <c r="K40" s="82">
        <f t="shared" si="15"/>
        <v>0</v>
      </c>
      <c r="L40" s="77">
        <f t="shared" si="16"/>
        <v>0</v>
      </c>
      <c r="M40" s="77">
        <f t="shared" si="17"/>
        <v>0</v>
      </c>
      <c r="N40" s="77">
        <f t="shared" si="18"/>
        <v>0</v>
      </c>
      <c r="O40" s="80">
        <f t="shared" si="19"/>
        <v>0</v>
      </c>
      <c r="P40" s="7"/>
      <c r="AMI40"/>
      <c r="AMJ40"/>
    </row>
    <row r="41" spans="1:1024" s="73" customFormat="1" ht="23.4" thickBot="1">
      <c r="A41" s="344"/>
      <c r="B41" s="204" t="s">
        <v>214</v>
      </c>
      <c r="C41" s="113" t="s">
        <v>94</v>
      </c>
      <c r="D41" s="205">
        <v>48</v>
      </c>
      <c r="E41" s="108">
        <v>0</v>
      </c>
      <c r="F41" s="66">
        <v>0</v>
      </c>
      <c r="G41" s="66">
        <f t="shared" si="13"/>
        <v>0</v>
      </c>
      <c r="H41" s="109">
        <v>0</v>
      </c>
      <c r="I41" s="66">
        <v>0</v>
      </c>
      <c r="J41" s="110">
        <f t="shared" si="14"/>
        <v>0</v>
      </c>
      <c r="K41" s="82">
        <f t="shared" si="15"/>
        <v>0</v>
      </c>
      <c r="L41" s="77">
        <f t="shared" si="16"/>
        <v>0</v>
      </c>
      <c r="M41" s="77">
        <f t="shared" si="17"/>
        <v>0</v>
      </c>
      <c r="N41" s="77">
        <f t="shared" si="18"/>
        <v>0</v>
      </c>
      <c r="O41" s="80">
        <f t="shared" si="19"/>
        <v>0</v>
      </c>
      <c r="P41" s="7"/>
      <c r="AMI41"/>
      <c r="AMJ41"/>
    </row>
    <row r="42" spans="1:1024" s="73" customFormat="1" ht="34.799999999999997" thickBot="1">
      <c r="A42" s="344">
        <f>A40+1</f>
        <v>15</v>
      </c>
      <c r="B42" s="204" t="s">
        <v>215</v>
      </c>
      <c r="C42" s="114" t="s">
        <v>216</v>
      </c>
      <c r="D42" s="114">
        <v>1</v>
      </c>
      <c r="E42" s="108">
        <v>0</v>
      </c>
      <c r="F42" s="66">
        <v>0</v>
      </c>
      <c r="G42" s="66">
        <f t="shared" si="13"/>
        <v>0</v>
      </c>
      <c r="H42" s="109">
        <v>0</v>
      </c>
      <c r="I42" s="66">
        <v>0</v>
      </c>
      <c r="J42" s="110">
        <f t="shared" si="14"/>
        <v>0</v>
      </c>
      <c r="K42" s="82">
        <f t="shared" si="15"/>
        <v>0</v>
      </c>
      <c r="L42" s="77">
        <f t="shared" si="16"/>
        <v>0</v>
      </c>
      <c r="M42" s="77">
        <f t="shared" si="17"/>
        <v>0</v>
      </c>
      <c r="N42" s="77">
        <f t="shared" si="18"/>
        <v>0</v>
      </c>
      <c r="O42" s="80">
        <f t="shared" si="19"/>
        <v>0</v>
      </c>
      <c r="AMI42"/>
      <c r="AMJ42"/>
    </row>
    <row r="43" spans="1:1024" s="73" customFormat="1" ht="45.6">
      <c r="A43" s="344"/>
      <c r="B43" s="204" t="s">
        <v>217</v>
      </c>
      <c r="C43" s="114" t="s">
        <v>216</v>
      </c>
      <c r="D43" s="114">
        <v>1</v>
      </c>
      <c r="E43" s="108">
        <v>0</v>
      </c>
      <c r="F43" s="66">
        <v>0</v>
      </c>
      <c r="G43" s="66">
        <f t="shared" si="13"/>
        <v>0</v>
      </c>
      <c r="H43" s="109">
        <v>0</v>
      </c>
      <c r="I43" s="66">
        <v>0</v>
      </c>
      <c r="J43" s="110">
        <f t="shared" si="14"/>
        <v>0</v>
      </c>
      <c r="K43" s="82">
        <f t="shared" si="15"/>
        <v>0</v>
      </c>
      <c r="L43" s="77">
        <f t="shared" si="16"/>
        <v>0</v>
      </c>
      <c r="M43" s="77">
        <f t="shared" si="17"/>
        <v>0</v>
      </c>
      <c r="N43" s="77">
        <f t="shared" si="18"/>
        <v>0</v>
      </c>
      <c r="O43" s="80">
        <f t="shared" si="19"/>
        <v>0</v>
      </c>
      <c r="AMI43"/>
      <c r="AMJ43"/>
    </row>
    <row r="44" spans="1:1024" ht="15" thickBot="1">
      <c r="A44" s="128" t="s">
        <v>218</v>
      </c>
      <c r="B44" s="132" t="s">
        <v>219</v>
      </c>
      <c r="C44" s="114"/>
      <c r="D44" s="114"/>
      <c r="E44" s="130"/>
      <c r="F44" s="133"/>
      <c r="G44" s="77"/>
      <c r="H44" s="131"/>
      <c r="I44" s="131"/>
      <c r="J44" s="80"/>
      <c r="K44" s="82"/>
      <c r="L44" s="77"/>
      <c r="M44" s="77"/>
      <c r="N44" s="77"/>
      <c r="O44" s="80"/>
    </row>
    <row r="45" spans="1:1024" s="137" customFormat="1" ht="23.4" thickBot="1">
      <c r="A45" s="134">
        <f>A42+1</f>
        <v>16</v>
      </c>
      <c r="B45" s="135" t="s">
        <v>220</v>
      </c>
      <c r="C45" s="136" t="s">
        <v>80</v>
      </c>
      <c r="D45" s="136">
        <v>285</v>
      </c>
      <c r="E45" s="108">
        <v>0</v>
      </c>
      <c r="F45" s="66">
        <v>0</v>
      </c>
      <c r="G45" s="66">
        <f t="shared" ref="G45" si="20">ROUND(E45*F45,2)</f>
        <v>0</v>
      </c>
      <c r="H45" s="109">
        <v>0</v>
      </c>
      <c r="I45" s="66">
        <v>0</v>
      </c>
      <c r="J45" s="110">
        <f t="shared" ref="J45" si="21">SUM(G45:I45)</f>
        <v>0</v>
      </c>
      <c r="K45" s="94">
        <f>ROUND(E45*D45,2)</f>
        <v>0</v>
      </c>
      <c r="L45" s="95">
        <f>ROUND(G45*D45,2)</f>
        <v>0</v>
      </c>
      <c r="M45" s="95">
        <f>ROUND(H45*D45,2)</f>
        <v>0</v>
      </c>
      <c r="N45" s="95">
        <f>ROUND(I45*D45,2)</f>
        <v>0</v>
      </c>
      <c r="O45" s="96">
        <f>SUM(L45:N45)</f>
        <v>0</v>
      </c>
      <c r="AMI45"/>
      <c r="AMJ45"/>
    </row>
    <row r="46" spans="1:1024" ht="24.6" customHeight="1" thickBot="1">
      <c r="A46" s="138"/>
      <c r="B46" s="345" t="s">
        <v>177</v>
      </c>
      <c r="C46" s="345"/>
      <c r="D46" s="345"/>
      <c r="E46" s="345"/>
      <c r="F46" s="345"/>
      <c r="G46" s="345"/>
      <c r="H46" s="345"/>
      <c r="I46" s="345"/>
      <c r="J46" s="345"/>
      <c r="K46" s="139">
        <f>SUM(K9:K45)</f>
        <v>0</v>
      </c>
      <c r="L46" s="140">
        <f>SUM(L9:L45)</f>
        <v>0</v>
      </c>
      <c r="M46" s="140">
        <f>SUM(M9:M45)</f>
        <v>0</v>
      </c>
      <c r="N46" s="140">
        <f>SUM(N9:N45)</f>
        <v>0</v>
      </c>
      <c r="O46" s="141">
        <f>N46+M46+L46</f>
        <v>0</v>
      </c>
      <c r="Q46" s="102"/>
    </row>
    <row r="47" spans="1:1024">
      <c r="B47" s="58"/>
      <c r="C47" s="58"/>
      <c r="D47" s="58"/>
      <c r="E47" s="58"/>
      <c r="F47" s="58"/>
      <c r="G47" s="58"/>
      <c r="H47" s="58"/>
      <c r="I47" s="58"/>
      <c r="J47" s="58"/>
      <c r="K47" s="103"/>
      <c r="L47" s="103"/>
      <c r="M47" s="103"/>
      <c r="N47" s="103"/>
      <c r="O47" s="103"/>
    </row>
    <row r="48" spans="1:1024" s="56" customFormat="1" ht="29.4" customHeight="1">
      <c r="A48" s="296" t="s">
        <v>60</v>
      </c>
      <c r="B48" s="296"/>
      <c r="C48" s="296"/>
      <c r="D48" s="296"/>
      <c r="E48" s="296"/>
      <c r="F48" s="296"/>
      <c r="G48" s="296"/>
      <c r="H48" s="296"/>
      <c r="I48" s="296"/>
      <c r="J48" s="296"/>
      <c r="K48" s="296"/>
      <c r="L48" s="296"/>
      <c r="M48" s="296"/>
      <c r="N48" s="296"/>
      <c r="O48" s="296"/>
      <c r="AMI48"/>
      <c r="AMJ48"/>
    </row>
    <row r="49" spans="1:1024" s="56" customFormat="1" ht="12" customHeight="1">
      <c r="A49" s="296" t="s">
        <v>61</v>
      </c>
      <c r="B49" s="296"/>
      <c r="C49" s="296"/>
      <c r="D49" s="296"/>
      <c r="E49" s="296"/>
      <c r="F49" s="296"/>
      <c r="G49" s="296"/>
      <c r="H49" s="296"/>
      <c r="I49" s="296"/>
      <c r="J49" s="296"/>
      <c r="K49" s="296"/>
      <c r="L49" s="296"/>
      <c r="M49" s="296"/>
      <c r="N49" s="296"/>
      <c r="O49" s="296"/>
      <c r="AMI49"/>
      <c r="AMJ49"/>
    </row>
    <row r="50" spans="1:1024" ht="11.4" customHeight="1">
      <c r="C50" s="282"/>
      <c r="D50" s="282"/>
      <c r="E50" s="282"/>
      <c r="F50" s="282"/>
      <c r="G50" s="1"/>
    </row>
    <row r="51" spans="1:1024">
      <c r="C51" s="270"/>
      <c r="D51" s="270"/>
      <c r="E51" s="270"/>
      <c r="F51" s="270"/>
      <c r="G51" s="270"/>
    </row>
    <row r="52" spans="1:1024">
      <c r="C52" s="270"/>
      <c r="D52" s="270"/>
      <c r="E52" s="270"/>
      <c r="F52" s="270"/>
      <c r="G52" s="270"/>
      <c r="AMG52"/>
      <c r="AMH52"/>
    </row>
    <row r="53" spans="1:1024">
      <c r="C53" s="6"/>
    </row>
    <row r="54" spans="1:1024">
      <c r="C54" s="142"/>
    </row>
    <row r="55" spans="1:1024">
      <c r="C55" s="143"/>
    </row>
  </sheetData>
  <mergeCells count="24">
    <mergeCell ref="A42:A43"/>
    <mergeCell ref="C50:F50"/>
    <mergeCell ref="C51:G51"/>
    <mergeCell ref="C52:G52"/>
    <mergeCell ref="K7:N7"/>
    <mergeCell ref="A14:A15"/>
    <mergeCell ref="B46:J46"/>
    <mergeCell ref="A48:O48"/>
    <mergeCell ref="A49:O49"/>
    <mergeCell ref="A7:A8"/>
    <mergeCell ref="B7:B8"/>
    <mergeCell ref="C7:C8"/>
    <mergeCell ref="D7:D8"/>
    <mergeCell ref="E7:J7"/>
    <mergeCell ref="A20:A21"/>
    <mergeCell ref="A26:A27"/>
    <mergeCell ref="A32:A33"/>
    <mergeCell ref="A38:A39"/>
    <mergeCell ref="A40:A41"/>
    <mergeCell ref="A1:O1"/>
    <mergeCell ref="A2:O2"/>
    <mergeCell ref="A3:O3"/>
    <mergeCell ref="A4:O4"/>
    <mergeCell ref="L6:M6"/>
  </mergeCells>
  <pageMargins left="0.7" right="0.7" top="0.75" bottom="0.75" header="0.51180555555555496" footer="0.51180555555555496"/>
  <pageSetup paperSize="9" scale="87" firstPageNumber="0" fitToHeight="4"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MK87"/>
  <sheetViews>
    <sheetView topLeftCell="A64" zoomScale="145" zoomScaleNormal="145" zoomScaleSheetLayoutView="115" zoomScalePageLayoutView="90" workbookViewId="0">
      <selection activeCell="H54" sqref="H54"/>
    </sheetView>
  </sheetViews>
  <sheetFormatPr defaultColWidth="8.88671875" defaultRowHeight="14.4"/>
  <cols>
    <col min="1" max="1" width="4.88671875" style="246" customWidth="1"/>
    <col min="2" max="2" width="36.33203125" style="43" customWidth="1"/>
    <col min="3" max="3" width="4.6640625" style="43" customWidth="1"/>
    <col min="4" max="4" width="5.5546875" style="43" customWidth="1"/>
    <col min="5" max="5" width="6.5546875" style="43" customWidth="1"/>
    <col min="6" max="6" width="7" style="43" customWidth="1"/>
    <col min="7" max="8" width="10" style="43" customWidth="1"/>
    <col min="9" max="9" width="7.6640625" style="43" customWidth="1"/>
    <col min="10" max="10" width="9.44140625" style="43" customWidth="1"/>
    <col min="11" max="11" width="9" style="43" customWidth="1"/>
    <col min="12" max="12" width="9.33203125" style="43" customWidth="1"/>
    <col min="13" max="13" width="11.5546875" style="43" customWidth="1"/>
    <col min="14" max="14" width="9.33203125" style="43" customWidth="1"/>
    <col min="15" max="15" width="10.44140625" style="43" customWidth="1"/>
    <col min="16" max="17" width="8.88671875" style="43"/>
    <col min="18" max="18" width="10.6640625" style="43" customWidth="1"/>
    <col min="19" max="1025" width="8.88671875" style="43"/>
  </cols>
  <sheetData>
    <row r="1" spans="1:1024" s="7" customFormat="1" ht="12.75" customHeight="1">
      <c r="A1" s="290" t="s">
        <v>221</v>
      </c>
      <c r="B1" s="290"/>
      <c r="C1" s="290"/>
      <c r="D1" s="290"/>
      <c r="E1" s="290"/>
      <c r="F1" s="290"/>
      <c r="G1" s="290"/>
      <c r="H1" s="290"/>
      <c r="I1" s="290"/>
      <c r="J1" s="290"/>
      <c r="K1" s="290"/>
      <c r="L1" s="290"/>
      <c r="M1" s="290"/>
      <c r="N1" s="290"/>
      <c r="O1" s="290"/>
    </row>
    <row r="2" spans="1:1024" s="7" customFormat="1" ht="12.75" customHeight="1">
      <c r="A2" s="290" t="s">
        <v>222</v>
      </c>
      <c r="B2" s="290"/>
      <c r="C2" s="290"/>
      <c r="D2" s="290"/>
      <c r="E2" s="290"/>
      <c r="F2" s="290"/>
      <c r="G2" s="290"/>
      <c r="H2" s="290"/>
      <c r="I2" s="290"/>
      <c r="J2" s="290"/>
      <c r="K2" s="290"/>
      <c r="L2" s="290"/>
      <c r="M2" s="290"/>
      <c r="N2" s="290"/>
      <c r="O2" s="290"/>
    </row>
    <row r="3" spans="1:1024" s="7" customFormat="1" ht="13.95" customHeight="1">
      <c r="A3" s="291" t="s">
        <v>38</v>
      </c>
      <c r="B3" s="291"/>
      <c r="C3" s="291"/>
      <c r="D3" s="291"/>
      <c r="E3" s="291"/>
      <c r="F3" s="291"/>
      <c r="G3" s="291"/>
      <c r="H3" s="291"/>
      <c r="I3" s="291"/>
      <c r="J3" s="291"/>
      <c r="K3" s="291"/>
      <c r="L3" s="291"/>
      <c r="M3" s="291"/>
      <c r="N3" s="291"/>
      <c r="O3" s="291"/>
      <c r="AMG3"/>
      <c r="AMH3"/>
      <c r="AMI3"/>
      <c r="AMJ3"/>
    </row>
    <row r="4" spans="1:1024" s="7" customFormat="1" ht="12.75" customHeight="1">
      <c r="A4" s="291" t="s">
        <v>39</v>
      </c>
      <c r="B4" s="291"/>
      <c r="C4" s="291"/>
      <c r="D4" s="291"/>
      <c r="E4" s="291"/>
      <c r="F4" s="291"/>
      <c r="G4" s="291"/>
      <c r="H4" s="291"/>
      <c r="I4" s="291"/>
      <c r="J4" s="291"/>
      <c r="K4" s="291"/>
      <c r="L4" s="291"/>
      <c r="M4" s="291"/>
      <c r="N4" s="291"/>
      <c r="O4" s="291"/>
      <c r="AMG4"/>
      <c r="AMH4"/>
      <c r="AMI4"/>
      <c r="AMJ4"/>
    </row>
    <row r="5" spans="1:1024" s="7" customFormat="1" ht="12.75" customHeight="1">
      <c r="A5" s="44"/>
      <c r="B5" s="44"/>
      <c r="C5" s="44"/>
      <c r="D5" s="44"/>
      <c r="E5" s="44"/>
      <c r="F5" s="44"/>
      <c r="G5" s="44"/>
      <c r="H5" s="44"/>
      <c r="I5" s="44"/>
      <c r="J5" s="44"/>
      <c r="K5" s="44"/>
      <c r="L5" s="44"/>
      <c r="M5" s="44"/>
      <c r="N5" s="44"/>
      <c r="O5" s="44"/>
    </row>
    <row r="6" spans="1:1024" s="7" customFormat="1">
      <c r="K6" s="44"/>
      <c r="L6" s="292" t="s">
        <v>17</v>
      </c>
      <c r="M6" s="292"/>
      <c r="N6" s="45" t="s">
        <v>40</v>
      </c>
      <c r="O6" s="46">
        <f>O78</f>
        <v>0</v>
      </c>
      <c r="AMG6"/>
      <c r="AMH6"/>
      <c r="AMI6"/>
      <c r="AMJ6"/>
    </row>
    <row r="7" spans="1:1024" s="7" customFormat="1" ht="12.75" customHeight="1">
      <c r="A7" s="298" t="s">
        <v>41</v>
      </c>
      <c r="B7" s="299" t="s">
        <v>42</v>
      </c>
      <c r="C7" s="300" t="s">
        <v>43</v>
      </c>
      <c r="D7" s="301" t="s">
        <v>44</v>
      </c>
      <c r="E7" s="302" t="s">
        <v>45</v>
      </c>
      <c r="F7" s="302"/>
      <c r="G7" s="302"/>
      <c r="H7" s="302"/>
      <c r="I7" s="302"/>
      <c r="J7" s="302"/>
      <c r="K7" s="294" t="s">
        <v>46</v>
      </c>
      <c r="L7" s="294"/>
      <c r="M7" s="294"/>
      <c r="N7" s="294"/>
      <c r="O7" s="47"/>
    </row>
    <row r="8" spans="1:1024" s="7" customFormat="1" ht="81" customHeight="1">
      <c r="A8" s="298"/>
      <c r="B8" s="299"/>
      <c r="C8" s="300"/>
      <c r="D8" s="301"/>
      <c r="E8" s="48" t="s">
        <v>47</v>
      </c>
      <c r="F8" s="49" t="s">
        <v>48</v>
      </c>
      <c r="G8" s="48" t="s">
        <v>20</v>
      </c>
      <c r="H8" s="48" t="s">
        <v>21</v>
      </c>
      <c r="I8" s="48" t="s">
        <v>49</v>
      </c>
      <c r="J8" s="50" t="s">
        <v>50</v>
      </c>
      <c r="K8" s="51" t="s">
        <v>51</v>
      </c>
      <c r="L8" s="48" t="s">
        <v>20</v>
      </c>
      <c r="M8" s="48" t="s">
        <v>21</v>
      </c>
      <c r="N8" s="48" t="s">
        <v>49</v>
      </c>
      <c r="O8" s="50" t="s">
        <v>52</v>
      </c>
    </row>
    <row r="9" spans="1:1024" s="221" customFormat="1" ht="48">
      <c r="A9" s="214" t="s">
        <v>6</v>
      </c>
      <c r="B9" s="215" t="s">
        <v>223</v>
      </c>
      <c r="C9" s="216"/>
      <c r="D9" s="217"/>
      <c r="E9" s="218"/>
      <c r="F9" s="216"/>
      <c r="G9" s="219"/>
      <c r="H9" s="216"/>
      <c r="I9" s="216"/>
      <c r="J9" s="220"/>
      <c r="K9" s="218"/>
      <c r="L9" s="216"/>
      <c r="M9" s="216"/>
      <c r="N9" s="216"/>
      <c r="O9" s="220"/>
    </row>
    <row r="10" spans="1:1024" s="221" customFormat="1" ht="13.8">
      <c r="A10" s="222">
        <v>1</v>
      </c>
      <c r="B10" s="211" t="s">
        <v>318</v>
      </c>
      <c r="C10" s="54" t="s">
        <v>94</v>
      </c>
      <c r="D10" s="54">
        <v>0</v>
      </c>
      <c r="E10" s="82">
        <v>0</v>
      </c>
      <c r="F10" s="77">
        <v>0</v>
      </c>
      <c r="G10" s="77">
        <f t="shared" ref="G10" si="0">ROUND(E10*F10,2)</f>
        <v>0</v>
      </c>
      <c r="H10" s="77">
        <v>0</v>
      </c>
      <c r="I10" s="77">
        <v>0</v>
      </c>
      <c r="J10" s="80">
        <f t="shared" ref="J10" si="1">SUM(G10:I10)</f>
        <v>0</v>
      </c>
      <c r="K10" s="77">
        <f t="shared" ref="K10:K17" si="2">ROUND(E10*D10,2)</f>
        <v>0</v>
      </c>
      <c r="L10" s="77">
        <f t="shared" ref="L10:L17" si="3">ROUND(G10*D10,2)</f>
        <v>0</v>
      </c>
      <c r="M10" s="77">
        <f t="shared" ref="M10:M17" si="4">ROUND(H10*D10,2)</f>
        <v>0</v>
      </c>
      <c r="N10" s="77">
        <f t="shared" ref="N10:N17" si="5">ROUND(I10*D10,2)</f>
        <v>0</v>
      </c>
      <c r="O10" s="80">
        <f t="shared" ref="O10:O17" si="6">SUM(L10:N10)</f>
        <v>0</v>
      </c>
    </row>
    <row r="11" spans="1:1024" s="7" customFormat="1" ht="22.8">
      <c r="A11" s="76">
        <v>2</v>
      </c>
      <c r="B11" s="212" t="s">
        <v>319</v>
      </c>
      <c r="C11" s="54" t="s">
        <v>94</v>
      </c>
      <c r="D11" s="176">
        <v>0</v>
      </c>
      <c r="E11" s="82">
        <v>0</v>
      </c>
      <c r="F11" s="77">
        <v>0</v>
      </c>
      <c r="G11" s="77">
        <f t="shared" ref="G11:G17" si="7">ROUND(E11*F11,2)</f>
        <v>0</v>
      </c>
      <c r="H11" s="77">
        <v>0</v>
      </c>
      <c r="I11" s="77">
        <v>0</v>
      </c>
      <c r="J11" s="80">
        <f t="shared" ref="J11:J17" si="8">SUM(G11:I11)</f>
        <v>0</v>
      </c>
      <c r="K11" s="77">
        <f t="shared" si="2"/>
        <v>0</v>
      </c>
      <c r="L11" s="77">
        <f t="shared" si="3"/>
        <v>0</v>
      </c>
      <c r="M11" s="77">
        <f t="shared" si="4"/>
        <v>0</v>
      </c>
      <c r="N11" s="77">
        <f t="shared" si="5"/>
        <v>0</v>
      </c>
      <c r="O11" s="80">
        <f t="shared" si="6"/>
        <v>0</v>
      </c>
    </row>
    <row r="12" spans="1:1024" s="221" customFormat="1" ht="13.8">
      <c r="A12" s="222">
        <v>3</v>
      </c>
      <c r="B12" s="213" t="s">
        <v>320</v>
      </c>
      <c r="C12" s="54" t="s">
        <v>94</v>
      </c>
      <c r="D12" s="54">
        <v>0</v>
      </c>
      <c r="E12" s="82">
        <v>0</v>
      </c>
      <c r="F12" s="77">
        <v>0</v>
      </c>
      <c r="G12" s="77">
        <f t="shared" si="7"/>
        <v>0</v>
      </c>
      <c r="H12" s="77">
        <v>0</v>
      </c>
      <c r="I12" s="77">
        <v>0</v>
      </c>
      <c r="J12" s="80">
        <f t="shared" si="8"/>
        <v>0</v>
      </c>
      <c r="K12" s="77">
        <f t="shared" si="2"/>
        <v>0</v>
      </c>
      <c r="L12" s="77">
        <f t="shared" si="3"/>
        <v>0</v>
      </c>
      <c r="M12" s="77">
        <f t="shared" si="4"/>
        <v>0</v>
      </c>
      <c r="N12" s="77">
        <f t="shared" si="5"/>
        <v>0</v>
      </c>
      <c r="O12" s="80">
        <f t="shared" si="6"/>
        <v>0</v>
      </c>
    </row>
    <row r="13" spans="1:1024" s="221" customFormat="1" ht="13.8">
      <c r="A13" s="222">
        <v>4</v>
      </c>
      <c r="B13" s="213" t="s">
        <v>321</v>
      </c>
      <c r="C13" s="54" t="s">
        <v>94</v>
      </c>
      <c r="D13" s="54">
        <v>0</v>
      </c>
      <c r="E13" s="82">
        <v>0</v>
      </c>
      <c r="F13" s="77">
        <v>0</v>
      </c>
      <c r="G13" s="77">
        <f t="shared" si="7"/>
        <v>0</v>
      </c>
      <c r="H13" s="77">
        <v>0</v>
      </c>
      <c r="I13" s="77">
        <v>0</v>
      </c>
      <c r="J13" s="80">
        <f t="shared" si="8"/>
        <v>0</v>
      </c>
      <c r="K13" s="77">
        <f t="shared" si="2"/>
        <v>0</v>
      </c>
      <c r="L13" s="77">
        <f t="shared" si="3"/>
        <v>0</v>
      </c>
      <c r="M13" s="77">
        <f t="shared" si="4"/>
        <v>0</v>
      </c>
      <c r="N13" s="77">
        <f t="shared" si="5"/>
        <v>0</v>
      </c>
      <c r="O13" s="80">
        <f t="shared" si="6"/>
        <v>0</v>
      </c>
    </row>
    <row r="14" spans="1:1024" s="221" customFormat="1" ht="13.8">
      <c r="A14" s="222">
        <v>5</v>
      </c>
      <c r="B14" s="213" t="s">
        <v>224</v>
      </c>
      <c r="C14" s="54" t="s">
        <v>94</v>
      </c>
      <c r="D14" s="54">
        <v>2</v>
      </c>
      <c r="E14" s="82">
        <v>0</v>
      </c>
      <c r="F14" s="77">
        <v>0</v>
      </c>
      <c r="G14" s="77">
        <f t="shared" si="7"/>
        <v>0</v>
      </c>
      <c r="H14" s="77">
        <v>0</v>
      </c>
      <c r="I14" s="77">
        <v>0</v>
      </c>
      <c r="J14" s="80">
        <f t="shared" si="8"/>
        <v>0</v>
      </c>
      <c r="K14" s="77">
        <f t="shared" si="2"/>
        <v>0</v>
      </c>
      <c r="L14" s="77">
        <f t="shared" si="3"/>
        <v>0</v>
      </c>
      <c r="M14" s="77">
        <f t="shared" si="4"/>
        <v>0</v>
      </c>
      <c r="N14" s="77">
        <f t="shared" si="5"/>
        <v>0</v>
      </c>
      <c r="O14" s="80">
        <f t="shared" si="6"/>
        <v>0</v>
      </c>
    </row>
    <row r="15" spans="1:1024" s="221" customFormat="1" ht="13.8">
      <c r="A15" s="222">
        <v>5</v>
      </c>
      <c r="B15" s="213" t="s">
        <v>225</v>
      </c>
      <c r="C15" s="54" t="s">
        <v>94</v>
      </c>
      <c r="D15" s="54">
        <v>1</v>
      </c>
      <c r="E15" s="82">
        <v>0</v>
      </c>
      <c r="F15" s="77">
        <v>0</v>
      </c>
      <c r="G15" s="77">
        <f t="shared" si="7"/>
        <v>0</v>
      </c>
      <c r="H15" s="77">
        <v>0</v>
      </c>
      <c r="I15" s="77">
        <v>0</v>
      </c>
      <c r="J15" s="80">
        <f t="shared" si="8"/>
        <v>0</v>
      </c>
      <c r="K15" s="77">
        <f t="shared" si="2"/>
        <v>0</v>
      </c>
      <c r="L15" s="77">
        <f t="shared" si="3"/>
        <v>0</v>
      </c>
      <c r="M15" s="77">
        <f t="shared" si="4"/>
        <v>0</v>
      </c>
      <c r="N15" s="77">
        <f t="shared" si="5"/>
        <v>0</v>
      </c>
      <c r="O15" s="80">
        <f t="shared" si="6"/>
        <v>0</v>
      </c>
    </row>
    <row r="16" spans="1:1024" s="221" customFormat="1" ht="13.8">
      <c r="A16" s="222">
        <v>6</v>
      </c>
      <c r="B16" s="209" t="s">
        <v>226</v>
      </c>
      <c r="C16" s="54" t="s">
        <v>94</v>
      </c>
      <c r="D16" s="54">
        <v>1</v>
      </c>
      <c r="E16" s="82">
        <v>0</v>
      </c>
      <c r="F16" s="77">
        <v>0</v>
      </c>
      <c r="G16" s="77">
        <f t="shared" si="7"/>
        <v>0</v>
      </c>
      <c r="H16" s="77">
        <v>0</v>
      </c>
      <c r="I16" s="77">
        <v>0</v>
      </c>
      <c r="J16" s="80">
        <f t="shared" si="8"/>
        <v>0</v>
      </c>
      <c r="K16" s="77">
        <f t="shared" si="2"/>
        <v>0</v>
      </c>
      <c r="L16" s="77">
        <f t="shared" si="3"/>
        <v>0</v>
      </c>
      <c r="M16" s="77">
        <f t="shared" si="4"/>
        <v>0</v>
      </c>
      <c r="N16" s="77">
        <f t="shared" si="5"/>
        <v>0</v>
      </c>
      <c r="O16" s="80">
        <f t="shared" si="6"/>
        <v>0</v>
      </c>
    </row>
    <row r="17" spans="1:15">
      <c r="A17" s="222">
        <v>7</v>
      </c>
      <c r="B17" s="209" t="s">
        <v>322</v>
      </c>
      <c r="C17" s="210" t="s">
        <v>80</v>
      </c>
      <c r="D17" s="210">
        <v>0</v>
      </c>
      <c r="E17" s="82">
        <v>0</v>
      </c>
      <c r="F17" s="77">
        <v>0</v>
      </c>
      <c r="G17" s="77">
        <f t="shared" si="7"/>
        <v>0</v>
      </c>
      <c r="H17" s="77">
        <v>0</v>
      </c>
      <c r="I17" s="77">
        <v>0</v>
      </c>
      <c r="J17" s="80">
        <f t="shared" si="8"/>
        <v>0</v>
      </c>
      <c r="K17" s="77">
        <f t="shared" si="2"/>
        <v>0</v>
      </c>
      <c r="L17" s="77">
        <f t="shared" si="3"/>
        <v>0</v>
      </c>
      <c r="M17" s="77">
        <f t="shared" si="4"/>
        <v>0</v>
      </c>
      <c r="N17" s="77">
        <f t="shared" si="5"/>
        <v>0</v>
      </c>
      <c r="O17" s="80">
        <f t="shared" si="6"/>
        <v>0</v>
      </c>
    </row>
    <row r="18" spans="1:15">
      <c r="A18" s="223" t="s">
        <v>209</v>
      </c>
      <c r="B18" s="224" t="s">
        <v>227</v>
      </c>
      <c r="C18" s="54"/>
      <c r="D18" s="54"/>
      <c r="E18" s="225"/>
      <c r="F18" s="181"/>
      <c r="G18" s="181"/>
      <c r="H18" s="185"/>
      <c r="I18" s="185"/>
      <c r="J18" s="4"/>
      <c r="K18" s="225"/>
      <c r="L18" s="185"/>
      <c r="M18" s="185"/>
      <c r="N18" s="185"/>
      <c r="O18" s="4"/>
    </row>
    <row r="19" spans="1:15" ht="25.2" customHeight="1">
      <c r="A19" s="223" t="s">
        <v>228</v>
      </c>
      <c r="B19" s="209" t="s">
        <v>229</v>
      </c>
      <c r="C19" s="54" t="s">
        <v>94</v>
      </c>
      <c r="D19" s="54">
        <v>1</v>
      </c>
      <c r="E19" s="346" t="s">
        <v>81</v>
      </c>
      <c r="F19" s="346"/>
      <c r="G19" s="346"/>
      <c r="H19" s="346"/>
      <c r="I19" s="346"/>
      <c r="J19" s="346"/>
      <c r="K19" s="347" t="s">
        <v>81</v>
      </c>
      <c r="L19" s="347"/>
      <c r="M19" s="347"/>
      <c r="N19" s="347"/>
      <c r="O19" s="347"/>
    </row>
    <row r="20" spans="1:15" ht="22.8">
      <c r="A20" s="223" t="s">
        <v>230</v>
      </c>
      <c r="B20" s="209" t="s">
        <v>231</v>
      </c>
      <c r="C20" s="54" t="s">
        <v>94</v>
      </c>
      <c r="D20" s="54">
        <v>2</v>
      </c>
      <c r="E20" s="346" t="s">
        <v>81</v>
      </c>
      <c r="F20" s="346"/>
      <c r="G20" s="346"/>
      <c r="H20" s="346"/>
      <c r="I20" s="346"/>
      <c r="J20" s="346"/>
      <c r="K20" s="347" t="s">
        <v>81</v>
      </c>
      <c r="L20" s="347"/>
      <c r="M20" s="347"/>
      <c r="N20" s="347"/>
      <c r="O20" s="347"/>
    </row>
    <row r="21" spans="1:15" s="227" customFormat="1" ht="13.8">
      <c r="A21" s="223" t="s">
        <v>209</v>
      </c>
      <c r="B21" s="224" t="s">
        <v>232</v>
      </c>
      <c r="C21" s="54"/>
      <c r="D21" s="54"/>
      <c r="E21" s="226"/>
      <c r="F21" s="181"/>
      <c r="G21" s="181"/>
      <c r="H21" s="185"/>
      <c r="I21" s="185"/>
      <c r="J21" s="4"/>
      <c r="K21" s="225"/>
      <c r="L21" s="185"/>
      <c r="M21" s="185"/>
      <c r="N21" s="185"/>
      <c r="O21" s="4"/>
    </row>
    <row r="22" spans="1:15" s="227" customFormat="1" ht="13.8">
      <c r="A22" s="223" t="s">
        <v>228</v>
      </c>
      <c r="B22" s="209" t="s">
        <v>233</v>
      </c>
      <c r="C22" s="54"/>
      <c r="D22" s="54"/>
      <c r="E22" s="346" t="s">
        <v>81</v>
      </c>
      <c r="F22" s="346"/>
      <c r="G22" s="346"/>
      <c r="H22" s="346"/>
      <c r="I22" s="346"/>
      <c r="J22" s="346"/>
      <c r="K22" s="347" t="s">
        <v>81</v>
      </c>
      <c r="L22" s="347"/>
      <c r="M22" s="347"/>
      <c r="N22" s="347"/>
      <c r="O22" s="347"/>
    </row>
    <row r="23" spans="1:15" s="227" customFormat="1" ht="13.8">
      <c r="A23" s="226"/>
      <c r="B23" s="209" t="s">
        <v>234</v>
      </c>
      <c r="C23" s="54" t="s">
        <v>94</v>
      </c>
      <c r="D23" s="54">
        <v>1</v>
      </c>
      <c r="E23" s="346" t="s">
        <v>81</v>
      </c>
      <c r="F23" s="346"/>
      <c r="G23" s="346"/>
      <c r="H23" s="346"/>
      <c r="I23" s="346"/>
      <c r="J23" s="346"/>
      <c r="K23" s="347" t="s">
        <v>81</v>
      </c>
      <c r="L23" s="347"/>
      <c r="M23" s="347"/>
      <c r="N23" s="347"/>
      <c r="O23" s="347"/>
    </row>
    <row r="24" spans="1:15" s="227" customFormat="1" ht="13.8">
      <c r="A24" s="226"/>
      <c r="B24" s="209" t="s">
        <v>235</v>
      </c>
      <c r="C24" s="54" t="s">
        <v>94</v>
      </c>
      <c r="D24" s="54">
        <v>1</v>
      </c>
      <c r="E24" s="346" t="s">
        <v>81</v>
      </c>
      <c r="F24" s="346"/>
      <c r="G24" s="346"/>
      <c r="H24" s="346"/>
      <c r="I24" s="346"/>
      <c r="J24" s="346"/>
      <c r="K24" s="347" t="s">
        <v>81</v>
      </c>
      <c r="L24" s="347"/>
      <c r="M24" s="347"/>
      <c r="N24" s="347"/>
      <c r="O24" s="347"/>
    </row>
    <row r="25" spans="1:15" s="227" customFormat="1" ht="13.8">
      <c r="A25" s="223" t="s">
        <v>230</v>
      </c>
      <c r="B25" s="209" t="s">
        <v>236</v>
      </c>
      <c r="C25" s="54" t="s">
        <v>71</v>
      </c>
      <c r="D25" s="54">
        <v>103</v>
      </c>
      <c r="E25" s="346" t="s">
        <v>81</v>
      </c>
      <c r="F25" s="346"/>
      <c r="G25" s="346"/>
      <c r="H25" s="346"/>
      <c r="I25" s="346"/>
      <c r="J25" s="346"/>
      <c r="K25" s="347" t="s">
        <v>81</v>
      </c>
      <c r="L25" s="347"/>
      <c r="M25" s="347"/>
      <c r="N25" s="347"/>
      <c r="O25" s="347"/>
    </row>
    <row r="26" spans="1:15">
      <c r="A26" s="228"/>
      <c r="B26" s="229" t="s">
        <v>237</v>
      </c>
      <c r="C26" s="210"/>
      <c r="D26" s="210"/>
      <c r="E26" s="82"/>
      <c r="F26" s="181"/>
      <c r="G26" s="181"/>
      <c r="H26" s="185"/>
      <c r="I26" s="185"/>
      <c r="J26" s="4"/>
      <c r="K26" s="225"/>
      <c r="L26" s="185"/>
      <c r="M26" s="185"/>
      <c r="N26" s="185"/>
      <c r="O26" s="4"/>
    </row>
    <row r="27" spans="1:15" ht="34.200000000000003">
      <c r="A27" s="348">
        <v>10</v>
      </c>
      <c r="B27" s="209" t="s">
        <v>238</v>
      </c>
      <c r="C27" s="54" t="s">
        <v>71</v>
      </c>
      <c r="D27" s="54">
        <v>168</v>
      </c>
      <c r="E27" s="82">
        <v>0</v>
      </c>
      <c r="F27" s="77">
        <v>0</v>
      </c>
      <c r="G27" s="77">
        <f t="shared" ref="G27:G29" si="9">ROUND(E27*F27,2)</f>
        <v>0</v>
      </c>
      <c r="H27" s="77">
        <v>0</v>
      </c>
      <c r="I27" s="77">
        <v>0</v>
      </c>
      <c r="J27" s="80">
        <f t="shared" ref="J27:J29" si="10">SUM(G27:I27)</f>
        <v>0</v>
      </c>
      <c r="K27" s="77">
        <f>ROUND(E27*D27,2)</f>
        <v>0</v>
      </c>
      <c r="L27" s="77">
        <f>ROUND(G27*D27,2)</f>
        <v>0</v>
      </c>
      <c r="M27" s="77">
        <f>ROUND(H27*D27,2)</f>
        <v>0</v>
      </c>
      <c r="N27" s="77">
        <f>ROUND(I27*D27,2)</f>
        <v>0</v>
      </c>
      <c r="O27" s="79">
        <f>SUM(L27:N27)</f>
        <v>0</v>
      </c>
    </row>
    <row r="28" spans="1:15" ht="22.8">
      <c r="A28" s="348"/>
      <c r="B28" s="209" t="s">
        <v>239</v>
      </c>
      <c r="C28" s="54" t="s">
        <v>71</v>
      </c>
      <c r="D28" s="54">
        <v>190</v>
      </c>
      <c r="E28" s="82">
        <v>0</v>
      </c>
      <c r="F28" s="77">
        <v>0</v>
      </c>
      <c r="G28" s="77">
        <f t="shared" si="9"/>
        <v>0</v>
      </c>
      <c r="H28" s="77">
        <v>0</v>
      </c>
      <c r="I28" s="77">
        <v>0</v>
      </c>
      <c r="J28" s="80">
        <f t="shared" si="10"/>
        <v>0</v>
      </c>
      <c r="K28" s="77">
        <f>ROUND(E28*D28,2)</f>
        <v>0</v>
      </c>
      <c r="L28" s="77">
        <f>ROUND(G28*D28,2)</f>
        <v>0</v>
      </c>
      <c r="M28" s="77">
        <f>ROUND(H28*D28,2)</f>
        <v>0</v>
      </c>
      <c r="N28" s="77">
        <f>ROUND(I28*D28,2)</f>
        <v>0</v>
      </c>
      <c r="O28" s="79">
        <f>SUM(L28:N28)</f>
        <v>0</v>
      </c>
    </row>
    <row r="29" spans="1:15">
      <c r="A29" s="348"/>
      <c r="B29" s="209" t="s">
        <v>240</v>
      </c>
      <c r="C29" s="54" t="s">
        <v>241</v>
      </c>
      <c r="D29" s="54">
        <v>34</v>
      </c>
      <c r="E29" s="82">
        <v>0</v>
      </c>
      <c r="F29" s="77">
        <v>0</v>
      </c>
      <c r="G29" s="77">
        <f t="shared" si="9"/>
        <v>0</v>
      </c>
      <c r="H29" s="77">
        <v>0</v>
      </c>
      <c r="I29" s="77">
        <v>0</v>
      </c>
      <c r="J29" s="80">
        <f t="shared" si="10"/>
        <v>0</v>
      </c>
      <c r="K29" s="77">
        <f>ROUND(E29*D29,2)</f>
        <v>0</v>
      </c>
      <c r="L29" s="77">
        <f>ROUND(G29*D29,2)</f>
        <v>0</v>
      </c>
      <c r="M29" s="77">
        <f>ROUND(H29*D29,2)</f>
        <v>0</v>
      </c>
      <c r="N29" s="77">
        <f>ROUND(I29*D29,2)</f>
        <v>0</v>
      </c>
      <c r="O29" s="79">
        <f>SUM(L29:N29)</f>
        <v>0</v>
      </c>
    </row>
    <row r="30" spans="1:15" s="227" customFormat="1" ht="24">
      <c r="A30" s="223" t="s">
        <v>242</v>
      </c>
      <c r="B30" s="230" t="s">
        <v>243</v>
      </c>
      <c r="C30" s="54"/>
      <c r="D30" s="54"/>
      <c r="E30" s="225"/>
      <c r="F30" s="77"/>
      <c r="G30" s="77"/>
      <c r="H30" s="185"/>
      <c r="I30" s="185"/>
      <c r="J30" s="4"/>
      <c r="K30" s="77"/>
      <c r="L30" s="77"/>
      <c r="M30" s="77"/>
      <c r="N30" s="77"/>
      <c r="O30" s="79"/>
    </row>
    <row r="31" spans="1:15" s="227" customFormat="1" ht="34.200000000000003" customHeight="1">
      <c r="A31" s="349" t="s">
        <v>244</v>
      </c>
      <c r="B31" s="209" t="s">
        <v>323</v>
      </c>
      <c r="C31" s="54" t="s">
        <v>71</v>
      </c>
      <c r="D31" s="54">
        <v>0</v>
      </c>
      <c r="E31" s="82">
        <v>0</v>
      </c>
      <c r="F31" s="77">
        <v>0</v>
      </c>
      <c r="G31" s="77">
        <f t="shared" ref="G31:G33" si="11">ROUND(E31*F31,2)</f>
        <v>0</v>
      </c>
      <c r="H31" s="77">
        <v>0</v>
      </c>
      <c r="I31" s="77">
        <v>0</v>
      </c>
      <c r="J31" s="80">
        <f t="shared" ref="J31:J33" si="12">SUM(G31:I31)</f>
        <v>0</v>
      </c>
      <c r="K31" s="77">
        <f>ROUND(E31*D31,2)</f>
        <v>0</v>
      </c>
      <c r="L31" s="77">
        <f>ROUND(G31*D31,2)</f>
        <v>0</v>
      </c>
      <c r="M31" s="77">
        <f>ROUND(H31*D31,2)</f>
        <v>0</v>
      </c>
      <c r="N31" s="77">
        <f>ROUND(I31*D31,2)</f>
        <v>0</v>
      </c>
      <c r="O31" s="79">
        <f>SUM(L31:N31)</f>
        <v>0</v>
      </c>
    </row>
    <row r="32" spans="1:15" ht="22.8">
      <c r="A32" s="349"/>
      <c r="B32" s="209" t="s">
        <v>239</v>
      </c>
      <c r="C32" s="210" t="s">
        <v>71</v>
      </c>
      <c r="D32" s="210">
        <v>0</v>
      </c>
      <c r="E32" s="82">
        <v>0</v>
      </c>
      <c r="F32" s="77">
        <v>0</v>
      </c>
      <c r="G32" s="77">
        <f t="shared" si="11"/>
        <v>0</v>
      </c>
      <c r="H32" s="77">
        <v>0</v>
      </c>
      <c r="I32" s="77">
        <v>0</v>
      </c>
      <c r="J32" s="80">
        <f t="shared" si="12"/>
        <v>0</v>
      </c>
      <c r="K32" s="77">
        <f>ROUND(E32*D32,2)</f>
        <v>0</v>
      </c>
      <c r="L32" s="77">
        <f>ROUND(G32*D32,2)</f>
        <v>0</v>
      </c>
      <c r="M32" s="77">
        <f>ROUND(H32*D32,2)</f>
        <v>0</v>
      </c>
      <c r="N32" s="77">
        <f>ROUND(I32*D32,2)</f>
        <v>0</v>
      </c>
      <c r="O32" s="79">
        <f>SUM(L32:N32)</f>
        <v>0</v>
      </c>
    </row>
    <row r="33" spans="1:15">
      <c r="A33" s="349"/>
      <c r="B33" s="209" t="s">
        <v>245</v>
      </c>
      <c r="C33" s="54" t="s">
        <v>241</v>
      </c>
      <c r="D33" s="54">
        <v>0</v>
      </c>
      <c r="E33" s="82">
        <v>0</v>
      </c>
      <c r="F33" s="77">
        <v>0</v>
      </c>
      <c r="G33" s="77">
        <f t="shared" si="11"/>
        <v>0</v>
      </c>
      <c r="H33" s="77">
        <v>0</v>
      </c>
      <c r="I33" s="77">
        <v>0</v>
      </c>
      <c r="J33" s="80">
        <f t="shared" si="12"/>
        <v>0</v>
      </c>
      <c r="K33" s="77">
        <f>ROUND(E33*D33,2)</f>
        <v>0</v>
      </c>
      <c r="L33" s="77">
        <f>ROUND(G33*D33,2)</f>
        <v>0</v>
      </c>
      <c r="M33" s="77">
        <f>ROUND(H33*D33,2)</f>
        <v>0</v>
      </c>
      <c r="N33" s="77">
        <f>ROUND(I33*D33,2)</f>
        <v>0</v>
      </c>
      <c r="O33" s="79">
        <f>SUM(L33:N33)</f>
        <v>0</v>
      </c>
    </row>
    <row r="34" spans="1:15" s="227" customFormat="1" ht="13.8">
      <c r="A34" s="223" t="s">
        <v>246</v>
      </c>
      <c r="B34" s="230" t="s">
        <v>247</v>
      </c>
      <c r="C34" s="54"/>
      <c r="D34" s="54"/>
      <c r="E34" s="225"/>
      <c r="F34" s="77"/>
      <c r="G34" s="77"/>
      <c r="H34" s="185"/>
      <c r="I34" s="185"/>
      <c r="J34" s="4"/>
      <c r="K34" s="77"/>
      <c r="L34" s="77"/>
      <c r="M34" s="77"/>
      <c r="N34" s="77"/>
      <c r="O34" s="79"/>
    </row>
    <row r="35" spans="1:15">
      <c r="A35" s="348">
        <v>11</v>
      </c>
      <c r="B35" s="209" t="s">
        <v>248</v>
      </c>
      <c r="C35" s="210" t="s">
        <v>71</v>
      </c>
      <c r="D35" s="210">
        <v>201</v>
      </c>
      <c r="E35" s="76">
        <v>0</v>
      </c>
      <c r="F35" s="77">
        <v>0</v>
      </c>
      <c r="G35" s="77">
        <f>ROUND(E35*F35,2)</f>
        <v>0</v>
      </c>
      <c r="H35" s="77"/>
      <c r="I35" s="77">
        <v>0</v>
      </c>
      <c r="J35" s="79">
        <f>SUM(G35:I35)</f>
        <v>0</v>
      </c>
      <c r="K35" s="77">
        <f>ROUND(E35*D35,2)</f>
        <v>0</v>
      </c>
      <c r="L35" s="77">
        <f>ROUND(G35*D35,2)</f>
        <v>0</v>
      </c>
      <c r="M35" s="77"/>
      <c r="N35" s="77">
        <f>ROUND(I35*D35,2)</f>
        <v>0</v>
      </c>
      <c r="O35" s="79">
        <f>SUM(L35:N35)</f>
        <v>0</v>
      </c>
    </row>
    <row r="36" spans="1:15">
      <c r="A36" s="348"/>
      <c r="B36" s="209" t="s">
        <v>249</v>
      </c>
      <c r="C36" s="54" t="s">
        <v>241</v>
      </c>
      <c r="D36" s="54">
        <v>40</v>
      </c>
      <c r="E36" s="82">
        <v>0</v>
      </c>
      <c r="F36" s="77">
        <v>0</v>
      </c>
      <c r="G36" s="77">
        <f t="shared" ref="G36:G38" si="13">ROUND(E36*F36,2)</f>
        <v>0</v>
      </c>
      <c r="H36" s="77">
        <v>0</v>
      </c>
      <c r="I36" s="77">
        <v>0</v>
      </c>
      <c r="J36" s="80">
        <f t="shared" ref="J36:J38" si="14">SUM(G36:I36)</f>
        <v>0</v>
      </c>
      <c r="K36" s="77">
        <f>ROUND(E36*D36,2)</f>
        <v>0</v>
      </c>
      <c r="L36" s="77">
        <f>ROUND(G36*D36,2)</f>
        <v>0</v>
      </c>
      <c r="M36" s="77">
        <f>ROUND(H36*D36,2)</f>
        <v>0</v>
      </c>
      <c r="N36" s="77">
        <f>ROUND(I36*D36,2)</f>
        <v>0</v>
      </c>
      <c r="O36" s="79">
        <f>SUM(L36:N36)</f>
        <v>0</v>
      </c>
    </row>
    <row r="37" spans="1:15" ht="21.6" customHeight="1">
      <c r="A37" s="226"/>
      <c r="B37" s="209" t="s">
        <v>250</v>
      </c>
      <c r="C37" s="54" t="s">
        <v>94</v>
      </c>
      <c r="D37" s="54">
        <v>12</v>
      </c>
      <c r="E37" s="82">
        <v>0</v>
      </c>
      <c r="F37" s="77">
        <v>0</v>
      </c>
      <c r="G37" s="77">
        <f t="shared" si="13"/>
        <v>0</v>
      </c>
      <c r="H37" s="77">
        <v>0</v>
      </c>
      <c r="I37" s="77">
        <v>0</v>
      </c>
      <c r="J37" s="80">
        <f t="shared" si="14"/>
        <v>0</v>
      </c>
      <c r="K37" s="77">
        <f>ROUND(E37*D37,2)</f>
        <v>0</v>
      </c>
      <c r="L37" s="77">
        <f>ROUND(G37*D37,2)</f>
        <v>0</v>
      </c>
      <c r="M37" s="77">
        <f>ROUND(H37*D37,2)</f>
        <v>0</v>
      </c>
      <c r="N37" s="77">
        <f>ROUND(I37*D37,2)</f>
        <v>0</v>
      </c>
      <c r="O37" s="79">
        <f>SUM(L37:N37)</f>
        <v>0</v>
      </c>
    </row>
    <row r="38" spans="1:15">
      <c r="A38" s="226"/>
      <c r="B38" s="209" t="s">
        <v>251</v>
      </c>
      <c r="C38" s="54" t="s">
        <v>94</v>
      </c>
      <c r="D38" s="54">
        <v>9</v>
      </c>
      <c r="E38" s="82">
        <v>0</v>
      </c>
      <c r="F38" s="77">
        <v>0</v>
      </c>
      <c r="G38" s="77">
        <f t="shared" si="13"/>
        <v>0</v>
      </c>
      <c r="H38" s="77">
        <v>0</v>
      </c>
      <c r="I38" s="77">
        <v>0</v>
      </c>
      <c r="J38" s="80">
        <f t="shared" si="14"/>
        <v>0</v>
      </c>
      <c r="K38" s="77">
        <f>ROUND(E38*D38,2)</f>
        <v>0</v>
      </c>
      <c r="L38" s="77">
        <f>ROUND(G38*D38,2)</f>
        <v>0</v>
      </c>
      <c r="M38" s="77">
        <f>ROUND(H38*D38,2)</f>
        <v>0</v>
      </c>
      <c r="N38" s="77">
        <f>ROUND(I38*D38,2)</f>
        <v>0</v>
      </c>
      <c r="O38" s="79">
        <f>SUM(L38:N38)</f>
        <v>0</v>
      </c>
    </row>
    <row r="39" spans="1:15" s="227" customFormat="1" ht="24">
      <c r="A39" s="223" t="s">
        <v>252</v>
      </c>
      <c r="B39" s="230" t="s">
        <v>253</v>
      </c>
      <c r="C39" s="54"/>
      <c r="D39" s="54"/>
      <c r="E39" s="225"/>
      <c r="F39" s="181"/>
      <c r="G39" s="77"/>
      <c r="H39" s="185"/>
      <c r="I39" s="185"/>
      <c r="J39" s="4"/>
      <c r="K39" s="77"/>
      <c r="L39" s="77"/>
      <c r="M39" s="77"/>
      <c r="N39" s="77"/>
      <c r="O39" s="79"/>
    </row>
    <row r="40" spans="1:15" s="227" customFormat="1" ht="13.95" customHeight="1">
      <c r="A40" s="349" t="s">
        <v>254</v>
      </c>
      <c r="B40" s="209" t="s">
        <v>255</v>
      </c>
      <c r="C40" s="54" t="s">
        <v>71</v>
      </c>
      <c r="D40" s="54">
        <v>95</v>
      </c>
      <c r="E40" s="82">
        <v>0</v>
      </c>
      <c r="F40" s="77">
        <v>0</v>
      </c>
      <c r="G40" s="77">
        <f t="shared" ref="G40:G41" si="15">ROUND(E40*F40,2)</f>
        <v>0</v>
      </c>
      <c r="H40" s="77">
        <v>0</v>
      </c>
      <c r="I40" s="77">
        <v>0</v>
      </c>
      <c r="J40" s="80">
        <f t="shared" ref="J40:J41" si="16">SUM(G40:I40)</f>
        <v>0</v>
      </c>
      <c r="K40" s="77">
        <f t="shared" ref="K40:K44" si="17">ROUND(E40*D40,2)</f>
        <v>0</v>
      </c>
      <c r="L40" s="77">
        <f t="shared" ref="L40:L44" si="18">ROUND(G40*D40,2)</f>
        <v>0</v>
      </c>
      <c r="M40" s="77">
        <f>ROUND(H40*D40,2)</f>
        <v>0</v>
      </c>
      <c r="N40" s="77">
        <f t="shared" ref="N40:N44" si="19">ROUND(I40*D40,2)</f>
        <v>0</v>
      </c>
      <c r="O40" s="79">
        <f t="shared" ref="O40:O44" si="20">SUM(L40:N40)</f>
        <v>0</v>
      </c>
    </row>
    <row r="41" spans="1:15" ht="22.8">
      <c r="A41" s="349"/>
      <c r="B41" s="209" t="s">
        <v>239</v>
      </c>
      <c r="C41" s="210" t="s">
        <v>71</v>
      </c>
      <c r="D41" s="210">
        <v>114</v>
      </c>
      <c r="E41" s="82">
        <v>0</v>
      </c>
      <c r="F41" s="77">
        <v>0</v>
      </c>
      <c r="G41" s="77">
        <f t="shared" si="15"/>
        <v>0</v>
      </c>
      <c r="H41" s="77">
        <v>0</v>
      </c>
      <c r="I41" s="77">
        <v>0</v>
      </c>
      <c r="J41" s="80">
        <f t="shared" si="16"/>
        <v>0</v>
      </c>
      <c r="K41" s="77">
        <f t="shared" si="17"/>
        <v>0</v>
      </c>
      <c r="L41" s="77">
        <f t="shared" si="18"/>
        <v>0</v>
      </c>
      <c r="M41" s="77">
        <f>ROUND(H41*D41,2)</f>
        <v>0</v>
      </c>
      <c r="N41" s="77">
        <f t="shared" si="19"/>
        <v>0</v>
      </c>
      <c r="O41" s="79">
        <f t="shared" si="20"/>
        <v>0</v>
      </c>
    </row>
    <row r="42" spans="1:15" s="227" customFormat="1" ht="13.95" customHeight="1">
      <c r="A42" s="349" t="s">
        <v>256</v>
      </c>
      <c r="B42" s="209" t="s">
        <v>257</v>
      </c>
      <c r="C42" s="54" t="s">
        <v>71</v>
      </c>
      <c r="D42" s="54">
        <v>95</v>
      </c>
      <c r="E42" s="76">
        <v>0</v>
      </c>
      <c r="F42" s="77">
        <v>0</v>
      </c>
      <c r="G42" s="77">
        <f t="shared" ref="G42:G44" si="21">ROUND(E42*F42,2)</f>
        <v>0</v>
      </c>
      <c r="H42" s="77"/>
      <c r="I42" s="77">
        <v>0</v>
      </c>
      <c r="J42" s="79">
        <f t="shared" ref="J42:J44" si="22">SUM(G42:I42)</f>
        <v>0</v>
      </c>
      <c r="K42" s="77">
        <f t="shared" si="17"/>
        <v>0</v>
      </c>
      <c r="L42" s="77">
        <f t="shared" si="18"/>
        <v>0</v>
      </c>
      <c r="M42" s="77"/>
      <c r="N42" s="77">
        <f t="shared" si="19"/>
        <v>0</v>
      </c>
      <c r="O42" s="79">
        <f t="shared" si="20"/>
        <v>0</v>
      </c>
    </row>
    <row r="43" spans="1:15">
      <c r="A43" s="349"/>
      <c r="B43" s="209" t="s">
        <v>249</v>
      </c>
      <c r="C43" s="54" t="s">
        <v>241</v>
      </c>
      <c r="D43" s="54">
        <v>19</v>
      </c>
      <c r="E43" s="82">
        <v>0</v>
      </c>
      <c r="F43" s="77">
        <v>0</v>
      </c>
      <c r="G43" s="77">
        <f t="shared" si="21"/>
        <v>0</v>
      </c>
      <c r="H43" s="77">
        <v>0</v>
      </c>
      <c r="I43" s="77">
        <v>0</v>
      </c>
      <c r="J43" s="80">
        <f t="shared" si="22"/>
        <v>0</v>
      </c>
      <c r="K43" s="77">
        <f t="shared" si="17"/>
        <v>0</v>
      </c>
      <c r="L43" s="77">
        <f t="shared" si="18"/>
        <v>0</v>
      </c>
      <c r="M43" s="77">
        <f>ROUND(H43*D43,2)</f>
        <v>0</v>
      </c>
      <c r="N43" s="77">
        <f t="shared" si="19"/>
        <v>0</v>
      </c>
      <c r="O43" s="79">
        <f t="shared" si="20"/>
        <v>0</v>
      </c>
    </row>
    <row r="44" spans="1:15" s="227" customFormat="1" ht="22.8">
      <c r="A44" s="226" t="s">
        <v>258</v>
      </c>
      <c r="B44" s="209" t="s">
        <v>259</v>
      </c>
      <c r="C44" s="54" t="s">
        <v>94</v>
      </c>
      <c r="D44" s="54">
        <v>18</v>
      </c>
      <c r="E44" s="82">
        <v>0</v>
      </c>
      <c r="F44" s="77">
        <v>0</v>
      </c>
      <c r="G44" s="77">
        <f t="shared" si="21"/>
        <v>0</v>
      </c>
      <c r="H44" s="77">
        <v>0</v>
      </c>
      <c r="I44" s="77">
        <v>0</v>
      </c>
      <c r="J44" s="80">
        <f t="shared" si="22"/>
        <v>0</v>
      </c>
      <c r="K44" s="77">
        <f t="shared" si="17"/>
        <v>0</v>
      </c>
      <c r="L44" s="77">
        <f t="shared" si="18"/>
        <v>0</v>
      </c>
      <c r="M44" s="77">
        <f>ROUND(H44*D44,2)</f>
        <v>0</v>
      </c>
      <c r="N44" s="77">
        <f t="shared" si="19"/>
        <v>0</v>
      </c>
      <c r="O44" s="79">
        <f t="shared" si="20"/>
        <v>0</v>
      </c>
    </row>
    <row r="45" spans="1:15" ht="36">
      <c r="A45" s="228" t="s">
        <v>260</v>
      </c>
      <c r="B45" s="230" t="s">
        <v>261</v>
      </c>
      <c r="C45" s="210"/>
      <c r="D45" s="210"/>
      <c r="E45" s="231"/>
      <c r="F45" s="181"/>
      <c r="G45" s="77"/>
      <c r="H45" s="185"/>
      <c r="I45" s="185"/>
      <c r="J45" s="4"/>
      <c r="K45" s="77"/>
      <c r="L45" s="77"/>
      <c r="M45" s="77"/>
      <c r="N45" s="77"/>
      <c r="O45" s="79"/>
    </row>
    <row r="46" spans="1:15" s="227" customFormat="1" ht="13.8">
      <c r="A46" s="226" t="s">
        <v>262</v>
      </c>
      <c r="B46" s="209" t="s">
        <v>263</v>
      </c>
      <c r="C46" s="54" t="s">
        <v>94</v>
      </c>
      <c r="D46" s="54">
        <v>3</v>
      </c>
      <c r="E46" s="82">
        <v>0</v>
      </c>
      <c r="F46" s="77">
        <v>0</v>
      </c>
      <c r="G46" s="77">
        <f t="shared" ref="G46:G47" si="23">ROUND(E46*F46,2)</f>
        <v>0</v>
      </c>
      <c r="H46" s="77">
        <v>0</v>
      </c>
      <c r="I46" s="77">
        <v>0</v>
      </c>
      <c r="J46" s="80">
        <f t="shared" ref="J46:J47" si="24">SUM(G46:I46)</f>
        <v>0</v>
      </c>
      <c r="K46" s="77">
        <f>ROUND(E46*D46,2)</f>
        <v>0</v>
      </c>
      <c r="L46" s="77">
        <f>ROUND(G46*D46,2)</f>
        <v>0</v>
      </c>
      <c r="M46" s="77">
        <f>ROUND(H46*D46,2)</f>
        <v>0</v>
      </c>
      <c r="N46" s="77">
        <f>ROUND(I46*D46,2)</f>
        <v>0</v>
      </c>
      <c r="O46" s="79">
        <f>SUM(L46:N46)</f>
        <v>0</v>
      </c>
    </row>
    <row r="47" spans="1:15" s="227" customFormat="1" ht="13.8">
      <c r="A47" s="226" t="s">
        <v>264</v>
      </c>
      <c r="B47" s="209" t="s">
        <v>265</v>
      </c>
      <c r="C47" s="54" t="s">
        <v>94</v>
      </c>
      <c r="D47" s="54">
        <v>3</v>
      </c>
      <c r="E47" s="82">
        <v>0</v>
      </c>
      <c r="F47" s="77">
        <v>0</v>
      </c>
      <c r="G47" s="77">
        <f t="shared" si="23"/>
        <v>0</v>
      </c>
      <c r="H47" s="77">
        <v>0</v>
      </c>
      <c r="I47" s="77">
        <v>0</v>
      </c>
      <c r="J47" s="80">
        <f t="shared" si="24"/>
        <v>0</v>
      </c>
      <c r="K47" s="77">
        <f>ROUND(E47*D47,2)</f>
        <v>0</v>
      </c>
      <c r="L47" s="77">
        <f>ROUND(G47*D47,2)</f>
        <v>0</v>
      </c>
      <c r="M47" s="77">
        <f>ROUND(H47*D47,2)</f>
        <v>0</v>
      </c>
      <c r="N47" s="77">
        <f>ROUND(I47*D47,2)</f>
        <v>0</v>
      </c>
      <c r="O47" s="79">
        <f>SUM(L47:N47)</f>
        <v>0</v>
      </c>
    </row>
    <row r="48" spans="1:15" ht="24">
      <c r="A48" s="223" t="s">
        <v>266</v>
      </c>
      <c r="B48" s="230" t="s">
        <v>267</v>
      </c>
      <c r="C48" s="54"/>
      <c r="D48" s="54"/>
      <c r="E48" s="82"/>
      <c r="F48" s="181"/>
      <c r="G48" s="77"/>
      <c r="H48" s="185"/>
      <c r="I48" s="185"/>
      <c r="J48" s="4"/>
      <c r="K48" s="77"/>
      <c r="L48" s="77"/>
      <c r="M48" s="77"/>
      <c r="N48" s="77"/>
      <c r="O48" s="79"/>
    </row>
    <row r="49" spans="1:15">
      <c r="A49" s="226"/>
      <c r="B49" s="209" t="s">
        <v>268</v>
      </c>
      <c r="C49" s="54" t="s">
        <v>241</v>
      </c>
      <c r="D49" s="54">
        <v>0.4</v>
      </c>
      <c r="E49" s="82">
        <v>0</v>
      </c>
      <c r="F49" s="77">
        <v>0</v>
      </c>
      <c r="G49" s="77">
        <f t="shared" ref="G49" si="25">ROUND(E49*F49,2)</f>
        <v>0</v>
      </c>
      <c r="H49" s="77">
        <v>0</v>
      </c>
      <c r="I49" s="77">
        <v>0</v>
      </c>
      <c r="J49" s="80">
        <f t="shared" ref="J49" si="26">SUM(G49:I49)</f>
        <v>0</v>
      </c>
      <c r="K49" s="77">
        <f>ROUND(E49*D49,2)</f>
        <v>0</v>
      </c>
      <c r="L49" s="77">
        <f>ROUND(G49*D49,2)</f>
        <v>0</v>
      </c>
      <c r="M49" s="77">
        <f>ROUND(H49*D49,2)</f>
        <v>0</v>
      </c>
      <c r="N49" s="77">
        <f>ROUND(I49*D49,2)</f>
        <v>0</v>
      </c>
      <c r="O49" s="79">
        <f>SUM(L49:N49)</f>
        <v>0</v>
      </c>
    </row>
    <row r="50" spans="1:15" s="227" customFormat="1" ht="13.8">
      <c r="A50" s="223" t="s">
        <v>269</v>
      </c>
      <c r="B50" s="224" t="s">
        <v>270</v>
      </c>
      <c r="C50" s="54"/>
      <c r="D50" s="54"/>
      <c r="E50" s="225"/>
      <c r="F50" s="181"/>
      <c r="G50" s="77"/>
      <c r="H50" s="185"/>
      <c r="I50" s="185"/>
      <c r="J50" s="4"/>
      <c r="K50" s="77"/>
      <c r="L50" s="77"/>
      <c r="M50" s="77"/>
      <c r="N50" s="77"/>
      <c r="O50" s="79"/>
    </row>
    <row r="51" spans="1:15" s="227" customFormat="1" ht="25.2" customHeight="1">
      <c r="A51" s="223" t="s">
        <v>271</v>
      </c>
      <c r="B51" s="209" t="s">
        <v>272</v>
      </c>
      <c r="C51" s="54" t="s">
        <v>80</v>
      </c>
      <c r="D51" s="232">
        <v>29.3</v>
      </c>
      <c r="E51" s="82">
        <v>0</v>
      </c>
      <c r="F51" s="77">
        <v>0</v>
      </c>
      <c r="G51" s="77">
        <f>ROUND(E51*F51,2)</f>
        <v>0</v>
      </c>
      <c r="H51" s="77"/>
      <c r="I51" s="77">
        <v>0</v>
      </c>
      <c r="J51" s="80">
        <f>SUM(G51:I51)</f>
        <v>0</v>
      </c>
      <c r="K51" s="77">
        <f>ROUND(E51*D51,2)</f>
        <v>0</v>
      </c>
      <c r="L51" s="77">
        <f>ROUND(G51*D51,2)</f>
        <v>0</v>
      </c>
      <c r="M51" s="77"/>
      <c r="N51" s="77">
        <f>ROUND(I51*D51,2)</f>
        <v>0</v>
      </c>
      <c r="O51" s="79">
        <f>SUM(L51:N51)</f>
        <v>0</v>
      </c>
    </row>
    <row r="52" spans="1:15" s="227" customFormat="1" ht="13.8">
      <c r="A52" s="223" t="s">
        <v>273</v>
      </c>
      <c r="B52" s="209" t="s">
        <v>274</v>
      </c>
      <c r="C52" s="54" t="s">
        <v>80</v>
      </c>
      <c r="D52" s="232">
        <v>28.01</v>
      </c>
      <c r="E52" s="82">
        <v>0</v>
      </c>
      <c r="F52" s="77">
        <v>0</v>
      </c>
      <c r="G52" s="77">
        <f>ROUND(E52*F52,2)</f>
        <v>0</v>
      </c>
      <c r="H52" s="77"/>
      <c r="I52" s="77">
        <v>0</v>
      </c>
      <c r="J52" s="80">
        <f>SUM(G52:I52)</f>
        <v>0</v>
      </c>
      <c r="K52" s="77">
        <f>ROUND(E52*D52,2)</f>
        <v>0</v>
      </c>
      <c r="L52" s="77">
        <f>ROUND(G52*D52,2)</f>
        <v>0</v>
      </c>
      <c r="M52" s="77"/>
      <c r="N52" s="77">
        <f>ROUND(I52*D52,2)</f>
        <v>0</v>
      </c>
      <c r="O52" s="79">
        <f>SUM(L52:N52)</f>
        <v>0</v>
      </c>
    </row>
    <row r="53" spans="1:15" s="227" customFormat="1" ht="24">
      <c r="A53" s="223" t="s">
        <v>275</v>
      </c>
      <c r="B53" s="224" t="s">
        <v>276</v>
      </c>
      <c r="C53" s="54"/>
      <c r="D53" s="233"/>
      <c r="E53" s="225"/>
      <c r="F53" s="181"/>
      <c r="G53" s="77"/>
      <c r="H53" s="185"/>
      <c r="I53" s="185"/>
      <c r="J53" s="4"/>
      <c r="K53" s="77"/>
      <c r="L53" s="77"/>
      <c r="M53" s="77"/>
      <c r="N53" s="77"/>
      <c r="O53" s="79"/>
    </row>
    <row r="54" spans="1:15" s="227" customFormat="1" ht="13.8">
      <c r="A54" s="223" t="s">
        <v>277</v>
      </c>
      <c r="B54" s="234" t="s">
        <v>219</v>
      </c>
      <c r="C54" s="54"/>
      <c r="D54" s="233"/>
      <c r="E54" s="225"/>
      <c r="F54" s="181"/>
      <c r="G54" s="77"/>
      <c r="H54" s="185"/>
      <c r="I54" s="185"/>
      <c r="J54" s="4"/>
      <c r="K54" s="77"/>
      <c r="L54" s="77"/>
      <c r="M54" s="77"/>
      <c r="N54" s="77"/>
      <c r="O54" s="79"/>
    </row>
    <row r="55" spans="1:15" s="227" customFormat="1" ht="13.8">
      <c r="A55" s="226" t="s">
        <v>278</v>
      </c>
      <c r="B55" s="209" t="s">
        <v>279</v>
      </c>
      <c r="C55" s="54" t="s">
        <v>241</v>
      </c>
      <c r="D55" s="86">
        <v>430</v>
      </c>
      <c r="E55" s="82">
        <v>0</v>
      </c>
      <c r="F55" s="77">
        <v>0</v>
      </c>
      <c r="G55" s="77">
        <f>ROUND(E55*F55,2)</f>
        <v>0</v>
      </c>
      <c r="H55" s="77"/>
      <c r="I55" s="77">
        <v>0</v>
      </c>
      <c r="J55" s="80">
        <f>SUM(G55:I55)</f>
        <v>0</v>
      </c>
      <c r="K55" s="77">
        <f>ROUND(E55*D55,2)</f>
        <v>0</v>
      </c>
      <c r="L55" s="77">
        <f>ROUND(G55*D55,2)</f>
        <v>0</v>
      </c>
      <c r="M55" s="77"/>
      <c r="N55" s="77">
        <f>ROUND(I55*D55,2)</f>
        <v>0</v>
      </c>
      <c r="O55" s="79">
        <f>SUM(L55:N55)</f>
        <v>0</v>
      </c>
    </row>
    <row r="56" spans="1:15" s="227" customFormat="1" ht="13.8">
      <c r="A56" s="226" t="s">
        <v>280</v>
      </c>
      <c r="B56" s="209" t="s">
        <v>281</v>
      </c>
      <c r="C56" s="54" t="s">
        <v>241</v>
      </c>
      <c r="D56" s="86">
        <v>560</v>
      </c>
      <c r="E56" s="82">
        <v>0</v>
      </c>
      <c r="F56" s="77">
        <v>0</v>
      </c>
      <c r="G56" s="77">
        <f>ROUND(E56*F56,2)</f>
        <v>0</v>
      </c>
      <c r="H56" s="77"/>
      <c r="I56" s="77">
        <v>0</v>
      </c>
      <c r="J56" s="80">
        <f>SUM(G56:I56)</f>
        <v>0</v>
      </c>
      <c r="K56" s="77">
        <f>ROUND(E56*D56,2)</f>
        <v>0</v>
      </c>
      <c r="L56" s="77">
        <f>ROUND(G56*D56,2)</f>
        <v>0</v>
      </c>
      <c r="M56" s="77"/>
      <c r="N56" s="77">
        <f>ROUND(I56*D56,2)</f>
        <v>0</v>
      </c>
      <c r="O56" s="79">
        <f>SUM(L56:N56)</f>
        <v>0</v>
      </c>
    </row>
    <row r="57" spans="1:15" s="227" customFormat="1" ht="13.8">
      <c r="A57" s="223" t="s">
        <v>282</v>
      </c>
      <c r="B57" s="235" t="s">
        <v>283</v>
      </c>
      <c r="C57" s="54"/>
      <c r="D57" s="233"/>
      <c r="E57" s="82"/>
      <c r="F57" s="181"/>
      <c r="G57" s="77"/>
      <c r="H57" s="185"/>
      <c r="I57" s="185"/>
      <c r="J57" s="4"/>
      <c r="K57" s="77"/>
      <c r="L57" s="77"/>
      <c r="M57" s="77"/>
      <c r="N57" s="77"/>
      <c r="O57" s="79"/>
    </row>
    <row r="58" spans="1:15" ht="22.8">
      <c r="A58" s="236" t="s">
        <v>280</v>
      </c>
      <c r="B58" s="209" t="s">
        <v>284</v>
      </c>
      <c r="C58" s="237"/>
      <c r="D58" s="233"/>
      <c r="E58" s="236"/>
      <c r="F58" s="237"/>
      <c r="G58" s="77"/>
      <c r="H58" s="237"/>
      <c r="I58" s="237"/>
      <c r="J58" s="238"/>
      <c r="K58" s="77"/>
      <c r="L58" s="77"/>
      <c r="M58" s="77"/>
      <c r="N58" s="77"/>
      <c r="O58" s="79"/>
    </row>
    <row r="59" spans="1:15">
      <c r="A59" s="236"/>
      <c r="B59" s="209" t="s">
        <v>285</v>
      </c>
      <c r="C59" s="54" t="s">
        <v>80</v>
      </c>
      <c r="D59" s="233">
        <v>16.5</v>
      </c>
      <c r="E59" s="82">
        <v>0</v>
      </c>
      <c r="F59" s="77">
        <v>0</v>
      </c>
      <c r="G59" s="77">
        <f t="shared" ref="G59" si="27">ROUND(E59*F59,2)</f>
        <v>0</v>
      </c>
      <c r="H59" s="77">
        <v>0</v>
      </c>
      <c r="I59" s="77">
        <v>0</v>
      </c>
      <c r="J59" s="80">
        <f t="shared" ref="J59" si="28">SUM(G59:I59)</f>
        <v>0</v>
      </c>
      <c r="K59" s="77">
        <f>ROUND(E59*D59,2)</f>
        <v>0</v>
      </c>
      <c r="L59" s="77">
        <f>ROUND(G59*D59,2)</f>
        <v>0</v>
      </c>
      <c r="M59" s="77">
        <f>ROUND(H59*D59,2)</f>
        <v>0</v>
      </c>
      <c r="N59" s="77">
        <f>ROUND(I59*D59,2)</f>
        <v>0</v>
      </c>
      <c r="O59" s="79">
        <f>SUM(L59:N59)</f>
        <v>0</v>
      </c>
    </row>
    <row r="60" spans="1:15" ht="22.8">
      <c r="A60" s="236"/>
      <c r="B60" s="209" t="s">
        <v>286</v>
      </c>
      <c r="C60" s="54"/>
      <c r="D60" s="233"/>
      <c r="E60" s="239"/>
      <c r="F60" s="64"/>
      <c r="G60" s="77"/>
      <c r="H60" s="86"/>
      <c r="I60" s="64"/>
      <c r="J60" s="4"/>
      <c r="K60" s="77"/>
      <c r="L60" s="77"/>
      <c r="M60" s="77"/>
      <c r="N60" s="77"/>
      <c r="O60" s="79"/>
    </row>
    <row r="61" spans="1:15">
      <c r="A61" s="236"/>
      <c r="B61" s="209" t="s">
        <v>285</v>
      </c>
      <c r="C61" s="54" t="s">
        <v>80</v>
      </c>
      <c r="D61" s="233">
        <v>16.5</v>
      </c>
      <c r="E61" s="82">
        <v>0</v>
      </c>
      <c r="F61" s="77">
        <v>0</v>
      </c>
      <c r="G61" s="77">
        <f>ROUND(E61*F61,2)</f>
        <v>0</v>
      </c>
      <c r="H61" s="77"/>
      <c r="I61" s="77">
        <v>0</v>
      </c>
      <c r="J61" s="80">
        <f>SUM(G61:I61)</f>
        <v>0</v>
      </c>
      <c r="K61" s="77">
        <f>ROUND(E61*D61,2)</f>
        <v>0</v>
      </c>
      <c r="L61" s="77">
        <f>ROUND(G61*D61,2)</f>
        <v>0</v>
      </c>
      <c r="M61" s="77"/>
      <c r="N61" s="77">
        <f>ROUND(I61*D61,2)</f>
        <v>0</v>
      </c>
      <c r="O61" s="79">
        <f>SUM(L61:N61)</f>
        <v>0</v>
      </c>
    </row>
    <row r="62" spans="1:15" ht="22.8">
      <c r="A62" s="236" t="s">
        <v>287</v>
      </c>
      <c r="B62" s="209" t="s">
        <v>288</v>
      </c>
      <c r="C62" s="54"/>
      <c r="D62" s="233"/>
      <c r="E62" s="239"/>
      <c r="F62" s="64"/>
      <c r="G62" s="77"/>
      <c r="H62" s="86"/>
      <c r="I62" s="64"/>
      <c r="J62" s="4"/>
      <c r="K62" s="77"/>
      <c r="L62" s="77"/>
      <c r="M62" s="77"/>
      <c r="N62" s="77"/>
      <c r="O62" s="79"/>
    </row>
    <row r="63" spans="1:15">
      <c r="A63" s="236"/>
      <c r="B63" s="209" t="s">
        <v>289</v>
      </c>
      <c r="C63" s="54" t="s">
        <v>80</v>
      </c>
      <c r="D63" s="233">
        <v>22</v>
      </c>
      <c r="E63" s="82">
        <v>0</v>
      </c>
      <c r="F63" s="77">
        <v>0</v>
      </c>
      <c r="G63" s="77">
        <f t="shared" ref="G63" si="29">ROUND(E63*F63,2)</f>
        <v>0</v>
      </c>
      <c r="H63" s="77">
        <v>0</v>
      </c>
      <c r="I63" s="77">
        <v>0</v>
      </c>
      <c r="J63" s="80">
        <f t="shared" ref="J63" si="30">SUM(G63:I63)</f>
        <v>0</v>
      </c>
      <c r="K63" s="77">
        <f>ROUND(E63*D63,2)</f>
        <v>0</v>
      </c>
      <c r="L63" s="77">
        <f>ROUND(G63*D63,2)</f>
        <v>0</v>
      </c>
      <c r="M63" s="77">
        <f>ROUND(H63*D63,2)</f>
        <v>0</v>
      </c>
      <c r="N63" s="77">
        <f>ROUND(I63*D63,2)</f>
        <v>0</v>
      </c>
      <c r="O63" s="79">
        <f>SUM(L63:N63)</f>
        <v>0</v>
      </c>
    </row>
    <row r="64" spans="1:15" ht="22.8">
      <c r="A64" s="236"/>
      <c r="B64" s="209" t="s">
        <v>290</v>
      </c>
      <c r="C64" s="54"/>
      <c r="D64" s="233"/>
      <c r="E64" s="239"/>
      <c r="F64" s="64"/>
      <c r="G64" s="77"/>
      <c r="H64" s="64"/>
      <c r="I64" s="64"/>
      <c r="J64" s="4"/>
      <c r="K64" s="77"/>
      <c r="L64" s="77"/>
      <c r="M64" s="77"/>
      <c r="N64" s="77"/>
      <c r="O64" s="79"/>
    </row>
    <row r="65" spans="1:18">
      <c r="A65" s="236"/>
      <c r="B65" s="209" t="s">
        <v>289</v>
      </c>
      <c r="C65" s="54" t="s">
        <v>80</v>
      </c>
      <c r="D65" s="233">
        <v>22</v>
      </c>
      <c r="E65" s="82">
        <v>0</v>
      </c>
      <c r="F65" s="77">
        <v>0</v>
      </c>
      <c r="G65" s="77">
        <f>ROUND(E65*F65,2)</f>
        <v>0</v>
      </c>
      <c r="H65" s="77"/>
      <c r="I65" s="77">
        <v>0</v>
      </c>
      <c r="J65" s="80">
        <f>SUM(G65:I65)</f>
        <v>0</v>
      </c>
      <c r="K65" s="77">
        <f>ROUND(E65*D65,2)</f>
        <v>0</v>
      </c>
      <c r="L65" s="77">
        <f>ROUND(G65*D65,2)</f>
        <v>0</v>
      </c>
      <c r="M65" s="77"/>
      <c r="N65" s="77">
        <f>ROUND(I65*D65,2)</f>
        <v>0</v>
      </c>
      <c r="O65" s="79">
        <f>SUM(L65:N65)</f>
        <v>0</v>
      </c>
    </row>
    <row r="66" spans="1:18" ht="22.8">
      <c r="A66" s="236" t="s">
        <v>291</v>
      </c>
      <c r="B66" s="209" t="s">
        <v>292</v>
      </c>
      <c r="C66" s="54"/>
      <c r="D66" s="233"/>
      <c r="E66" s="239"/>
      <c r="F66" s="64"/>
      <c r="G66" s="77"/>
      <c r="H66" s="64"/>
      <c r="I66" s="64"/>
      <c r="J66" s="4"/>
      <c r="K66" s="77"/>
      <c r="L66" s="77"/>
      <c r="M66" s="77"/>
      <c r="N66" s="77"/>
      <c r="O66" s="79"/>
    </row>
    <row r="67" spans="1:18">
      <c r="A67" s="236"/>
      <c r="B67" s="209" t="s">
        <v>293</v>
      </c>
      <c r="C67" s="54" t="s">
        <v>80</v>
      </c>
      <c r="D67" s="233">
        <v>12</v>
      </c>
      <c r="E67" s="82">
        <v>0</v>
      </c>
      <c r="F67" s="77">
        <v>0</v>
      </c>
      <c r="G67" s="77">
        <f t="shared" ref="G67" si="31">ROUND(E67*F67,2)</f>
        <v>0</v>
      </c>
      <c r="H67" s="77">
        <v>0</v>
      </c>
      <c r="I67" s="77">
        <v>0</v>
      </c>
      <c r="J67" s="80">
        <f t="shared" ref="J67" si="32">SUM(G67:I67)</f>
        <v>0</v>
      </c>
      <c r="K67" s="77">
        <f>ROUND(E67*D67,2)</f>
        <v>0</v>
      </c>
      <c r="L67" s="77">
        <f>ROUND(G67*D67,2)</f>
        <v>0</v>
      </c>
      <c r="M67" s="77">
        <f>ROUND(H67*D67,2)</f>
        <v>0</v>
      </c>
      <c r="N67" s="77">
        <f>ROUND(I67*D67,2)</f>
        <v>0</v>
      </c>
      <c r="O67" s="79">
        <f>SUM(L67:N67)</f>
        <v>0</v>
      </c>
    </row>
    <row r="68" spans="1:18" s="227" customFormat="1" ht="22.8">
      <c r="A68" s="223" t="s">
        <v>294</v>
      </c>
      <c r="B68" s="235" t="s">
        <v>295</v>
      </c>
      <c r="C68" s="54"/>
      <c r="D68" s="233"/>
      <c r="E68" s="82"/>
      <c r="F68" s="181"/>
      <c r="G68" s="77"/>
      <c r="H68" s="185"/>
      <c r="I68" s="185"/>
      <c r="J68" s="4"/>
      <c r="K68" s="77"/>
      <c r="L68" s="77"/>
      <c r="M68" s="77"/>
      <c r="N68" s="77"/>
      <c r="O68" s="79"/>
    </row>
    <row r="69" spans="1:18" s="227" customFormat="1" ht="22.8">
      <c r="A69" s="226" t="s">
        <v>296</v>
      </c>
      <c r="B69" s="209" t="s">
        <v>297</v>
      </c>
      <c r="C69" s="54" t="s">
        <v>71</v>
      </c>
      <c r="D69" s="240">
        <v>56</v>
      </c>
      <c r="E69" s="82">
        <v>0</v>
      </c>
      <c r="F69" s="77">
        <v>0</v>
      </c>
      <c r="G69" s="77">
        <f>ROUND(E69*F69,2)</f>
        <v>0</v>
      </c>
      <c r="H69" s="181" t="s">
        <v>81</v>
      </c>
      <c r="I69" s="77">
        <v>0</v>
      </c>
      <c r="J69" s="80">
        <f>SUM(G69:I69)</f>
        <v>0</v>
      </c>
      <c r="K69" s="77">
        <f>ROUND(E69*D69,2)</f>
        <v>0</v>
      </c>
      <c r="L69" s="77">
        <f>ROUND(G69*D69,2)</f>
        <v>0</v>
      </c>
      <c r="M69" s="181" t="s">
        <v>81</v>
      </c>
      <c r="N69" s="77">
        <f>ROUND(I69*D69,2)</f>
        <v>0</v>
      </c>
      <c r="O69" s="79">
        <f>SUM(L69:N69)</f>
        <v>0</v>
      </c>
    </row>
    <row r="70" spans="1:18" s="227" customFormat="1" ht="22.8">
      <c r="A70" s="226" t="s">
        <v>298</v>
      </c>
      <c r="B70" s="209" t="s">
        <v>299</v>
      </c>
      <c r="C70" s="54" t="s">
        <v>71</v>
      </c>
      <c r="D70" s="240">
        <v>56</v>
      </c>
      <c r="E70" s="82">
        <v>0</v>
      </c>
      <c r="F70" s="77">
        <v>0</v>
      </c>
      <c r="G70" s="77">
        <f>ROUND(E70*F70,2)</f>
        <v>0</v>
      </c>
      <c r="H70" s="181" t="s">
        <v>81</v>
      </c>
      <c r="I70" s="77">
        <v>0</v>
      </c>
      <c r="J70" s="80">
        <f>SUM(G70:I70)</f>
        <v>0</v>
      </c>
      <c r="K70" s="77">
        <f>ROUND(E70*D70,2)</f>
        <v>0</v>
      </c>
      <c r="L70" s="77">
        <f>ROUND(G70*D70,2)</f>
        <v>0</v>
      </c>
      <c r="M70" s="181" t="s">
        <v>81</v>
      </c>
      <c r="N70" s="77">
        <f>ROUND(I70*D70,2)</f>
        <v>0</v>
      </c>
      <c r="O70" s="79">
        <f>SUM(L70:N70)</f>
        <v>0</v>
      </c>
    </row>
    <row r="71" spans="1:18" s="227" customFormat="1" ht="36">
      <c r="A71" s="223" t="s">
        <v>300</v>
      </c>
      <c r="B71" s="230" t="s">
        <v>301</v>
      </c>
      <c r="C71" s="54"/>
      <c r="D71" s="54"/>
      <c r="E71" s="82"/>
      <c r="F71" s="181"/>
      <c r="G71" s="77"/>
      <c r="H71" s="185"/>
      <c r="I71" s="185"/>
      <c r="J71" s="4"/>
      <c r="K71" s="77"/>
      <c r="L71" s="77"/>
      <c r="M71" s="77"/>
      <c r="N71" s="77"/>
      <c r="O71" s="79"/>
    </row>
    <row r="72" spans="1:18" s="227" customFormat="1" ht="13.8">
      <c r="A72" s="223" t="s">
        <v>302</v>
      </c>
      <c r="B72" s="209" t="s">
        <v>303</v>
      </c>
      <c r="C72" s="54" t="s">
        <v>80</v>
      </c>
      <c r="D72" s="233">
        <v>30</v>
      </c>
      <c r="E72" s="82">
        <v>0</v>
      </c>
      <c r="F72" s="77">
        <v>0</v>
      </c>
      <c r="G72" s="77">
        <f>ROUND(E72*F72,2)</f>
        <v>0</v>
      </c>
      <c r="H72" s="77"/>
      <c r="I72" s="77">
        <v>0</v>
      </c>
      <c r="J72" s="80">
        <f>SUM(G72:I72)</f>
        <v>0</v>
      </c>
      <c r="K72" s="77">
        <f>ROUND(E72*D72,2)</f>
        <v>0</v>
      </c>
      <c r="L72" s="77">
        <f>ROUND(G72*D72,2)</f>
        <v>0</v>
      </c>
      <c r="M72" s="77"/>
      <c r="N72" s="77">
        <f>ROUND(I72*D72,2)</f>
        <v>0</v>
      </c>
      <c r="O72" s="79">
        <f>SUM(L72:N72)</f>
        <v>0</v>
      </c>
      <c r="P72" s="7"/>
    </row>
    <row r="73" spans="1:18" s="227" customFormat="1" ht="13.8">
      <c r="A73" s="223" t="s">
        <v>304</v>
      </c>
      <c r="B73" s="209" t="s">
        <v>305</v>
      </c>
      <c r="C73" s="54" t="s">
        <v>80</v>
      </c>
      <c r="D73" s="233">
        <v>30</v>
      </c>
      <c r="E73" s="82">
        <v>0</v>
      </c>
      <c r="F73" s="77">
        <v>0</v>
      </c>
      <c r="G73" s="77">
        <f>ROUND(E73*F73,2)</f>
        <v>0</v>
      </c>
      <c r="H73" s="77"/>
      <c r="I73" s="77">
        <v>0</v>
      </c>
      <c r="J73" s="80">
        <f>SUM(G73:I73)</f>
        <v>0</v>
      </c>
      <c r="K73" s="77">
        <f>ROUND(E73*D73,2)</f>
        <v>0</v>
      </c>
      <c r="L73" s="77">
        <f>ROUND(G73*D73,2)</f>
        <v>0</v>
      </c>
      <c r="M73" s="77"/>
      <c r="N73" s="77">
        <f>ROUND(I73*D73,2)</f>
        <v>0</v>
      </c>
      <c r="O73" s="79">
        <f>SUM(L73:N73)</f>
        <v>0</v>
      </c>
      <c r="P73" s="7"/>
    </row>
    <row r="74" spans="1:18" s="227" customFormat="1" ht="13.8">
      <c r="A74" s="223" t="s">
        <v>306</v>
      </c>
      <c r="B74" s="230" t="s">
        <v>307</v>
      </c>
      <c r="C74" s="54"/>
      <c r="D74" s="233"/>
      <c r="E74" s="226"/>
      <c r="F74" s="181"/>
      <c r="G74" s="77"/>
      <c r="H74" s="185"/>
      <c r="I74" s="185"/>
      <c r="J74" s="4"/>
      <c r="K74" s="77"/>
      <c r="L74" s="77"/>
      <c r="M74" s="77"/>
      <c r="N74" s="77"/>
      <c r="O74" s="79"/>
    </row>
    <row r="75" spans="1:18" s="227" customFormat="1" ht="34.200000000000003" customHeight="1">
      <c r="A75" s="349" t="s">
        <v>308</v>
      </c>
      <c r="B75" s="209" t="s">
        <v>309</v>
      </c>
      <c r="C75" s="54" t="s">
        <v>71</v>
      </c>
      <c r="D75" s="54">
        <v>171</v>
      </c>
      <c r="E75" s="82">
        <v>0</v>
      </c>
      <c r="F75" s="77">
        <v>0</v>
      </c>
      <c r="G75" s="77">
        <f t="shared" ref="G75:G77" si="33">ROUND(E75*F75,2)</f>
        <v>0</v>
      </c>
      <c r="H75" s="77">
        <v>0</v>
      </c>
      <c r="I75" s="77">
        <v>0</v>
      </c>
      <c r="J75" s="80">
        <f t="shared" ref="J75:J77" si="34">SUM(G75:I75)</f>
        <v>0</v>
      </c>
      <c r="K75" s="77">
        <f>ROUND(E75*D75,2)</f>
        <v>0</v>
      </c>
      <c r="L75" s="77">
        <f>ROUND(G75*D75,2)</f>
        <v>0</v>
      </c>
      <c r="M75" s="77">
        <f>ROUND(H75*D75,2)</f>
        <v>0</v>
      </c>
      <c r="N75" s="77">
        <f>ROUND(I75*D75,2)</f>
        <v>0</v>
      </c>
      <c r="O75" s="79">
        <f>SUM(L75:N75)</f>
        <v>0</v>
      </c>
    </row>
    <row r="76" spans="1:18" s="227" customFormat="1" ht="13.8">
      <c r="A76" s="349"/>
      <c r="B76" s="209" t="s">
        <v>310</v>
      </c>
      <c r="C76" s="54" t="s">
        <v>241</v>
      </c>
      <c r="D76" s="54">
        <v>34</v>
      </c>
      <c r="E76" s="82">
        <v>0</v>
      </c>
      <c r="F76" s="77">
        <v>0</v>
      </c>
      <c r="G76" s="77">
        <f t="shared" si="33"/>
        <v>0</v>
      </c>
      <c r="H76" s="77">
        <v>0</v>
      </c>
      <c r="I76" s="77">
        <v>0</v>
      </c>
      <c r="J76" s="80">
        <f t="shared" si="34"/>
        <v>0</v>
      </c>
      <c r="K76" s="77">
        <f>ROUND(E76*D76,2)</f>
        <v>0</v>
      </c>
      <c r="L76" s="77">
        <f>ROUND(G76*D76,2)</f>
        <v>0</v>
      </c>
      <c r="M76" s="77">
        <f>ROUND(H76*D76,2)</f>
        <v>0</v>
      </c>
      <c r="N76" s="77">
        <f>ROUND(I76*D76,2)</f>
        <v>0</v>
      </c>
      <c r="O76" s="79">
        <f>SUM(L76:N76)</f>
        <v>0</v>
      </c>
    </row>
    <row r="77" spans="1:18" s="227" customFormat="1" thickBot="1">
      <c r="A77" s="241" t="s">
        <v>311</v>
      </c>
      <c r="B77" s="242" t="s">
        <v>312</v>
      </c>
      <c r="C77" s="155" t="s">
        <v>74</v>
      </c>
      <c r="D77" s="155">
        <v>30</v>
      </c>
      <c r="E77" s="82">
        <v>0</v>
      </c>
      <c r="F77" s="77">
        <v>0</v>
      </c>
      <c r="G77" s="77">
        <f t="shared" si="33"/>
        <v>0</v>
      </c>
      <c r="H77" s="77">
        <v>0</v>
      </c>
      <c r="I77" s="77">
        <v>0</v>
      </c>
      <c r="J77" s="80">
        <f t="shared" si="34"/>
        <v>0</v>
      </c>
      <c r="K77" s="95">
        <f>ROUND(E77*D77,2)</f>
        <v>0</v>
      </c>
      <c r="L77" s="95">
        <f>ROUND(G77*D77,2)</f>
        <v>0</v>
      </c>
      <c r="M77" s="95">
        <f>ROUND(H77*D77,2)</f>
        <v>0</v>
      </c>
      <c r="N77" s="95">
        <f>ROUND(I77*D77,2)</f>
        <v>0</v>
      </c>
      <c r="O77" s="243">
        <f>SUM(L77:N77)</f>
        <v>0</v>
      </c>
    </row>
    <row r="78" spans="1:18" s="221" customFormat="1" ht="28.95" customHeight="1" thickBot="1">
      <c r="A78" s="244"/>
      <c r="B78" s="345" t="s">
        <v>177</v>
      </c>
      <c r="C78" s="345"/>
      <c r="D78" s="345"/>
      <c r="E78" s="345"/>
      <c r="F78" s="345"/>
      <c r="G78" s="345"/>
      <c r="H78" s="345"/>
      <c r="I78" s="345"/>
      <c r="J78" s="345"/>
      <c r="K78" s="139">
        <f>SUM(K10:K77)</f>
        <v>0</v>
      </c>
      <c r="L78" s="140">
        <f>SUM(L10:L77)</f>
        <v>0</v>
      </c>
      <c r="M78" s="140">
        <f>SUM(M10:M77)</f>
        <v>0</v>
      </c>
      <c r="N78" s="140">
        <f>SUM(N10:N77)</f>
        <v>0</v>
      </c>
      <c r="O78" s="141">
        <f>SUM(L78:N78)</f>
        <v>0</v>
      </c>
      <c r="R78" s="245"/>
    </row>
    <row r="79" spans="1:18" s="221" customFormat="1" ht="13.8">
      <c r="A79" s="8"/>
      <c r="B79" s="58"/>
      <c r="C79" s="58"/>
      <c r="D79" s="58"/>
      <c r="E79" s="58"/>
      <c r="F79" s="58"/>
      <c r="G79" s="58"/>
      <c r="H79" s="58"/>
      <c r="I79" s="58"/>
      <c r="J79" s="58"/>
      <c r="K79" s="103"/>
      <c r="L79" s="103"/>
      <c r="M79" s="103"/>
      <c r="N79" s="103"/>
      <c r="O79" s="103"/>
    </row>
    <row r="80" spans="1:18" s="56" customFormat="1" ht="29.4" customHeight="1">
      <c r="A80" s="296" t="s">
        <v>60</v>
      </c>
      <c r="B80" s="296"/>
      <c r="C80" s="296"/>
      <c r="D80" s="296"/>
      <c r="E80" s="296"/>
      <c r="F80" s="296"/>
      <c r="G80" s="296"/>
      <c r="H80" s="296"/>
      <c r="I80" s="296"/>
      <c r="J80" s="296"/>
      <c r="K80" s="296"/>
      <c r="L80" s="296"/>
      <c r="M80" s="296"/>
      <c r="N80" s="296"/>
      <c r="O80" s="296"/>
    </row>
    <row r="81" spans="1:1024" s="56" customFormat="1" ht="12" customHeight="1">
      <c r="A81" s="296" t="s">
        <v>61</v>
      </c>
      <c r="B81" s="296"/>
      <c r="C81" s="296"/>
      <c r="D81" s="296"/>
      <c r="E81" s="296"/>
      <c r="F81" s="296"/>
      <c r="G81" s="296"/>
      <c r="H81" s="296"/>
      <c r="I81" s="296"/>
      <c r="J81" s="296"/>
      <c r="K81" s="296"/>
      <c r="L81" s="296"/>
      <c r="M81" s="296"/>
      <c r="N81" s="296"/>
      <c r="O81" s="296"/>
    </row>
    <row r="82" spans="1:1024" ht="32.25" customHeight="1">
      <c r="A82" s="246" t="s">
        <v>324</v>
      </c>
      <c r="B82" s="350" t="s">
        <v>325</v>
      </c>
      <c r="C82" s="350"/>
      <c r="D82" s="350"/>
      <c r="E82" s="350"/>
      <c r="F82" s="350"/>
      <c r="G82" s="350"/>
      <c r="H82" s="350"/>
      <c r="I82" s="350"/>
      <c r="J82" s="350"/>
      <c r="K82" s="350"/>
      <c r="L82" s="350"/>
      <c r="M82" s="350"/>
      <c r="N82" s="350"/>
      <c r="O82" s="350"/>
      <c r="P82" s="350"/>
    </row>
    <row r="83" spans="1:1024" s="7" customFormat="1" ht="11.4" customHeight="1">
      <c r="C83" s="282"/>
      <c r="D83" s="282"/>
      <c r="E83" s="282"/>
      <c r="F83" s="282"/>
      <c r="G83" s="1"/>
    </row>
    <row r="84" spans="1:1024" s="7" customFormat="1">
      <c r="C84" s="270"/>
      <c r="D84" s="270"/>
      <c r="E84" s="270"/>
      <c r="F84" s="270"/>
      <c r="G84" s="270"/>
      <c r="AMG84"/>
      <c r="AMH84"/>
      <c r="AMI84"/>
      <c r="AMJ84"/>
    </row>
    <row r="85" spans="1:1024" s="7" customFormat="1" ht="13.8">
      <c r="A85" s="293"/>
      <c r="B85" s="293"/>
      <c r="C85" s="6"/>
      <c r="D85" s="6"/>
      <c r="E85" s="1"/>
      <c r="F85" s="1"/>
      <c r="G85" s="1"/>
    </row>
    <row r="86" spans="1:1024">
      <c r="C86" s="142"/>
      <c r="D86" s="142"/>
    </row>
    <row r="87" spans="1:1024">
      <c r="A87" s="6"/>
      <c r="C87" s="143"/>
      <c r="D87" s="143"/>
    </row>
  </sheetData>
  <mergeCells count="36">
    <mergeCell ref="A81:O81"/>
    <mergeCell ref="C83:F83"/>
    <mergeCell ref="C84:G84"/>
    <mergeCell ref="A85:B85"/>
    <mergeCell ref="A40:A41"/>
    <mergeCell ref="A42:A43"/>
    <mergeCell ref="A75:A76"/>
    <mergeCell ref="B78:J78"/>
    <mergeCell ref="A80:O80"/>
    <mergeCell ref="B82:P82"/>
    <mergeCell ref="E25:J25"/>
    <mergeCell ref="K25:O25"/>
    <mergeCell ref="A27:A29"/>
    <mergeCell ref="A31:A33"/>
    <mergeCell ref="A35:A36"/>
    <mergeCell ref="E22:J22"/>
    <mergeCell ref="K22:O22"/>
    <mergeCell ref="E23:J23"/>
    <mergeCell ref="K23:O23"/>
    <mergeCell ref="E24:J24"/>
    <mergeCell ref="K24:O24"/>
    <mergeCell ref="K7:N7"/>
    <mergeCell ref="E19:J19"/>
    <mergeCell ref="K19:O19"/>
    <mergeCell ref="E20:J20"/>
    <mergeCell ref="K20:O20"/>
    <mergeCell ref="A7:A8"/>
    <mergeCell ref="B7:B8"/>
    <mergeCell ref="C7:C8"/>
    <mergeCell ref="D7:D8"/>
    <mergeCell ref="E7:J7"/>
    <mergeCell ref="A1:O1"/>
    <mergeCell ref="A2:O2"/>
    <mergeCell ref="A3:O3"/>
    <mergeCell ref="A4:O4"/>
    <mergeCell ref="L6:M6"/>
  </mergeCells>
  <pageMargins left="0.25" right="0.25" top="0.75" bottom="0.75" header="0.51180555555555496" footer="0.51180555555555496"/>
  <pageSetup paperSize="9" scale="84" firstPageNumber="0" fitToHeight="6"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Template/>
  <TotalTime>138</TotalTime>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Būvniecības koptāme, 1.daļa</vt:lpstr>
      <vt:lpstr>kopsavilkums, 1.daļa</vt:lpstr>
      <vt:lpstr>GP, 1.daļa</vt:lpstr>
      <vt:lpstr>BK, 1.daļa</vt:lpstr>
      <vt:lpstr>GAT, 1.daļa</vt:lpstr>
      <vt:lpstr>ELKA, 1.daļa</vt:lpstr>
      <vt:lpstr>DOP, 1.daļa</vt:lpstr>
      <vt:lpstr>'Būvniecības koptāme, 1.daļa'!Print_Area</vt:lpstr>
      <vt:lpstr>'kopsavilkums, 1.daļa'!Print_Area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Andrejs.Moisejenko@conexus.lv</dc:creator>
  <dc:description/>
  <cp:lastModifiedBy>Inga Krastiņa</cp:lastModifiedBy>
  <cp:revision>42</cp:revision>
  <cp:lastPrinted>2025-12-02T15:40:56Z</cp:lastPrinted>
  <dcterms:created xsi:type="dcterms:W3CDTF">2012-07-24T08:06:26Z</dcterms:created>
  <dcterms:modified xsi:type="dcterms:W3CDTF">2026-03-05T09:56:20Z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ContentTypeId">
    <vt:lpwstr>0x010100683289D44524784FBEC333ED851BDEC6</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MediaServiceImageTags">
    <vt:lpwstr/>
  </property>
  <property fmtid="{D5CDD505-2E9C-101B-9397-08002B2CF9AE}" pid="8" name="ScaleCrop">
    <vt:bool>false</vt:bool>
  </property>
  <property fmtid="{D5CDD505-2E9C-101B-9397-08002B2CF9AE}" pid="9" name="ShareDoc">
    <vt:bool>false</vt:bool>
  </property>
</Properties>
</file>