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vasvni.sharepoint.com/sites/G010/Shared Documents/Darba dokumenti/2026/Atklāti konkursi/AK-46_GB_Uzkopsana_telpas_teritorija_Zemgale/Nolikums/"/>
    </mc:Choice>
  </mc:AlternateContent>
  <xr:revisionPtr revIDLastSave="0" documentId="8_{08F2F0D3-CD4D-45F6-AB1A-67C709D0AF49}" xr6:coauthVersionLast="47" xr6:coauthVersionMax="47" xr10:uidLastSave="{00000000-0000-0000-0000-000000000000}"/>
  <bookViews>
    <workbookView xWindow="0" yWindow="2040" windowWidth="28695" windowHeight="15240" tabRatio="896" xr2:uid="{00000000-000D-0000-FFFF-FFFF00000000}"/>
  </bookViews>
  <sheets>
    <sheet name="FP_ZEMGALE" sheetId="23" r:id="rId1"/>
    <sheet name="FP Detalizācija " sheetId="37" r:id="rId2"/>
    <sheet name="Objektu saraksts (teritorija)" sheetId="35" r:id="rId3"/>
    <sheet name="Teritorija (UP)" sheetId="34" r:id="rId4"/>
    <sheet name="Objektu saraksts (telpas)" sheetId="9" r:id="rId5"/>
    <sheet name="Telpas (UP-A)" sheetId="30" r:id="rId6"/>
    <sheet name="Telpas (UP-B)" sheetId="31" r:id="rId7"/>
    <sheet name="Telpas (UP-C)" sheetId="32" r:id="rId8"/>
    <sheet name="Higiēnas preces" sheetId="33" r:id="rId9"/>
    <sheet name="Paklāji" sheetId="36" r:id="rId10"/>
    <sheet name="FP_2. daļa_Rīga" sheetId="18" state="hidden" r:id="rId11"/>
  </sheets>
  <definedNames>
    <definedName name="_xlnm._FilterDatabase" localSheetId="10" hidden="1">'FP_2. daļa_Rīga'!$A$3:$M$61</definedName>
    <definedName name="_xlnm._FilterDatabase" localSheetId="0" hidden="1">FP_ZEMGALE!$C$2:$G$58</definedName>
    <definedName name="_xlnm._FilterDatabase" localSheetId="8" hidden="1">'Higiēnas preces'!$B$1:$M$2</definedName>
    <definedName name="_xlnm._FilterDatabase" localSheetId="4" hidden="1">'Objektu saraksts (telpas)'!$A$3:$E$7</definedName>
    <definedName name="_xlnm._FilterDatabase" localSheetId="2" hidden="1">'Objektu saraksts (teritorija)'!$A$2:$U$5</definedName>
    <definedName name="_xlnm._FilterDatabase" localSheetId="5" hidden="1">'Telpas (UP-A)'!$B$2:$F$2</definedName>
    <definedName name="_xlnm._FilterDatabase" localSheetId="6" hidden="1">'Telpas (UP-B)'!$B$2:$F$2</definedName>
    <definedName name="_xlnm._FilterDatabase" localSheetId="7" hidden="1">'Telpas (UP-C)'!$B$2:$F$2</definedName>
    <definedName name="Dienas">#REF!</definedName>
    <definedName name="higiēnas">#REF!</definedName>
    <definedName name="Laiks">#REF!</definedName>
    <definedName name="_xlnm.Print_Area" localSheetId="10">'FP_2. daļa_Rīga'!$A:$M</definedName>
    <definedName name="_xlnm.Print_Area" localSheetId="0">FP_ZEMGALE!$B$2:$G$82</definedName>
    <definedName name="_xlnm.Print_Area" localSheetId="8">'Higiēnas preces'!$B:$M</definedName>
    <definedName name="_xlnm.Print_Area" localSheetId="4">'Objektu saraksts (telpas)'!$A$3:$AC$7</definedName>
    <definedName name="_xlnm.Print_Area" localSheetId="2">'Objektu saraksts (teritorija)'!$A$2:$M$5</definedName>
    <definedName name="_xlnm.Print_Area" localSheetId="5">'Telpas (UP-A)'!$B:$F</definedName>
    <definedName name="_xlnm.Print_Area" localSheetId="6">'Telpas (UP-B)'!$B:$F</definedName>
    <definedName name="_xlnm.Print_Area" localSheetId="7">'Telpas (UP-C)'!$B:$F</definedName>
  </definedNames>
  <calcPr calcId="191029"/>
  <pivotCaches>
    <pivotCache cacheId="0"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7" i="9" l="1"/>
  <c r="E5" i="35"/>
  <c r="F74" i="23"/>
  <c r="E5" i="23"/>
  <c r="E4" i="23"/>
  <c r="E4" i="35"/>
  <c r="F7" i="37" s="1"/>
  <c r="E3" i="35"/>
  <c r="F6" i="37" s="1"/>
  <c r="F5" i="37"/>
  <c r="F4" i="37"/>
  <c r="S4" i="37"/>
  <c r="M4" i="37"/>
  <c r="L4" i="37"/>
  <c r="E6" i="23" l="1"/>
  <c r="G4" i="23"/>
  <c r="G12" i="23"/>
  <c r="E7" i="37"/>
  <c r="E6" i="37"/>
  <c r="E5" i="37"/>
  <c r="D4" i="37"/>
  <c r="J5" i="35"/>
  <c r="G5" i="35"/>
  <c r="D7" i="37"/>
  <c r="D6" i="37"/>
  <c r="F5" i="35"/>
  <c r="E7" i="23"/>
  <c r="AB7" i="9"/>
  <c r="AA7" i="9"/>
  <c r="Z7" i="9"/>
  <c r="R7" i="9"/>
  <c r="S7" i="9"/>
  <c r="H7" i="9"/>
  <c r="E4" i="37"/>
  <c r="C4" i="37"/>
  <c r="B4" i="37"/>
  <c r="D5" i="37"/>
  <c r="Q7" i="9"/>
  <c r="P7" i="9"/>
  <c r="N7" i="9"/>
  <c r="M7" i="9"/>
  <c r="L7" i="9"/>
  <c r="K7" i="9"/>
  <c r="J7" i="9"/>
  <c r="I7" i="9"/>
  <c r="G7" i="9"/>
  <c r="B5" i="37"/>
  <c r="B6" i="37"/>
  <c r="B7" i="37"/>
  <c r="C5" i="37"/>
  <c r="C6" i="37"/>
  <c r="C7" i="37"/>
  <c r="T4" i="37" l="1"/>
  <c r="F4" i="23" s="1"/>
  <c r="U4" i="37"/>
  <c r="H4" i="23" s="1"/>
  <c r="G41" i="23"/>
  <c r="G25" i="23"/>
  <c r="G26" i="23"/>
  <c r="G27" i="23"/>
  <c r="G28" i="23"/>
  <c r="G29" i="23"/>
  <c r="G24" i="23"/>
  <c r="G13" i="23"/>
  <c r="G58" i="23" s="1"/>
  <c r="G14" i="23"/>
  <c r="G15" i="23"/>
  <c r="G16" i="23"/>
  <c r="G18" i="23"/>
  <c r="G19" i="23"/>
  <c r="G20" i="23"/>
  <c r="G21" i="23"/>
  <c r="G22" i="23"/>
  <c r="G31" i="23"/>
  <c r="G32" i="23"/>
  <c r="G33" i="23"/>
  <c r="G34" i="23"/>
  <c r="G35" i="23"/>
  <c r="G36" i="23"/>
  <c r="G37" i="23"/>
  <c r="G38" i="23"/>
  <c r="G39" i="23"/>
  <c r="G40" i="23"/>
  <c r="G43" i="23"/>
  <c r="G44" i="23"/>
  <c r="G45" i="23"/>
  <c r="G46" i="23"/>
  <c r="G47" i="23"/>
  <c r="G48" i="23"/>
  <c r="G49" i="23"/>
  <c r="G50" i="23"/>
  <c r="G51" i="23"/>
  <c r="G52" i="23"/>
  <c r="G53" i="23"/>
  <c r="G54" i="23"/>
  <c r="G56" i="23"/>
  <c r="G57" i="23"/>
  <c r="I5" i="37"/>
  <c r="I6" i="37"/>
  <c r="I7" i="37"/>
  <c r="L5" i="37" l="1"/>
  <c r="L7" i="37"/>
  <c r="L6" i="37"/>
  <c r="M5" i="37" l="1"/>
  <c r="S5" i="37"/>
  <c r="G5" i="23" s="1"/>
  <c r="M6" i="37"/>
  <c r="S6" i="37"/>
  <c r="M7" i="37"/>
  <c r="S7" i="37"/>
  <c r="G7" i="23" s="1"/>
  <c r="U6" i="37" l="1"/>
  <c r="H6" i="23" s="1"/>
  <c r="G6" i="23"/>
  <c r="T6" i="37"/>
  <c r="F6" i="23" s="1"/>
  <c r="U5" i="37"/>
  <c r="H5" i="23" s="1"/>
  <c r="T5" i="37"/>
  <c r="F5" i="23" s="1"/>
  <c r="U7" i="37"/>
  <c r="H7" i="23" s="1"/>
  <c r="T7" i="37"/>
  <c r="F7" i="23" s="1"/>
  <c r="F8" i="23" l="1"/>
  <c r="F71" i="18"/>
  <c r="F70" i="18"/>
  <c r="F69" i="18"/>
  <c r="F68" i="18"/>
  <c r="F67" i="18"/>
  <c r="F66" i="18"/>
  <c r="F65" i="18"/>
  <c r="C60" i="18"/>
  <c r="G59" i="18"/>
  <c r="I59" i="18" s="1"/>
  <c r="L59" i="18" s="1"/>
  <c r="M59" i="18" s="1"/>
  <c r="G58" i="18"/>
  <c r="I58" i="18" s="1"/>
  <c r="L58" i="18" s="1"/>
  <c r="M58" i="18" s="1"/>
  <c r="G57" i="18"/>
  <c r="I57" i="18" s="1"/>
  <c r="L57" i="18" s="1"/>
  <c r="M57" i="18" s="1"/>
  <c r="G56" i="18"/>
  <c r="I56" i="18" s="1"/>
  <c r="L56" i="18" s="1"/>
  <c r="M56" i="18" s="1"/>
  <c r="G55" i="18"/>
  <c r="I55" i="18" s="1"/>
  <c r="L55" i="18" s="1"/>
  <c r="M55" i="18" s="1"/>
  <c r="G54" i="18"/>
  <c r="I54" i="18" s="1"/>
  <c r="L54" i="18" s="1"/>
  <c r="M54" i="18" s="1"/>
  <c r="G53" i="18"/>
  <c r="I53" i="18" s="1"/>
  <c r="L53" i="18" s="1"/>
  <c r="M53" i="18" s="1"/>
  <c r="G52" i="18"/>
  <c r="I52" i="18" s="1"/>
  <c r="L52" i="18" s="1"/>
  <c r="M52" i="18" s="1"/>
  <c r="G51" i="18"/>
  <c r="I51" i="18" s="1"/>
  <c r="L51" i="18" s="1"/>
  <c r="M51" i="18" s="1"/>
  <c r="G50" i="18"/>
  <c r="I50" i="18" s="1"/>
  <c r="L50" i="18" s="1"/>
  <c r="M50" i="18" s="1"/>
  <c r="G49" i="18"/>
  <c r="I49" i="18" s="1"/>
  <c r="L49" i="18" s="1"/>
  <c r="M49" i="18" s="1"/>
  <c r="G48" i="18"/>
  <c r="I48" i="18" s="1"/>
  <c r="L48" i="18" s="1"/>
  <c r="M48" i="18" s="1"/>
  <c r="G47" i="18"/>
  <c r="I47" i="18" s="1"/>
  <c r="L47" i="18" s="1"/>
  <c r="M47" i="18" s="1"/>
  <c r="G46" i="18"/>
  <c r="I46" i="18" s="1"/>
  <c r="L46" i="18" s="1"/>
  <c r="M46" i="18" s="1"/>
  <c r="G45" i="18"/>
  <c r="I45" i="18" s="1"/>
  <c r="L45" i="18" s="1"/>
  <c r="M45" i="18" s="1"/>
  <c r="G44" i="18"/>
  <c r="I44" i="18" s="1"/>
  <c r="L44" i="18" s="1"/>
  <c r="M44" i="18" s="1"/>
  <c r="G43" i="18"/>
  <c r="I43" i="18" s="1"/>
  <c r="L43" i="18" s="1"/>
  <c r="M43" i="18" s="1"/>
  <c r="G42" i="18"/>
  <c r="I42" i="18" s="1"/>
  <c r="L42" i="18" s="1"/>
  <c r="M42" i="18" s="1"/>
  <c r="G41" i="18"/>
  <c r="I41" i="18" s="1"/>
  <c r="L41" i="18" s="1"/>
  <c r="M41" i="18" s="1"/>
  <c r="G40" i="18"/>
  <c r="I40" i="18" s="1"/>
  <c r="L40" i="18" s="1"/>
  <c r="M40" i="18" s="1"/>
  <c r="G39" i="18"/>
  <c r="I39" i="18" s="1"/>
  <c r="L39" i="18" s="1"/>
  <c r="M39" i="18" s="1"/>
  <c r="G38" i="18"/>
  <c r="I38" i="18" s="1"/>
  <c r="L38" i="18" s="1"/>
  <c r="M38" i="18" s="1"/>
  <c r="G37" i="18"/>
  <c r="I37" i="18" s="1"/>
  <c r="L37" i="18" s="1"/>
  <c r="M37" i="18" s="1"/>
  <c r="G36" i="18"/>
  <c r="I36" i="18" s="1"/>
  <c r="L36" i="18" s="1"/>
  <c r="M36" i="18" s="1"/>
  <c r="G35" i="18"/>
  <c r="I35" i="18" s="1"/>
  <c r="L35" i="18" s="1"/>
  <c r="M35" i="18" s="1"/>
  <c r="G34" i="18"/>
  <c r="I34" i="18" s="1"/>
  <c r="L34" i="18" s="1"/>
  <c r="M34" i="18" s="1"/>
  <c r="G33" i="18"/>
  <c r="I33" i="18" s="1"/>
  <c r="L33" i="18" s="1"/>
  <c r="M33" i="18" s="1"/>
  <c r="G32" i="18"/>
  <c r="I32" i="18" s="1"/>
  <c r="L32" i="18" s="1"/>
  <c r="M32" i="18" s="1"/>
  <c r="G31" i="18"/>
  <c r="I31" i="18" s="1"/>
  <c r="L31" i="18" s="1"/>
  <c r="M31" i="18" s="1"/>
  <c r="G30" i="18"/>
  <c r="I30" i="18" s="1"/>
  <c r="L30" i="18" s="1"/>
  <c r="M30" i="18" s="1"/>
  <c r="G29" i="18"/>
  <c r="I29" i="18" s="1"/>
  <c r="L29" i="18" s="1"/>
  <c r="M29" i="18" s="1"/>
  <c r="G28" i="18"/>
  <c r="I28" i="18" s="1"/>
  <c r="L28" i="18" s="1"/>
  <c r="M28" i="18" s="1"/>
  <c r="G27" i="18"/>
  <c r="I27" i="18" s="1"/>
  <c r="L27" i="18" s="1"/>
  <c r="M27" i="18" s="1"/>
  <c r="G26" i="18"/>
  <c r="I26" i="18" s="1"/>
  <c r="L26" i="18" s="1"/>
  <c r="M26" i="18" s="1"/>
  <c r="G25" i="18"/>
  <c r="I25" i="18" s="1"/>
  <c r="L25" i="18" s="1"/>
  <c r="M25" i="18" s="1"/>
  <c r="G24" i="18"/>
  <c r="I24" i="18" s="1"/>
  <c r="L24" i="18" s="1"/>
  <c r="M24" i="18" s="1"/>
  <c r="G23" i="18"/>
  <c r="I23" i="18" s="1"/>
  <c r="L23" i="18" s="1"/>
  <c r="M23" i="18" s="1"/>
  <c r="G22" i="18"/>
  <c r="I22" i="18" s="1"/>
  <c r="L22" i="18" s="1"/>
  <c r="M22" i="18" s="1"/>
  <c r="G21" i="18"/>
  <c r="I21" i="18" s="1"/>
  <c r="L21" i="18" s="1"/>
  <c r="M21" i="18" s="1"/>
  <c r="G20" i="18"/>
  <c r="I20" i="18" s="1"/>
  <c r="L20" i="18" s="1"/>
  <c r="M20" i="18" s="1"/>
  <c r="G19" i="18"/>
  <c r="I19" i="18" s="1"/>
  <c r="L19" i="18" s="1"/>
  <c r="M19" i="18" s="1"/>
  <c r="G18" i="18"/>
  <c r="I18" i="18" s="1"/>
  <c r="L18" i="18" s="1"/>
  <c r="M18" i="18" s="1"/>
  <c r="G17" i="18"/>
  <c r="I17" i="18" s="1"/>
  <c r="L17" i="18" s="1"/>
  <c r="M17" i="18" s="1"/>
  <c r="G16" i="18"/>
  <c r="I16" i="18" s="1"/>
  <c r="L16" i="18" s="1"/>
  <c r="M16" i="18" s="1"/>
  <c r="G15" i="18"/>
  <c r="I15" i="18" s="1"/>
  <c r="L15" i="18" s="1"/>
  <c r="M15" i="18" s="1"/>
  <c r="G14" i="18"/>
  <c r="I14" i="18" s="1"/>
  <c r="L14" i="18" s="1"/>
  <c r="M14" i="18" s="1"/>
  <c r="G13" i="18"/>
  <c r="I13" i="18" s="1"/>
  <c r="L13" i="18" s="1"/>
  <c r="M13" i="18" s="1"/>
  <c r="G12" i="18"/>
  <c r="I12" i="18" s="1"/>
  <c r="L12" i="18" s="1"/>
  <c r="M12" i="18" s="1"/>
  <c r="G11" i="18"/>
  <c r="I11" i="18" s="1"/>
  <c r="L11" i="18" s="1"/>
  <c r="M11" i="18" s="1"/>
  <c r="G10" i="18"/>
  <c r="I10" i="18" s="1"/>
  <c r="L10" i="18" s="1"/>
  <c r="M10" i="18" s="1"/>
  <c r="G9" i="18"/>
  <c r="I9" i="18" s="1"/>
  <c r="L9" i="18" s="1"/>
  <c r="M9" i="18" s="1"/>
  <c r="G8" i="18"/>
  <c r="I8" i="18" s="1"/>
  <c r="L8" i="18" s="1"/>
  <c r="M8" i="18" s="1"/>
  <c r="G7" i="18"/>
  <c r="I7" i="18" s="1"/>
  <c r="L7" i="18" s="1"/>
  <c r="M7" i="18" s="1"/>
  <c r="G6" i="18"/>
  <c r="I6" i="18" s="1"/>
  <c r="L6" i="18" s="1"/>
  <c r="M6" i="18" s="1"/>
  <c r="E78" i="18"/>
  <c r="E80" i="18"/>
  <c r="E79" i="18"/>
  <c r="L60"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Aiva Plīse</author>
  </authors>
  <commentList>
    <comment ref="E78" authorId="0" shapeId="0" xr:uid="{9821DDC1-4242-484F-93DC-37211C7A2F86}">
      <text>
        <r>
          <rPr>
            <b/>
            <sz val="9"/>
            <color indexed="81"/>
            <rFont val="Tahoma"/>
            <family val="2"/>
            <charset val="186"/>
          </rPr>
          <t>Aiva Plīse:</t>
        </r>
        <r>
          <rPr>
            <sz val="9"/>
            <color indexed="81"/>
            <rFont val="Tahoma"/>
            <family val="2"/>
            <charset val="186"/>
          </rPr>
          <t xml:space="preserve">
</t>
        </r>
      </text>
    </comment>
  </commentList>
</comments>
</file>

<file path=xl/sharedStrings.xml><?xml version="1.0" encoding="utf-8"?>
<sst xmlns="http://schemas.openxmlformats.org/spreadsheetml/2006/main" count="901" uniqueCount="503">
  <si>
    <t>Baznīcas iela 25</t>
  </si>
  <si>
    <t>Brīvības gatve 207</t>
  </si>
  <si>
    <t>Brīvības iela 188</t>
  </si>
  <si>
    <t>Brīvības iela 61</t>
  </si>
  <si>
    <t>Brīvības iela 72 K-1</t>
  </si>
  <si>
    <t>Brīvības iela 96</t>
  </si>
  <si>
    <t>Čiekurkalna 7. šķērslīnija b/n</t>
  </si>
  <si>
    <t>Eksporta iela 6</t>
  </si>
  <si>
    <t>Elizabetes iela 49</t>
  </si>
  <si>
    <t>Gaileņu iela 7</t>
  </si>
  <si>
    <t>Ganību dambis 26</t>
  </si>
  <si>
    <t>Gāles iela 15, Rīga</t>
  </si>
  <si>
    <t>Hanzas iela 22</t>
  </si>
  <si>
    <t>Lejas iela 13</t>
  </si>
  <si>
    <t>Lomonosova iela 9</t>
  </si>
  <si>
    <t>Miera iela 43</t>
  </si>
  <si>
    <t>Raunas iela 64</t>
  </si>
  <si>
    <t>Stabu iela 18</t>
  </si>
  <si>
    <t>Tērbatas iela 12</t>
  </si>
  <si>
    <t>Tērbatas iela 76</t>
  </si>
  <si>
    <t>Graudu iela b/n</t>
  </si>
  <si>
    <t>Kalnciema iela 14</t>
  </si>
  <si>
    <t>Brīvības bulvāris 32</t>
  </si>
  <si>
    <t>Merķeļa iela 11</t>
  </si>
  <si>
    <t>Raiņa bulvāris 27</t>
  </si>
  <si>
    <t>Raiņa bulvāris 4</t>
  </si>
  <si>
    <t>Raiņa bulvāris 7</t>
  </si>
  <si>
    <t>Abrenes iela 10</t>
  </si>
  <si>
    <t>Krišjāņa Barona iela 54/58</t>
  </si>
  <si>
    <t>Krišjāņa Barona iela 99</t>
  </si>
  <si>
    <t>Krišjāņa Valdemāra iela 26</t>
  </si>
  <si>
    <t>Krišjāņa Valdemāra iela 3</t>
  </si>
  <si>
    <t>Lāčplēša iela 25</t>
  </si>
  <si>
    <t>Ķīpsalas iela  b/n</t>
  </si>
  <si>
    <t>Mazā Nometņu iela 39</t>
  </si>
  <si>
    <t>Rankas iela 9</t>
  </si>
  <si>
    <t>Aleksandra Čaka iela 147</t>
  </si>
  <si>
    <t>A</t>
  </si>
  <si>
    <t>B</t>
  </si>
  <si>
    <t>C</t>
  </si>
  <si>
    <t>Juglas iela 14</t>
  </si>
  <si>
    <t>NPK</t>
  </si>
  <si>
    <t>PAKALPOJUMS, ADRESE</t>
  </si>
  <si>
    <t>(m2)</t>
  </si>
  <si>
    <t>(h/dienā)</t>
  </si>
  <si>
    <t>EUR/h 
(bez PVN)</t>
  </si>
  <si>
    <t>EUR/mēn 
(bez PVN)</t>
  </si>
  <si>
    <t>EUR/mēn</t>
  </si>
  <si>
    <t>EUR/m² 
(bez PVN)</t>
  </si>
  <si>
    <t>*</t>
  </si>
  <si>
    <t xml:space="preserve">Bruto darba samaksa ir visu Darba likumā ietverto darba samaksas elementu kopums: darbiniekam regulāri izmaksājamā atlīdzība par darbu, kura ietver darba algu un normatīvajos aktos, darba koplīgumā vai darba līgumā noteiktās piemaksas, kā arī prēmijas un jebkuru cita veida atlīdzību saistībā ar darbu uz darba līguma pamata, pirms darba ņēmēja VSAOI daļas un IIN ieturējumiem. Neto darba samaksa - samaksa, kas tiek aprēķināta, no bruto darba samaksas atņemot valsts sociālās apdrošināšanas obligātās iemaksas, ko maksā strādājošie, un iedzīvotāju ienākuma nodokli. </t>
  </si>
  <si>
    <t>Pakalpojumi</t>
  </si>
  <si>
    <t>Mērvienība</t>
  </si>
  <si>
    <t>Cena par vienu vienību 
(EUR bez PVN)</t>
  </si>
  <si>
    <t>h</t>
  </si>
  <si>
    <t>Cenas norādāmas ar visiem nodokļiem un nodevām, ar ko var tikt aplikts šis pakalpojumus, (izņemot pievienotās vērtības nodokli), ar precizitāti 2 (divas) zīmes aiz komata. Piedāvātajā cenā ir ietvertas visas izmaksas, atlaides un piemaksas, ja tādas paredzētas, kā arī visi iespējamie riski, kas saistīti ar tirgus cenu svārstībām visā līguma izpildes laikā.</t>
  </si>
  <si>
    <t>Finanšu piedāvājumā ierēķinātas visas izmaksas (darbaspēks, materiāli, piegāde, mehānismi, iekārtas, nodokļi, atļaujas, apmācības u.c.), kas nepieciešamas pilnīgai un kvalitatīvai tehniskajā specifikācijā minēto Darbu izpildei un Papildpakalojumu sniegšanai.</t>
  </si>
  <si>
    <t>Objektā nodarbināto sētnieku kopējās stundas</t>
  </si>
  <si>
    <t>Materiālu, inventāra,  līdzekļu, pamatlīdzekļu, amortizācijas un citas izmaksas mēnesī</t>
  </si>
  <si>
    <t xml:space="preserve">Citas izmaksas mēnesī:   administrācijas izmaksas, kvalitātes kontroles izmaksas neparedz. izd. utml.
</t>
  </si>
  <si>
    <t>m3</t>
  </si>
  <si>
    <t>Dežūrsētnieks</t>
  </si>
  <si>
    <t>Čiekurkalna 7. šķērslīnija 7A</t>
  </si>
  <si>
    <t>Elizabetes iela 57, 57A</t>
  </si>
  <si>
    <t>Krišjāņa Barona iela 21A</t>
  </si>
  <si>
    <t>Krišjāņa Valdemāra iela 17A</t>
  </si>
  <si>
    <t>Krišjāņa Valdemāra iela 1A</t>
  </si>
  <si>
    <t>Kronvalda bulvāris 6</t>
  </si>
  <si>
    <t>Indriķa iela 8B</t>
  </si>
  <si>
    <t>Aristida Briāna iela 13</t>
  </si>
  <si>
    <t>Grand Total</t>
  </si>
  <si>
    <t>Antonijas iela 1</t>
  </si>
  <si>
    <t>Sēlpils iela 9</t>
  </si>
  <si>
    <t>Klijānu iela 7</t>
  </si>
  <si>
    <t>Čiekurkalna 1.šķērslīnija K-1</t>
  </si>
  <si>
    <t>Lāčplēša iela 106/108</t>
  </si>
  <si>
    <t>Dārznieks</t>
  </si>
  <si>
    <t xml:space="preserve">Šampētera iela 16 </t>
  </si>
  <si>
    <t>Baznīcas iela 30</t>
  </si>
  <si>
    <t>Ērgļu iela 7</t>
  </si>
  <si>
    <t>K2 -1 punkts</t>
  </si>
  <si>
    <t>K3 -1 punkts</t>
  </si>
  <si>
    <t>K4 -1 punkts</t>
  </si>
  <si>
    <t>K5 - 2 punkti</t>
  </si>
  <si>
    <t>K6 - 2 punkti</t>
  </si>
  <si>
    <t>K7 - 1 punkts</t>
  </si>
  <si>
    <t>Mehāniska zāles pļaušana</t>
  </si>
  <si>
    <t>K8 - 2 punkti</t>
  </si>
  <si>
    <t>Par darbinieku maksājāmā VSAOI darba devēja daļa, riska nodeva, atvaļinājuma, slimības naudas uzkrājums</t>
  </si>
  <si>
    <t xml:space="preserve"> PAPILDUS PAKALPOJUMI </t>
  </si>
  <si>
    <t xml:space="preserve">Daudzums </t>
  </si>
  <si>
    <t xml:space="preserve">Mehanizēta teritorijas attīrīšana no sniega un ledus. GPS atskaite </t>
  </si>
  <si>
    <t>Mehanizēta teritorijas kaisīšana/apstrāde ar pretslīdes materiālu. GPS atskaite</t>
  </si>
  <si>
    <t>Savāktā sniega izvešana (ietverot sniega iekraušanu un izvešanu no teritorijas). Atskaite par m3.</t>
  </si>
  <si>
    <t xml:space="preserve">Mehanizēta teritorijas uzkopšana ar putekļsūcēju. GPS atskaite. </t>
  </si>
  <si>
    <r>
      <t xml:space="preserve">Kopējā cena (EUR bez PVN) par teritorijas uzkopšanu( </t>
    </r>
    <r>
      <rPr>
        <b/>
        <sz val="11"/>
        <color rgb="FFFF0000"/>
        <rFont val="Times New Roman"/>
        <family val="1"/>
        <charset val="186"/>
      </rPr>
      <t>kritērijs K1 (90 punkti)</t>
    </r>
    <r>
      <rPr>
        <b/>
        <sz val="11"/>
        <color rgb="FF000000"/>
        <rFont val="Times New Roman"/>
        <family val="1"/>
        <charset val="186"/>
      </rPr>
      <t>):</t>
    </r>
  </si>
  <si>
    <t xml:space="preserve">Cena KOPĀ (EUR bez PVN), vērtējamā summa </t>
  </si>
  <si>
    <t>VĒRTĒŠANAS KRITĒRIJS K2-K8</t>
  </si>
  <si>
    <t>OBJEKTS</t>
  </si>
  <si>
    <t xml:space="preserve">KOPĒJĀ PLATĪBA OBJEKTOS
</t>
  </si>
  <si>
    <t>OBJEKTA KATEGORIJA</t>
  </si>
  <si>
    <r>
      <t>KOPĒJĀS SĒTNIEKU DARBA IZMAKSAS 
Bruto</t>
    </r>
    <r>
      <rPr>
        <b/>
        <sz val="10"/>
        <color rgb="FFFF0000"/>
        <rFont val="Times New Roman"/>
        <family val="1"/>
        <charset val="186"/>
      </rPr>
      <t>*</t>
    </r>
    <r>
      <rPr>
        <b/>
        <sz val="10"/>
        <rFont val="Times New Roman"/>
        <family val="1"/>
        <charset val="186"/>
      </rPr>
      <t xml:space="preserve">
</t>
    </r>
  </si>
  <si>
    <r>
      <t>Darbinieku/ sētnieka izmaksas stundā Bruto</t>
    </r>
    <r>
      <rPr>
        <b/>
        <sz val="10"/>
        <color rgb="FFFF0000"/>
        <rFont val="Times New Roman"/>
        <family val="1"/>
        <charset val="186"/>
      </rPr>
      <t>*</t>
    </r>
    <r>
      <rPr>
        <b/>
        <sz val="10"/>
        <color theme="1"/>
        <rFont val="Times New Roman"/>
        <family val="1"/>
        <charset val="186"/>
      </rPr>
      <t xml:space="preserve"> 
</t>
    </r>
  </si>
  <si>
    <t>CENA PAR PAKALPOJUMU</t>
  </si>
  <si>
    <r>
      <t>CENA m</t>
    </r>
    <r>
      <rPr>
        <b/>
        <sz val="10"/>
        <color theme="1"/>
        <rFont val="Calibri"/>
        <family val="2"/>
        <charset val="186"/>
      </rPr>
      <t>²</t>
    </r>
  </si>
  <si>
    <t>DARBINIEKU IZMAKSAS IESKAITOT NODOKĻUS</t>
  </si>
  <si>
    <t>KOPĒJĀ PLATĪBA:</t>
  </si>
  <si>
    <t>ADRESE</t>
  </si>
  <si>
    <t>nr.</t>
  </si>
  <si>
    <t>KATEGORIJA</t>
  </si>
  <si>
    <t>Cena kopā</t>
  </si>
  <si>
    <t>Cena kvm</t>
  </si>
  <si>
    <t>D</t>
  </si>
  <si>
    <t>E</t>
  </si>
  <si>
    <t>F</t>
  </si>
  <si>
    <t>G</t>
  </si>
  <si>
    <t>H</t>
  </si>
  <si>
    <t>J</t>
  </si>
  <si>
    <t>K</t>
  </si>
  <si>
    <t>L</t>
  </si>
  <si>
    <t>M</t>
  </si>
  <si>
    <t>N</t>
  </si>
  <si>
    <r>
      <t xml:space="preserve">Jaunā cena pievienojamiem objektiem
</t>
    </r>
    <r>
      <rPr>
        <sz val="10"/>
        <color theme="1"/>
        <rFont val="Times New Roman"/>
        <family val="1"/>
        <charset val="186"/>
      </rPr>
      <t>(kategorijas=C/M)</t>
    </r>
  </si>
  <si>
    <t>FINANŠU PIEDĀVĀJUMS 2.DAĻA: RĪGA - Centra rajons, Latgales, Kurzemes, Zemgales un Vidzmes priekšpilsēta</t>
  </si>
  <si>
    <r>
      <t>m</t>
    </r>
    <r>
      <rPr>
        <vertAlign val="superscript"/>
        <sz val="10"/>
        <rFont val="Times New Roman"/>
        <family val="1"/>
        <charset val="186"/>
      </rPr>
      <t>2</t>
    </r>
  </si>
  <si>
    <t xml:space="preserve">Platība
</t>
  </si>
  <si>
    <t>ĪPAŠĀS PRASĪBAS (JĀŅEM VĒRĀ)</t>
  </si>
  <si>
    <t>(m²)</t>
  </si>
  <si>
    <t>PAPILDPRASĪBAS</t>
  </si>
  <si>
    <t>SADALĪJUMS PA SEGUMIEM</t>
  </si>
  <si>
    <t>SADALĪJUMS PA TELPU GRUPĀM</t>
  </si>
  <si>
    <t>(skaits)</t>
  </si>
  <si>
    <t>TELPU KOPĒJĀ 
PLATĪBA
(m²)</t>
  </si>
  <si>
    <t>UZKOPŠANA JĀVEIC</t>
  </si>
  <si>
    <t>Mīkstais, paklājs</t>
  </si>
  <si>
    <t>Izvēlne</t>
  </si>
  <si>
    <t>Ādas mēbeļu tīrīšana ar atbilstošu līdzekli</t>
  </si>
  <si>
    <t>Cietā grīdas seguma mitrā uzkopšana</t>
  </si>
  <si>
    <t>Durvju rokturu tīrīšana ar dezinficējošu līdzekli</t>
  </si>
  <si>
    <t>Grīdlīstšu un ventilācijas restu mitrā tīrīšana</t>
  </si>
  <si>
    <t>Horizontāli virsmu mitrā tīrīšana (skapji, plaukti, palodzes, galdi, krēsli)</t>
  </si>
  <si>
    <t>Krēslu kāju mitrā tīrīšana</t>
  </si>
  <si>
    <t>Mīkstā grīdas seguma izsūkšana ar putekļusūcēju</t>
  </si>
  <si>
    <t xml:space="preserve">Mīksto mēbeļu izsūkšana ar putekļu sūcēju </t>
  </si>
  <si>
    <t>Atkritumu tvertnes mazgāšana un dezinficēšana</t>
  </si>
  <si>
    <t>Elektroslēdžu un rozešu mitrā tīrīšana</t>
  </si>
  <si>
    <t>Higiēnas preču papildināšana</t>
  </si>
  <si>
    <t>Cietā grīdas seguma mitrā uzkopšana (serveru telpās uzkopj tikai grīdas segumu)</t>
  </si>
  <si>
    <t>Cietā grīdas seguma mitrā uzkopšana ar dezinficējošu līdzekli</t>
  </si>
  <si>
    <t>Spoguļu tīrīšana</t>
  </si>
  <si>
    <t>WC klozetpoda, pisuāra, izlietnes un santehnikas tīrīšana un dezinficēšana</t>
  </si>
  <si>
    <t>Gaismas ķermeņu un reljefu interjera elemntu tīrīšana līdz 2m augstumam</t>
  </si>
  <si>
    <t>Vējtvera stiklojuma mazgāšana</t>
  </si>
  <si>
    <t>(Adrese)</t>
  </si>
  <si>
    <t>Nr.</t>
  </si>
  <si>
    <t>(A/B/C)</t>
  </si>
  <si>
    <t>SIENAS</t>
  </si>
  <si>
    <t>GRĪDAS</t>
  </si>
  <si>
    <t>GRIESTI</t>
  </si>
  <si>
    <t>Cietā grīdas seguma mitrā uzkopšana telpās</t>
  </si>
  <si>
    <t>Gaismas ķermeņu un reljefu interjera elementu tīrīšana līdz 2 m augstumam</t>
  </si>
  <si>
    <t>Biroja tehnikas ārējo plastmasas korpusu mitrā tīrīšana 
(Tālruņi, datori, monitori, faksi, skeneri, kopētāji, galda lampas, elektroslēdži, rozetes.)</t>
  </si>
  <si>
    <t>Horizontālo un vertikālo virsmu mitrā tīrīšana (skapji, plaukti, palodzes, galdi, krēsli)</t>
  </si>
  <si>
    <t>Lokālu traipu tīrīšana no horizontālajām un vertikālām virsmām</t>
  </si>
  <si>
    <t>Mīkstā grīdas seguma (ja tāds ir) izsūkšana ar putekļusūcēju</t>
  </si>
  <si>
    <t xml:space="preserve">Mīksto mēbeļu (ja tādas ir) izsūkšana ar putekļu sūcēju </t>
  </si>
  <si>
    <t>Virtuves darba virsmas un galda mitrā tīrīšana un dezinficēšana</t>
  </si>
  <si>
    <t>Lokālu traipu tīrīšana no horizontālām un vertikālajām virsmām 
(skapji, plaukti, galdi, krēsli, durvis, sienas, stikla starpsienas)</t>
  </si>
  <si>
    <t>Lifta telpas mitrā uzkopšana</t>
  </si>
  <si>
    <t>Higiēnas preču turētāju mitrā tīrīšana</t>
  </si>
  <si>
    <t>** - Par atbrīvotām tiek uzskatītas virsmas bez dokumentiem un mapēm, uz galdiem var atrasties rakstāmpiederumu organizatori, plastmasas „šālītes“ u. tml.).</t>
  </si>
  <si>
    <t>MĒBELES
PIEDERUMI</t>
  </si>
  <si>
    <t>Duškabīnes, dušas stūra vai vannas (ja tāda telpā uzstādīta) tīrīšana</t>
  </si>
  <si>
    <t>Kāpņu margu un roku balstu mitrā tīrīšana (ar dezinficējošu)</t>
  </si>
  <si>
    <t>KADASTRA NR.</t>
  </si>
  <si>
    <t>Cietie grīdas segumi</t>
  </si>
  <si>
    <t>Dabīgā koka grīdas segums</t>
  </si>
  <si>
    <t>Ārtelpa</t>
  </si>
  <si>
    <t>Biroju/darba telpas</t>
  </si>
  <si>
    <t>Koplietošanas telpas</t>
  </si>
  <si>
    <t>Sanitārās telpas</t>
  </si>
  <si>
    <t>Tehniskās telpas</t>
  </si>
  <si>
    <t>Virtuves, ēdamzāles, atpūtas telpas</t>
  </si>
  <si>
    <t>Zāles</t>
  </si>
  <si>
    <t>-</t>
  </si>
  <si>
    <t>Ekspozīciju zāles</t>
  </si>
  <si>
    <t>Citi segumi*</t>
  </si>
  <si>
    <t>DEŽŪRAPKOPĒJI</t>
  </si>
  <si>
    <t>5 darba dienas</t>
  </si>
  <si>
    <t>Skaits</t>
  </si>
  <si>
    <t>Kuras dienas</t>
  </si>
  <si>
    <t>Pr, Ot, Tr, Ce, Pk</t>
  </si>
  <si>
    <t>HIGIĒNAS PRECES
(skat.pielikumu "Higiēnas preces")</t>
  </si>
  <si>
    <t>17:00-22:00</t>
  </si>
  <si>
    <t>UZKOPŠANAS LAIKS
(no plkst.)</t>
  </si>
  <si>
    <t>UZKOPŠANA JĀVEIC
(cik dienas)</t>
  </si>
  <si>
    <t>UZKOPŠANA JĀVEIC
(kurās dienās)</t>
  </si>
  <si>
    <t>ROKU DVIEĻI</t>
  </si>
  <si>
    <t>PAPILDUS PRASĪBAS</t>
  </si>
  <si>
    <t>(jānodrošina)</t>
  </si>
  <si>
    <t>KOPLIETOŠANAS TELPAS</t>
  </si>
  <si>
    <t>SANITĀRĀS, VIRTUVES TELPAS</t>
  </si>
  <si>
    <t>BIROJU/ DARBA TELPAS, ZĀLES, EKSPOZĪCIJU ZĀLES</t>
  </si>
  <si>
    <t>TEHNISKĀS TELPAS</t>
  </si>
  <si>
    <r>
      <t>Lifta telpas mitrā uzkopšana</t>
    </r>
    <r>
      <rPr>
        <u/>
        <sz val="10"/>
        <rFont val="Times New Roman"/>
        <family val="1"/>
        <charset val="186"/>
      </rPr>
      <t xml:space="preserve"> (ja ēkā ir lits)</t>
    </r>
  </si>
  <si>
    <t>OBJEKTA 
KATEGORIJA</t>
  </si>
  <si>
    <t>***** - Jāseko līdzi, lai virtuvē vienmēr būtu trauku mazgāšanas līdzeklis un švamme(mazgāšanai ar rokām), gumijota lupatiņa un/ vai trauku tabletes un sāls trauku mazgājamajai mašīna (ja tāda ir).</t>
  </si>
  <si>
    <t>Mīkstā seguma ķīmiskā tīrīšana</t>
  </si>
  <si>
    <t>Linoleja ķīmiskā pulēšana</t>
  </si>
  <si>
    <t>Linoleja sausā pulēšana</t>
  </si>
  <si>
    <t>Flīžu un to šuvju tīrīšana</t>
  </si>
  <si>
    <t>(A,B,C)</t>
  </si>
  <si>
    <t>LIFTI 
ĒKĀ</t>
  </si>
  <si>
    <t>CILVĒKU 
SKAITS
(dienā)</t>
  </si>
  <si>
    <t>KVALITĀTES LĪMENIS</t>
  </si>
  <si>
    <t>Lampu un apgaismes ķermeņu mazgāšana</t>
  </si>
  <si>
    <t>MĒRVIENĪBA</t>
  </si>
  <si>
    <t>Atkritumu grozu tukšošana un maisiņu nomaiņa *</t>
  </si>
  <si>
    <t>Brīvo galda virsmu mitrā tīrīšana, ja uz virsmas izklaidus nav papīri **</t>
  </si>
  <si>
    <t>TUALETES  PAPĪRS</t>
  </si>
  <si>
    <t>1 gab turētājs</t>
  </si>
  <si>
    <t>1 gab dozators</t>
  </si>
  <si>
    <t>1xdiennaktī līdz plkst.:08:00</t>
  </si>
  <si>
    <t>2x diennaktī</t>
  </si>
  <si>
    <t>Intensīvas snigšanas gadījumā,
ne retāk kā ik pa 4h (no 06:00 - 22:00)</t>
  </si>
  <si>
    <t>1 x nedēļā</t>
  </si>
  <si>
    <t>1x mēnesī</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</si>
  <si>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</si>
  <si>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</si>
  <si>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</si>
  <si>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mēnesī)</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</si>
  <si>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</si>
  <si>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</si>
  <si>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</si>
  <si>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</si>
  <si>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</si>
  <si>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tvertņu novietnes laukuma slaucīšana</t>
  </si>
  <si>
    <t>Atkritumu urnu tukšošana un maisiņu nomaiņa atkritumu tvertnēs teritorijā</t>
  </si>
  <si>
    <t>Attīrīšana no sniega un ledus intensīvas snigšanas gadījumā (kolīdz sniega biezums pārsniedz 2 cm) un kaisīšana ar pretslīdes materiālu</t>
  </si>
  <si>
    <t>Ēku ieejas mezglu (kāpņu, nobrauktuvju) tīrīšana no ledus un sniega, un kaisīšana ar pretslīdes materiālu</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</si>
  <si>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</si>
  <si>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</si>
  <si>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</si>
  <si>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</si>
  <si>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Ēkas numurzīmju tīrīšana</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</si>
  <si>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t>
    </r>
    <r>
      <rPr>
        <sz val="10"/>
        <color rgb="FFFF0000"/>
        <rFont val="Calibri"/>
        <family val="2"/>
        <charset val="186"/>
      </rPr>
      <t>³</t>
    </r>
  </si>
  <si>
    <t>2.</t>
  </si>
  <si>
    <t>Zālāji un citi laukumi, kuri netiek izmantoti, lai pārvietotos</t>
  </si>
  <si>
    <t>Atkritumu savākšana</t>
  </si>
  <si>
    <t xml:space="preserve">Citi </t>
  </si>
  <si>
    <t>Ēkas jumta un noteku tīrīšana (no sniega, ledus, gružiem, koku lapām un zariem)</t>
  </si>
  <si>
    <t>Ēku fasādes ārpuses uzturēšana tīrībā</t>
  </si>
  <si>
    <t>VASARAS SEZONĀ (aprīlis-oktobris)</t>
  </si>
  <si>
    <t>Teritorijas slaucīšana</t>
  </si>
  <si>
    <t>Bīstamo vietu (bedres, ūdenstilpnes utml) norobežošana ar speciālo lenti</t>
  </si>
  <si>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</si>
  <si>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</si>
  <si>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</si>
  <si>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</si>
  <si>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Dekoratīvo krūmu kopšana (griešana, formas veidošana, mulčošana, ravēšana)</t>
  </si>
  <si>
    <t>Lapu, zaru un nopļautās zāles savākšana</t>
  </si>
  <si>
    <t>Zālāja un apstādījumu laistīšana, kur tas tehniski iespējams un nepieciešamības</t>
  </si>
  <si>
    <t>Zālāju atjaunošana un uzturēšana (t.sk.piesēt vietas, kur zāle iznīkusi, aerācija, kaisīšana ar dolomīta smiltīm, lai likvidētu sūnas)</t>
  </si>
  <si>
    <t>Ēku jumta un noteku tīrīšana (gružiem, koku lapām un zariem)</t>
  </si>
  <si>
    <t>Ēku ieejas mezglu (kāpņu, nobrauktuvju) tīrīšana</t>
  </si>
  <si>
    <t>¹</t>
  </si>
  <si>
    <t>²</t>
  </si>
  <si>
    <t>Saskaņā ar likumu "Latvijas valsts karoga likums"</t>
  </si>
  <si>
    <t>³</t>
  </si>
  <si>
    <t>Atļauju koku nozāģēšanai saskaņo VNĪ. Troturāra un brauktuves norobežošanas atļauju saskaņo Izpildītājs.</t>
  </si>
  <si>
    <t>⁴</t>
  </si>
  <si>
    <t>Neapbūvētajā teritorijā zāle pļaujama 2x sezonā</t>
  </si>
  <si>
    <t>Linoleja vaskošana (vecā vaska noņemšana, tīrīšana un vaskošana 2 kārtās)</t>
  </si>
  <si>
    <t>KOPĒJĀ PLATĪBA
(m²)</t>
  </si>
  <si>
    <t>Zāliena platība
(m²)</t>
  </si>
  <si>
    <t>Jānodrošina karoga izkāršana</t>
  </si>
  <si>
    <t>Sniega izvešana</t>
  </si>
  <si>
    <t>KOPĒJĀ PLATĪBA</t>
  </si>
  <si>
    <t>Reģions</t>
  </si>
  <si>
    <t>UZKOPJAMĀS TELPU PLATĪBAS KOPĀ:</t>
  </si>
  <si>
    <t>GRĪDAS SEGUMU UZKOPŠANA</t>
  </si>
  <si>
    <t>CITI TELPU UZKOPŠANAS DARBI</t>
  </si>
  <si>
    <t>kvadrātmetrs</t>
  </si>
  <si>
    <t>stunda</t>
  </si>
  <si>
    <t>TERITORIJU UZKOPŠANAS DARBI</t>
  </si>
  <si>
    <t>Dārznieka pakalpojumi (apstādījumu uzturēšana, laistīšana, ravēšana, stādīšana, atzinuma sagatavošana, u.c)</t>
  </si>
  <si>
    <t>Bioloģisko atkritumu (zaru, lapu, nopļautās zāles, krūmu, celmu un koku) izvešana</t>
  </si>
  <si>
    <t>Savāktā sniega izvešana (ietverot sniega iekraušanu un izvešanu no teritorijas, atskaite par m3).</t>
  </si>
  <si>
    <t>KADASTRS</t>
  </si>
  <si>
    <t>Dezinfekcija (darba dienās, darba laikā 09:00-17:00)</t>
  </si>
  <si>
    <t>Dezinfekcija (ārpus darba laika 17:00-08:00 un brīvdienās)</t>
  </si>
  <si>
    <t>MAINĀMIE PAKLĀJI</t>
  </si>
  <si>
    <t>CENA PAR MĒRVIENĪBU 
EUR/bez PVN</t>
  </si>
  <si>
    <r>
      <t>Karoga izkāršana atbilstošā noformējumā saskaņā ar LR likumdošanu</t>
    </r>
    <r>
      <rPr>
        <sz val="10"/>
        <color rgb="FFFF0000"/>
        <rFont val="Times New Roman"/>
        <family val="1"/>
        <charset val="186"/>
      </rPr>
      <t xml:space="preserve"> ¹</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</si>
  <si>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t>
    </r>
    <r>
      <rPr>
        <sz val="10"/>
        <color rgb="FFFF0000"/>
        <rFont val="Calibri"/>
        <family val="2"/>
        <charset val="186"/>
      </rPr>
      <t>²</t>
    </r>
  </si>
  <si>
    <r>
      <t xml:space="preserve">Karoga izkāršana atbilstošā noformējumā saskaņā ar LR likumdošanu </t>
    </r>
    <r>
      <rPr>
        <sz val="10"/>
        <color rgb="FFFF0000"/>
        <rFont val="Times New Roman"/>
        <family val="1"/>
        <charset val="186"/>
      </rPr>
      <t xml:space="preserve"> ¹</t>
    </r>
  </si>
  <si>
    <r>
      <t>Zālāju pļaušana ievērojot pašvaldības saistošos noteikumus</t>
    </r>
    <r>
      <rPr>
        <sz val="10"/>
        <color rgb="FFFF0000"/>
        <rFont val="Times New Roman"/>
        <family val="1"/>
        <charset val="186"/>
      </rPr>
      <t xml:space="preserve"> </t>
    </r>
    <r>
      <rPr>
        <sz val="10"/>
        <color rgb="FFFF0000"/>
        <rFont val="Calibri"/>
        <family val="2"/>
        <charset val="186"/>
      </rPr>
      <t>³</t>
    </r>
  </si>
  <si>
    <r>
      <t xml:space="preserve">Teritorijā esošo apgaismes ķermeņu, nožogojumu un norāžu uzturēšana tīrībā </t>
    </r>
    <r>
      <rPr>
        <sz val="10"/>
        <color rgb="FFFF0000"/>
        <rFont val="Times New Roman"/>
        <family val="1"/>
        <charset val="186"/>
      </rPr>
      <t>⁴</t>
    </r>
  </si>
  <si>
    <r>
      <t xml:space="preserve">Teritorijā esošo kravas pacēlāju un piegādes rampu, ja tādas atrodas teritorijā, uzturēšana tīrībā </t>
    </r>
    <r>
      <rPr>
        <sz val="10"/>
        <color rgb="FFFF0000"/>
        <rFont val="Times New Roman"/>
        <family val="1"/>
        <charset val="186"/>
      </rPr>
      <t>⁴</t>
    </r>
  </si>
  <si>
    <r>
      <t xml:space="preserve">Teritorijā esošo koku un apstādījumu uzturēšana (kokkopja, arborista, daiļdārznieka pakalpojumi) </t>
    </r>
    <r>
      <rPr>
        <sz val="10"/>
        <color rgb="FFFF0000"/>
        <rFont val="Times New Roman"/>
        <family val="1"/>
        <charset val="186"/>
      </rPr>
      <t>⁴</t>
    </r>
  </si>
  <si>
    <r>
      <t xml:space="preserve">Teritorijā esošo koku un apstādījumu uzturēšana (kokkopja, arborista paklapojumi lūzušu koku gadījumā) </t>
    </r>
    <r>
      <rPr>
        <sz val="10"/>
        <color rgb="FFFF0000"/>
        <rFont val="Times New Roman"/>
        <family val="1"/>
        <charset val="186"/>
      </rPr>
      <t>⁴</t>
    </r>
  </si>
  <si>
    <r>
      <t>Teritorijā esošo nojumju, koku stumbru un sakņu aizsarg-apmaļu, soliņu un velosipēdu novietņu (stendu/statīvu) uzturēšana tīrībā</t>
    </r>
    <r>
      <rPr>
        <sz val="10"/>
        <color rgb="FFFF0000"/>
        <rFont val="Times New Roman"/>
        <family val="1"/>
        <charset val="186"/>
      </rPr>
      <t xml:space="preserve"> ⁴</t>
    </r>
  </si>
  <si>
    <t>TERITORIJAS IKDIENAS UZKOPŠANĀ VEICAMIE DARBI</t>
  </si>
  <si>
    <t>(m2/ mēn)</t>
  </si>
  <si>
    <t>** -  "Objekts ar īpašām prasībām" ir objekts ar sarežģītu jumta konstrukciju, specifisku segumu (stikla, niedru, oļu, vtml), sareģžītu piekļuvi vai īpašām drošības prasībām</t>
  </si>
  <si>
    <t>Dežūrsētnieka pakalpojumi</t>
  </si>
  <si>
    <t>* - Darbi, BEZ IZVEŠANAS.</t>
  </si>
  <si>
    <t>Bruģa mazgāšana/attīrīšana</t>
  </si>
  <si>
    <t>ZEMGALE</t>
  </si>
  <si>
    <t>Jelgava, Pasta iela 43</t>
  </si>
  <si>
    <t>Dobele, Zaļā iela 27</t>
  </si>
  <si>
    <r>
      <t>Sniega izvešana</t>
    </r>
    <r>
      <rPr>
        <sz val="10"/>
        <color rgb="FFFF0000"/>
        <rFont val="Times New Roman"/>
        <family val="1"/>
        <charset val="186"/>
      </rPr>
      <t xml:space="preserve"> </t>
    </r>
    <r>
      <rPr>
        <sz val="10"/>
        <color rgb="FFFF0000"/>
        <rFont val="Calibri"/>
        <family val="2"/>
        <charset val="186"/>
      </rPr>
      <t>⁴</t>
    </r>
  </si>
  <si>
    <r>
      <t xml:space="preserve">Kurmju apkarošanas pasākumi </t>
    </r>
    <r>
      <rPr>
        <sz val="10"/>
        <color rgb="FFFF0000"/>
        <rFont val="Times New Roman"/>
        <family val="1"/>
        <charset val="186"/>
      </rPr>
      <t>⁴</t>
    </r>
  </si>
  <si>
    <t>ŠĶIDRĀS ZIEPES ROKU MAZGĀŠANAI</t>
  </si>
  <si>
    <r>
      <t xml:space="preserve">TELPU IKDIENAS UZKOPŠANAS PAKALPOJUMI
</t>
    </r>
    <r>
      <rPr>
        <b/>
        <u/>
        <sz val="10"/>
        <color theme="1"/>
        <rFont val="Times New Roman"/>
        <family val="1"/>
        <charset val="186"/>
      </rPr>
      <t>(A.kategorijas objektiem)</t>
    </r>
  </si>
  <si>
    <r>
      <t xml:space="preserve">TELPU IKDIENAS UZKOPŠANAS PAKALPOJUMI
</t>
    </r>
    <r>
      <rPr>
        <b/>
        <u/>
        <sz val="10"/>
        <color theme="1"/>
        <rFont val="Times New Roman"/>
        <family val="1"/>
        <charset val="186"/>
      </rPr>
      <t>(B.kategorijas objektiem)</t>
    </r>
  </si>
  <si>
    <r>
      <t xml:space="preserve">TELPU IKDIENAS UZKOPŠANAS PAKALPOJUMI
</t>
    </r>
    <r>
      <rPr>
        <b/>
        <u/>
        <sz val="10"/>
        <color theme="1"/>
        <rFont val="Times New Roman"/>
        <family val="1"/>
        <charset val="186"/>
      </rPr>
      <t>(C.kategorijas objektiem)</t>
    </r>
  </si>
  <si>
    <t>Pakalpojums</t>
  </si>
  <si>
    <t>LOGU UN STIKLA VIRSMU MAZGĀŠANA (abpusēja)</t>
  </si>
  <si>
    <r>
      <t>Pakešu logu (no abām pusēm, t.sk. rāmju, iekšējo un ārējo palodžu) mazgāšana (</t>
    </r>
    <r>
      <rPr>
        <u/>
        <sz val="11"/>
        <color theme="1"/>
        <rFont val="Times New Roman"/>
        <family val="1"/>
        <charset val="186"/>
      </rPr>
      <t>BEZ pacēlāja</t>
    </r>
    <r>
      <rPr>
        <sz val="11"/>
        <color theme="1"/>
        <rFont val="Times New Roman"/>
        <family val="1"/>
        <charset val="186"/>
      </rPr>
      <t>)</t>
    </r>
  </si>
  <si>
    <r>
      <t>Pakešu logu (no abām pusēm, t.sk. rāmju, iekšējo un ārējo palodžu) mazgāšana (</t>
    </r>
    <r>
      <rPr>
        <u/>
        <sz val="11"/>
        <rFont val="Times New Roman"/>
        <family val="1"/>
        <charset val="186"/>
      </rPr>
      <t>AR pacēlāju</t>
    </r>
    <r>
      <rPr>
        <sz val="11"/>
        <rFont val="Times New Roman"/>
        <family val="1"/>
        <charset val="186"/>
      </rPr>
      <t>)</t>
    </r>
  </si>
  <si>
    <r>
      <t>Koka logu(no abām pusēm, t.sk. rāmju, iekšējo un ārējo palodžu) mazgāšana (</t>
    </r>
    <r>
      <rPr>
        <u/>
        <sz val="11"/>
        <rFont val="Times New Roman"/>
        <family val="1"/>
        <charset val="186"/>
      </rPr>
      <t>BEZ pacēlāja</t>
    </r>
    <r>
      <rPr>
        <sz val="11"/>
        <rFont val="Times New Roman"/>
        <family val="1"/>
        <charset val="186"/>
      </rPr>
      <t>)</t>
    </r>
  </si>
  <si>
    <r>
      <t>Koka logu(no abām pusēm, t.sk. rāmju, iekšējo un ārējo palodžu) mazgāšana (</t>
    </r>
    <r>
      <rPr>
        <u/>
        <sz val="11"/>
        <rFont val="Times New Roman"/>
        <family val="1"/>
        <charset val="186"/>
      </rPr>
      <t>AR pacēlāju</t>
    </r>
    <r>
      <rPr>
        <sz val="11"/>
        <rFont val="Times New Roman"/>
        <family val="1"/>
        <charset val="186"/>
      </rPr>
      <t>)</t>
    </r>
  </si>
  <si>
    <t>Iekšējo un ārējo žalūziju tīrīšana</t>
  </si>
  <si>
    <t>Roku dvieļu sistēma TORK H1 vai ekvivalents (plastmasas)</t>
  </si>
  <si>
    <t>Tualetes papīra sistēma TORK T2 Mini Jumbo vai ekvivalents (plastmasas)</t>
  </si>
  <si>
    <t>Šķidro ziepju sistēma TORK S1 vai ekvivalents (plastmasas)</t>
  </si>
  <si>
    <t>Durvju (t.sk.rokturu), kāpņu margu, sienu vienreizēja padziļināta mazgāšana vai dezinfekcija</t>
  </si>
  <si>
    <t>Mīksto mēbeļu (krēslu, dīvānu) ķīmiskā tīrīšana</t>
  </si>
  <si>
    <t>Biroja tehnikas (datoru, printeru, multiekārtu, TV, u.c.) tīrīšana</t>
  </si>
  <si>
    <t>1 tehnikas vienība</t>
  </si>
  <si>
    <r>
      <rPr>
        <b/>
        <u/>
        <sz val="11"/>
        <rFont val="Times New Roman"/>
        <family val="1"/>
        <charset val="186"/>
      </rPr>
      <t>Telpu uzkopšana pēc avārijas situācijām</t>
    </r>
    <r>
      <rPr>
        <sz val="11"/>
        <rFont val="Times New Roman"/>
        <family val="1"/>
        <charset val="186"/>
      </rPr>
      <t xml:space="preserve">
(t.sk.ja nepieciešams, ar speciālo tehniku)</t>
    </r>
  </si>
  <si>
    <r>
      <rPr>
        <b/>
        <u/>
        <sz val="11"/>
        <rFont val="Times New Roman"/>
        <family val="1"/>
        <charset val="186"/>
      </rPr>
      <t xml:space="preserve">Telpu uzkopšana pēc remontdarbiem 
</t>
    </r>
    <r>
      <rPr>
        <sz val="11"/>
        <rFont val="Times New Roman"/>
        <family val="1"/>
        <charset val="186"/>
      </rPr>
      <t>(visu horizontālo un vertikālo virsmu, t.sk. ja nepieciešams, ar speciālo uzkopšanas tehniku)</t>
    </r>
  </si>
  <si>
    <r>
      <rPr>
        <b/>
        <u/>
        <sz val="11"/>
        <rFont val="Times New Roman"/>
        <family val="1"/>
        <charset val="186"/>
      </rPr>
      <t xml:space="preserve">Ikdienā neizmantotu telpu uzkopšana 
</t>
    </r>
    <r>
      <rPr>
        <sz val="11"/>
        <rFont val="Times New Roman"/>
        <family val="1"/>
        <charset val="186"/>
      </rPr>
      <t>(pagrabi, bēniņi, noliktavas)</t>
    </r>
  </si>
  <si>
    <r>
      <rPr>
        <u/>
        <sz val="11"/>
        <rFont val="Times New Roman"/>
        <family val="1"/>
        <charset val="186"/>
      </rPr>
      <t>Papildus</t>
    </r>
    <r>
      <rPr>
        <sz val="11"/>
        <rFont val="Times New Roman"/>
        <family val="1"/>
        <charset val="186"/>
      </rPr>
      <t xml:space="preserve"> teritorijas sakopšanas darbi, kad nepieciešams uzkopt papildus platību, kas ikdienā netiek uzkopta
(teritorijas slaucīšana, lapu, zaru un sīko atkritumu savākšana manuāli maisos)</t>
    </r>
  </si>
  <si>
    <r>
      <rPr>
        <u/>
        <sz val="11"/>
        <rFont val="Times New Roman"/>
        <family val="1"/>
        <charset val="186"/>
      </rPr>
      <t>Vienreizēji</t>
    </r>
    <r>
      <rPr>
        <sz val="11"/>
        <rFont val="Times New Roman"/>
        <family val="1"/>
        <charset val="186"/>
      </rPr>
      <t xml:space="preserve"> teritorijas sakopšanas darbi
(mobilā brigāde, dežūrsētnieks, piem.pilsētas svētku, sporta vai citu pasākumu laikā utml)</t>
    </r>
  </si>
  <si>
    <t>Fasādes mazgāšana (t.sk. Grafiti zīmējumu tīrīšana)</t>
  </si>
  <si>
    <t>Zāliena atjaunošana (vertikulēšana/aerācija un piesēšana)</t>
  </si>
  <si>
    <r>
      <rPr>
        <sz val="11"/>
        <rFont val="Times New Roman"/>
        <family val="1"/>
        <charset val="186"/>
      </rPr>
      <t>Zāles pļaušana</t>
    </r>
    <r>
      <rPr>
        <u/>
        <sz val="11"/>
        <rFont val="Times New Roman"/>
        <family val="1"/>
        <charset val="186"/>
      </rPr>
      <t xml:space="preserve"> ar rokas pļaujmašīnu/trimmeri</t>
    </r>
    <r>
      <rPr>
        <sz val="11"/>
        <rFont val="Times New Roman"/>
        <family val="1"/>
        <charset val="186"/>
      </rPr>
      <t xml:space="preserve"> </t>
    </r>
    <r>
      <rPr>
        <sz val="11"/>
        <color rgb="FFFF0000"/>
        <rFont val="Times New Roman"/>
        <family val="1"/>
        <charset val="186"/>
      </rPr>
      <t>*</t>
    </r>
  </si>
  <si>
    <r>
      <t xml:space="preserve">Dzīvžoga apgriešana </t>
    </r>
    <r>
      <rPr>
        <sz val="11"/>
        <color rgb="FFFF0000"/>
        <rFont val="Times New Roman"/>
        <family val="1"/>
        <charset val="186"/>
      </rPr>
      <t>*</t>
    </r>
  </si>
  <si>
    <r>
      <t xml:space="preserve">Mehanizēta teritorijas attīrīšana no sniega un ledus  </t>
    </r>
    <r>
      <rPr>
        <sz val="11"/>
        <color rgb="FFFF0000"/>
        <rFont val="Times New Roman"/>
        <family val="1"/>
        <charset val="186"/>
      </rPr>
      <t>*</t>
    </r>
  </si>
  <si>
    <r>
      <t xml:space="preserve">Mehanizēta teritorijas kaisīšana/apstrāde ar pretslīdes materiālu </t>
    </r>
    <r>
      <rPr>
        <sz val="11"/>
        <color rgb="FFFF0000"/>
        <rFont val="Times New Roman"/>
        <family val="1"/>
        <charset val="186"/>
      </rPr>
      <t>*</t>
    </r>
  </si>
  <si>
    <t xml:space="preserve">Mehanizēta teritorijas uzkopšana ar putekļsūcēju </t>
  </si>
  <si>
    <t>*** - Papildus pakalpojumi ir pakalpojumi, kuri būs nepieciešami papildus ikdienas uzkopšanas pakalpojumiem, kuri nav iekļauti Ikdienas uzkopšanas pakalpojumos.</t>
  </si>
  <si>
    <t>PAPILDUS PAKALPOJUMI ***
(ZEMGALES OBJEKTIEM)</t>
  </si>
  <si>
    <t>HIGIĒNAS PREČU NODROŠINĀŠANA+ VIRTUVES SAKOPŠANA+DEŽŪRAPKOPĒJA</t>
  </si>
  <si>
    <t>Virtuves mikroviļņu krāsns/plīts tīrīšana</t>
  </si>
  <si>
    <t>Pēc nepieciešamības</t>
  </si>
  <si>
    <t xml:space="preserve"> Jānodrošina esošās ikmēneša pakalpojuma cenas ietvaros, ja tas Objektam norādīts ĪPAŠAJĀS PRASĪBĀS. 
Gadījumos, kad ĪPAŠĀS PRASĪBĀS nav norādīts, bet nepieciešamība roda nākotnē, vai Jaunajiem objektiem  - šie pakalpojumi tiek nodrošināti un apmaksāti papildus par cenām, ko Pasūtītājs norādījis Papildpakalpojumos.</t>
  </si>
  <si>
    <t xml:space="preserve">TORK H1 roku dvieļu sistēmai 
vai ekvivalents (2 kārtas) </t>
  </si>
  <si>
    <t>TORK T2 Mini Jumbo tualetes papīra sistēmai 
vai ekvivalents (2 kārtas)</t>
  </si>
  <si>
    <t>TORK S1 šķidro ziepju sistēmai 
vai ekvivalents (1000 reizēm, nearomatizētas)</t>
  </si>
  <si>
    <t>ŠĶIDRĀS ZIEPES 
pudelītēs ar pumpīti</t>
  </si>
  <si>
    <t>DEZINFEKCIJAS LĪDZEKLIS
(WC telpās, virtuvē, vestibilos pie ieejas un klientu zonās)</t>
  </si>
  <si>
    <t>VIRTUVES 
DVIEĻI</t>
  </si>
  <si>
    <t>TRAUKU MAZGĀJAMAIS LĪDZEKLIS UN ŠVAMME
(virtuvē)</t>
  </si>
  <si>
    <t>GAISA ATSVAIDZINĀTĀJS UN BIRSTE 
(WC telpās)</t>
  </si>
  <si>
    <r>
      <t>Ietvju platība, cietais segums
(m</t>
    </r>
    <r>
      <rPr>
        <b/>
        <sz val="10"/>
        <color theme="1"/>
        <rFont val="Calibri"/>
        <family val="2"/>
        <charset val="186"/>
      </rPr>
      <t>²</t>
    </r>
    <r>
      <rPr>
        <b/>
        <sz val="10"/>
        <color theme="1"/>
        <rFont val="Times New Roman"/>
        <family val="1"/>
        <charset val="186"/>
      </rPr>
      <t>)</t>
    </r>
  </si>
  <si>
    <t>jānodrošina</t>
  </si>
  <si>
    <t>KADASTRA NR</t>
  </si>
  <si>
    <t>IZMĒRS</t>
  </si>
  <si>
    <t>* Paklāju skaits un nomaiņas biežums var mainīties, atkarībā no telpu Lietotāja prasībām un apstākļiem (piemēram cilvēku plūsmas ēkā, darbinieku darba organizācijas izmaiņām (pāreju uz darbu attālināti) utml.)</t>
  </si>
  <si>
    <t>115 X 200 cm</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</si>
  <si>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</si>
  <si>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ĪPAŠĀS PRASĪBAS (JĀŅEM VĒRĀ) UN PAPILDUS INFORMĀCIJA APRĒĶINIEM:</t>
  </si>
  <si>
    <t>IZPILDĪTĀJAM aizpildāmie lauki</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</si>
  <si>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</si>
  <si>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Adrese </t>
  </si>
  <si>
    <t>Pagalma platība
(m²)</t>
  </si>
  <si>
    <t>Kāpņu platība
(m²)</t>
  </si>
  <si>
    <t>Teritorijas uzkopšana</t>
  </si>
  <si>
    <t xml:space="preserve">Objektā nodarbināto  skaits </t>
  </si>
  <si>
    <t>Objektā nodarbināto kopējās stundas</t>
  </si>
  <si>
    <t>PAKALPOJUMS</t>
  </si>
  <si>
    <t>veids</t>
  </si>
  <si>
    <t>Adrese</t>
  </si>
  <si>
    <t>(h/mēnesī **)</t>
  </si>
  <si>
    <t xml:space="preserve">Darbinieku izmaksas stundā Bruto* 
</t>
  </si>
  <si>
    <t>VSAOI 
(darba devēja daļa, riska nodeva, atvaļinājuma, slimības naudas uzkrājums)</t>
  </si>
  <si>
    <t>EUR/h (bez PVN)</t>
  </si>
  <si>
    <t>EUR/mēn (bez PVN)</t>
  </si>
  <si>
    <t xml:space="preserve">Objektā nodarbinātā viena cilvēka stundu skaits </t>
  </si>
  <si>
    <t>EUR/mēnesī</t>
  </si>
  <si>
    <t>DARBASPĒKA izmaksas mēnesī
(t.sk. nodokļi)</t>
  </si>
  <si>
    <t xml:space="preserve">Viena  nodarbinātā izmaksas </t>
  </si>
  <si>
    <t xml:space="preserve">Materiālu izmaksas (uzkopšanas līdzekļi, dezinfekcijas līdzekļi, atkritumu maisi, u.c.), </t>
  </si>
  <si>
    <t>Inventārs, pamatlīdzekļu amortizācija, darba apģērbs</t>
  </si>
  <si>
    <t>Citas izmaksas (transporta un administratīvās izmaksas, darbu vadīšana u.c.)</t>
  </si>
  <si>
    <t>EUR/m2</t>
  </si>
  <si>
    <t>Higiēnas preču izmaksas</t>
  </si>
  <si>
    <t>OBJEKTA PLATĪBA</t>
  </si>
  <si>
    <t>M2</t>
  </si>
  <si>
    <t xml:space="preserve">OBJEKTA IZMAKSAS </t>
  </si>
  <si>
    <t xml:space="preserve">Provizoriskais apjoms </t>
  </si>
  <si>
    <t>CENA PAR PROVIZORISKO APJOMU
EUR/bez PVN</t>
  </si>
  <si>
    <t>1 gab rullis</t>
  </si>
  <si>
    <t>Roku dvieļi sistēmai TORK H1 vai ekvivalents</t>
  </si>
  <si>
    <t>Tualetes papīrs sistēmai TORK T2 Mini Jumbo vai ekvivalents</t>
  </si>
  <si>
    <t>Šķidro ziepju iepakojums sistēmai TORK S1 vai ekvivalents</t>
  </si>
  <si>
    <t>Dezūrapkopējas pakalpojums</t>
  </si>
  <si>
    <r>
      <rPr>
        <b/>
        <sz val="16"/>
        <rFont val="Times New Roman"/>
        <family val="1"/>
        <charset val="186"/>
      </rPr>
      <t xml:space="preserve">FINANŠU PIEDĀVĀJUMS
</t>
    </r>
    <r>
      <rPr>
        <sz val="14"/>
        <rFont val="Times New Roman"/>
        <family val="1"/>
        <charset val="186"/>
      </rPr>
      <t xml:space="preserve">iepirkumā "Telpu un teritorijas uzkopšana ZEMGALES reģionā"
</t>
    </r>
  </si>
  <si>
    <r>
      <rPr>
        <b/>
        <u/>
        <sz val="11"/>
        <rFont val="Times New Roman"/>
        <family val="1"/>
        <charset val="186"/>
      </rPr>
      <t>Ģenerālā telpu uzkopšana</t>
    </r>
    <r>
      <rPr>
        <sz val="11"/>
        <rFont val="Times New Roman"/>
        <family val="1"/>
        <charset val="186"/>
      </rPr>
      <t xml:space="preserve"> 
(t.sk.visu horizontālo un vertikālo virsmu, mīkstā grīdas seguma ķīmiskā tīrīšana, linoleja vaskošana vai pulēšana, logu un stikloto starpsienu mazgāšana no abām pusēm)</t>
    </r>
  </si>
  <si>
    <t>EUR/36 mēneši</t>
  </si>
  <si>
    <t>LĪGUMA DARBĪBAS LAIKĀ 36 MĒNEŠI</t>
  </si>
  <si>
    <t>IKDIENAS UZKOPŠANAS PAKALPOJUMI 
(ZEMGALES OBJEKTIEM)</t>
  </si>
  <si>
    <t>HIGIĒNAS PREČU NODROŠINĀŠANA****</t>
  </si>
  <si>
    <t>Higiēnas preču piegāde  ***</t>
  </si>
  <si>
    <t>Virtuves kafijas automāta tīrīšana ****</t>
  </si>
  <si>
    <t>Virtuves ledusskapju tīrīšana ****</t>
  </si>
  <si>
    <t>Virtuves nodrošināšana ar trauku mazgājamiem līdzekļiem *****</t>
  </si>
  <si>
    <t>WC gaisa atsvaidzinātāja nodrošināšana ***</t>
  </si>
  <si>
    <r>
      <t>* - Atkritumi urnas jāiztukšo katru dienu, ja tajās ir atkritumi. Maisiņi tiek mainīti,</t>
    </r>
    <r>
      <rPr>
        <i/>
        <u/>
        <sz val="8"/>
        <rFont val="Times New Roman"/>
        <family val="1"/>
        <charset val="186"/>
      </rPr>
      <t xml:space="preserve"> ja atkritumos ir bioloģiskas izcelsmes atkritumi</t>
    </r>
    <r>
      <rPr>
        <i/>
        <sz val="8"/>
        <rFont val="Times New Roman"/>
        <family val="1"/>
        <charset val="186"/>
      </rPr>
      <t>.</t>
    </r>
    <r>
      <rPr>
        <i/>
        <u/>
        <sz val="8"/>
        <rFont val="Times New Roman"/>
        <family val="1"/>
        <charset val="186"/>
      </rPr>
      <t xml:space="preserve"> Ja ir iespēja un Lietotājs/Pasūtītājs to pieprasa, tad atkritumi arī ir jāšķiro³</t>
    </r>
  </si>
  <si>
    <r>
      <t xml:space="preserve">*** - Higiēnas preces ir jāpiegādā, ja tas ir norādīts </t>
    </r>
    <r>
      <rPr>
        <b/>
        <i/>
        <u/>
        <sz val="8"/>
        <rFont val="Times New Roman"/>
        <family val="1"/>
        <charset val="186"/>
      </rPr>
      <t>Objektu sarakstā (Īpašajos noteikumos, kas jāņem vērā uzkopšanas prasībās) vai Pasūtītājs/Lietotājs to pieprasa vēlāk.</t>
    </r>
  </si>
  <si>
    <r>
      <t xml:space="preserve">**** - Kafijas automāta, ledusskapja, mikroviļnu krāsns un virtuves skapīšu tīrīšana no iekšpuses jāveic, ja tas ir norādīts </t>
    </r>
    <r>
      <rPr>
        <b/>
        <i/>
        <u/>
        <sz val="8"/>
        <rFont val="Times New Roman"/>
        <family val="1"/>
        <charset val="186"/>
      </rPr>
      <t>Objektu sarakstā (Īpašajos noteikumos, kas jāņem vērā uzkopšanas prasībās) vai Pasūtītājs/Lietotājs to pieprasa vēlā</t>
    </r>
    <r>
      <rPr>
        <i/>
        <sz val="8"/>
        <rFont val="Times New Roman"/>
        <family val="1"/>
        <charset val="186"/>
      </rPr>
      <t>k. Visu rūpīgi izņemot, iztīrot un pēc tam saliekot atpakaļ.</t>
    </r>
  </si>
  <si>
    <t>SKAITS*</t>
  </si>
  <si>
    <t>NOMAIŅAS BIEŽUMS *</t>
  </si>
  <si>
    <t xml:space="preserve">1 gab </t>
  </si>
  <si>
    <t>SNIEGA un  BIOLOĢISKO ATKRITUMU IZVEŠANAS DARBI</t>
  </si>
  <si>
    <t xml:space="preserve">Zāliena pļaušana </t>
  </si>
  <si>
    <t>x</t>
  </si>
  <si>
    <t>JAUNA OBJEKTA PIEVIENOŠANAS CENA</t>
  </si>
  <si>
    <t>CENA EUR/KVM</t>
  </si>
  <si>
    <t>līdz 1000</t>
  </si>
  <si>
    <t>no 1000-3000</t>
  </si>
  <si>
    <t>virs 3000</t>
  </si>
  <si>
    <t>KVM diapazons</t>
  </si>
  <si>
    <t>teritorija</t>
  </si>
  <si>
    <t>Pakalpojuma zona</t>
  </si>
  <si>
    <t>telpas</t>
  </si>
  <si>
    <t>n/a</t>
  </si>
  <si>
    <t xml:space="preserve">Maināmo paklāju izmaksas </t>
  </si>
  <si>
    <t>KOPĀ  CENA PAR IKDIENAS UZKOPŠANAS PAKALPOJUMU  (KRITĒRIJS K-1)</t>
  </si>
  <si>
    <t>KOPĀ  CENA PAR PAPILDUS PAKALPOJUMU (KRITĒRIJS K-2)</t>
  </si>
  <si>
    <t>kubs</t>
  </si>
  <si>
    <t>Telpu ikdienas uzkopšana</t>
  </si>
  <si>
    <t>1.1</t>
  </si>
  <si>
    <t>1.2</t>
  </si>
  <si>
    <t>1.3</t>
  </si>
  <si>
    <t>1.4</t>
  </si>
  <si>
    <t>1.5</t>
  </si>
  <si>
    <t>2.1.</t>
  </si>
  <si>
    <t>2.2.</t>
  </si>
  <si>
    <t>2.3.</t>
  </si>
  <si>
    <t>2.4.</t>
  </si>
  <si>
    <t>2.5.</t>
  </si>
  <si>
    <t>3.1</t>
  </si>
  <si>
    <t>3.2</t>
  </si>
  <si>
    <t>3.3</t>
  </si>
  <si>
    <t>3.4</t>
  </si>
  <si>
    <t>3.5</t>
  </si>
  <si>
    <t>3.6</t>
  </si>
  <si>
    <t>4.1</t>
  </si>
  <si>
    <t>4.2</t>
  </si>
  <si>
    <t>4.3</t>
  </si>
  <si>
    <t>4.4</t>
  </si>
  <si>
    <t>4.5</t>
  </si>
  <si>
    <t>4.6</t>
  </si>
  <si>
    <t>4.7</t>
  </si>
  <si>
    <t>4.8</t>
  </si>
  <si>
    <t>4.9</t>
  </si>
  <si>
    <t>4.10</t>
  </si>
  <si>
    <t>4.11</t>
  </si>
  <si>
    <t>5.1</t>
  </si>
  <si>
    <t>5.2</t>
  </si>
  <si>
    <t>5.3</t>
  </si>
  <si>
    <t>5.4</t>
  </si>
  <si>
    <t>5.5</t>
  </si>
  <si>
    <t>5.6</t>
  </si>
  <si>
    <t>5.7</t>
  </si>
  <si>
    <t>5.8</t>
  </si>
  <si>
    <t>5.9</t>
  </si>
  <si>
    <t>5.10</t>
  </si>
  <si>
    <t>5.11</t>
  </si>
  <si>
    <t>5.12</t>
  </si>
  <si>
    <t>6.1</t>
  </si>
  <si>
    <t>6.2</t>
  </si>
  <si>
    <t>09000060021001</t>
  </si>
  <si>
    <t>46010134939001</t>
  </si>
  <si>
    <t>OBJEKTA UZKOPŠANAS KATEGORIJA</t>
  </si>
  <si>
    <t>x - jānodrošina</t>
  </si>
  <si>
    <t>46010134939</t>
  </si>
  <si>
    <t>09000060021</t>
  </si>
  <si>
    <t>X - jānodrošina</t>
  </si>
  <si>
    <t>KOPĀ CENA PAR JAUNA OBJEKTA PIEVIENOŠANU (Kritērijs K-3)</t>
  </si>
  <si>
    <t>VNĪ nenodrošina darbarīku glabāšanas telpu, atkritumu konteineri izvešanas dienā jāizstumj pie iebraucamā ceļa.</t>
  </si>
  <si>
    <t>Sanitārās telpas: 2 izlietnes, 2 podi., viena izlietne virtuvē
Pakešu logi jāmazgā 1x gadā</t>
  </si>
  <si>
    <t>TORK S1 šķidro ziepju sistēmai 
vai ekvivalents (1000 reizēm, nearomatizētas)     TORK S4 šķidro ziepju sistēmai 
vai ekvivalents (1000 reizēm, nearomatizētas) (1.stāva tualete)</t>
  </si>
  <si>
    <t>1xnedēļā</t>
  </si>
  <si>
    <t>--</t>
  </si>
  <si>
    <t>Noteiktā laikā katru vakaru jāaizslēdz visas ārdurvis, 1.stāva gaiteņa durvis un jāuzliek signalizācija.
Sanitārās telpas:3 izlietnes, 3 podi., viena izlietne virtuvē
Pakešu logi jāmazgā 2x gadā</t>
  </si>
  <si>
    <t>Noteiktā laikā katru darbadienas rītu jāatslēdz visas ārdurvis, 1.stāva gaiteņa druvis un jānoņem signalizācija, un vakarā noteiktā laikā visas jāaizslēdz un jāuzliek uz signalizāciju. Katru darbadienas rītu jānoņem diagonālā pacēlāja pārsegs un pacēlājs jāieslēdz, vakaros tas jāizslēdz un jāpārklāj pārsegs.</t>
  </si>
  <si>
    <t>Āra lieveņu, kāpņu platība ir iekļauta ailē Ietvju platība, cietais segums</t>
  </si>
  <si>
    <t>CENA par pakalpojumu KOPĀ mēnesī</t>
  </si>
  <si>
    <t>CENA par pakalpojumu KOPĀ līguma perioda laikā 36 mēneši</t>
  </si>
  <si>
    <t>CENA par pakalpojumu m2</t>
  </si>
  <si>
    <t>CENA MĒNESĪ</t>
  </si>
  <si>
    <t>EUR/MĒN</t>
  </si>
  <si>
    <r>
      <t>CENA PAR M</t>
    </r>
    <r>
      <rPr>
        <b/>
        <vertAlign val="superscript"/>
        <sz val="11"/>
        <rFont val="Times New Roman"/>
        <family val="1"/>
        <charset val="186"/>
      </rPr>
      <t>2</t>
    </r>
    <r>
      <rPr>
        <b/>
        <sz val="11"/>
        <rFont val="Times New Roman"/>
        <family val="1"/>
        <charset val="186"/>
      </rPr>
      <t xml:space="preserve">
EUR bez PVN</t>
    </r>
  </si>
  <si>
    <t xml:space="preserve">Virtuvē TORK H1 roku dvieļu sistēmai 
vai ekvivalents (2 kārtas) (virtuvē)                           Divās tualetēs TORK H2 roku dvieļu sistēmai 
vai ekvivalents (2 kārtas) </t>
  </si>
  <si>
    <t>punkti K1</t>
  </si>
  <si>
    <r>
      <t>MAKSIMĀLIE PUNKTI</t>
    </r>
    <r>
      <rPr>
        <b/>
        <sz val="12"/>
        <color rgb="FFFF0000"/>
        <rFont val="Arial"/>
        <family val="2"/>
      </rPr>
      <t xml:space="preserve"> </t>
    </r>
  </si>
  <si>
    <t>punkti K2</t>
  </si>
  <si>
    <t>punkti K3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</si>
</sst>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1" x14ac:knownFonts="1">
    <font>
      <sz val="11"/>
      <color theme="1"/>
      <name val="Calibri"/>
      <family val="2"/>
      <charset val="186"/>
      <scheme val="minor"/>
    </font>
    <font>
      <sz val="10"/>
      <color theme="1"/>
      <name val="Times New Roman"/>
      <family val="1"/>
      <charset val="186"/>
    </font>
    <font>
      <b/>
      <sz val="9"/>
      <color theme="1"/>
      <name val="Times New Roman"/>
      <family val="1"/>
      <charset val="186"/>
    </font>
    <font>
      <sz val="10"/>
      <color rgb="FFFF0000"/>
      <name val="Times New Roman"/>
      <family val="1"/>
      <charset val="186"/>
    </font>
    <font>
      <b/>
      <sz val="9"/>
      <color rgb="FF000000"/>
      <name val="Times New Roman"/>
      <family val="1"/>
      <charset val="186"/>
    </font>
    <font>
      <b/>
      <sz val="9"/>
      <name val="Times New Roman"/>
      <family val="1"/>
      <charset val="186"/>
    </font>
    <font>
      <sz val="9"/>
      <color rgb="FFFF0000"/>
      <name val="Times New Roman"/>
      <family val="1"/>
      <charset val="186"/>
    </font>
    <font>
      <sz val="10"/>
      <name val="Arial"/>
      <family val="2"/>
      <charset val="186"/>
    </font>
    <font>
      <sz val="9"/>
      <name val="Times New Roman"/>
      <family val="1"/>
      <charset val="186"/>
    </font>
    <font>
      <b/>
      <sz val="10"/>
      <color theme="1"/>
      <name val="Times New Roman"/>
      <family val="1"/>
      <charset val="186"/>
    </font>
    <font>
      <b/>
      <sz val="10"/>
      <color rgb="FFFF0000"/>
      <name val="Times New Roman"/>
      <family val="1"/>
      <charset val="186"/>
    </font>
    <font>
      <b/>
      <sz val="10"/>
      <color theme="1"/>
      <name val="Calibri"/>
      <family val="2"/>
      <charset val="186"/>
    </font>
    <font>
      <b/>
      <sz val="10"/>
      <name val="Times New Roman"/>
      <family val="1"/>
      <charset val="186"/>
    </font>
    <font>
      <b/>
      <sz val="14"/>
      <color theme="1"/>
      <name val="Times New Roman"/>
      <family val="1"/>
      <charset val="186"/>
    </font>
    <font>
      <sz val="10"/>
      <name val="Times New Roman"/>
      <family val="1"/>
      <charset val="186"/>
    </font>
    <font>
      <sz val="9"/>
      <color indexed="81"/>
      <name val="Tahoma"/>
      <family val="2"/>
      <charset val="186"/>
    </font>
    <font>
      <b/>
      <sz val="9"/>
      <color indexed="81"/>
      <name val="Tahoma"/>
      <family val="2"/>
      <charset val="186"/>
    </font>
    <font>
      <sz val="11"/>
      <color theme="1"/>
      <name val="Calibri"/>
      <family val="2"/>
      <charset val="186"/>
      <scheme val="minor"/>
    </font>
    <font>
      <b/>
      <sz val="11"/>
      <color rgb="FFFF0000"/>
      <name val="Times New Roman"/>
      <family val="1"/>
      <charset val="186"/>
    </font>
    <font>
      <b/>
      <sz val="11"/>
      <color rgb="FF000000"/>
      <name val="Times New Roman"/>
      <family val="1"/>
      <charset val="186"/>
    </font>
    <font>
      <b/>
      <sz val="11"/>
      <name val="Times New Roman"/>
      <family val="1"/>
      <charset val="186"/>
    </font>
    <font>
      <sz val="11"/>
      <color rgb="FF000000"/>
      <name val="Times New Roman"/>
      <family val="1"/>
      <charset val="186"/>
    </font>
    <font>
      <sz val="11"/>
      <color rgb="FFFF0000"/>
      <name val="Times New Roman"/>
      <family val="1"/>
      <charset val="186"/>
    </font>
    <font>
      <sz val="11"/>
      <color theme="1"/>
      <name val="Times New Roman"/>
      <family val="1"/>
      <charset val="186"/>
    </font>
    <font>
      <sz val="11"/>
      <name val="Times New Roman"/>
      <family val="1"/>
      <charset val="186"/>
    </font>
    <font>
      <b/>
      <sz val="10"/>
      <color rgb="FF000000"/>
      <name val="Times New Roman"/>
      <family val="1"/>
      <charset val="186"/>
    </font>
    <font>
      <sz val="10"/>
      <color theme="1"/>
      <name val="Calibri"/>
      <family val="2"/>
      <charset val="186"/>
      <scheme val="minor"/>
    </font>
    <font>
      <sz val="10"/>
      <color rgb="FF000000"/>
      <name val="Times New Roman"/>
      <family val="1"/>
      <charset val="186"/>
    </font>
    <font>
      <b/>
      <sz val="10"/>
      <color indexed="8"/>
      <name val="Times New Roman"/>
      <family val="1"/>
      <charset val="186"/>
    </font>
    <font>
      <i/>
      <sz val="10"/>
      <color rgb="FFFF0000"/>
      <name val="Times New Roman"/>
      <family val="1"/>
      <charset val="186"/>
    </font>
    <font>
      <sz val="11"/>
      <color theme="0" tint="-0.14996795556505021"/>
      <name val="Times New Roman"/>
      <family val="1"/>
      <charset val="186"/>
    </font>
    <font>
      <sz val="10"/>
      <color theme="1"/>
      <name val="Times New Roman"/>
      <family val="1"/>
    </font>
    <font>
      <b/>
      <sz val="10"/>
      <name val="Times New Roman"/>
      <family val="1"/>
    </font>
    <font>
      <vertAlign val="superscript"/>
      <sz val="10"/>
      <name val="Times New Roman"/>
      <family val="1"/>
      <charset val="186"/>
    </font>
    <font>
      <sz val="10"/>
      <color theme="0" tint="-0.14999847407452621"/>
      <name val="Times New Roman"/>
      <family val="1"/>
    </font>
    <font>
      <b/>
      <sz val="10"/>
      <color theme="0" tint="-0.14999847407452621"/>
      <name val="Times New Roman"/>
      <family val="1"/>
    </font>
    <font>
      <sz val="8"/>
      <name val="Calibri"/>
      <family val="2"/>
      <charset val="186"/>
      <scheme val="minor"/>
    </font>
    <font>
      <sz val="9"/>
      <color theme="1"/>
      <name val="Times New Roman"/>
      <family val="1"/>
      <charset val="186"/>
    </font>
    <font>
      <b/>
      <u/>
      <sz val="10"/>
      <color rgb="FFFF0000"/>
      <name val="Times New Roman"/>
      <family val="1"/>
      <charset val="186"/>
    </font>
    <font>
      <b/>
      <u/>
      <sz val="10"/>
      <name val="Times New Roman"/>
      <family val="1"/>
      <charset val="186"/>
    </font>
    <font>
      <i/>
      <sz val="10"/>
      <color theme="1"/>
      <name val="Times New Roman"/>
      <family val="1"/>
      <charset val="186"/>
    </font>
    <font>
      <i/>
      <sz val="10"/>
      <name val="Times New Roman"/>
      <family val="1"/>
      <charset val="186"/>
    </font>
    <font>
      <u/>
      <sz val="10"/>
      <name val="Times New Roman"/>
      <family val="1"/>
      <charset val="186"/>
    </font>
    <font>
      <b/>
      <u/>
      <sz val="10"/>
      <color theme="1"/>
      <name val="Times New Roman"/>
      <family val="1"/>
      <charset val="186"/>
    </font>
    <font>
      <i/>
      <sz val="8"/>
      <name val="Times New Roman"/>
      <family val="1"/>
      <charset val="186"/>
    </font>
    <font>
      <b/>
      <sz val="12"/>
      <color theme="1"/>
      <name val="Times New Roman"/>
      <family val="1"/>
      <charset val="186"/>
    </font>
    <font>
      <sz val="10"/>
      <color rgb="FFFF0000"/>
      <name val="Calibri"/>
      <family val="2"/>
      <charset val="186"/>
    </font>
    <font>
      <b/>
      <sz val="11"/>
      <color theme="1"/>
      <name val="Times New Roman"/>
      <family val="1"/>
      <charset val="186"/>
    </font>
    <font>
      <i/>
      <sz val="11"/>
      <color rgb="FF000000"/>
      <name val="Times New Roman"/>
      <family val="1"/>
      <charset val="186"/>
    </font>
    <font>
      <i/>
      <sz val="11"/>
      <color theme="1"/>
      <name val="Times New Roman"/>
      <family val="1"/>
      <charset val="186"/>
    </font>
    <font>
      <i/>
      <sz val="11"/>
      <color rgb="FFFF0000"/>
      <name val="Times New Roman"/>
      <family val="1"/>
      <charset val="186"/>
    </font>
    <font>
      <b/>
      <sz val="11"/>
      <color indexed="8"/>
      <name val="Times New Roman"/>
      <family val="1"/>
      <charset val="186"/>
    </font>
    <font>
      <i/>
      <sz val="11"/>
      <name val="Times New Roman"/>
      <family val="1"/>
      <charset val="186"/>
    </font>
    <font>
      <u/>
      <sz val="11"/>
      <color theme="1"/>
      <name val="Times New Roman"/>
      <family val="1"/>
      <charset val="186"/>
    </font>
    <font>
      <u/>
      <sz val="11"/>
      <name val="Times New Roman"/>
      <family val="1"/>
      <charset val="186"/>
    </font>
    <font>
      <b/>
      <u/>
      <sz val="11"/>
      <name val="Times New Roman"/>
      <family val="1"/>
      <charset val="186"/>
    </font>
    <font>
      <sz val="9"/>
      <color rgb="FF000000"/>
      <name val="Times New Roman"/>
      <family val="1"/>
      <charset val="186"/>
    </font>
    <font>
      <sz val="16"/>
      <name val="Times New Roman"/>
      <family val="1"/>
      <charset val="186"/>
    </font>
    <font>
      <b/>
      <sz val="16"/>
      <name val="Times New Roman"/>
      <family val="1"/>
      <charset val="186"/>
    </font>
    <font>
      <sz val="14"/>
      <name val="Times New Roman"/>
      <family val="1"/>
      <charset val="186"/>
    </font>
    <font>
      <b/>
      <i/>
      <sz val="10"/>
      <name val="Times New Roman"/>
      <family val="1"/>
      <charset val="186"/>
    </font>
    <font>
      <b/>
      <i/>
      <sz val="14"/>
      <color theme="1"/>
      <name val="Times New Roman"/>
      <family val="1"/>
      <charset val="186"/>
    </font>
    <font>
      <i/>
      <sz val="12"/>
      <name val="Calibri"/>
      <family val="2"/>
      <charset val="186"/>
    </font>
    <font>
      <i/>
      <u/>
      <sz val="8"/>
      <name val="Times New Roman"/>
      <family val="1"/>
      <charset val="186"/>
    </font>
    <font>
      <b/>
      <i/>
      <u/>
      <sz val="8"/>
      <name val="Times New Roman"/>
      <family val="1"/>
      <charset val="186"/>
    </font>
    <font>
      <b/>
      <i/>
      <sz val="12"/>
      <color theme="1"/>
      <name val="Times New Roman"/>
      <family val="1"/>
      <charset val="186"/>
    </font>
    <font>
      <sz val="12"/>
      <name val="Times New Roman"/>
      <family val="1"/>
      <charset val="186"/>
    </font>
    <font>
      <b/>
      <sz val="12"/>
      <name val="Times New Roman"/>
      <family val="1"/>
      <charset val="186"/>
    </font>
    <font>
      <sz val="12"/>
      <color theme="1"/>
      <name val="Times New Roman"/>
      <family val="1"/>
      <charset val="186"/>
    </font>
    <font>
      <sz val="12"/>
      <color rgb="FFFF0000"/>
      <name val="Times New Roman"/>
      <family val="1"/>
      <charset val="186"/>
    </font>
    <font>
      <b/>
      <i/>
      <sz val="11"/>
      <color theme="1"/>
      <name val="Times New Roman"/>
      <family val="1"/>
      <charset val="186"/>
    </font>
    <font>
      <sz val="12"/>
      <color theme="1"/>
      <name val="Calibri"/>
      <family val="2"/>
      <charset val="186"/>
      <scheme val="minor"/>
    </font>
    <font>
      <i/>
      <sz val="12"/>
      <color theme="1"/>
      <name val="Times New Roman"/>
      <family val="1"/>
      <charset val="186"/>
    </font>
    <font>
      <i/>
      <sz val="12"/>
      <name val="Times New Roman"/>
      <family val="1"/>
      <charset val="186"/>
    </font>
    <font>
      <i/>
      <sz val="12"/>
      <color rgb="FF000000"/>
      <name val="Times New Roman"/>
      <family val="1"/>
      <charset val="186"/>
    </font>
    <font>
      <b/>
      <vertAlign val="superscript"/>
      <sz val="11"/>
      <name val="Times New Roman"/>
      <family val="1"/>
      <charset val="186"/>
    </font>
    <font>
      <sz val="11"/>
      <color rgb="FF000000"/>
      <name val="Calibri"/>
      <family val="2"/>
      <charset val="186"/>
    </font>
    <font>
      <b/>
      <sz val="12"/>
      <name val="Arial"/>
      <family val="2"/>
      <charset val="186"/>
    </font>
    <font>
      <b/>
      <sz val="12"/>
      <color rgb="FFFF0000"/>
      <name val="Arial"/>
      <family val="2"/>
    </font>
    <font>
      <i/>
      <sz val="12"/>
      <color theme="1"/>
      <name val="Arial"/>
      <family val="2"/>
      <charset val="186"/>
    </font>
    <font>
      <b/>
      <sz val="12"/>
      <color rgb="FFFF0000"/>
      <name val="Arial"/>
      <family val="2"/>
      <charset val="186"/>
    </font>
  </fonts>
  <fills count="20">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
      <patternFill patternType="solid">
        <fgColor rgb="FFFFCCCC"/>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C000"/>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4" tint="0.79998168889431442"/>
        <bgColor indexed="64"/>
      </patternFill>
    </fill>
  </fills>
  <borders count="41">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style="hair">
        <color indexed="64"/>
      </right>
      <top style="medium">
        <color indexed="64"/>
      </top>
      <bottom/>
      <diagonal/>
    </border>
    <border>
      <left/>
      <right style="hair">
        <color indexed="64"/>
      </right>
      <top/>
      <bottom/>
      <diagonal/>
    </border>
    <border>
      <left style="hair">
        <color indexed="64"/>
      </left>
      <right style="medium">
        <color indexed="64"/>
      </right>
      <top style="medium">
        <color indexed="64"/>
      </top>
      <bottom/>
      <diagonal/>
    </border>
    <border>
      <left style="hair">
        <color indexed="64"/>
      </left>
      <right style="hair">
        <color indexed="64"/>
      </right>
      <top style="hair">
        <color indexed="64"/>
      </top>
      <bottom style="thin">
        <color indexed="64"/>
      </bottom>
      <diagonal/>
    </border>
    <border>
      <left style="hair">
        <color rgb="FF000000"/>
      </left>
      <right style="hair">
        <color rgb="FF000000"/>
      </right>
      <top style="hair">
        <color rgb="FF000000"/>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rgb="FF000000"/>
      </left>
      <right style="hair">
        <color rgb="FF000000"/>
      </right>
      <top style="thin">
        <color indexed="64"/>
      </top>
      <bottom style="hair">
        <color rgb="FF000000"/>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rgb="FF000000"/>
      </left>
      <right style="hair">
        <color rgb="FF000000"/>
      </right>
      <top style="hair">
        <color rgb="FF000000"/>
      </top>
      <bottom style="thin">
        <color indexed="64"/>
      </bottom>
      <diagonal/>
    </border>
    <border>
      <left style="hair">
        <color indexed="64"/>
      </left>
      <right style="thin">
        <color indexed="64"/>
      </right>
      <top style="hair">
        <color indexed="64"/>
      </top>
      <bottom style="thin">
        <color indexed="64"/>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0">
    <xf numFmtId="0" fontId="0" fillId="0" borderId="0"/>
    <xf numFmtId="0" fontId="7" fillId="0" borderId="0"/>
    <xf numFmtId="0" fontId="17" fillId="0" borderId="0"/>
    <xf numFmtId="0" fontId="7" fillId="0" borderId="0"/>
    <xf numFmtId="0" fontId="17" fillId="0" borderId="0"/>
    <xf numFmtId="0" fontId="17" fillId="0" borderId="0"/>
    <xf numFmtId="0" fontId="7" fillId="0" borderId="0"/>
    <xf numFmtId="0" fontId="17" fillId="0" borderId="0"/>
    <xf numFmtId="0" fontId="76" fillId="0" borderId="0"/>
    <xf numFmtId="0" fontId="17" fillId="0" borderId="0"/>
  </cellStyleXfs>
  <cellXfs count="437">
    <xf numFmtId="0" fontId="0" fillId="0" borderId="0" xfId="0"/>
    <xf numFmtId="0" fontId="4" fillId="0" borderId="1" xfId="0" applyFont="1" applyBorder="1" applyAlignment="1">
      <alignment vertical="center" wrapText="1"/>
    </xf>
    <xf numFmtId="0" fontId="2" fillId="0" borderId="1" xfId="0" applyFont="1" applyBorder="1" applyAlignment="1">
      <alignment vertical="center" wrapText="1"/>
    </xf>
    <xf numFmtId="0" fontId="5" fillId="0" borderId="1" xfId="0" applyFont="1" applyBorder="1" applyAlignment="1">
      <alignment vertical="center" wrapText="1"/>
    </xf>
    <xf numFmtId="4" fontId="4" fillId="0" borderId="1" xfId="0" applyNumberFormat="1" applyFont="1" applyBorder="1" applyAlignment="1">
      <alignment vertical="center" wrapText="1"/>
    </xf>
    <xf numFmtId="4" fontId="5" fillId="0" borderId="1" xfId="0" applyNumberFormat="1" applyFont="1" applyBorder="1" applyAlignment="1">
      <alignment vertical="center" wrapText="1"/>
    </xf>
    <xf numFmtId="4" fontId="5" fillId="8" borderId="1" xfId="0" applyNumberFormat="1" applyFont="1" applyFill="1" applyBorder="1" applyAlignment="1">
      <alignment vertical="center" wrapText="1"/>
    </xf>
    <xf numFmtId="4" fontId="8" fillId="8" borderId="1" xfId="0" applyNumberFormat="1" applyFont="1" applyFill="1" applyBorder="1" applyAlignment="1">
      <alignment horizontal="center" vertical="center"/>
    </xf>
    <xf numFmtId="0" fontId="5" fillId="8" borderId="1" xfId="0" applyFont="1" applyFill="1" applyBorder="1" applyAlignment="1">
      <alignment vertical="center" wrapText="1"/>
    </xf>
    <xf numFmtId="0" fontId="2" fillId="8" borderId="1" xfId="0" applyFont="1" applyFill="1" applyBorder="1" applyAlignment="1">
      <alignment vertical="center" wrapText="1"/>
    </xf>
    <xf numFmtId="0" fontId="1" fillId="0" borderId="0" xfId="0" applyFont="1"/>
    <xf numFmtId="0" fontId="1" fillId="0" borderId="1" xfId="0" applyFont="1" applyBorder="1" applyAlignment="1">
      <alignment horizontal="center" vertical="center"/>
    </xf>
    <xf numFmtId="0" fontId="1" fillId="0" borderId="0" xfId="0" applyFont="1" applyAlignment="1">
      <alignment horizontal="center" vertical="center"/>
    </xf>
    <xf numFmtId="0" fontId="17" fillId="0" borderId="0" xfId="2"/>
    <xf numFmtId="0" fontId="18" fillId="0" borderId="0" xfId="2" applyFont="1" applyAlignment="1">
      <alignment horizontal="center"/>
    </xf>
    <xf numFmtId="0" fontId="19" fillId="2" borderId="1" xfId="2" applyFont="1" applyFill="1" applyBorder="1" applyAlignment="1">
      <alignment horizontal="center" vertical="center" wrapText="1"/>
    </xf>
    <xf numFmtId="0" fontId="18" fillId="0" borderId="1" xfId="2" applyFont="1" applyBorder="1" applyAlignment="1">
      <alignment horizontal="right" wrapText="1"/>
    </xf>
    <xf numFmtId="0" fontId="23" fillId="0" borderId="1" xfId="2" applyFont="1" applyBorder="1" applyAlignment="1">
      <alignment wrapText="1"/>
    </xf>
    <xf numFmtId="2" fontId="18" fillId="8" borderId="1" xfId="2" applyNumberFormat="1" applyFont="1" applyFill="1" applyBorder="1" applyAlignment="1">
      <alignment horizontal="center" vertical="center" wrapText="1"/>
    </xf>
    <xf numFmtId="2" fontId="22" fillId="8" borderId="1" xfId="2" applyNumberFormat="1" applyFont="1" applyFill="1" applyBorder="1" applyAlignment="1">
      <alignment horizontal="left" wrapText="1"/>
    </xf>
    <xf numFmtId="0" fontId="22" fillId="0" borderId="0" xfId="2" applyFont="1" applyAlignment="1">
      <alignment horizontal="center" vertical="top" wrapText="1"/>
    </xf>
    <xf numFmtId="0" fontId="22" fillId="0" borderId="0" xfId="2" applyFont="1"/>
    <xf numFmtId="0" fontId="23" fillId="0" borderId="0" xfId="2" applyFont="1"/>
    <xf numFmtId="0" fontId="23" fillId="0" borderId="0" xfId="2" applyFont="1" applyAlignment="1">
      <alignment vertical="center"/>
    </xf>
    <xf numFmtId="0" fontId="21" fillId="0" borderId="0" xfId="2" applyFont="1" applyAlignment="1">
      <alignment horizontal="left" vertical="top" wrapText="1"/>
    </xf>
    <xf numFmtId="0" fontId="25" fillId="3" borderId="2" xfId="2" applyFont="1" applyFill="1" applyBorder="1" applyAlignment="1">
      <alignment vertical="center" wrapText="1"/>
    </xf>
    <xf numFmtId="0" fontId="25" fillId="3" borderId="2" xfId="2" applyFont="1" applyFill="1" applyBorder="1" applyAlignment="1">
      <alignment horizontal="center" vertical="center" wrapText="1"/>
    </xf>
    <xf numFmtId="0" fontId="9" fillId="3" borderId="1" xfId="2" applyFont="1" applyFill="1" applyBorder="1" applyAlignment="1">
      <alignment horizontal="center" vertical="center" wrapText="1"/>
    </xf>
    <xf numFmtId="0" fontId="12" fillId="3" borderId="1" xfId="2" applyFont="1" applyFill="1" applyBorder="1" applyAlignment="1">
      <alignment horizontal="center" vertical="center" wrapText="1"/>
    </xf>
    <xf numFmtId="0" fontId="25" fillId="3" borderId="1" xfId="2" applyFont="1" applyFill="1" applyBorder="1" applyAlignment="1">
      <alignment horizontal="center" vertical="center" wrapText="1"/>
    </xf>
    <xf numFmtId="0" fontId="26" fillId="0" borderId="0" xfId="2" applyFont="1"/>
    <xf numFmtId="0" fontId="12" fillId="3" borderId="1" xfId="3" applyFont="1" applyFill="1" applyBorder="1" applyAlignment="1">
      <alignment horizontal="center" vertical="center" wrapText="1"/>
    </xf>
    <xf numFmtId="0" fontId="12" fillId="3" borderId="3" xfId="3" applyFont="1" applyFill="1" applyBorder="1" applyAlignment="1">
      <alignment horizontal="center" vertical="center" wrapText="1"/>
    </xf>
    <xf numFmtId="2" fontId="18" fillId="0" borderId="1" xfId="2" applyNumberFormat="1" applyFont="1" applyBorder="1" applyAlignment="1">
      <alignment horizontal="center" wrapText="1"/>
    </xf>
    <xf numFmtId="4" fontId="8" fillId="5" borderId="1" xfId="0" applyNumberFormat="1" applyFont="1" applyFill="1" applyBorder="1" applyAlignment="1">
      <alignment horizontal="center" vertical="center"/>
    </xf>
    <xf numFmtId="4" fontId="6" fillId="5" borderId="1" xfId="0" applyNumberFormat="1" applyFont="1" applyFill="1" applyBorder="1" applyAlignment="1">
      <alignment horizontal="center" vertical="center"/>
    </xf>
    <xf numFmtId="0" fontId="23" fillId="0" borderId="0" xfId="2" applyFont="1" applyAlignment="1">
      <alignment horizontal="center" vertical="center"/>
    </xf>
    <xf numFmtId="0" fontId="1" fillId="0" borderId="0" xfId="2" applyFont="1"/>
    <xf numFmtId="2" fontId="18" fillId="9" borderId="1" xfId="2" applyNumberFormat="1" applyFont="1" applyFill="1" applyBorder="1" applyAlignment="1">
      <alignment horizontal="center" vertical="center" wrapText="1"/>
    </xf>
    <xf numFmtId="0" fontId="19" fillId="8" borderId="1" xfId="2" applyFont="1" applyFill="1" applyBorder="1" applyAlignment="1">
      <alignment horizontal="center" vertical="center" wrapText="1"/>
    </xf>
    <xf numFmtId="2" fontId="19" fillId="8" borderId="1" xfId="2" applyNumberFormat="1" applyFont="1" applyFill="1" applyBorder="1" applyAlignment="1">
      <alignment horizontal="center" vertical="center" wrapText="1"/>
    </xf>
    <xf numFmtId="0" fontId="23" fillId="8" borderId="0" xfId="2" applyFont="1" applyFill="1"/>
    <xf numFmtId="0" fontId="20" fillId="8" borderId="1" xfId="2" applyFont="1" applyFill="1" applyBorder="1" applyAlignment="1">
      <alignment horizontal="center" vertical="center" wrapText="1"/>
    </xf>
    <xf numFmtId="2" fontId="20" fillId="8" borderId="1" xfId="2" applyNumberFormat="1" applyFont="1" applyFill="1" applyBorder="1" applyAlignment="1">
      <alignment horizontal="center" vertical="center" wrapText="1"/>
    </xf>
    <xf numFmtId="0" fontId="24" fillId="8" borderId="0" xfId="2" applyFont="1" applyFill="1"/>
    <xf numFmtId="4" fontId="23" fillId="0" borderId="0" xfId="2" applyNumberFormat="1" applyFont="1" applyAlignment="1">
      <alignment horizontal="center"/>
    </xf>
    <xf numFmtId="4" fontId="9" fillId="3" borderId="1" xfId="2" applyNumberFormat="1" applyFont="1" applyFill="1" applyBorder="1" applyAlignment="1">
      <alignment horizontal="center" vertical="center" wrapText="1"/>
    </xf>
    <xf numFmtId="4" fontId="23" fillId="0" borderId="1" xfId="2" applyNumberFormat="1" applyFont="1" applyBorder="1" applyAlignment="1">
      <alignment horizontal="center" vertical="center" wrapText="1"/>
    </xf>
    <xf numFmtId="4" fontId="23" fillId="8" borderId="1" xfId="2" applyNumberFormat="1" applyFont="1" applyFill="1" applyBorder="1" applyAlignment="1">
      <alignment horizontal="center" vertical="center" wrapText="1"/>
    </xf>
    <xf numFmtId="4" fontId="24" fillId="0" borderId="1" xfId="2" applyNumberFormat="1" applyFont="1" applyBorder="1" applyAlignment="1">
      <alignment horizontal="center" vertical="center" wrapText="1"/>
    </xf>
    <xf numFmtId="4" fontId="24" fillId="9" borderId="1" xfId="2" applyNumberFormat="1" applyFont="1" applyFill="1" applyBorder="1" applyAlignment="1">
      <alignment horizontal="center" wrapText="1"/>
    </xf>
    <xf numFmtId="4" fontId="24" fillId="8" borderId="1" xfId="2" applyNumberFormat="1" applyFont="1" applyFill="1" applyBorder="1" applyAlignment="1">
      <alignment horizontal="center" wrapText="1"/>
    </xf>
    <xf numFmtId="4" fontId="18" fillId="0" borderId="1" xfId="2" applyNumberFormat="1" applyFont="1" applyBorder="1" applyAlignment="1">
      <alignment horizontal="center" wrapText="1"/>
    </xf>
    <xf numFmtId="4" fontId="21" fillId="0" borderId="0" xfId="2" applyNumberFormat="1" applyFont="1" applyAlignment="1">
      <alignment horizontal="center" vertical="top" wrapText="1"/>
    </xf>
    <xf numFmtId="4" fontId="28" fillId="3" borderId="1" xfId="3" applyNumberFormat="1" applyFont="1" applyFill="1" applyBorder="1" applyAlignment="1">
      <alignment horizontal="center" vertical="center" wrapText="1"/>
    </xf>
    <xf numFmtId="2" fontId="19" fillId="5" borderId="1" xfId="2" applyNumberFormat="1" applyFont="1" applyFill="1" applyBorder="1" applyAlignment="1">
      <alignment horizontal="center" vertical="center" wrapText="1"/>
    </xf>
    <xf numFmtId="0" fontId="21" fillId="2" borderId="1" xfId="2" applyFont="1" applyFill="1" applyBorder="1" applyAlignment="1">
      <alignment horizontal="center" vertical="center" wrapText="1"/>
    </xf>
    <xf numFmtId="0" fontId="21" fillId="8" borderId="1" xfId="2" applyFont="1" applyFill="1" applyBorder="1" applyAlignment="1">
      <alignment horizontal="center" vertical="center" wrapText="1"/>
    </xf>
    <xf numFmtId="0" fontId="24" fillId="8" borderId="1" xfId="2" applyFont="1" applyFill="1" applyBorder="1" applyAlignment="1">
      <alignment horizontal="center" vertical="center" wrapText="1"/>
    </xf>
    <xf numFmtId="2" fontId="30" fillId="2" borderId="1" xfId="2" applyNumberFormat="1" applyFont="1" applyFill="1" applyBorder="1" applyAlignment="1">
      <alignment horizontal="center" vertical="center" wrapText="1"/>
    </xf>
    <xf numFmtId="0" fontId="32" fillId="3" borderId="1" xfId="4" applyFont="1" applyFill="1" applyBorder="1" applyAlignment="1">
      <alignment horizontal="center"/>
    </xf>
    <xf numFmtId="164" fontId="31" fillId="0" borderId="1" xfId="4" applyNumberFormat="1" applyFont="1" applyBorder="1" applyAlignment="1">
      <alignment horizontal="center"/>
    </xf>
    <xf numFmtId="0" fontId="13" fillId="0" borderId="0" xfId="2" applyFont="1" applyAlignment="1">
      <alignment vertical="center"/>
    </xf>
    <xf numFmtId="2" fontId="24" fillId="8" borderId="1" xfId="2" applyNumberFormat="1" applyFont="1" applyFill="1" applyBorder="1" applyAlignment="1">
      <alignment horizontal="center" vertical="center" wrapText="1"/>
    </xf>
    <xf numFmtId="0" fontId="27" fillId="4" borderId="1" xfId="2" applyFont="1" applyFill="1" applyBorder="1" applyAlignment="1">
      <alignment horizontal="center" vertical="center" wrapText="1"/>
    </xf>
    <xf numFmtId="4" fontId="1" fillId="4" borderId="1" xfId="2" applyNumberFormat="1" applyFont="1" applyFill="1" applyBorder="1" applyAlignment="1">
      <alignment horizontal="center" vertical="center" wrapText="1"/>
    </xf>
    <xf numFmtId="0" fontId="1" fillId="4" borderId="1" xfId="2" applyFont="1" applyFill="1" applyBorder="1" applyAlignment="1">
      <alignment horizontal="center" vertical="center" wrapText="1"/>
    </xf>
    <xf numFmtId="0" fontId="14" fillId="4" borderId="1" xfId="2" applyFont="1" applyFill="1" applyBorder="1" applyAlignment="1">
      <alignment horizontal="center" vertical="center" wrapText="1"/>
    </xf>
    <xf numFmtId="0" fontId="26" fillId="0" borderId="0" xfId="2" applyFont="1" applyAlignment="1">
      <alignment horizontal="center" vertical="center"/>
    </xf>
    <xf numFmtId="0" fontId="29" fillId="8" borderId="0" xfId="2" applyFont="1" applyFill="1" applyAlignment="1">
      <alignment vertical="top" wrapText="1"/>
    </xf>
    <xf numFmtId="0" fontId="27" fillId="0" borderId="0" xfId="2" applyFont="1" applyAlignment="1">
      <alignment vertical="top" wrapText="1"/>
    </xf>
    <xf numFmtId="0" fontId="29" fillId="0" borderId="0" xfId="2" applyFont="1" applyAlignment="1">
      <alignment vertical="top" wrapText="1"/>
    </xf>
    <xf numFmtId="0" fontId="1" fillId="0" borderId="1" xfId="2" applyFont="1" applyBorder="1" applyAlignment="1">
      <alignment horizontal="center" vertical="center" wrapText="1"/>
    </xf>
    <xf numFmtId="0" fontId="1" fillId="0" borderId="1" xfId="2" applyFont="1" applyBorder="1" applyAlignment="1">
      <alignment vertical="center" wrapText="1"/>
    </xf>
    <xf numFmtId="4" fontId="1" fillId="0" borderId="1" xfId="2" applyNumberFormat="1" applyFont="1" applyBorder="1" applyAlignment="1">
      <alignment horizontal="center" vertical="center" wrapText="1"/>
    </xf>
    <xf numFmtId="0" fontId="1" fillId="0" borderId="1" xfId="2" applyFont="1" applyBorder="1" applyAlignment="1">
      <alignment horizontal="justify" vertical="center" wrapText="1"/>
    </xf>
    <xf numFmtId="0" fontId="14" fillId="0" borderId="1" xfId="2" applyFont="1" applyBorder="1" applyAlignment="1">
      <alignment horizontal="center" vertical="center" wrapText="1"/>
    </xf>
    <xf numFmtId="0" fontId="14" fillId="0" borderId="1" xfId="2" applyFont="1" applyBorder="1" applyAlignment="1">
      <alignment vertical="center" wrapText="1"/>
    </xf>
    <xf numFmtId="4" fontId="14" fillId="0" borderId="1" xfId="2" applyNumberFormat="1" applyFont="1" applyBorder="1" applyAlignment="1">
      <alignment horizontal="center" vertical="center" wrapText="1"/>
    </xf>
    <xf numFmtId="2" fontId="14" fillId="0" borderId="0" xfId="3" applyNumberFormat="1" applyFont="1" applyAlignment="1">
      <alignment horizontal="center" vertical="center" wrapText="1"/>
    </xf>
    <xf numFmtId="4" fontId="27" fillId="0" borderId="0" xfId="2" applyNumberFormat="1" applyFont="1" applyAlignment="1">
      <alignment horizontal="center" vertical="center" wrapText="1"/>
    </xf>
    <xf numFmtId="0" fontId="27" fillId="0" borderId="0" xfId="2" applyFont="1" applyAlignment="1">
      <alignment horizontal="left" vertical="center" wrapText="1"/>
    </xf>
    <xf numFmtId="0" fontId="9" fillId="8" borderId="1" xfId="2" applyFont="1" applyFill="1" applyBorder="1" applyAlignment="1">
      <alignment horizontal="center" vertical="center" wrapText="1"/>
    </xf>
    <xf numFmtId="2" fontId="1" fillId="0" borderId="1" xfId="2" applyNumberFormat="1" applyFont="1" applyBorder="1" applyAlignment="1">
      <alignment horizontal="center"/>
    </xf>
    <xf numFmtId="2" fontId="1" fillId="0" borderId="2" xfId="2" applyNumberFormat="1" applyFont="1" applyBorder="1" applyAlignment="1">
      <alignment horizontal="center"/>
    </xf>
    <xf numFmtId="0" fontId="3" fillId="8" borderId="2" xfId="2" applyFont="1" applyFill="1" applyBorder="1" applyAlignment="1">
      <alignment horizontal="center"/>
    </xf>
    <xf numFmtId="0" fontId="3" fillId="8" borderId="1" xfId="2" applyFont="1" applyFill="1" applyBorder="1" applyAlignment="1">
      <alignment horizontal="center"/>
    </xf>
    <xf numFmtId="2" fontId="12" fillId="6" borderId="1" xfId="3" applyNumberFormat="1" applyFont="1" applyFill="1" applyBorder="1" applyAlignment="1">
      <alignment vertical="center"/>
    </xf>
    <xf numFmtId="0" fontId="26" fillId="6" borderId="6" xfId="2" applyFont="1" applyFill="1" applyBorder="1"/>
    <xf numFmtId="0" fontId="26" fillId="6" borderId="7" xfId="2" applyFont="1" applyFill="1" applyBorder="1"/>
    <xf numFmtId="0" fontId="24" fillId="0" borderId="0" xfId="2" applyFont="1"/>
    <xf numFmtId="0" fontId="23" fillId="0" borderId="0" xfId="2" pivotButton="1" applyFont="1"/>
    <xf numFmtId="164" fontId="35" fillId="3" borderId="1" xfId="4" applyNumberFormat="1" applyFont="1" applyFill="1" applyBorder="1" applyAlignment="1">
      <alignment horizontal="center"/>
    </xf>
    <xf numFmtId="0" fontId="31" fillId="0" borderId="8" xfId="0" applyFont="1" applyBorder="1" applyAlignment="1">
      <alignment horizontal="center" vertical="center"/>
    </xf>
    <xf numFmtId="0" fontId="31" fillId="0" borderId="2" xfId="0" applyFont="1" applyBorder="1" applyAlignment="1">
      <alignment horizontal="center" vertical="center"/>
    </xf>
    <xf numFmtId="0" fontId="31" fillId="3" borderId="2" xfId="0" applyFont="1" applyFill="1" applyBorder="1" applyAlignment="1">
      <alignment horizontal="center" vertical="center"/>
    </xf>
    <xf numFmtId="0" fontId="34" fillId="3" borderId="2" xfId="0" applyFont="1" applyFill="1" applyBorder="1" applyAlignment="1">
      <alignment horizontal="center" vertical="center"/>
    </xf>
    <xf numFmtId="0" fontId="31" fillId="0" borderId="9" xfId="0" applyFont="1" applyBorder="1" applyAlignment="1">
      <alignment horizontal="center" vertical="center"/>
    </xf>
    <xf numFmtId="0" fontId="31" fillId="3" borderId="4" xfId="0" applyFont="1" applyFill="1" applyBorder="1" applyAlignment="1">
      <alignment horizontal="center" vertical="center"/>
    </xf>
    <xf numFmtId="0" fontId="34" fillId="3" borderId="4" xfId="0" applyFont="1" applyFill="1" applyBorder="1" applyAlignment="1">
      <alignment horizontal="center" vertical="center"/>
    </xf>
    <xf numFmtId="0" fontId="14" fillId="0" borderId="1" xfId="0" applyFont="1" applyBorder="1" applyAlignment="1">
      <alignment horizontal="center" vertical="center"/>
    </xf>
    <xf numFmtId="0" fontId="1" fillId="0" borderId="0" xfId="0" applyFont="1" applyAlignment="1">
      <alignment horizontal="center"/>
    </xf>
    <xf numFmtId="0" fontId="14" fillId="0" borderId="2" xfId="0" applyFont="1" applyBorder="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1" fillId="0" borderId="0" xfId="0" applyFont="1" applyAlignment="1">
      <alignment horizontal="left"/>
    </xf>
    <xf numFmtId="0" fontId="1" fillId="0" borderId="1" xfId="0" applyFont="1" applyBorder="1" applyAlignment="1">
      <alignment horizontal="center"/>
    </xf>
    <xf numFmtId="4" fontId="14" fillId="7" borderId="1" xfId="0" applyNumberFormat="1" applyFont="1" applyFill="1" applyBorder="1" applyAlignment="1">
      <alignment horizontal="left" vertical="center" wrapText="1"/>
    </xf>
    <xf numFmtId="1" fontId="14" fillId="10" borderId="1" xfId="0" applyNumberFormat="1" applyFont="1" applyFill="1" applyBorder="1" applyAlignment="1">
      <alignment horizontal="center" vertical="center" wrapText="1"/>
    </xf>
    <xf numFmtId="0" fontId="1" fillId="0" borderId="1" xfId="0" applyFont="1" applyBorder="1" applyAlignment="1">
      <alignment vertical="center"/>
    </xf>
    <xf numFmtId="0" fontId="14" fillId="0" borderId="1" xfId="0" applyFont="1" applyBorder="1" applyAlignment="1">
      <alignment vertical="center"/>
    </xf>
    <xf numFmtId="1" fontId="14" fillId="0" borderId="1" xfId="0" applyNumberFormat="1" applyFont="1" applyBorder="1" applyAlignment="1">
      <alignment horizontal="center" vertical="center"/>
    </xf>
    <xf numFmtId="0" fontId="9" fillId="4" borderId="3" xfId="0" applyFont="1" applyFill="1" applyBorder="1" applyAlignment="1">
      <alignment vertical="center" textRotation="90" wrapText="1"/>
    </xf>
    <xf numFmtId="0" fontId="9" fillId="4" borderId="3"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xf>
    <xf numFmtId="0" fontId="1" fillId="0" borderId="0" xfId="0" applyFont="1" applyAlignment="1">
      <alignment horizontal="left" vertical="center"/>
    </xf>
    <xf numFmtId="0" fontId="12" fillId="3" borderId="1" xfId="0" applyFont="1" applyFill="1" applyBorder="1" applyAlignment="1">
      <alignment horizontal="left" vertical="center" wrapText="1"/>
    </xf>
    <xf numFmtId="0" fontId="9" fillId="4" borderId="11" xfId="0" applyFont="1" applyFill="1" applyBorder="1" applyAlignment="1">
      <alignment horizontal="center" vertical="center" wrapText="1"/>
    </xf>
    <xf numFmtId="0" fontId="8" fillId="3" borderId="0" xfId="0" applyFont="1" applyFill="1" applyAlignment="1">
      <alignment wrapText="1"/>
    </xf>
    <xf numFmtId="0" fontId="37" fillId="0" borderId="0" xfId="0" applyFont="1" applyAlignment="1">
      <alignment wrapText="1"/>
    </xf>
    <xf numFmtId="0" fontId="37" fillId="0" borderId="0" xfId="0" applyFont="1" applyAlignment="1">
      <alignment horizontal="center" wrapText="1"/>
    </xf>
    <xf numFmtId="0" fontId="12" fillId="3" borderId="1" xfId="0" applyFont="1" applyFill="1" applyBorder="1" applyAlignment="1">
      <alignment horizontal="center" vertical="center"/>
    </xf>
    <xf numFmtId="0" fontId="41" fillId="0" borderId="0" xfId="0" applyFont="1" applyAlignment="1">
      <alignment horizontal="left" vertical="center"/>
    </xf>
    <xf numFmtId="0" fontId="14" fillId="0" borderId="0" xfId="0" applyFont="1" applyAlignment="1">
      <alignment horizontal="center"/>
    </xf>
    <xf numFmtId="0" fontId="14" fillId="0" borderId="0" xfId="0" applyFont="1" applyAlignment="1">
      <alignment horizontal="center" vertical="center"/>
    </xf>
    <xf numFmtId="0" fontId="44" fillId="0" borderId="0" xfId="0" applyFont="1" applyAlignment="1">
      <alignment horizontal="left" vertical="center"/>
    </xf>
    <xf numFmtId="0" fontId="41" fillId="0" borderId="0" xfId="0" applyFont="1" applyAlignment="1">
      <alignment horizontal="center" vertical="top" wrapText="1"/>
    </xf>
    <xf numFmtId="0" fontId="41" fillId="0" borderId="0" xfId="0" applyFont="1" applyAlignment="1">
      <alignment horizontal="center" vertical="center" wrapText="1"/>
    </xf>
    <xf numFmtId="0" fontId="14" fillId="0" borderId="0" xfId="0" applyFont="1"/>
    <xf numFmtId="0" fontId="14" fillId="0" borderId="0" xfId="0" applyFont="1" applyAlignment="1">
      <alignment horizontal="left" vertical="center"/>
    </xf>
    <xf numFmtId="0" fontId="14" fillId="0" borderId="0" xfId="0" applyFont="1" applyAlignment="1">
      <alignment horizontal="left"/>
    </xf>
    <xf numFmtId="0" fontId="45" fillId="4" borderId="1" xfId="0" applyFont="1" applyFill="1" applyBorder="1" applyAlignment="1">
      <alignment horizontal="center" vertical="center"/>
    </xf>
    <xf numFmtId="0" fontId="9" fillId="4" borderId="1" xfId="0" applyFont="1" applyFill="1" applyBorder="1" applyAlignment="1">
      <alignment horizontal="center" vertical="center" textRotation="90" wrapText="1"/>
    </xf>
    <xf numFmtId="0" fontId="9" fillId="3" borderId="1" xfId="0" applyFont="1" applyFill="1" applyBorder="1" applyAlignment="1">
      <alignment horizontal="center" vertical="center"/>
    </xf>
    <xf numFmtId="0" fontId="9" fillId="3" borderId="3" xfId="0" applyFont="1" applyFill="1" applyBorder="1" applyAlignment="1">
      <alignment vertical="center" wrapText="1"/>
    </xf>
    <xf numFmtId="0" fontId="9" fillId="3" borderId="10" xfId="0" applyFont="1" applyFill="1" applyBorder="1" applyAlignment="1">
      <alignment vertical="center" wrapText="1"/>
    </xf>
    <xf numFmtId="0" fontId="9" fillId="3" borderId="5" xfId="0" applyFont="1" applyFill="1" applyBorder="1" applyAlignment="1">
      <alignment vertical="center" wrapText="1"/>
    </xf>
    <xf numFmtId="0" fontId="14" fillId="0" borderId="1" xfId="0" applyFont="1" applyBorder="1" applyAlignment="1">
      <alignment vertical="center" wrapText="1"/>
    </xf>
    <xf numFmtId="0" fontId="3" fillId="0" borderId="1" xfId="0" applyFont="1" applyBorder="1" applyAlignment="1">
      <alignment horizontal="center" vertical="center"/>
    </xf>
    <xf numFmtId="0" fontId="1" fillId="3" borderId="1" xfId="0" applyFont="1" applyFill="1" applyBorder="1" applyAlignment="1">
      <alignment horizontal="center" vertical="center"/>
    </xf>
    <xf numFmtId="0" fontId="3" fillId="0" borderId="0" xfId="0" applyFont="1"/>
    <xf numFmtId="0" fontId="1" fillId="0" borderId="1" xfId="0" applyFont="1" applyBorder="1" applyAlignment="1">
      <alignment vertical="center" wrapText="1"/>
    </xf>
    <xf numFmtId="0" fontId="1" fillId="0" borderId="0" xfId="0" applyFont="1" applyAlignment="1">
      <alignment wrapText="1"/>
    </xf>
    <xf numFmtId="0" fontId="1" fillId="0" borderId="0" xfId="0" applyFont="1" applyAlignment="1">
      <alignment horizontal="right" wrapText="1"/>
    </xf>
    <xf numFmtId="2" fontId="1" fillId="0" borderId="1" xfId="0" applyNumberFormat="1" applyFont="1" applyBorder="1" applyAlignment="1">
      <alignment horizontal="center" vertical="center"/>
    </xf>
    <xf numFmtId="2" fontId="14" fillId="0" borderId="1" xfId="0" applyNumberFormat="1" applyFont="1" applyBorder="1" applyAlignment="1">
      <alignment horizontal="center" vertical="center"/>
    </xf>
    <xf numFmtId="0" fontId="9" fillId="3" borderId="1" xfId="0" applyFont="1" applyFill="1" applyBorder="1" applyAlignment="1">
      <alignment vertical="center"/>
    </xf>
    <xf numFmtId="2" fontId="9" fillId="3" borderId="1" xfId="0" applyNumberFormat="1" applyFont="1" applyFill="1" applyBorder="1" applyAlignment="1">
      <alignment vertical="center"/>
    </xf>
    <xf numFmtId="0" fontId="9" fillId="3" borderId="3" xfId="0" applyFont="1" applyFill="1" applyBorder="1" applyAlignment="1">
      <alignment horizontal="center" vertical="center"/>
    </xf>
    <xf numFmtId="0" fontId="9" fillId="3" borderId="3" xfId="0" applyFont="1" applyFill="1" applyBorder="1" applyAlignment="1">
      <alignment vertical="center"/>
    </xf>
    <xf numFmtId="0" fontId="1" fillId="3" borderId="10" xfId="0" applyFont="1" applyFill="1" applyBorder="1" applyAlignment="1">
      <alignment horizontal="center" vertical="center"/>
    </xf>
    <xf numFmtId="2" fontId="9" fillId="3" borderId="5" xfId="0" applyNumberFormat="1" applyFont="1" applyFill="1" applyBorder="1" applyAlignment="1">
      <alignment vertical="center"/>
    </xf>
    <xf numFmtId="0" fontId="14" fillId="0" borderId="1" xfId="0" applyFont="1" applyBorder="1" applyAlignment="1">
      <alignment horizontal="justify" vertical="center" wrapText="1"/>
    </xf>
    <xf numFmtId="0" fontId="1" fillId="0" borderId="11" xfId="0" applyFont="1" applyBorder="1" applyAlignment="1">
      <alignment vertical="center"/>
    </xf>
    <xf numFmtId="0" fontId="1" fillId="0" borderId="11" xfId="0" applyFont="1" applyBorder="1" applyAlignment="1">
      <alignment horizontal="center" vertical="center"/>
    </xf>
    <xf numFmtId="0" fontId="14" fillId="0" borderId="2" xfId="0" applyFont="1" applyBorder="1" applyAlignment="1">
      <alignment vertical="center"/>
    </xf>
    <xf numFmtId="0" fontId="1" fillId="0" borderId="2" xfId="0" applyFont="1" applyBorder="1" applyAlignment="1">
      <alignment horizontal="center" vertical="center"/>
    </xf>
    <xf numFmtId="0" fontId="3" fillId="0" borderId="0" xfId="0" applyFont="1" applyAlignment="1">
      <alignment horizontal="center"/>
    </xf>
    <xf numFmtId="0" fontId="40" fillId="3" borderId="1" xfId="0" applyFont="1" applyFill="1" applyBorder="1" applyAlignment="1">
      <alignment horizontal="center" vertical="center" wrapText="1"/>
    </xf>
    <xf numFmtId="4" fontId="41" fillId="3" borderId="1" xfId="0" applyNumberFormat="1" applyFont="1" applyFill="1" applyBorder="1" applyAlignment="1">
      <alignment horizontal="center" vertical="center" wrapText="1"/>
    </xf>
    <xf numFmtId="4" fontId="40" fillId="3" borderId="1" xfId="0" applyNumberFormat="1" applyFont="1" applyFill="1" applyBorder="1" applyAlignment="1">
      <alignment horizontal="center" vertical="center" wrapText="1"/>
    </xf>
    <xf numFmtId="4" fontId="41" fillId="3" borderId="1" xfId="0" applyNumberFormat="1" applyFont="1" applyFill="1" applyBorder="1" applyAlignment="1">
      <alignment horizontal="left" vertical="center" wrapText="1"/>
    </xf>
    <xf numFmtId="1" fontId="41" fillId="3" borderId="1" xfId="0" applyNumberFormat="1" applyFont="1" applyFill="1" applyBorder="1" applyAlignment="1">
      <alignment horizontal="center" vertical="center" wrapText="1"/>
    </xf>
    <xf numFmtId="0" fontId="29" fillId="3" borderId="1" xfId="0" applyFont="1" applyFill="1" applyBorder="1" applyAlignment="1">
      <alignment vertical="center" wrapText="1"/>
    </xf>
    <xf numFmtId="1" fontId="40" fillId="3" borderId="1" xfId="0" applyNumberFormat="1" applyFont="1" applyFill="1" applyBorder="1" applyAlignment="1">
      <alignment horizontal="center" vertical="center"/>
    </xf>
    <xf numFmtId="1" fontId="1" fillId="15" borderId="1" xfId="0" applyNumberFormat="1" applyFont="1" applyFill="1" applyBorder="1" applyAlignment="1">
      <alignment horizontal="center" vertical="center"/>
    </xf>
    <xf numFmtId="0" fontId="1" fillId="15" borderId="1" xfId="0" applyFont="1" applyFill="1" applyBorder="1" applyAlignment="1">
      <alignment horizontal="left" vertical="center"/>
    </xf>
    <xf numFmtId="4" fontId="9" fillId="15" borderId="1" xfId="0" applyNumberFormat="1" applyFont="1" applyFill="1" applyBorder="1" applyAlignment="1">
      <alignment horizontal="center" vertical="center"/>
    </xf>
    <xf numFmtId="0" fontId="12" fillId="15" borderId="1" xfId="0" applyFont="1" applyFill="1" applyBorder="1" applyAlignment="1">
      <alignment horizontal="right" vertical="center"/>
    </xf>
    <xf numFmtId="4" fontId="12" fillId="15" borderId="1" xfId="0" applyNumberFormat="1" applyFont="1" applyFill="1" applyBorder="1" applyAlignment="1">
      <alignment horizontal="center" vertical="center"/>
    </xf>
    <xf numFmtId="4" fontId="12" fillId="15" borderId="1" xfId="0" applyNumberFormat="1" applyFont="1" applyFill="1" applyBorder="1" applyAlignment="1">
      <alignment horizontal="left" vertical="center"/>
    </xf>
    <xf numFmtId="4" fontId="14" fillId="15" borderId="1" xfId="0" applyNumberFormat="1" applyFont="1" applyFill="1" applyBorder="1" applyAlignment="1">
      <alignment horizontal="center" vertical="center" wrapText="1"/>
    </xf>
    <xf numFmtId="0" fontId="14" fillId="15" borderId="1" xfId="0" applyFont="1" applyFill="1" applyBorder="1" applyAlignment="1">
      <alignment vertical="center" wrapText="1"/>
    </xf>
    <xf numFmtId="0" fontId="37" fillId="0" borderId="0" xfId="0" applyFont="1" applyAlignment="1">
      <alignment vertical="center" wrapText="1"/>
    </xf>
    <xf numFmtId="0" fontId="14" fillId="12" borderId="1" xfId="0" applyFont="1" applyFill="1" applyBorder="1" applyAlignment="1">
      <alignment horizontal="left" vertical="center"/>
    </xf>
    <xf numFmtId="0" fontId="14" fillId="16" borderId="1" xfId="0" applyFont="1" applyFill="1" applyBorder="1" applyAlignment="1">
      <alignment horizontal="left" vertical="center"/>
    </xf>
    <xf numFmtId="0" fontId="14" fillId="16" borderId="1" xfId="0" applyFont="1" applyFill="1" applyBorder="1" applyAlignment="1">
      <alignment horizontal="left" vertical="center" wrapText="1"/>
    </xf>
    <xf numFmtId="0" fontId="12" fillId="0" borderId="1" xfId="1" applyFont="1" applyBorder="1" applyAlignment="1">
      <alignment horizontal="left" vertical="center" wrapText="1"/>
    </xf>
    <xf numFmtId="4" fontId="12" fillId="12" borderId="1" xfId="0" applyNumberFormat="1" applyFont="1" applyFill="1" applyBorder="1" applyAlignment="1">
      <alignment horizontal="center" vertical="center"/>
    </xf>
    <xf numFmtId="0" fontId="38" fillId="0" borderId="0" xfId="0" applyFont="1" applyAlignment="1">
      <alignment vertical="center"/>
    </xf>
    <xf numFmtId="0" fontId="40" fillId="0" borderId="0" xfId="0" applyFont="1" applyAlignment="1">
      <alignment horizontal="center" vertical="center"/>
    </xf>
    <xf numFmtId="0" fontId="14" fillId="0" borderId="0" xfId="0" applyFont="1" applyAlignment="1">
      <alignment vertical="center"/>
    </xf>
    <xf numFmtId="0" fontId="1" fillId="0" borderId="0" xfId="0" applyFont="1" applyAlignment="1">
      <alignment vertical="center"/>
    </xf>
    <xf numFmtId="0" fontId="9" fillId="3" borderId="1" xfId="0" applyFont="1" applyFill="1" applyBorder="1" applyAlignment="1">
      <alignment horizontal="center" vertical="center" wrapText="1"/>
    </xf>
    <xf numFmtId="4" fontId="12"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textRotation="90" wrapText="1"/>
    </xf>
    <xf numFmtId="4" fontId="12" fillId="3" borderId="1" xfId="0" applyNumberFormat="1" applyFont="1" applyFill="1" applyBorder="1" applyAlignment="1">
      <alignment horizontal="center" vertical="center" textRotation="90" wrapText="1"/>
    </xf>
    <xf numFmtId="1" fontId="12"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4" fontId="39" fillId="10" borderId="0" xfId="0" applyNumberFormat="1" applyFont="1" applyFill="1" applyAlignment="1">
      <alignment horizontal="center" vertical="center"/>
    </xf>
    <xf numFmtId="0" fontId="38" fillId="0" borderId="0" xfId="0" applyFont="1" applyAlignment="1">
      <alignment vertical="center" wrapText="1"/>
    </xf>
    <xf numFmtId="1" fontId="1" fillId="0" borderId="0" xfId="0" applyNumberFormat="1" applyFont="1" applyAlignment="1">
      <alignment horizontal="center" vertical="center"/>
    </xf>
    <xf numFmtId="2" fontId="14" fillId="9" borderId="0" xfId="0" applyNumberFormat="1" applyFont="1" applyFill="1" applyAlignment="1">
      <alignment horizontal="center" vertical="center" wrapText="1"/>
    </xf>
    <xf numFmtId="1" fontId="14" fillId="0" borderId="0" xfId="0" applyNumberFormat="1" applyFont="1" applyAlignment="1">
      <alignment horizontal="center" vertical="center"/>
    </xf>
    <xf numFmtId="4" fontId="9" fillId="0" borderId="0" xfId="0" applyNumberFormat="1" applyFont="1" applyAlignment="1">
      <alignment horizontal="center" vertical="center"/>
    </xf>
    <xf numFmtId="4" fontId="12" fillId="9" borderId="0" xfId="0" applyNumberFormat="1" applyFont="1" applyFill="1" applyAlignment="1">
      <alignment horizontal="center" vertical="center"/>
    </xf>
    <xf numFmtId="4" fontId="9" fillId="9" borderId="0" xfId="0" applyNumberFormat="1" applyFont="1" applyFill="1" applyAlignment="1">
      <alignment horizontal="center" vertical="center"/>
    </xf>
    <xf numFmtId="4" fontId="1" fillId="0" borderId="0" xfId="0" applyNumberFormat="1" applyFont="1" applyAlignment="1">
      <alignment horizontal="center" vertical="center"/>
    </xf>
    <xf numFmtId="4" fontId="1" fillId="9" borderId="0" xfId="0" applyNumberFormat="1" applyFont="1" applyFill="1" applyAlignment="1">
      <alignment horizontal="center" vertical="center"/>
    </xf>
    <xf numFmtId="4" fontId="9" fillId="0" borderId="0" xfId="0" applyNumberFormat="1" applyFont="1" applyAlignment="1">
      <alignment horizontal="left" vertical="center"/>
    </xf>
    <xf numFmtId="4" fontId="14" fillId="0" borderId="0" xfId="0" applyNumberFormat="1" applyFont="1" applyAlignment="1">
      <alignment horizontal="center" vertical="center"/>
    </xf>
    <xf numFmtId="0" fontId="3" fillId="0" borderId="0" xfId="0" applyFont="1" applyAlignment="1">
      <alignment vertical="center" wrapText="1"/>
    </xf>
    <xf numFmtId="4" fontId="27" fillId="0" borderId="0" xfId="0" applyNumberFormat="1" applyFont="1"/>
    <xf numFmtId="0" fontId="27" fillId="9" borderId="0" xfId="0" applyFont="1" applyFill="1"/>
    <xf numFmtId="0" fontId="1" fillId="0" borderId="0" xfId="0" applyFont="1" applyAlignment="1">
      <alignment horizontal="left" vertical="center" wrapText="1"/>
    </xf>
    <xf numFmtId="0" fontId="9" fillId="0" borderId="0" xfId="0" applyFont="1" applyAlignment="1">
      <alignment horizontal="center" vertical="center"/>
    </xf>
    <xf numFmtId="0" fontId="29" fillId="0" borderId="0" xfId="0" applyFont="1" applyAlignment="1">
      <alignment horizontal="left" vertical="center"/>
    </xf>
    <xf numFmtId="4" fontId="12" fillId="0" borderId="1" xfId="0" applyNumberFormat="1" applyFont="1" applyBorder="1" applyAlignment="1">
      <alignment horizontal="center" vertical="center"/>
    </xf>
    <xf numFmtId="4" fontId="12" fillId="0" borderId="1" xfId="1" applyNumberFormat="1" applyFont="1" applyBorder="1" applyAlignment="1">
      <alignment horizontal="center" vertical="center"/>
    </xf>
    <xf numFmtId="2" fontId="14" fillId="0" borderId="1" xfId="0" applyNumberFormat="1" applyFont="1" applyBorder="1" applyAlignment="1">
      <alignment horizontal="center" vertical="center" wrapText="1"/>
    </xf>
    <xf numFmtId="4" fontId="23" fillId="0" borderId="0" xfId="2" applyNumberFormat="1" applyFont="1" applyAlignment="1">
      <alignment horizontal="center" vertical="center"/>
    </xf>
    <xf numFmtId="0" fontId="19" fillId="3" borderId="1" xfId="2" applyFont="1" applyFill="1" applyBorder="1" applyAlignment="1">
      <alignment horizontal="center" vertical="center" wrapText="1"/>
    </xf>
    <xf numFmtId="0" fontId="20" fillId="3" borderId="1" xfId="3" applyFont="1" applyFill="1" applyBorder="1" applyAlignment="1">
      <alignment horizontal="center" vertical="center" wrapText="1"/>
    </xf>
    <xf numFmtId="0" fontId="50" fillId="0" borderId="0" xfId="2" applyFont="1" applyAlignment="1">
      <alignment vertical="center" wrapText="1"/>
    </xf>
    <xf numFmtId="0" fontId="50" fillId="0" borderId="0" xfId="2" applyFont="1" applyAlignment="1">
      <alignment vertical="top" wrapText="1"/>
    </xf>
    <xf numFmtId="0" fontId="19" fillId="14" borderId="1" xfId="2" applyFont="1" applyFill="1" applyBorder="1" applyAlignment="1">
      <alignment horizontal="center" vertical="center" wrapText="1"/>
    </xf>
    <xf numFmtId="0" fontId="20" fillId="14" borderId="1" xfId="3" applyFont="1" applyFill="1" applyBorder="1" applyAlignment="1">
      <alignment horizontal="left" vertical="center" wrapText="1"/>
    </xf>
    <xf numFmtId="4" fontId="51" fillId="14" borderId="1" xfId="3" applyNumberFormat="1" applyFont="1" applyFill="1" applyBorder="1" applyAlignment="1">
      <alignment horizontal="center" vertical="center" wrapText="1"/>
    </xf>
    <xf numFmtId="0" fontId="52" fillId="14" borderId="1" xfId="3" applyFont="1" applyFill="1" applyBorder="1" applyAlignment="1">
      <alignment horizontal="center" vertical="center" wrapText="1"/>
    </xf>
    <xf numFmtId="0" fontId="23" fillId="0" borderId="1" xfId="2" applyFont="1" applyBorder="1" applyAlignment="1">
      <alignment horizontal="right" vertical="center" wrapText="1"/>
    </xf>
    <xf numFmtId="0" fontId="24" fillId="0" borderId="1" xfId="2" applyFont="1" applyBorder="1" applyAlignment="1">
      <alignment horizontal="right" vertical="center" wrapText="1"/>
    </xf>
    <xf numFmtId="0" fontId="20" fillId="14" borderId="1" xfId="3" applyFont="1" applyFill="1" applyBorder="1" applyAlignment="1">
      <alignment horizontal="center" vertical="center" wrapText="1"/>
    </xf>
    <xf numFmtId="0" fontId="24" fillId="0" borderId="1" xfId="0" applyFont="1" applyBorder="1" applyAlignment="1">
      <alignment horizontal="right" wrapText="1"/>
    </xf>
    <xf numFmtId="0" fontId="24" fillId="0" borderId="1" xfId="0" applyFont="1" applyBorder="1" applyAlignment="1">
      <alignment horizontal="right" vertical="top" wrapText="1"/>
    </xf>
    <xf numFmtId="0" fontId="54" fillId="0" borderId="1" xfId="0" applyFont="1" applyBorder="1" applyAlignment="1">
      <alignment horizontal="right" vertical="top" wrapText="1"/>
    </xf>
    <xf numFmtId="0" fontId="24" fillId="0" borderId="1" xfId="2" applyFont="1" applyBorder="1" applyAlignment="1">
      <alignment horizontal="center"/>
    </xf>
    <xf numFmtId="0" fontId="17" fillId="0" borderId="0" xfId="0" applyFont="1"/>
    <xf numFmtId="0" fontId="23" fillId="0" borderId="0" xfId="2" applyFont="1" applyAlignment="1">
      <alignment horizontal="left"/>
    </xf>
    <xf numFmtId="0" fontId="23" fillId="0" borderId="0" xfId="0" applyFont="1" applyAlignment="1">
      <alignment horizontal="center" vertical="center"/>
    </xf>
    <xf numFmtId="1" fontId="12" fillId="3" borderId="5" xfId="0" applyNumberFormat="1" applyFont="1" applyFill="1" applyBorder="1" applyAlignment="1">
      <alignment horizontal="center" vertical="center" wrapText="1"/>
    </xf>
    <xf numFmtId="1" fontId="41" fillId="3" borderId="5" xfId="0" applyNumberFormat="1" applyFont="1" applyFill="1" applyBorder="1" applyAlignment="1">
      <alignment horizontal="center" vertical="center" wrapText="1"/>
    </xf>
    <xf numFmtId="1" fontId="38" fillId="0" borderId="1" xfId="0" applyNumberFormat="1" applyFont="1" applyBorder="1" applyAlignment="1">
      <alignment horizontal="center" vertical="center"/>
    </xf>
    <xf numFmtId="0" fontId="38" fillId="0" borderId="1" xfId="0" applyFont="1" applyBorder="1" applyAlignment="1">
      <alignment horizontal="left" vertical="center" wrapText="1"/>
    </xf>
    <xf numFmtId="0" fontId="38" fillId="0" borderId="1" xfId="0" applyFont="1" applyBorder="1" applyAlignment="1">
      <alignment horizontal="center" vertical="center"/>
    </xf>
    <xf numFmtId="4" fontId="38" fillId="0" borderId="1" xfId="0" applyNumberFormat="1" applyFont="1" applyBorder="1" applyAlignment="1">
      <alignment horizontal="center" vertical="center"/>
    </xf>
    <xf numFmtId="4" fontId="39" fillId="9" borderId="1" xfId="0" applyNumberFormat="1" applyFont="1" applyFill="1" applyBorder="1" applyAlignment="1">
      <alignment horizontal="center" vertical="center"/>
    </xf>
    <xf numFmtId="4" fontId="38" fillId="9" borderId="1" xfId="0" applyNumberFormat="1" applyFont="1" applyFill="1" applyBorder="1" applyAlignment="1">
      <alignment vertical="center"/>
    </xf>
    <xf numFmtId="1" fontId="14" fillId="10" borderId="5" xfId="0" applyNumberFormat="1" applyFont="1" applyFill="1" applyBorder="1" applyAlignment="1">
      <alignment horizontal="center" vertical="center" wrapText="1"/>
    </xf>
    <xf numFmtId="0" fontId="12" fillId="0" borderId="1" xfId="0" applyFont="1" applyBorder="1" applyAlignment="1">
      <alignment horizontal="center" vertical="center"/>
    </xf>
    <xf numFmtId="49" fontId="14" fillId="16" borderId="0" xfId="0" applyNumberFormat="1" applyFont="1" applyFill="1"/>
    <xf numFmtId="0" fontId="37" fillId="0" borderId="0" xfId="0" applyFont="1" applyAlignment="1">
      <alignment horizontal="center" vertical="center" wrapText="1"/>
    </xf>
    <xf numFmtId="0" fontId="56" fillId="0" borderId="14" xfId="0" applyFont="1" applyBorder="1" applyAlignment="1">
      <alignment horizontal="center" vertical="center" wrapText="1"/>
    </xf>
    <xf numFmtId="1" fontId="9" fillId="3" borderId="1" xfId="0" applyNumberFormat="1" applyFont="1" applyFill="1" applyBorder="1" applyAlignment="1">
      <alignment horizontal="center" vertical="center"/>
    </xf>
    <xf numFmtId="49" fontId="14" fillId="0" borderId="1" xfId="0" applyNumberFormat="1" applyFont="1" applyBorder="1" applyAlignment="1">
      <alignment horizontal="center" vertical="center" wrapText="1"/>
    </xf>
    <xf numFmtId="0" fontId="1" fillId="0" borderId="0" xfId="0" applyFont="1" applyAlignment="1">
      <alignment vertical="center" wrapText="1"/>
    </xf>
    <xf numFmtId="4" fontId="3" fillId="0" borderId="0" xfId="0" applyNumberFormat="1" applyFont="1" applyAlignment="1">
      <alignment horizontal="center" vertical="center"/>
    </xf>
    <xf numFmtId="0" fontId="3" fillId="0" borderId="0" xfId="0" applyFont="1" applyAlignment="1">
      <alignment horizontal="left" vertical="center" wrapText="1"/>
    </xf>
    <xf numFmtId="0" fontId="10" fillId="0" borderId="13" xfId="0" applyFont="1" applyBorder="1" applyAlignment="1">
      <alignment horizontal="center" vertical="center" wrapText="1"/>
    </xf>
    <xf numFmtId="0" fontId="10" fillId="0" borderId="2" xfId="0" applyFont="1" applyBorder="1" applyAlignment="1">
      <alignment horizontal="center" vertical="center" wrapText="1"/>
    </xf>
    <xf numFmtId="0" fontId="1" fillId="0" borderId="2" xfId="0" applyFont="1" applyBorder="1" applyAlignment="1">
      <alignment vertical="center"/>
    </xf>
    <xf numFmtId="4" fontId="14"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9" borderId="1" xfId="0" applyFont="1" applyFill="1" applyBorder="1" applyAlignment="1">
      <alignment horizontal="left" vertical="center" wrapText="1"/>
    </xf>
    <xf numFmtId="0" fontId="1" fillId="9" borderId="1" xfId="0" applyFont="1" applyFill="1" applyBorder="1" applyAlignment="1">
      <alignment vertical="center"/>
    </xf>
    <xf numFmtId="4" fontId="14" fillId="9" borderId="1" xfId="0" applyNumberFormat="1" applyFont="1" applyFill="1" applyBorder="1" applyAlignment="1">
      <alignment vertical="center"/>
    </xf>
    <xf numFmtId="0" fontId="14" fillId="9" borderId="1" xfId="0" applyFont="1" applyFill="1" applyBorder="1" applyAlignment="1">
      <alignment horizontal="left" vertical="center" wrapText="1"/>
    </xf>
    <xf numFmtId="4" fontId="9"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4" fontId="3" fillId="0" borderId="1" xfId="0" applyNumberFormat="1" applyFont="1" applyBorder="1" applyAlignment="1">
      <alignment horizontal="center" vertical="center"/>
    </xf>
    <xf numFmtId="4" fontId="14" fillId="4" borderId="1" xfId="0" applyNumberFormat="1" applyFont="1" applyFill="1" applyBorder="1" applyAlignment="1">
      <alignment horizontal="center" vertical="center" wrapText="1"/>
    </xf>
    <xf numFmtId="4" fontId="14" fillId="14" borderId="1" xfId="0" applyNumberFormat="1" applyFont="1" applyFill="1" applyBorder="1" applyAlignment="1">
      <alignment horizontal="center" vertical="center" wrapText="1"/>
    </xf>
    <xf numFmtId="1" fontId="60" fillId="10" borderId="1" xfId="0" applyNumberFormat="1" applyFont="1" applyFill="1" applyBorder="1" applyAlignment="1">
      <alignment horizontal="center" vertical="center" wrapText="1"/>
    </xf>
    <xf numFmtId="0" fontId="50" fillId="0" borderId="0" xfId="2" applyFont="1" applyAlignment="1">
      <alignment horizontal="left" vertical="center"/>
    </xf>
    <xf numFmtId="4" fontId="51" fillId="3" borderId="1" xfId="3" applyNumberFormat="1" applyFont="1" applyFill="1" applyBorder="1" applyAlignment="1">
      <alignment horizontal="center" vertical="center" wrapText="1"/>
    </xf>
    <xf numFmtId="164" fontId="23" fillId="14" borderId="1" xfId="2" applyNumberFormat="1" applyFont="1" applyFill="1" applyBorder="1" applyAlignment="1">
      <alignment horizontal="center" vertical="center"/>
    </xf>
    <xf numFmtId="0" fontId="17" fillId="0" borderId="0" xfId="0" applyFont="1" applyAlignment="1">
      <alignment wrapText="1"/>
    </xf>
    <xf numFmtId="0" fontId="23" fillId="0" borderId="0" xfId="2" applyFont="1" applyAlignment="1">
      <alignment wrapText="1"/>
    </xf>
    <xf numFmtId="164" fontId="23" fillId="18" borderId="1" xfId="2" applyNumberFormat="1" applyFont="1" applyFill="1" applyBorder="1" applyAlignment="1">
      <alignment horizontal="center" vertical="center"/>
    </xf>
    <xf numFmtId="164" fontId="23" fillId="19" borderId="1" xfId="2" applyNumberFormat="1" applyFont="1" applyFill="1" applyBorder="1" applyAlignment="1">
      <alignment horizontal="center" vertical="center"/>
    </xf>
    <xf numFmtId="4" fontId="24" fillId="18" borderId="1" xfId="2" applyNumberFormat="1" applyFont="1" applyFill="1" applyBorder="1" applyAlignment="1">
      <alignment horizontal="center" vertical="center" wrapText="1"/>
    </xf>
    <xf numFmtId="0" fontId="24" fillId="18" borderId="1" xfId="2" applyFont="1" applyFill="1" applyBorder="1" applyAlignment="1">
      <alignment horizontal="center"/>
    </xf>
    <xf numFmtId="4" fontId="20" fillId="18" borderId="0" xfId="0" applyNumberFormat="1" applyFont="1" applyFill="1" applyAlignment="1">
      <alignment horizontal="center" vertical="center"/>
    </xf>
    <xf numFmtId="164" fontId="23" fillId="9" borderId="0" xfId="2" applyNumberFormat="1" applyFont="1" applyFill="1" applyAlignment="1">
      <alignment horizontal="right" vertical="center"/>
    </xf>
    <xf numFmtId="4" fontId="13" fillId="0" borderId="0" xfId="2" applyNumberFormat="1" applyFont="1" applyAlignment="1">
      <alignment horizontal="center" vertical="center"/>
    </xf>
    <xf numFmtId="0" fontId="12" fillId="4" borderId="1" xfId="0" applyFont="1" applyFill="1" applyBorder="1" applyAlignment="1">
      <alignment horizontal="center" vertical="center" textRotation="90" wrapText="1"/>
    </xf>
    <xf numFmtId="0" fontId="62" fillId="0" borderId="0" xfId="0" applyFont="1" applyAlignment="1">
      <alignment horizontal="center" vertical="top"/>
    </xf>
    <xf numFmtId="0" fontId="14" fillId="12" borderId="1" xfId="0" applyFont="1" applyFill="1" applyBorder="1" applyAlignment="1">
      <alignment horizontal="left" vertical="center" wrapText="1"/>
    </xf>
    <xf numFmtId="0" fontId="14" fillId="0" borderId="1" xfId="0" applyFont="1" applyBorder="1" applyAlignment="1">
      <alignment horizontal="center"/>
    </xf>
    <xf numFmtId="0" fontId="44" fillId="0" borderId="0" xfId="0" applyFont="1" applyAlignment="1">
      <alignment vertical="center"/>
    </xf>
    <xf numFmtId="0" fontId="44" fillId="12" borderId="0" xfId="0" applyFont="1" applyFill="1" applyAlignment="1">
      <alignment vertical="center"/>
    </xf>
    <xf numFmtId="0" fontId="44" fillId="16" borderId="0" xfId="0" applyFont="1" applyFill="1" applyAlignment="1">
      <alignment vertical="center"/>
    </xf>
    <xf numFmtId="0" fontId="61" fillId="0" borderId="0" xfId="2" applyFont="1" applyAlignment="1">
      <alignment horizontal="right" vertical="center"/>
    </xf>
    <xf numFmtId="0" fontId="23" fillId="0" borderId="1" xfId="0" applyFont="1" applyBorder="1" applyAlignment="1">
      <alignment horizontal="center"/>
    </xf>
    <xf numFmtId="0" fontId="23" fillId="0" borderId="1" xfId="0" applyFont="1" applyBorder="1"/>
    <xf numFmtId="2" fontId="45" fillId="3" borderId="2" xfId="0" applyNumberFormat="1" applyFont="1" applyFill="1" applyBorder="1" applyAlignment="1">
      <alignment horizontal="center" vertical="center"/>
    </xf>
    <xf numFmtId="0" fontId="23" fillId="0" borderId="15" xfId="0" applyFont="1" applyBorder="1" applyAlignment="1">
      <alignment horizontal="center"/>
    </xf>
    <xf numFmtId="0" fontId="23" fillId="0" borderId="16" xfId="0" applyFont="1" applyBorder="1" applyAlignment="1">
      <alignment horizontal="center"/>
    </xf>
    <xf numFmtId="0" fontId="23" fillId="0" borderId="16" xfId="0" applyFont="1" applyBorder="1"/>
    <xf numFmtId="0" fontId="23" fillId="0" borderId="18" xfId="0" applyFont="1" applyBorder="1" applyAlignment="1">
      <alignment horizontal="center"/>
    </xf>
    <xf numFmtId="0" fontId="23" fillId="0" borderId="20" xfId="0" applyFont="1" applyBorder="1" applyAlignment="1">
      <alignment horizontal="center"/>
    </xf>
    <xf numFmtId="0" fontId="23" fillId="0" borderId="21" xfId="0" applyFont="1" applyBorder="1" applyAlignment="1">
      <alignment horizontal="center"/>
    </xf>
    <xf numFmtId="0" fontId="23" fillId="0" borderId="21" xfId="0" applyFont="1" applyBorder="1"/>
    <xf numFmtId="0" fontId="23" fillId="6" borderId="15" xfId="0" applyFont="1" applyFill="1" applyBorder="1"/>
    <xf numFmtId="0" fontId="4" fillId="5" borderId="20" xfId="2" applyFont="1" applyFill="1" applyBorder="1" applyAlignment="1">
      <alignment horizontal="center" vertical="center" wrapText="1"/>
    </xf>
    <xf numFmtId="0" fontId="47" fillId="5" borderId="21" xfId="0" applyFont="1" applyFill="1" applyBorder="1" applyAlignment="1">
      <alignment horizontal="center" vertical="center"/>
    </xf>
    <xf numFmtId="0" fontId="47" fillId="5" borderId="21" xfId="0" applyFont="1" applyFill="1" applyBorder="1" applyAlignment="1">
      <alignment horizontal="center" vertical="center" wrapText="1"/>
    </xf>
    <xf numFmtId="0" fontId="47" fillId="5" borderId="22" xfId="0" applyFont="1" applyFill="1" applyBorder="1" applyAlignment="1">
      <alignment horizontal="center" vertical="center" wrapText="1"/>
    </xf>
    <xf numFmtId="49" fontId="24" fillId="0" borderId="1" xfId="2" applyNumberFormat="1" applyFont="1" applyBorder="1" applyAlignment="1">
      <alignment horizontal="center" vertical="center" wrapText="1"/>
    </xf>
    <xf numFmtId="49" fontId="24" fillId="0" borderId="1" xfId="1" applyNumberFormat="1" applyFont="1" applyBorder="1" applyAlignment="1">
      <alignment horizontal="center" vertical="center"/>
    </xf>
    <xf numFmtId="0" fontId="66" fillId="0" borderId="1" xfId="0" applyFont="1" applyBorder="1" applyAlignment="1">
      <alignment horizontal="center" vertical="center"/>
    </xf>
    <xf numFmtId="0" fontId="67" fillId="0" borderId="1" xfId="1" applyFont="1" applyBorder="1" applyAlignment="1">
      <alignment horizontal="left" vertical="top" wrapText="1"/>
    </xf>
    <xf numFmtId="49" fontId="66" fillId="0" borderId="1" xfId="0" applyNumberFormat="1" applyFont="1" applyBorder="1" applyAlignment="1">
      <alignment horizontal="center" vertical="center" wrapText="1"/>
    </xf>
    <xf numFmtId="4" fontId="67" fillId="12" borderId="1" xfId="0" applyNumberFormat="1" applyFont="1" applyFill="1" applyBorder="1" applyAlignment="1">
      <alignment horizontal="center" vertical="center"/>
    </xf>
    <xf numFmtId="4" fontId="67" fillId="0" borderId="1" xfId="1" applyNumberFormat="1" applyFont="1" applyBorder="1" applyAlignment="1">
      <alignment horizontal="center" vertical="center"/>
    </xf>
    <xf numFmtId="4" fontId="66" fillId="0" borderId="1" xfId="0" applyNumberFormat="1" applyFont="1" applyBorder="1" applyAlignment="1">
      <alignment horizontal="center" vertical="center"/>
    </xf>
    <xf numFmtId="3" fontId="66" fillId="0" borderId="1" xfId="0" applyNumberFormat="1" applyFont="1" applyBorder="1" applyAlignment="1">
      <alignment horizontal="center" vertical="center"/>
    </xf>
    <xf numFmtId="4" fontId="66" fillId="3" borderId="1" xfId="0" applyNumberFormat="1" applyFont="1" applyFill="1" applyBorder="1" applyAlignment="1">
      <alignment horizontal="center" vertical="center"/>
    </xf>
    <xf numFmtId="0" fontId="66" fillId="0" borderId="1" xfId="0" applyFont="1" applyBorder="1" applyAlignment="1">
      <alignment horizontal="left" vertical="center" wrapText="1"/>
    </xf>
    <xf numFmtId="0" fontId="68" fillId="15" borderId="1" xfId="0" applyFont="1" applyFill="1" applyBorder="1" applyAlignment="1">
      <alignment horizontal="center" vertical="center"/>
    </xf>
    <xf numFmtId="0" fontId="66" fillId="15" borderId="1" xfId="1" applyFont="1" applyFill="1" applyBorder="1" applyAlignment="1">
      <alignment horizontal="left" vertical="top" wrapText="1"/>
    </xf>
    <xf numFmtId="4" fontId="45" fillId="15" borderId="1" xfId="0" applyNumberFormat="1" applyFont="1" applyFill="1" applyBorder="1" applyAlignment="1">
      <alignment horizontal="center" vertical="center"/>
    </xf>
    <xf numFmtId="0" fontId="67" fillId="15" borderId="1" xfId="0" applyFont="1" applyFill="1" applyBorder="1" applyAlignment="1">
      <alignment horizontal="right" vertical="center"/>
    </xf>
    <xf numFmtId="4" fontId="69" fillId="15" borderId="1" xfId="0" applyNumberFormat="1" applyFont="1" applyFill="1" applyBorder="1" applyAlignment="1">
      <alignment horizontal="center" vertical="center"/>
    </xf>
    <xf numFmtId="0" fontId="69" fillId="15" borderId="1" xfId="0" applyFont="1" applyFill="1" applyBorder="1" applyAlignment="1">
      <alignment horizontal="left" vertical="center" wrapText="1"/>
    </xf>
    <xf numFmtId="0" fontId="1" fillId="9" borderId="2" xfId="0" applyFont="1" applyFill="1" applyBorder="1" applyAlignment="1">
      <alignment horizontal="center" vertical="center"/>
    </xf>
    <xf numFmtId="0" fontId="1" fillId="9" borderId="16" xfId="0" applyFont="1" applyFill="1" applyBorder="1" applyAlignment="1">
      <alignment horizontal="center" vertical="center" wrapText="1"/>
    </xf>
    <xf numFmtId="0" fontId="1" fillId="9" borderId="16" xfId="0" applyFont="1" applyFill="1" applyBorder="1" applyAlignment="1">
      <alignment horizontal="left" vertical="center" wrapText="1"/>
    </xf>
    <xf numFmtId="0" fontId="24" fillId="0" borderId="15" xfId="2" applyFont="1" applyBorder="1" applyAlignment="1">
      <alignment horizontal="center" vertical="center" wrapText="1"/>
    </xf>
    <xf numFmtId="4" fontId="20" fillId="18" borderId="16" xfId="0" applyNumberFormat="1" applyFont="1" applyFill="1" applyBorder="1" applyAlignment="1">
      <alignment horizontal="center" vertical="center"/>
    </xf>
    <xf numFmtId="164" fontId="23" fillId="18" borderId="17" xfId="2" applyNumberFormat="1" applyFont="1" applyFill="1" applyBorder="1" applyAlignment="1">
      <alignment horizontal="center" vertical="center"/>
    </xf>
    <xf numFmtId="4" fontId="20" fillId="18" borderId="21" xfId="0" applyNumberFormat="1" applyFont="1" applyFill="1" applyBorder="1" applyAlignment="1">
      <alignment horizontal="center" vertical="center"/>
    </xf>
    <xf numFmtId="164" fontId="23" fillId="18" borderId="22" xfId="2" applyNumberFormat="1" applyFont="1" applyFill="1" applyBorder="1" applyAlignment="1">
      <alignment horizontal="center" vertical="center"/>
    </xf>
    <xf numFmtId="0" fontId="14" fillId="0" borderId="16" xfId="0" applyFont="1" applyBorder="1" applyAlignment="1">
      <alignment horizontal="center" vertical="center" wrapText="1"/>
    </xf>
    <xf numFmtId="0" fontId="14" fillId="0" borderId="16" xfId="1" applyFont="1" applyBorder="1" applyAlignment="1">
      <alignment horizontal="left" vertical="top" wrapText="1"/>
    </xf>
    <xf numFmtId="0" fontId="14" fillId="0" borderId="21" xfId="0" applyFont="1" applyBorder="1" applyAlignment="1">
      <alignment horizontal="center" vertical="center" wrapText="1"/>
    </xf>
    <xf numFmtId="0" fontId="19" fillId="3" borderId="15" xfId="2" applyFont="1" applyFill="1" applyBorder="1" applyAlignment="1">
      <alignment horizontal="center" vertical="center" wrapText="1"/>
    </xf>
    <xf numFmtId="0" fontId="20" fillId="3" borderId="16" xfId="2" applyFont="1" applyFill="1" applyBorder="1" applyAlignment="1">
      <alignment horizontal="center" vertical="center" wrapText="1"/>
    </xf>
    <xf numFmtId="0" fontId="19" fillId="3" borderId="16" xfId="2" applyFont="1" applyFill="1" applyBorder="1" applyAlignment="1">
      <alignment horizontal="center" vertical="center" wrapText="1"/>
    </xf>
    <xf numFmtId="0" fontId="47" fillId="3" borderId="16" xfId="2" applyFont="1" applyFill="1" applyBorder="1" applyAlignment="1">
      <alignment horizontal="center" vertical="center" wrapText="1"/>
    </xf>
    <xf numFmtId="0" fontId="20" fillId="3" borderId="17" xfId="3" applyFont="1" applyFill="1" applyBorder="1" applyAlignment="1">
      <alignment horizontal="center" vertical="center" wrapText="1"/>
    </xf>
    <xf numFmtId="0" fontId="48" fillId="7" borderId="20" xfId="2" applyFont="1" applyFill="1" applyBorder="1" applyAlignment="1">
      <alignment horizontal="center" vertical="center" wrapText="1"/>
    </xf>
    <xf numFmtId="0" fontId="48" fillId="7" borderId="21" xfId="2" applyFont="1" applyFill="1" applyBorder="1" applyAlignment="1">
      <alignment horizontal="center" vertical="center" wrapText="1"/>
    </xf>
    <xf numFmtId="0" fontId="49" fillId="7" borderId="21" xfId="2" applyFont="1" applyFill="1" applyBorder="1" applyAlignment="1">
      <alignment horizontal="center" vertical="center" wrapText="1"/>
    </xf>
    <xf numFmtId="4" fontId="49" fillId="7" borderId="22" xfId="2" applyNumberFormat="1" applyFont="1" applyFill="1" applyBorder="1" applyAlignment="1">
      <alignment horizontal="center" vertical="center" wrapText="1"/>
    </xf>
    <xf numFmtId="2" fontId="23" fillId="19" borderId="17" xfId="0" applyNumberFormat="1" applyFont="1" applyFill="1" applyBorder="1" applyAlignment="1">
      <alignment vertical="center"/>
    </xf>
    <xf numFmtId="2" fontId="23" fillId="19" borderId="19" xfId="0" applyNumberFormat="1" applyFont="1" applyFill="1" applyBorder="1" applyAlignment="1">
      <alignment vertical="center"/>
    </xf>
    <xf numFmtId="2" fontId="23" fillId="19" borderId="22" xfId="0" applyNumberFormat="1" applyFont="1" applyFill="1" applyBorder="1" applyAlignment="1">
      <alignment vertical="center"/>
    </xf>
    <xf numFmtId="0" fontId="71" fillId="0" borderId="0" xfId="0" applyFont="1"/>
    <xf numFmtId="0" fontId="72" fillId="5" borderId="11" xfId="0" applyFont="1" applyFill="1" applyBorder="1" applyAlignment="1">
      <alignment horizontal="center" vertical="center"/>
    </xf>
    <xf numFmtId="0" fontId="72" fillId="5" borderId="11" xfId="0" applyFont="1" applyFill="1" applyBorder="1" applyAlignment="1">
      <alignment horizontal="center" vertical="center" wrapText="1"/>
    </xf>
    <xf numFmtId="4" fontId="72" fillId="5" borderId="11" xfId="0" applyNumberFormat="1" applyFont="1" applyFill="1" applyBorder="1" applyAlignment="1">
      <alignment horizontal="center" vertical="center" wrapText="1"/>
    </xf>
    <xf numFmtId="0" fontId="72" fillId="5" borderId="11" xfId="2" applyFont="1" applyFill="1" applyBorder="1" applyAlignment="1">
      <alignment horizontal="center" vertical="center" wrapText="1"/>
    </xf>
    <xf numFmtId="0" fontId="73" fillId="5" borderId="11" xfId="2" applyFont="1" applyFill="1" applyBorder="1" applyAlignment="1">
      <alignment horizontal="center" vertical="center" wrapText="1"/>
    </xf>
    <xf numFmtId="0" fontId="74" fillId="5" borderId="11" xfId="2" applyFont="1" applyFill="1" applyBorder="1" applyAlignment="1">
      <alignment horizontal="center" vertical="center" wrapText="1"/>
    </xf>
    <xf numFmtId="0" fontId="68" fillId="9" borderId="15" xfId="0" applyFont="1" applyFill="1" applyBorder="1" applyAlignment="1">
      <alignment horizontal="center" vertical="center"/>
    </xf>
    <xf numFmtId="0" fontId="68" fillId="9" borderId="16" xfId="0" applyFont="1" applyFill="1" applyBorder="1" applyAlignment="1">
      <alignment horizontal="center" vertical="center" wrapText="1"/>
    </xf>
    <xf numFmtId="0" fontId="68" fillId="9" borderId="16" xfId="0" applyFont="1" applyFill="1" applyBorder="1" applyAlignment="1">
      <alignment horizontal="left" vertical="center" wrapText="1"/>
    </xf>
    <xf numFmtId="49" fontId="68" fillId="9" borderId="16" xfId="0" applyNumberFormat="1" applyFont="1" applyFill="1" applyBorder="1" applyAlignment="1">
      <alignment horizontal="center" vertical="center" wrapText="1"/>
    </xf>
    <xf numFmtId="4" fontId="45" fillId="18" borderId="16" xfId="0" applyNumberFormat="1" applyFont="1" applyFill="1" applyBorder="1" applyAlignment="1">
      <alignment horizontal="center" vertical="center" wrapText="1"/>
    </xf>
    <xf numFmtId="4" fontId="68" fillId="9" borderId="16" xfId="0" applyNumberFormat="1" applyFont="1" applyFill="1" applyBorder="1" applyAlignment="1">
      <alignment horizontal="center" vertical="center" wrapText="1"/>
    </xf>
    <xf numFmtId="4" fontId="68" fillId="19" borderId="16" xfId="0" applyNumberFormat="1" applyFont="1" applyFill="1" applyBorder="1" applyAlignment="1">
      <alignment horizontal="center" vertical="center" wrapText="1"/>
    </xf>
    <xf numFmtId="0" fontId="71" fillId="19" borderId="16" xfId="0" applyFont="1" applyFill="1" applyBorder="1" applyAlignment="1">
      <alignment horizontal="center"/>
    </xf>
    <xf numFmtId="2" fontId="71" fillId="18" borderId="16" xfId="0" applyNumberFormat="1" applyFont="1" applyFill="1" applyBorder="1" applyAlignment="1">
      <alignment horizontal="center"/>
    </xf>
    <xf numFmtId="2" fontId="71" fillId="19" borderId="16" xfId="0" applyNumberFormat="1" applyFont="1" applyFill="1" applyBorder="1" applyAlignment="1">
      <alignment horizontal="center"/>
    </xf>
    <xf numFmtId="2" fontId="71" fillId="18" borderId="17" xfId="0" applyNumberFormat="1" applyFont="1" applyFill="1" applyBorder="1" applyAlignment="1">
      <alignment horizontal="center"/>
    </xf>
    <xf numFmtId="0" fontId="71" fillId="9" borderId="0" xfId="0" applyFont="1" applyFill="1"/>
    <xf numFmtId="0" fontId="66" fillId="0" borderId="20" xfId="0" applyFont="1" applyBorder="1" applyAlignment="1">
      <alignment horizontal="center" vertical="center"/>
    </xf>
    <xf numFmtId="0" fontId="68" fillId="9" borderId="21" xfId="0" applyFont="1" applyFill="1" applyBorder="1" applyAlignment="1">
      <alignment horizontal="center" vertical="center" wrapText="1"/>
    </xf>
    <xf numFmtId="0" fontId="68" fillId="9" borderId="21" xfId="0" applyFont="1" applyFill="1" applyBorder="1" applyAlignment="1">
      <alignment horizontal="left" vertical="center" wrapText="1"/>
    </xf>
    <xf numFmtId="49" fontId="68" fillId="9" borderId="21" xfId="0" applyNumberFormat="1" applyFont="1" applyFill="1" applyBorder="1" applyAlignment="1">
      <alignment horizontal="center" vertical="center" wrapText="1"/>
    </xf>
    <xf numFmtId="4" fontId="71" fillId="0" borderId="21" xfId="0" applyNumberFormat="1" applyFont="1" applyBorder="1" applyAlignment="1">
      <alignment horizontal="center"/>
    </xf>
    <xf numFmtId="4" fontId="68" fillId="19" borderId="21" xfId="0" applyNumberFormat="1" applyFont="1" applyFill="1" applyBorder="1" applyAlignment="1">
      <alignment horizontal="center" vertical="center" wrapText="1"/>
    </xf>
    <xf numFmtId="0" fontId="71" fillId="19" borderId="21" xfId="0" applyFont="1" applyFill="1" applyBorder="1" applyAlignment="1">
      <alignment horizontal="center"/>
    </xf>
    <xf numFmtId="2" fontId="71" fillId="18" borderId="21" xfId="0" applyNumberFormat="1" applyFont="1" applyFill="1" applyBorder="1" applyAlignment="1">
      <alignment horizontal="center"/>
    </xf>
    <xf numFmtId="2" fontId="71" fillId="19" borderId="21" xfId="0" applyNumberFormat="1" applyFont="1" applyFill="1" applyBorder="1" applyAlignment="1">
      <alignment horizontal="center"/>
    </xf>
    <xf numFmtId="2" fontId="71" fillId="18" borderId="22" xfId="0" applyNumberFormat="1" applyFont="1" applyFill="1" applyBorder="1" applyAlignment="1">
      <alignment horizontal="center"/>
    </xf>
    <xf numFmtId="4" fontId="67" fillId="18" borderId="16" xfId="0" applyNumberFormat="1" applyFont="1" applyFill="1" applyBorder="1" applyAlignment="1">
      <alignment horizontal="center" vertical="center"/>
    </xf>
    <xf numFmtId="4" fontId="71" fillId="0" borderId="16" xfId="0" applyNumberFormat="1" applyFont="1" applyBorder="1" applyAlignment="1">
      <alignment horizontal="center"/>
    </xf>
    <xf numFmtId="0" fontId="47" fillId="3" borderId="11" xfId="0" applyFont="1" applyFill="1" applyBorder="1" applyAlignment="1">
      <alignment horizontal="center" vertical="center"/>
    </xf>
    <xf numFmtId="0" fontId="47" fillId="3" borderId="11" xfId="0" applyFont="1" applyFill="1" applyBorder="1" applyAlignment="1">
      <alignment horizontal="center" vertical="center" wrapText="1"/>
    </xf>
    <xf numFmtId="4" fontId="47" fillId="3" borderId="11" xfId="0" applyNumberFormat="1" applyFont="1" applyFill="1" applyBorder="1" applyAlignment="1">
      <alignment horizontal="center" vertical="center" wrapText="1"/>
    </xf>
    <xf numFmtId="0" fontId="20" fillId="3" borderId="11" xfId="2" applyFont="1" applyFill="1" applyBorder="1" applyAlignment="1">
      <alignment horizontal="center" vertical="center" wrapText="1"/>
    </xf>
    <xf numFmtId="0" fontId="19" fillId="3" borderId="11" xfId="2" applyFont="1" applyFill="1" applyBorder="1" applyAlignment="1">
      <alignment horizontal="center" vertical="center" wrapText="1"/>
    </xf>
    <xf numFmtId="0" fontId="68" fillId="0" borderId="0" xfId="0" applyFont="1"/>
    <xf numFmtId="0" fontId="67" fillId="17" borderId="1" xfId="0" applyFont="1" applyFill="1" applyBorder="1" applyAlignment="1">
      <alignment horizontal="center" vertical="center" wrapText="1"/>
    </xf>
    <xf numFmtId="0" fontId="67" fillId="0" borderId="1" xfId="1" applyFont="1" applyBorder="1" applyAlignment="1">
      <alignment horizontal="left" vertical="center" wrapText="1"/>
    </xf>
    <xf numFmtId="0" fontId="66" fillId="0" borderId="1" xfId="0" applyFont="1" applyBorder="1" applyAlignment="1">
      <alignment horizontal="center" vertical="center" wrapText="1"/>
    </xf>
    <xf numFmtId="0" fontId="73" fillId="0" borderId="0" xfId="0" applyFont="1" applyAlignment="1">
      <alignment vertical="center"/>
    </xf>
    <xf numFmtId="0" fontId="66" fillId="0" borderId="0" xfId="0" applyFont="1"/>
    <xf numFmtId="1" fontId="14" fillId="10" borderId="1" xfId="0" quotePrefix="1" applyNumberFormat="1" applyFont="1" applyFill="1" applyBorder="1" applyAlignment="1">
      <alignment horizontal="center" vertical="center" wrapText="1"/>
    </xf>
    <xf numFmtId="4" fontId="45" fillId="18" borderId="2" xfId="0" applyNumberFormat="1" applyFont="1" applyFill="1" applyBorder="1" applyAlignment="1">
      <alignment horizontal="center" vertical="center" wrapText="1"/>
    </xf>
    <xf numFmtId="4" fontId="67" fillId="18" borderId="21" xfId="0" applyNumberFormat="1" applyFont="1" applyFill="1" applyBorder="1" applyAlignment="1">
      <alignment horizontal="center" vertical="center"/>
    </xf>
    <xf numFmtId="4" fontId="20" fillId="18" borderId="2" xfId="0" applyNumberFormat="1" applyFont="1" applyFill="1" applyBorder="1" applyAlignment="1">
      <alignment horizontal="center" vertical="center"/>
    </xf>
    <xf numFmtId="4" fontId="20" fillId="18" borderId="26" xfId="0" applyNumberFormat="1" applyFont="1" applyFill="1" applyBorder="1" applyAlignment="1">
      <alignment horizontal="center" vertical="center"/>
    </xf>
    <xf numFmtId="0" fontId="23" fillId="0" borderId="27" xfId="2" applyFont="1" applyBorder="1"/>
    <xf numFmtId="164" fontId="23" fillId="18" borderId="28" xfId="2" applyNumberFormat="1" applyFont="1" applyFill="1" applyBorder="1" applyAlignment="1">
      <alignment horizontal="center" vertical="center"/>
    </xf>
    <xf numFmtId="0" fontId="23" fillId="0" borderId="9" xfId="2" applyFont="1" applyBorder="1"/>
    <xf numFmtId="0" fontId="24" fillId="9" borderId="20" xfId="2" applyFont="1" applyFill="1" applyBorder="1" applyAlignment="1">
      <alignment horizontal="center" vertical="center" wrapText="1"/>
    </xf>
    <xf numFmtId="0" fontId="1" fillId="9" borderId="21" xfId="0" applyFont="1" applyFill="1" applyBorder="1" applyAlignment="1">
      <alignment horizontal="center" vertical="center" wrapText="1"/>
    </xf>
    <xf numFmtId="0" fontId="1" fillId="9" borderId="21" xfId="0" applyFont="1" applyFill="1" applyBorder="1" applyAlignment="1">
      <alignment horizontal="left" vertical="center" wrapText="1"/>
    </xf>
    <xf numFmtId="0" fontId="67" fillId="9" borderId="1" xfId="1" applyFont="1" applyFill="1" applyBorder="1" applyAlignment="1">
      <alignment horizontal="left" vertical="center" wrapText="1"/>
    </xf>
    <xf numFmtId="49" fontId="66" fillId="9" borderId="1" xfId="0" applyNumberFormat="1" applyFont="1" applyFill="1" applyBorder="1" applyAlignment="1">
      <alignment horizontal="center" vertical="center" wrapText="1"/>
    </xf>
    <xf numFmtId="0" fontId="66" fillId="9" borderId="1"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37" fillId="0" borderId="31" xfId="0" applyFont="1" applyBorder="1" applyAlignment="1">
      <alignment horizontal="center" vertical="center" wrapText="1"/>
    </xf>
    <xf numFmtId="0" fontId="37" fillId="0" borderId="32"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2" xfId="0" applyFont="1" applyBorder="1" applyAlignment="1">
      <alignment horizontal="left" vertical="center" wrapText="1"/>
    </xf>
    <xf numFmtId="0" fontId="56" fillId="0" borderId="33" xfId="0" applyFont="1" applyBorder="1" applyAlignment="1">
      <alignment horizontal="center" vertical="center" wrapText="1"/>
    </xf>
    <xf numFmtId="0" fontId="8" fillId="0" borderId="34" xfId="0" applyFont="1" applyBorder="1" applyAlignment="1">
      <alignment horizontal="left" vertical="center" wrapText="1"/>
    </xf>
    <xf numFmtId="0" fontId="37" fillId="9" borderId="35" xfId="0" applyFont="1" applyFill="1" applyBorder="1" applyAlignment="1">
      <alignment horizontal="center" vertical="center" wrapText="1"/>
    </xf>
    <xf numFmtId="0" fontId="37" fillId="9" borderId="29" xfId="0" applyFont="1" applyFill="1" applyBorder="1" applyAlignment="1">
      <alignment horizontal="center" vertical="center" wrapText="1"/>
    </xf>
    <xf numFmtId="0" fontId="8" fillId="9" borderId="29" xfId="0" applyFont="1" applyFill="1" applyBorder="1" applyAlignment="1">
      <alignment horizontal="center" vertical="center" wrapText="1"/>
    </xf>
    <xf numFmtId="0" fontId="8" fillId="0" borderId="29" xfId="0" applyFont="1" applyBorder="1" applyAlignment="1">
      <alignment horizontal="left" vertical="center" wrapText="1"/>
    </xf>
    <xf numFmtId="0" fontId="56" fillId="0" borderId="36" xfId="0" applyFont="1" applyBorder="1" applyAlignment="1">
      <alignment horizontal="center" vertical="center" wrapText="1"/>
    </xf>
    <xf numFmtId="0" fontId="8" fillId="0" borderId="37" xfId="0" applyFont="1" applyBorder="1" applyAlignment="1">
      <alignment horizontal="left" vertical="center" wrapText="1"/>
    </xf>
    <xf numFmtId="0" fontId="12" fillId="0" borderId="32" xfId="1" applyFont="1" applyBorder="1" applyAlignment="1">
      <alignment horizontal="center" vertical="center" wrapText="1"/>
    </xf>
    <xf numFmtId="0" fontId="9" fillId="9" borderId="29" xfId="0" applyFont="1" applyFill="1" applyBorder="1" applyAlignment="1">
      <alignment horizontal="center" vertical="center" wrapText="1"/>
    </xf>
    <xf numFmtId="4" fontId="79" fillId="7" borderId="39" xfId="2" applyNumberFormat="1" applyFont="1" applyFill="1" applyBorder="1" applyAlignment="1">
      <alignment horizontal="center" vertical="center" wrapText="1"/>
    </xf>
    <xf numFmtId="0" fontId="77" fillId="3" borderId="40" xfId="3" applyFont="1" applyFill="1" applyBorder="1" applyAlignment="1">
      <alignment horizontal="center" vertical="center" wrapText="1"/>
    </xf>
    <xf numFmtId="4" fontId="80" fillId="5" borderId="38" xfId="9" applyNumberFormat="1" applyFont="1" applyFill="1" applyBorder="1" applyAlignment="1">
      <alignment horizontal="center" vertical="center" wrapText="1"/>
    </xf>
    <xf numFmtId="0" fontId="24" fillId="0" borderId="20" xfId="0" applyFont="1" applyBorder="1" applyAlignment="1">
      <alignment horizontal="center" vertical="center" wrapText="1"/>
    </xf>
    <xf numFmtId="0" fontId="14" fillId="0" borderId="21" xfId="1" applyFont="1" applyBorder="1" applyAlignment="1">
      <alignment horizontal="left" vertical="top" wrapText="1"/>
    </xf>
    <xf numFmtId="0" fontId="41" fillId="13" borderId="0" xfId="0" applyFont="1" applyFill="1" applyAlignment="1">
      <alignment horizontal="left" vertical="top" wrapText="1"/>
    </xf>
    <xf numFmtId="0" fontId="52" fillId="0" borderId="0" xfId="2" applyFont="1" applyAlignment="1">
      <alignment horizontal="left" wrapText="1"/>
    </xf>
    <xf numFmtId="0" fontId="70" fillId="3" borderId="2" xfId="0" applyFont="1" applyFill="1" applyBorder="1" applyAlignment="1">
      <alignment horizontal="right" wrapText="1"/>
    </xf>
    <xf numFmtId="0" fontId="45" fillId="6" borderId="23" xfId="0" applyFont="1" applyFill="1" applyBorder="1" applyAlignment="1">
      <alignment horizontal="center"/>
    </xf>
    <xf numFmtId="0" fontId="45" fillId="6" borderId="24" xfId="0" applyFont="1" applyFill="1" applyBorder="1" applyAlignment="1">
      <alignment horizontal="center"/>
    </xf>
    <xf numFmtId="0" fontId="45" fillId="6" borderId="25" xfId="0" applyFont="1" applyFill="1" applyBorder="1" applyAlignment="1">
      <alignment horizontal="center"/>
    </xf>
    <xf numFmtId="0" fontId="57" fillId="0" borderId="0" xfId="0" applyFont="1" applyAlignment="1">
      <alignment horizontal="center" vertical="center" wrapText="1"/>
    </xf>
    <xf numFmtId="0" fontId="20" fillId="0" borderId="0" xfId="2" applyFont="1" applyAlignment="1">
      <alignment horizontal="right" vertical="center" wrapText="1"/>
    </xf>
    <xf numFmtId="0" fontId="65" fillId="0" borderId="6" xfId="2" applyFont="1" applyBorder="1" applyAlignment="1">
      <alignment horizontal="right" vertical="center"/>
    </xf>
    <xf numFmtId="0" fontId="61" fillId="0" borderId="6" xfId="2" applyFont="1" applyBorder="1" applyAlignment="1">
      <alignment horizontal="right" vertical="center"/>
    </xf>
    <xf numFmtId="0" fontId="41" fillId="0" borderId="0" xfId="0" applyFont="1" applyAlignment="1">
      <alignment horizontal="left" vertical="top" wrapText="1"/>
    </xf>
    <xf numFmtId="0" fontId="41" fillId="0" borderId="0" xfId="0" applyFont="1" applyAlignment="1">
      <alignment horizontal="left" vertical="top"/>
    </xf>
    <xf numFmtId="0" fontId="9" fillId="11" borderId="1" xfId="0" applyFont="1" applyFill="1" applyBorder="1" applyAlignment="1">
      <alignment horizontal="center" vertical="center"/>
    </xf>
    <xf numFmtId="4" fontId="39" fillId="14" borderId="1" xfId="0" applyNumberFormat="1" applyFont="1" applyFill="1" applyBorder="1" applyAlignment="1">
      <alignment horizontal="center" vertical="center"/>
    </xf>
    <xf numFmtId="4" fontId="39" fillId="4" borderId="1" xfId="0" applyNumberFormat="1" applyFont="1" applyFill="1" applyBorder="1" applyAlignment="1">
      <alignment horizontal="center" vertical="center"/>
    </xf>
    <xf numFmtId="4" fontId="39" fillId="7" borderId="1" xfId="0" applyNumberFormat="1" applyFont="1" applyFill="1" applyBorder="1" applyAlignment="1">
      <alignment horizontal="center" vertical="center"/>
    </xf>
    <xf numFmtId="4" fontId="39" fillId="7" borderId="1" xfId="0" applyNumberFormat="1" applyFont="1" applyFill="1" applyBorder="1" applyAlignment="1">
      <alignment horizontal="left" vertical="center"/>
    </xf>
    <xf numFmtId="4" fontId="39" fillId="10" borderId="1" xfId="0" applyNumberFormat="1" applyFont="1" applyFill="1" applyBorder="1" applyAlignment="1">
      <alignment horizontal="center" vertical="center"/>
    </xf>
    <xf numFmtId="0" fontId="12" fillId="0" borderId="12" xfId="0" applyFont="1" applyBorder="1" applyAlignment="1">
      <alignment horizontal="center"/>
    </xf>
    <xf numFmtId="0" fontId="9" fillId="5" borderId="1" xfId="4" applyFont="1" applyFill="1" applyBorder="1" applyAlignment="1">
      <alignment horizontal="center" vertical="center" wrapText="1"/>
    </xf>
    <xf numFmtId="2" fontId="19" fillId="5" borderId="1" xfId="2" applyNumberFormat="1" applyFont="1" applyFill="1" applyBorder="1" applyAlignment="1">
      <alignment horizontal="right" vertical="center" wrapText="1"/>
    </xf>
    <xf numFmtId="0" fontId="27" fillId="0" borderId="0" xfId="2" applyFont="1" applyAlignment="1">
      <alignment horizontal="left" vertical="top" wrapText="1"/>
    </xf>
  </cellXfs>
  <cellStyles count="10">
    <cellStyle name="Normal" xfId="0" builtinId="0"/>
    <cellStyle name="Normal 2" xfId="1" xr:uid="{F3DB30FE-D8F7-4DC3-BB38-2A23CA47BB76}"/>
    <cellStyle name="Normal 2 3" xfId="3" xr:uid="{14B14669-F7B7-4873-97DF-4D407AE7412F}"/>
    <cellStyle name="Normal 3" xfId="7" xr:uid="{EF38C522-3005-4848-A53C-D27281E7F04C}"/>
    <cellStyle name="Normal 4" xfId="8" xr:uid="{F09ADCF1-DF82-43E9-B581-A781C962BE43}"/>
    <cellStyle name="Normal 5" xfId="5" xr:uid="{F067A7C3-26BE-43A6-9C6D-7445E2DD7C70}"/>
    <cellStyle name="Normal 6" xfId="9" xr:uid="{03DF777C-E5FE-4D65-B164-96302D85CDA6}"/>
    <cellStyle name="Normal 8" xfId="4" xr:uid="{7938B7F4-5379-453B-B015-CBAB4E944DA0}"/>
    <cellStyle name="Normal 9" xfId="2" xr:uid="{6357E2CB-1454-41FD-B707-B661F6073251}"/>
    <cellStyle name="Parasts 2" xfId="6" xr:uid="{3F7AAA0E-027D-410E-B43F-327652F48556}"/>
  </cellStyles>
  <dxfs count="51">
    <dxf>
      <font>
        <color theme="0" tint="-0.34998626667073579"/>
      </font>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4.9989318521683403E-2"/>
        </patternFill>
      </fill>
    </dxf>
    <dxf>
      <fill>
        <patternFill>
          <bgColor theme="0" tint="-4.9989318521683403E-2"/>
        </patternFill>
      </fill>
    </dxf>
    <dxf>
      <font>
        <color theme="0" tint="-0.24994659260841701"/>
      </font>
    </dxf>
    <dxf>
      <font>
        <color theme="0" tint="-0.34998626667073579"/>
      </font>
    </dxf>
    <dxf>
      <font>
        <color theme="0" tint="-4.9989318521683403E-2"/>
      </font>
      <fill>
        <patternFill patternType="none">
          <bgColor auto="1"/>
        </patternFill>
      </fill>
    </dxf>
    <dxf>
      <font>
        <color theme="0" tint="-0.34998626667073579"/>
      </font>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color theme="0" tint="-0.34998626667073579"/>
      </font>
    </dxf>
    <dxf>
      <font>
        <color theme="0" tint="-0.14999847407452621"/>
      </font>
    </dxf>
    <dxf>
      <font>
        <color theme="0" tint="-0.14999847407452621"/>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font>
        <sz val="10"/>
      </font>
    </dxf>
    <dxf>
      <font>
        <sz val="10"/>
      </font>
    </dxf>
    <dxf>
      <font>
        <sz val="10"/>
      </font>
    </dxf>
    <dxf>
      <font>
        <sz val="10"/>
      </font>
    </dxf>
    <dxf>
      <font>
        <sz val="10"/>
      </font>
    </dxf>
    <dxf>
      <font>
        <sz val="10"/>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s>
  <tableStyles count="0" defaultTableStyle="TableStyleMedium2" defaultPivotStyle="PivotStyleLight16"/>
  <colors>
    <mruColors>
      <color rgb="FFFFCCCC"/>
      <color rgb="FFFFFFCC"/>
      <color rgb="FFFFFFFF"/>
      <color rgb="FFCC99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iva Plīse" refreshedDate="44168.622436805555" createdVersion="6" refreshedVersion="6" minRefreshableVersion="3" recordCount="56" xr:uid="{D0CC0B0A-D221-47EB-9857-0AF92186A920}">
  <cacheSource type="worksheet">
    <worksheetSource ref="A3:M59" sheet="FP_2. daļa_Rīga"/>
  </cacheSource>
  <cacheFields count="13">
    <cacheField name="NPK" numFmtId="0">
      <sharedItems containsMixedTypes="1" containsNumber="1" containsInteger="1" minValue="1" maxValue="54"/>
    </cacheField>
    <cacheField name="PAKALPOJUMS, ADRESE" numFmtId="0">
      <sharedItems/>
    </cacheField>
    <cacheField name="KOPĒJĀ PLATĪBA OBJEKTOS_x000a_" numFmtId="4">
      <sharedItems containsMixedTypes="1" containsNumber="1" minValue="0" maxValue="86462.8"/>
    </cacheField>
    <cacheField name="OBJEKTA KATEGORIJA" numFmtId="0">
      <sharedItems containsBlank="1" count="5">
        <m/>
        <s v="D"/>
        <s v="C"/>
        <s v="B"/>
        <s v="A"/>
      </sharedItems>
    </cacheField>
    <cacheField name="Objektā nodarbināto sētnieku kopējās stundas" numFmtId="0">
      <sharedItems containsBlank="1"/>
    </cacheField>
    <cacheField name="Darbinieku/ sētnieka izmaksas stundā Bruto* _x000a_" numFmtId="0">
      <sharedItems containsBlank="1"/>
    </cacheField>
    <cacheField name="KOPĒJĀS SĒTNIEKU DARBA IZMAKSAS _x000a_Bruto*_x000a_" numFmtId="0">
      <sharedItems containsMixedTypes="1" containsNumber="1" containsInteger="1" minValue="0" maxValue="0"/>
    </cacheField>
    <cacheField name="Par darbinieku maksājāmā VSAOI darba devēja daļa, riska nodeva, atvaļinājuma, slimības naudas uzkrājums" numFmtId="0">
      <sharedItems containsBlank="1"/>
    </cacheField>
    <cacheField name="DARBINIEKU IZMAKSAS IESKAITOT NODOKĻUS" numFmtId="0">
      <sharedItems containsMixedTypes="1" containsNumber="1" containsInteger="1" minValue="0" maxValue="0"/>
    </cacheField>
    <cacheField name="Materiālu, inventāra,  līdzekļu, pamatlīdzekļu, amortizācijas un citas izmaksas mēnesī" numFmtId="0">
      <sharedItems containsBlank="1"/>
    </cacheField>
    <cacheField name="Citas izmaksas mēnesī:   administrācijas izmaksas, kvalitātes kontroles izmaksas neparedz. izd. utml._x000a_" numFmtId="0">
      <sharedItems containsBlank="1"/>
    </cacheField>
    <cacheField name="CENA PAR PAKALPOJUMU" numFmtId="0">
      <sharedItems containsMixedTypes="1" containsNumber="1" containsInteger="1" minValue="0" maxValue="0"/>
    </cacheField>
    <cacheField name="CENA m²" numFmtId="0">
      <sharedItems containsMixedTypes="1"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6">
  <r>
    <s v="nr."/>
    <s v="ADRESE"/>
    <s v="(m2)"/>
    <x v="0"/>
    <s v="(h/dienā)"/>
    <s v="EUR/h _x000a_(bez PVN)"/>
    <s v="EUR/mēn _x000a_(bez PVN)"/>
    <s v="EUR/mēn"/>
    <s v="EUR/mēn _x000a_(bez PVN)"/>
    <s v="EUR/mēn _x000a_(bez PVN)"/>
    <s v="EUR/mēn _x000a_(bez PVN)"/>
    <s v="EUR/mēn _x000a_(bez PVN)"/>
    <s v="EUR/m² _x000a_(bez PVN)"/>
  </r>
  <r>
    <s v="A"/>
    <s v="B"/>
    <s v="C"/>
    <x v="1"/>
    <s v="E"/>
    <s v="F"/>
    <s v="G"/>
    <s v="H"/>
    <s v="J"/>
    <s v="K"/>
    <s v="L"/>
    <s v="M"/>
    <s v="N"/>
  </r>
  <r>
    <n v="1"/>
    <s v="Raiņa bulvāris 27"/>
    <n v="270.16000000000003"/>
    <x v="2"/>
    <m/>
    <m/>
    <n v="0"/>
    <m/>
    <n v="0"/>
    <m/>
    <m/>
    <n v="0"/>
    <n v="0"/>
  </r>
  <r>
    <n v="2"/>
    <s v="Raiņa bulvāris 4"/>
    <n v="479.13"/>
    <x v="2"/>
    <m/>
    <m/>
    <n v="0"/>
    <m/>
    <n v="0"/>
    <m/>
    <m/>
    <n v="0"/>
    <n v="0"/>
  </r>
  <r>
    <n v="3"/>
    <s v="Raiņa bulvāris 7"/>
    <n v="1284.6599999999999"/>
    <x v="3"/>
    <m/>
    <m/>
    <n v="0"/>
    <m/>
    <n v="0"/>
    <m/>
    <m/>
    <n v="0"/>
    <n v="0"/>
  </r>
  <r>
    <n v="4"/>
    <s v="Aristida Briāna iela 13"/>
    <n v="2242"/>
    <x v="2"/>
    <m/>
    <m/>
    <n v="0"/>
    <m/>
    <n v="0"/>
    <m/>
    <m/>
    <n v="0"/>
    <n v="0"/>
  </r>
  <r>
    <n v="5"/>
    <s v="Baznīcas iela 25"/>
    <n v="945.36"/>
    <x v="2"/>
    <m/>
    <m/>
    <n v="0"/>
    <m/>
    <n v="0"/>
    <m/>
    <m/>
    <n v="0"/>
    <n v="0"/>
  </r>
  <r>
    <n v="6"/>
    <s v="Baznīcas iela 30"/>
    <n v="0"/>
    <x v="0"/>
    <m/>
    <m/>
    <n v="0"/>
    <m/>
    <n v="0"/>
    <m/>
    <m/>
    <n v="0"/>
    <e v="#DIV/0!"/>
  </r>
  <r>
    <n v="7"/>
    <s v="Brīvības bulvāris 32"/>
    <n v="761.62"/>
    <x v="3"/>
    <m/>
    <m/>
    <n v="0"/>
    <m/>
    <n v="0"/>
    <m/>
    <m/>
    <n v="0"/>
    <n v="0"/>
  </r>
  <r>
    <n v="8"/>
    <s v="Brīvības iela 61"/>
    <n v="842.45"/>
    <x v="2"/>
    <m/>
    <m/>
    <n v="0"/>
    <m/>
    <n v="0"/>
    <m/>
    <m/>
    <n v="0"/>
    <n v="0"/>
  </r>
  <r>
    <n v="9"/>
    <s v="Brīvības iela 72 K-1"/>
    <n v="364.28999999999996"/>
    <x v="3"/>
    <m/>
    <m/>
    <n v="0"/>
    <m/>
    <n v="0"/>
    <m/>
    <m/>
    <n v="0"/>
    <n v="0"/>
  </r>
  <r>
    <n v="10"/>
    <s v="Brīvības iela 96"/>
    <n v="608.54999999999995"/>
    <x v="2"/>
    <m/>
    <m/>
    <n v="0"/>
    <m/>
    <n v="0"/>
    <m/>
    <m/>
    <n v="0"/>
    <n v="0"/>
  </r>
  <r>
    <n v="11"/>
    <s v="Eksporta iela 6"/>
    <n v="999.90000000000009"/>
    <x v="3"/>
    <m/>
    <m/>
    <n v="0"/>
    <m/>
    <n v="0"/>
    <m/>
    <m/>
    <n v="0"/>
    <n v="0"/>
  </r>
  <r>
    <n v="12"/>
    <s v="Elizabetes iela 49"/>
    <n v="931.23"/>
    <x v="3"/>
    <m/>
    <m/>
    <n v="0"/>
    <m/>
    <n v="0"/>
    <m/>
    <m/>
    <n v="0"/>
    <n v="0"/>
  </r>
  <r>
    <n v="13"/>
    <s v="Elizabetes iela 57, 57A"/>
    <n v="323.60000000000002"/>
    <x v="3"/>
    <m/>
    <m/>
    <n v="0"/>
    <m/>
    <n v="0"/>
    <m/>
    <m/>
    <n v="0"/>
    <n v="0"/>
  </r>
  <r>
    <n v="14"/>
    <s v="Krišjāņa Barona iela 21A"/>
    <n v="90.07"/>
    <x v="2"/>
    <m/>
    <m/>
    <n v="0"/>
    <m/>
    <n v="0"/>
    <m/>
    <m/>
    <n v="0"/>
    <n v="0"/>
  </r>
  <r>
    <n v="15"/>
    <s v="Krišjāņa Barona iela 54/58"/>
    <n v="2162.42"/>
    <x v="2"/>
    <m/>
    <m/>
    <n v="0"/>
    <m/>
    <n v="0"/>
    <m/>
    <m/>
    <n v="0"/>
    <n v="0"/>
  </r>
  <r>
    <n v="16"/>
    <s v="Krišjāņa Valdemāra iela 1A"/>
    <n v="3028.75"/>
    <x v="3"/>
    <m/>
    <m/>
    <n v="0"/>
    <m/>
    <n v="0"/>
    <m/>
    <m/>
    <n v="0"/>
    <n v="0"/>
  </r>
  <r>
    <n v="17"/>
    <s v="Krišjāņa Valdemāra iela 3"/>
    <n v="2050"/>
    <x v="4"/>
    <m/>
    <m/>
    <n v="0"/>
    <m/>
    <n v="0"/>
    <m/>
    <m/>
    <n v="0"/>
    <n v="0"/>
  </r>
  <r>
    <n v="18"/>
    <s v="Krišjāņa Valdemāra iela 17A"/>
    <n v="625.21"/>
    <x v="3"/>
    <m/>
    <m/>
    <n v="0"/>
    <m/>
    <n v="0"/>
    <m/>
    <m/>
    <n v="0"/>
    <n v="0"/>
  </r>
  <r>
    <n v="19"/>
    <s v="Krišjāņa Valdemāra iela 26"/>
    <n v="901.09"/>
    <x v="3"/>
    <m/>
    <m/>
    <n v="0"/>
    <m/>
    <n v="0"/>
    <m/>
    <m/>
    <n v="0"/>
    <n v="0"/>
  </r>
  <r>
    <n v="20"/>
    <s v="Kronvalda bulvāris 6"/>
    <n v="1151.0899999999999"/>
    <x v="2"/>
    <m/>
    <m/>
    <n v="0"/>
    <m/>
    <n v="0"/>
    <m/>
    <m/>
    <n v="0"/>
    <n v="0"/>
  </r>
  <r>
    <n v="21"/>
    <s v="Lāčplēša iela 25"/>
    <n v="180.43"/>
    <x v="3"/>
    <m/>
    <m/>
    <n v="0"/>
    <m/>
    <n v="0"/>
    <m/>
    <m/>
    <n v="0"/>
    <n v="0"/>
  </r>
  <r>
    <n v="22"/>
    <s v="Lomonosova iela 9"/>
    <n v="2108.8599999999997"/>
    <x v="3"/>
    <m/>
    <m/>
    <n v="0"/>
    <m/>
    <n v="0"/>
    <m/>
    <m/>
    <n v="0"/>
    <n v="0"/>
  </r>
  <r>
    <n v="23"/>
    <s v="Merķeļa iela 11"/>
    <n v="346.67999999999995"/>
    <x v="3"/>
    <m/>
    <m/>
    <n v="0"/>
    <m/>
    <n v="0"/>
    <m/>
    <m/>
    <n v="0"/>
    <n v="0"/>
  </r>
  <r>
    <n v="24"/>
    <s v="Miera iela 43"/>
    <n v="37"/>
    <x v="2"/>
    <m/>
    <m/>
    <n v="0"/>
    <m/>
    <n v="0"/>
    <m/>
    <m/>
    <n v="0"/>
    <n v="0"/>
  </r>
  <r>
    <n v="25"/>
    <s v="Stabu iela 18"/>
    <n v="141.79"/>
    <x v="2"/>
    <m/>
    <m/>
    <n v="0"/>
    <m/>
    <n v="0"/>
    <m/>
    <m/>
    <n v="0"/>
    <n v="0"/>
  </r>
  <r>
    <n v="26"/>
    <s v="Tērbatas iela 12"/>
    <n v="198.64"/>
    <x v="2"/>
    <m/>
    <m/>
    <n v="0"/>
    <m/>
    <n v="0"/>
    <m/>
    <m/>
    <n v="0"/>
    <n v="0"/>
  </r>
  <r>
    <n v="27"/>
    <s v="Tērbatas iela 76"/>
    <n v="566.15"/>
    <x v="2"/>
    <m/>
    <m/>
    <n v="0"/>
    <m/>
    <n v="0"/>
    <m/>
    <m/>
    <n v="0"/>
    <n v="0"/>
  </r>
  <r>
    <n v="28"/>
    <s v="Antonijas iela 1"/>
    <n v="1513.66"/>
    <x v="3"/>
    <m/>
    <m/>
    <n v="0"/>
    <m/>
    <n v="0"/>
    <m/>
    <m/>
    <n v="0"/>
    <n v="0"/>
  </r>
  <r>
    <n v="29"/>
    <s v="Abrenes iela 10"/>
    <n v="13090"/>
    <x v="3"/>
    <m/>
    <m/>
    <n v="0"/>
    <m/>
    <n v="0"/>
    <m/>
    <m/>
    <n v="0"/>
    <n v="0"/>
  </r>
  <r>
    <n v="30"/>
    <s v="Aleksandra Čaka iela 147"/>
    <n v="1268.8"/>
    <x v="2"/>
    <m/>
    <m/>
    <n v="0"/>
    <m/>
    <n v="0"/>
    <m/>
    <m/>
    <n v="0"/>
    <n v="0"/>
  </r>
  <r>
    <n v="31"/>
    <s v="Brīvības iela 188"/>
    <n v="2288.9"/>
    <x v="2"/>
    <m/>
    <m/>
    <n v="0"/>
    <m/>
    <n v="0"/>
    <m/>
    <m/>
    <n v="0"/>
    <n v="0"/>
  </r>
  <r>
    <n v="32"/>
    <s v="Ērgļu iela 7"/>
    <n v="0"/>
    <x v="2"/>
    <m/>
    <m/>
    <n v="0"/>
    <m/>
    <n v="0"/>
    <m/>
    <m/>
    <n v="0"/>
    <e v="#DIV/0!"/>
  </r>
  <r>
    <n v="33"/>
    <s v="Krišjāņa Barona iela 99"/>
    <n v="2256.4300000000003"/>
    <x v="2"/>
    <m/>
    <m/>
    <n v="0"/>
    <m/>
    <n v="0"/>
    <m/>
    <m/>
    <n v="0"/>
    <n v="0"/>
  </r>
  <r>
    <n v="34"/>
    <s v="Lāčplēša iela 106/108"/>
    <n v="6658.8899999999994"/>
    <x v="2"/>
    <m/>
    <m/>
    <n v="0"/>
    <m/>
    <n v="0"/>
    <m/>
    <m/>
    <n v="0"/>
    <n v="0"/>
  </r>
  <r>
    <n v="35"/>
    <s v="Brīvības gatve 207"/>
    <n v="607.59"/>
    <x v="2"/>
    <m/>
    <m/>
    <n v="0"/>
    <m/>
    <n v="0"/>
    <m/>
    <m/>
    <n v="0"/>
    <n v="0"/>
  </r>
  <r>
    <n v="36"/>
    <s v="Čiekurkalna 1.šķērslīnija K-1"/>
    <n v="86462.8"/>
    <x v="4"/>
    <m/>
    <m/>
    <n v="0"/>
    <m/>
    <n v="0"/>
    <m/>
    <m/>
    <n v="0"/>
    <n v="0"/>
  </r>
  <r>
    <n v="37"/>
    <s v="Čiekurkalna 7. šķērslīnija 7A"/>
    <n v="1981.81"/>
    <x v="3"/>
    <m/>
    <m/>
    <n v="0"/>
    <m/>
    <n v="0"/>
    <m/>
    <m/>
    <n v="0"/>
    <n v="0"/>
  </r>
  <r>
    <n v="38"/>
    <s v="Čiekurkalna 7. šķērslīnija b/n"/>
    <n v="68.67"/>
    <x v="3"/>
    <m/>
    <m/>
    <n v="0"/>
    <m/>
    <n v="0"/>
    <m/>
    <m/>
    <n v="0"/>
    <n v="0"/>
  </r>
  <r>
    <n v="39"/>
    <s v="Lejas iela 13"/>
    <n v="5548"/>
    <x v="2"/>
    <m/>
    <m/>
    <n v="0"/>
    <m/>
    <n v="0"/>
    <m/>
    <m/>
    <n v="0"/>
    <n v="0"/>
  </r>
  <r>
    <n v="40"/>
    <s v="Raunas iela 64"/>
    <n v="1340.3500000000001"/>
    <x v="2"/>
    <m/>
    <m/>
    <n v="0"/>
    <m/>
    <n v="0"/>
    <m/>
    <m/>
    <n v="0"/>
    <n v="0"/>
  </r>
  <r>
    <n v="41"/>
    <s v="Juglas iela 14"/>
    <n v="4724.32"/>
    <x v="2"/>
    <m/>
    <m/>
    <n v="0"/>
    <m/>
    <n v="0"/>
    <m/>
    <m/>
    <n v="0"/>
    <n v="0"/>
  </r>
  <r>
    <n v="42"/>
    <s v="Klijānu iela 7"/>
    <n v="1514.67"/>
    <x v="2"/>
    <m/>
    <m/>
    <n v="0"/>
    <m/>
    <n v="0"/>
    <m/>
    <m/>
    <n v="0"/>
    <n v="0"/>
  </r>
  <r>
    <n v="43"/>
    <s v="Gaileņu iela 7"/>
    <n v="1647.5"/>
    <x v="2"/>
    <m/>
    <m/>
    <n v="0"/>
    <m/>
    <n v="0"/>
    <m/>
    <m/>
    <n v="0"/>
    <n v="0"/>
  </r>
  <r>
    <n v="44"/>
    <s v="Ganību dambis 26"/>
    <n v="2049.29"/>
    <x v="2"/>
    <m/>
    <m/>
    <n v="0"/>
    <m/>
    <n v="0"/>
    <m/>
    <m/>
    <n v="0"/>
    <n v="0"/>
  </r>
  <r>
    <n v="45"/>
    <s v="Gāles iela 15, Rīga"/>
    <n v="1981.81"/>
    <x v="2"/>
    <m/>
    <m/>
    <n v="0"/>
    <m/>
    <n v="0"/>
    <m/>
    <m/>
    <n v="0"/>
    <n v="0"/>
  </r>
  <r>
    <n v="46"/>
    <s v="Hanzas iela 22"/>
    <n v="995.92"/>
    <x v="2"/>
    <m/>
    <m/>
    <n v="0"/>
    <m/>
    <n v="0"/>
    <m/>
    <m/>
    <n v="0"/>
    <n v="0"/>
  </r>
  <r>
    <n v="47"/>
    <s v="Rankas iela 9"/>
    <n v="3042.6"/>
    <x v="3"/>
    <m/>
    <m/>
    <n v="0"/>
    <m/>
    <n v="0"/>
    <m/>
    <m/>
    <n v="0"/>
    <n v="0"/>
  </r>
  <r>
    <n v="48"/>
    <s v="Ķīpsalas iela  b/n"/>
    <n v="4185.8099999999995"/>
    <x v="2"/>
    <m/>
    <m/>
    <n v="0"/>
    <m/>
    <n v="0"/>
    <m/>
    <m/>
    <n v="0"/>
    <n v="0"/>
  </r>
  <r>
    <n v="49"/>
    <s v="Sēlpils iela 9"/>
    <n v="7746.2"/>
    <x v="3"/>
    <m/>
    <m/>
    <n v="0"/>
    <m/>
    <n v="0"/>
    <m/>
    <m/>
    <n v="0"/>
    <n v="0"/>
  </r>
  <r>
    <n v="50"/>
    <s v="Graudu iela b/n"/>
    <n v="7348.27"/>
    <x v="2"/>
    <m/>
    <m/>
    <n v="0"/>
    <m/>
    <n v="0"/>
    <m/>
    <m/>
    <n v="0"/>
    <n v="0"/>
  </r>
  <r>
    <n v="51"/>
    <s v="Indriķa iela 8B"/>
    <n v="68.67"/>
    <x v="2"/>
    <m/>
    <m/>
    <n v="0"/>
    <m/>
    <n v="0"/>
    <m/>
    <m/>
    <n v="0"/>
    <n v="0"/>
  </r>
  <r>
    <n v="52"/>
    <s v="Kalnciema iela 14"/>
    <n v="2293.1"/>
    <x v="3"/>
    <m/>
    <m/>
    <n v="0"/>
    <m/>
    <n v="0"/>
    <m/>
    <m/>
    <n v="0"/>
    <n v="0"/>
  </r>
  <r>
    <n v="53"/>
    <s v="Mazā Nometņu iela 39"/>
    <n v="2230.88"/>
    <x v="3"/>
    <m/>
    <m/>
    <n v="0"/>
    <m/>
    <n v="0"/>
    <m/>
    <m/>
    <n v="0"/>
    <n v="0"/>
  </r>
  <r>
    <n v="54"/>
    <s v="Šampētera iela 16 "/>
    <n v="2453"/>
    <x v="2"/>
    <m/>
    <m/>
    <n v="0"/>
    <m/>
    <n v="0"/>
    <m/>
    <m/>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21DD4A8-1BA6-40E5-8AFC-EA771F93D6D2}" name="PivotTable10"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rowHeaderCaption="KATEGORIJA">
  <location ref="B77:D81" firstHeaderRow="0" firstDataRow="1" firstDataCol="1"/>
  <pivotFields count="13">
    <pivotField showAll="0"/>
    <pivotField showAll="0"/>
    <pivotField dataField="1" showAll="0"/>
    <pivotField axis="axisRow" showAll="0">
      <items count="6">
        <item x="4"/>
        <item x="3"/>
        <item x="2"/>
        <item h="1" x="1"/>
        <item h="1" x="0"/>
        <item t="default"/>
      </items>
    </pivotField>
    <pivotField showAll="0"/>
    <pivotField showAll="0"/>
    <pivotField showAll="0"/>
    <pivotField showAll="0"/>
    <pivotField showAll="0"/>
    <pivotField showAll="0"/>
    <pivotField showAll="0"/>
    <pivotField dataField="1" showAll="0"/>
    <pivotField showAll="0"/>
  </pivotFields>
  <rowFields count="1">
    <field x="3"/>
  </rowFields>
  <rowItems count="4">
    <i>
      <x/>
    </i>
    <i>
      <x v="1"/>
    </i>
    <i>
      <x v="2"/>
    </i>
    <i t="grand">
      <x/>
    </i>
  </rowItems>
  <colFields count="1">
    <field x="-2"/>
  </colFields>
  <colItems count="2">
    <i>
      <x/>
    </i>
    <i i="1">
      <x v="1"/>
    </i>
  </colItems>
  <dataFields count="2">
    <dataField name="Platība_x000a_" fld="2" subtotal="count" baseField="0" baseItem="0"/>
    <dataField name="Cena kopā" fld="11" baseField="3" baseItem="0"/>
  </dataFields>
  <formats count="36">
    <format dxfId="50">
      <pivotArea type="all" dataOnly="0" outline="0" fieldPosition="0"/>
    </format>
    <format dxfId="49">
      <pivotArea outline="0" collapsedLevelsAreSubtotals="1" fieldPosition="0"/>
    </format>
    <format dxfId="48">
      <pivotArea field="3" type="button" dataOnly="0" labelOnly="1" outline="0" axis="axisRow" fieldPosition="0"/>
    </format>
    <format dxfId="47">
      <pivotArea dataOnly="0" labelOnly="1" fieldPosition="0">
        <references count="1">
          <reference field="3" count="0"/>
        </references>
      </pivotArea>
    </format>
    <format dxfId="46">
      <pivotArea dataOnly="0" labelOnly="1" grandRow="1" outline="0" fieldPosition="0"/>
    </format>
    <format dxfId="45">
      <pivotArea dataOnly="0" labelOnly="1" outline="0" fieldPosition="0">
        <references count="1">
          <reference field="4294967294" count="1">
            <x v="1"/>
          </reference>
        </references>
      </pivotArea>
    </format>
    <format dxfId="44">
      <pivotArea type="all" dataOnly="0" outline="0" fieldPosition="0"/>
    </format>
    <format dxfId="43">
      <pivotArea outline="0" collapsedLevelsAreSubtotals="1" fieldPosition="0"/>
    </format>
    <format dxfId="42">
      <pivotArea field="3" type="button" dataOnly="0" labelOnly="1" outline="0" axis="axisRow" fieldPosition="0"/>
    </format>
    <format dxfId="41">
      <pivotArea dataOnly="0" labelOnly="1" fieldPosition="0">
        <references count="1">
          <reference field="3" count="0"/>
        </references>
      </pivotArea>
    </format>
    <format dxfId="40">
      <pivotArea dataOnly="0" labelOnly="1" grandRow="1" outline="0" fieldPosition="0"/>
    </format>
    <format dxfId="39">
      <pivotArea dataOnly="0" labelOnly="1" outline="0" fieldPosition="0">
        <references count="1">
          <reference field="4294967294" count="1">
            <x v="1"/>
          </reference>
        </references>
      </pivotArea>
    </format>
    <format dxfId="38">
      <pivotArea type="all" dataOnly="0" outline="0" fieldPosition="0"/>
    </format>
    <format dxfId="37">
      <pivotArea outline="0" collapsedLevelsAreSubtotals="1" fieldPosition="0"/>
    </format>
    <format dxfId="36">
      <pivotArea field="3" type="button" dataOnly="0" labelOnly="1" outline="0" axis="axisRow" fieldPosition="0"/>
    </format>
    <format dxfId="35">
      <pivotArea dataOnly="0" labelOnly="1" fieldPosition="0">
        <references count="1">
          <reference field="3" count="0"/>
        </references>
      </pivotArea>
    </format>
    <format dxfId="34">
      <pivotArea dataOnly="0" labelOnly="1" grandRow="1" outline="0" fieldPosition="0"/>
    </format>
    <format dxfId="33">
      <pivotArea dataOnly="0" labelOnly="1" outline="0" fieldPosition="0">
        <references count="1">
          <reference field="4294967294" count="1">
            <x v="1"/>
          </reference>
        </references>
      </pivotArea>
    </format>
    <format dxfId="32">
      <pivotArea type="all" dataOnly="0" outline="0" fieldPosition="0"/>
    </format>
    <format dxfId="31">
      <pivotArea outline="0" collapsedLevelsAreSubtotals="1" fieldPosition="0"/>
    </format>
    <format dxfId="30">
      <pivotArea field="3" type="button" dataOnly="0" labelOnly="1" outline="0" axis="axisRow" fieldPosition="0"/>
    </format>
    <format dxfId="29">
      <pivotArea dataOnly="0" labelOnly="1" fieldPosition="0">
        <references count="1">
          <reference field="3" count="0"/>
        </references>
      </pivotArea>
    </format>
    <format dxfId="28">
      <pivotArea dataOnly="0" labelOnly="1" grandRow="1" outline="0" fieldPosition="0"/>
    </format>
    <format dxfId="27">
      <pivotArea dataOnly="0" labelOnly="1" outline="0" fieldPosition="0">
        <references count="1">
          <reference field="4294967294" count="1">
            <x v="1"/>
          </reference>
        </references>
      </pivotArea>
    </format>
    <format dxfId="26">
      <pivotArea type="all" dataOnly="0" outline="0" fieldPosition="0"/>
    </format>
    <format dxfId="25">
      <pivotArea outline="0" collapsedLevelsAreSubtotals="1" fieldPosition="0"/>
    </format>
    <format dxfId="24">
      <pivotArea field="3" type="button" dataOnly="0" labelOnly="1" outline="0" axis="axisRow" fieldPosition="0"/>
    </format>
    <format dxfId="23">
      <pivotArea dataOnly="0" labelOnly="1" fieldPosition="0">
        <references count="1">
          <reference field="3" count="0"/>
        </references>
      </pivotArea>
    </format>
    <format dxfId="22">
      <pivotArea dataOnly="0" labelOnly="1" grandRow="1" outline="0" fieldPosition="0"/>
    </format>
    <format dxfId="21">
      <pivotArea dataOnly="0" labelOnly="1" outline="0" fieldPosition="0">
        <references count="1">
          <reference field="4294967294" count="2">
            <x v="0"/>
            <x v="1"/>
          </reference>
        </references>
      </pivotArea>
    </format>
    <format dxfId="20">
      <pivotArea field="3" type="button" dataOnly="0" labelOnly="1" outline="0" axis="axisRow" fieldPosition="0"/>
    </format>
    <format dxfId="19">
      <pivotArea dataOnly="0" labelOnly="1" outline="0" fieldPosition="0">
        <references count="1">
          <reference field="4294967294" count="2">
            <x v="0"/>
            <x v="1"/>
          </reference>
        </references>
      </pivotArea>
    </format>
    <format dxfId="18">
      <pivotArea grandRow="1" outline="0" collapsedLevelsAreSubtotals="1" fieldPosition="0"/>
    </format>
    <format dxfId="17">
      <pivotArea dataOnly="0" labelOnly="1" grandRow="1" outline="0" fieldPosition="0"/>
    </format>
    <format dxfId="16">
      <pivotArea grandRow="1" outline="0" collapsedLevelsAreSubtotals="1" fieldPosition="0"/>
    </format>
    <format dxfId="15">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1.bin"/><Relationship Id="rId1" Type="http://schemas.openxmlformats.org/officeDocument/2006/relationships/pivotTable" Target="../pivotTables/pivotTable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BEE22-9DF7-48D6-BB24-E5F85E7B4CAD}">
  <sheetPr>
    <tabColor theme="5" tint="-0.249977111117893"/>
    <pageSetUpPr fitToPage="1"/>
  </sheetPr>
  <dimension ref="A1:O85"/>
  <sheetViews>
    <sheetView tabSelected="1" topLeftCell="A65" zoomScale="110" zoomScaleNormal="110" workbookViewId="0">
      <selection activeCell="M1" sqref="M1"/>
    </sheetView>
  </sheetViews>
  <sheetFormatPr defaultColWidth="8.85546875" defaultRowHeight="15" outlineLevelRow="1" x14ac:dyDescent="0.25"/>
  <cols>
    <col min="1" max="1" width="3.140625" style="22" customWidth="1"/>
    <col min="2" max="2" width="12.5703125" style="36" customWidth="1"/>
    <col min="3" max="3" width="33.85546875" style="267" customWidth="1"/>
    <col min="4" max="4" width="21" style="22" customWidth="1"/>
    <col min="5" max="6" width="30.42578125" style="22" customWidth="1"/>
    <col min="7" max="7" width="21" style="211" bestFit="1" customWidth="1"/>
    <col min="8" max="8" width="30.42578125" style="22" customWidth="1"/>
    <col min="9" max="9" width="6.140625" style="22" bestFit="1" customWidth="1"/>
    <col min="10" max="11" width="16.7109375" style="22" customWidth="1"/>
    <col min="12" max="25" width="6.140625" style="22" bestFit="1" customWidth="1"/>
    <col min="26" max="37" width="7.140625" style="22" bestFit="1" customWidth="1"/>
    <col min="38" max="39" width="8" style="22" bestFit="1" customWidth="1"/>
    <col min="40" max="40" width="6.85546875" style="22" bestFit="1" customWidth="1"/>
    <col min="41" max="41" width="7" style="22" bestFit="1" customWidth="1"/>
    <col min="42" max="16384" width="8.85546875" style="22"/>
  </cols>
  <sheetData>
    <row r="1" spans="2:15" ht="64.5" customHeight="1" thickBot="1" x14ac:dyDescent="0.3">
      <c r="B1" s="421" t="s">
        <v>400</v>
      </c>
      <c r="C1" s="421"/>
      <c r="D1" s="421"/>
      <c r="E1" s="421"/>
      <c r="F1" s="421"/>
      <c r="G1" s="421"/>
    </row>
    <row r="2" spans="2:15" s="36" customFormat="1" ht="43.5" customHeight="1" x14ac:dyDescent="0.25">
      <c r="B2" s="326" t="s">
        <v>41</v>
      </c>
      <c r="C2" s="327" t="s">
        <v>404</v>
      </c>
      <c r="D2" s="328" t="s">
        <v>98</v>
      </c>
      <c r="E2" s="329" t="s">
        <v>390</v>
      </c>
      <c r="F2" s="329" t="s">
        <v>392</v>
      </c>
      <c r="G2" s="329" t="s">
        <v>495</v>
      </c>
      <c r="H2" s="330" t="s">
        <v>497</v>
      </c>
      <c r="J2" s="411" t="s">
        <v>500</v>
      </c>
    </row>
    <row r="3" spans="2:15" ht="26.25" customHeight="1" thickBot="1" x14ac:dyDescent="0.3">
      <c r="B3" s="331" t="s">
        <v>154</v>
      </c>
      <c r="C3" s="332" t="s">
        <v>317</v>
      </c>
      <c r="D3" s="332" t="s">
        <v>367</v>
      </c>
      <c r="E3" s="333" t="s">
        <v>391</v>
      </c>
      <c r="F3" s="333" t="s">
        <v>403</v>
      </c>
      <c r="G3" s="333" t="s">
        <v>496</v>
      </c>
      <c r="H3" s="334" t="s">
        <v>303</v>
      </c>
      <c r="J3" s="410" t="s">
        <v>499</v>
      </c>
      <c r="O3" s="385"/>
    </row>
    <row r="4" spans="2:15" ht="21.75" customHeight="1" x14ac:dyDescent="0.25">
      <c r="B4" s="318">
        <v>1</v>
      </c>
      <c r="C4" s="316" t="s">
        <v>434</v>
      </c>
      <c r="D4" s="317" t="s">
        <v>309</v>
      </c>
      <c r="E4" s="319">
        <f>'Objektu saraksts (telpas)'!E5</f>
        <v>337.3</v>
      </c>
      <c r="F4" s="319">
        <f>'FP Detalizācija '!T4</f>
        <v>0</v>
      </c>
      <c r="G4" s="319">
        <f>'FP Detalizācija '!S4</f>
        <v>0</v>
      </c>
      <c r="H4" s="386">
        <f>'FP Detalizācija '!U4</f>
        <v>0</v>
      </c>
      <c r="J4" s="412">
        <v>80</v>
      </c>
    </row>
    <row r="5" spans="2:15" ht="21.75" customHeight="1" thickBot="1" x14ac:dyDescent="0.3">
      <c r="B5" s="388">
        <v>2</v>
      </c>
      <c r="C5" s="389" t="s">
        <v>434</v>
      </c>
      <c r="D5" s="390" t="s">
        <v>310</v>
      </c>
      <c r="E5" s="321">
        <f>'Objektu saraksts (telpas)'!E6</f>
        <v>334.6</v>
      </c>
      <c r="F5" s="321">
        <f>'FP Detalizācija '!T5</f>
        <v>0</v>
      </c>
      <c r="G5" s="383">
        <f>'FP Detalizācija '!S5</f>
        <v>0</v>
      </c>
      <c r="H5" s="322">
        <f>'FP Detalizācija '!U5</f>
        <v>0</v>
      </c>
    </row>
    <row r="6" spans="2:15" x14ac:dyDescent="0.25">
      <c r="B6" s="318">
        <v>3</v>
      </c>
      <c r="C6" s="323" t="s">
        <v>370</v>
      </c>
      <c r="D6" s="324" t="s">
        <v>310</v>
      </c>
      <c r="E6" s="319">
        <f>'Objektu saraksts (teritorija)'!E3</f>
        <v>1996.42</v>
      </c>
      <c r="F6" s="384">
        <f>'FP Detalizācija '!T6</f>
        <v>0</v>
      </c>
      <c r="G6" s="319">
        <f>'FP Detalizācija '!S6</f>
        <v>0</v>
      </c>
      <c r="H6" s="320">
        <f>'FP Detalizācija '!U6</f>
        <v>0</v>
      </c>
    </row>
    <row r="7" spans="2:15" ht="15.75" thickBot="1" x14ac:dyDescent="0.3">
      <c r="B7" s="413">
        <v>4</v>
      </c>
      <c r="C7" s="325" t="s">
        <v>370</v>
      </c>
      <c r="D7" s="414" t="s">
        <v>309</v>
      </c>
      <c r="E7" s="321">
        <f>'Objektu saraksts (teritorija)'!E4</f>
        <v>2160.3000000000002</v>
      </c>
      <c r="F7" s="321">
        <f>'FP Detalizācija '!T7</f>
        <v>0</v>
      </c>
      <c r="G7" s="321">
        <f>'FP Detalizācija '!S7</f>
        <v>0</v>
      </c>
      <c r="H7" s="322">
        <f>'FP Detalizācija '!U7</f>
        <v>0</v>
      </c>
    </row>
    <row r="8" spans="2:15" x14ac:dyDescent="0.25">
      <c r="B8" s="422" t="s">
        <v>431</v>
      </c>
      <c r="C8" s="422"/>
      <c r="D8" s="422"/>
      <c r="E8" s="422"/>
      <c r="F8" s="272">
        <f>SUM(F4:F7)</f>
        <v>0</v>
      </c>
      <c r="G8" s="273"/>
      <c r="H8" s="36"/>
    </row>
    <row r="9" spans="2:15" x14ac:dyDescent="0.25">
      <c r="C9" s="214"/>
      <c r="D9" s="214"/>
      <c r="E9" s="215"/>
      <c r="F9" s="215"/>
      <c r="G9" s="215"/>
      <c r="H9" s="36"/>
    </row>
    <row r="10" spans="2:15" ht="57" x14ac:dyDescent="0.25">
      <c r="B10" s="212" t="s">
        <v>41</v>
      </c>
      <c r="C10" s="213" t="s">
        <v>344</v>
      </c>
      <c r="D10" s="264" t="s">
        <v>216</v>
      </c>
      <c r="E10" s="264" t="s">
        <v>393</v>
      </c>
      <c r="F10" s="213" t="s">
        <v>292</v>
      </c>
      <c r="G10" s="213" t="s">
        <v>394</v>
      </c>
      <c r="H10" s="36"/>
      <c r="J10" s="411" t="s">
        <v>500</v>
      </c>
      <c r="K10" s="387"/>
    </row>
    <row r="11" spans="2:15" ht="28.5" x14ac:dyDescent="0.25">
      <c r="B11" s="216">
        <v>1</v>
      </c>
      <c r="C11" s="217" t="s">
        <v>280</v>
      </c>
      <c r="D11" s="218"/>
      <c r="E11" s="218"/>
      <c r="F11" s="219"/>
      <c r="G11" s="219"/>
      <c r="H11" s="36"/>
      <c r="J11" s="410" t="s">
        <v>501</v>
      </c>
    </row>
    <row r="12" spans="2:15" ht="15.75" outlineLevel="1" x14ac:dyDescent="0.25">
      <c r="B12" s="298" t="s">
        <v>435</v>
      </c>
      <c r="C12" s="220" t="s">
        <v>207</v>
      </c>
      <c r="D12" s="49" t="s">
        <v>282</v>
      </c>
      <c r="E12" s="270">
        <v>100</v>
      </c>
      <c r="F12" s="269"/>
      <c r="G12" s="268">
        <f>E12*F12</f>
        <v>0</v>
      </c>
      <c r="H12" s="36"/>
      <c r="J12" s="412">
        <v>10</v>
      </c>
    </row>
    <row r="13" spans="2:15" ht="45" outlineLevel="1" x14ac:dyDescent="0.25">
      <c r="B13" s="298" t="s">
        <v>436</v>
      </c>
      <c r="C13" s="220" t="s">
        <v>272</v>
      </c>
      <c r="D13" s="49" t="s">
        <v>282</v>
      </c>
      <c r="E13" s="270">
        <v>800</v>
      </c>
      <c r="F13" s="269"/>
      <c r="G13" s="268">
        <f t="shared" ref="G13:G53" si="0">E13*F13</f>
        <v>0</v>
      </c>
      <c r="H13" s="36"/>
    </row>
    <row r="14" spans="2:15" outlineLevel="1" x14ac:dyDescent="0.25">
      <c r="B14" s="298" t="s">
        <v>437</v>
      </c>
      <c r="C14" s="220" t="s">
        <v>208</v>
      </c>
      <c r="D14" s="49" t="s">
        <v>282</v>
      </c>
      <c r="E14" s="270">
        <v>800</v>
      </c>
      <c r="F14" s="269"/>
      <c r="G14" s="268">
        <f t="shared" si="0"/>
        <v>0</v>
      </c>
      <c r="H14" s="36"/>
    </row>
    <row r="15" spans="2:15" outlineLevel="1" x14ac:dyDescent="0.25">
      <c r="B15" s="298" t="s">
        <v>438</v>
      </c>
      <c r="C15" s="220" t="s">
        <v>209</v>
      </c>
      <c r="D15" s="49" t="s">
        <v>282</v>
      </c>
      <c r="E15" s="270">
        <v>800</v>
      </c>
      <c r="F15" s="269"/>
      <c r="G15" s="268">
        <f t="shared" si="0"/>
        <v>0</v>
      </c>
      <c r="H15" s="36"/>
    </row>
    <row r="16" spans="2:15" outlineLevel="1" x14ac:dyDescent="0.25">
      <c r="B16" s="298" t="s">
        <v>439</v>
      </c>
      <c r="C16" s="220" t="s">
        <v>210</v>
      </c>
      <c r="D16" s="49" t="s">
        <v>282</v>
      </c>
      <c r="E16" s="270">
        <v>800</v>
      </c>
      <c r="F16" s="269"/>
      <c r="G16" s="268">
        <f t="shared" si="0"/>
        <v>0</v>
      </c>
      <c r="H16" s="36"/>
    </row>
    <row r="17" spans="2:9" ht="28.5" x14ac:dyDescent="0.25">
      <c r="B17" s="216">
        <v>2</v>
      </c>
      <c r="C17" s="217" t="s">
        <v>318</v>
      </c>
      <c r="D17" s="218"/>
      <c r="E17" s="218"/>
      <c r="F17" s="219"/>
      <c r="G17" s="265"/>
      <c r="H17" s="36"/>
    </row>
    <row r="18" spans="2:9" ht="45" outlineLevel="1" x14ac:dyDescent="0.25">
      <c r="B18" s="299" t="s">
        <v>440</v>
      </c>
      <c r="C18" s="220" t="s">
        <v>319</v>
      </c>
      <c r="D18" s="49" t="s">
        <v>282</v>
      </c>
      <c r="E18" s="270">
        <v>1000</v>
      </c>
      <c r="F18" s="269"/>
      <c r="G18" s="268">
        <f t="shared" si="0"/>
        <v>0</v>
      </c>
      <c r="H18" s="36"/>
    </row>
    <row r="19" spans="2:9" ht="45" outlineLevel="1" x14ac:dyDescent="0.25">
      <c r="B19" s="299" t="s">
        <v>441</v>
      </c>
      <c r="C19" s="221" t="s">
        <v>320</v>
      </c>
      <c r="D19" s="49" t="s">
        <v>282</v>
      </c>
      <c r="E19" s="270">
        <v>1000</v>
      </c>
      <c r="F19" s="269"/>
      <c r="G19" s="268">
        <f t="shared" si="0"/>
        <v>0</v>
      </c>
      <c r="H19" s="36"/>
    </row>
    <row r="20" spans="2:9" ht="45" outlineLevel="1" x14ac:dyDescent="0.25">
      <c r="B20" s="299" t="s">
        <v>442</v>
      </c>
      <c r="C20" s="221" t="s">
        <v>321</v>
      </c>
      <c r="D20" s="49" t="s">
        <v>282</v>
      </c>
      <c r="E20" s="270">
        <v>1000</v>
      </c>
      <c r="F20" s="269"/>
      <c r="G20" s="268">
        <f t="shared" si="0"/>
        <v>0</v>
      </c>
      <c r="H20" s="36"/>
    </row>
    <row r="21" spans="2:9" ht="45" outlineLevel="1" x14ac:dyDescent="0.25">
      <c r="B21" s="299" t="s">
        <v>443</v>
      </c>
      <c r="C21" s="221" t="s">
        <v>322</v>
      </c>
      <c r="D21" s="49" t="s">
        <v>282</v>
      </c>
      <c r="E21" s="270">
        <v>1000</v>
      </c>
      <c r="F21" s="269"/>
      <c r="G21" s="268">
        <f t="shared" si="0"/>
        <v>0</v>
      </c>
      <c r="H21" s="36"/>
    </row>
    <row r="22" spans="2:9" outlineLevel="1" x14ac:dyDescent="0.25">
      <c r="B22" s="299" t="s">
        <v>444</v>
      </c>
      <c r="C22" s="221" t="s">
        <v>323</v>
      </c>
      <c r="D22" s="49" t="s">
        <v>282</v>
      </c>
      <c r="E22" s="270">
        <v>500</v>
      </c>
      <c r="F22" s="269"/>
      <c r="G22" s="268">
        <f t="shared" si="0"/>
        <v>0</v>
      </c>
      <c r="H22" s="36"/>
    </row>
    <row r="23" spans="2:9" ht="28.5" x14ac:dyDescent="0.25">
      <c r="B23" s="216">
        <v>3</v>
      </c>
      <c r="C23" s="217" t="s">
        <v>405</v>
      </c>
      <c r="D23" s="218"/>
      <c r="E23" s="218"/>
      <c r="F23" s="222"/>
      <c r="G23" s="265"/>
      <c r="H23" s="36"/>
    </row>
    <row r="24" spans="2:9" s="90" customFormat="1" ht="30" outlineLevel="1" x14ac:dyDescent="0.25">
      <c r="B24" s="299" t="s">
        <v>445</v>
      </c>
      <c r="C24" s="223" t="s">
        <v>324</v>
      </c>
      <c r="D24" s="49" t="s">
        <v>220</v>
      </c>
      <c r="E24" s="270">
        <v>1</v>
      </c>
      <c r="F24" s="269"/>
      <c r="G24" s="268">
        <f>E24*F24</f>
        <v>0</v>
      </c>
      <c r="H24" s="263"/>
      <c r="I24" s="22"/>
    </row>
    <row r="25" spans="2:9" s="90" customFormat="1" ht="45" outlineLevel="1" x14ac:dyDescent="0.25">
      <c r="B25" s="299" t="s">
        <v>446</v>
      </c>
      <c r="C25" s="223" t="s">
        <v>325</v>
      </c>
      <c r="D25" s="49" t="s">
        <v>220</v>
      </c>
      <c r="E25" s="270">
        <v>1</v>
      </c>
      <c r="F25" s="269"/>
      <c r="G25" s="268">
        <f t="shared" ref="G25:G29" si="1">E25*F25</f>
        <v>0</v>
      </c>
      <c r="H25" s="263"/>
      <c r="I25" s="22"/>
    </row>
    <row r="26" spans="2:9" s="90" customFormat="1" ht="30" outlineLevel="1" x14ac:dyDescent="0.25">
      <c r="B26" s="299" t="s">
        <v>447</v>
      </c>
      <c r="C26" s="223" t="s">
        <v>326</v>
      </c>
      <c r="D26" s="49" t="s">
        <v>221</v>
      </c>
      <c r="E26" s="270">
        <v>1</v>
      </c>
      <c r="F26" s="269"/>
      <c r="G26" s="268">
        <f t="shared" si="1"/>
        <v>0</v>
      </c>
      <c r="H26" s="263"/>
      <c r="I26" s="22"/>
    </row>
    <row r="27" spans="2:9" s="90" customFormat="1" ht="30" outlineLevel="1" x14ac:dyDescent="0.25">
      <c r="B27" s="299" t="s">
        <v>448</v>
      </c>
      <c r="C27" s="223" t="s">
        <v>396</v>
      </c>
      <c r="D27" s="49" t="s">
        <v>395</v>
      </c>
      <c r="E27" s="270">
        <v>100</v>
      </c>
      <c r="F27" s="269"/>
      <c r="G27" s="268">
        <f t="shared" si="1"/>
        <v>0</v>
      </c>
      <c r="H27" s="263"/>
      <c r="I27" s="22"/>
    </row>
    <row r="28" spans="2:9" s="90" customFormat="1" ht="30" outlineLevel="1" x14ac:dyDescent="0.25">
      <c r="B28" s="299" t="s">
        <v>449</v>
      </c>
      <c r="C28" s="223" t="s">
        <v>397</v>
      </c>
      <c r="D28" s="49" t="s">
        <v>395</v>
      </c>
      <c r="E28" s="270">
        <v>100</v>
      </c>
      <c r="F28" s="269"/>
      <c r="G28" s="268">
        <f t="shared" si="1"/>
        <v>0</v>
      </c>
      <c r="H28" s="263"/>
      <c r="I28" s="22"/>
    </row>
    <row r="29" spans="2:9" s="90" customFormat="1" ht="30" outlineLevel="1" x14ac:dyDescent="0.25">
      <c r="B29" s="299" t="s">
        <v>450</v>
      </c>
      <c r="C29" s="223" t="s">
        <v>398</v>
      </c>
      <c r="D29" s="49" t="s">
        <v>416</v>
      </c>
      <c r="E29" s="270">
        <v>100</v>
      </c>
      <c r="F29" s="269"/>
      <c r="G29" s="268">
        <f t="shared" si="1"/>
        <v>0</v>
      </c>
      <c r="H29" s="263"/>
      <c r="I29" s="22"/>
    </row>
    <row r="30" spans="2:9" ht="28.5" x14ac:dyDescent="0.25">
      <c r="B30" s="216">
        <v>4</v>
      </c>
      <c r="C30" s="217" t="s">
        <v>281</v>
      </c>
      <c r="D30" s="218"/>
      <c r="E30" s="218"/>
      <c r="F30" s="222"/>
      <c r="G30" s="265"/>
      <c r="H30" s="36"/>
    </row>
    <row r="31" spans="2:9" ht="45" outlineLevel="1" x14ac:dyDescent="0.25">
      <c r="B31" s="299" t="s">
        <v>451</v>
      </c>
      <c r="C31" s="221" t="s">
        <v>327</v>
      </c>
      <c r="D31" s="49" t="s">
        <v>283</v>
      </c>
      <c r="E31" s="270">
        <v>10</v>
      </c>
      <c r="F31" s="269"/>
      <c r="G31" s="268">
        <f t="shared" si="0"/>
        <v>0</v>
      </c>
      <c r="H31" s="36"/>
    </row>
    <row r="32" spans="2:9" ht="30" outlineLevel="1" x14ac:dyDescent="0.25">
      <c r="B32" s="299" t="s">
        <v>452</v>
      </c>
      <c r="C32" s="221" t="s">
        <v>328</v>
      </c>
      <c r="D32" s="49" t="s">
        <v>283</v>
      </c>
      <c r="E32" s="270">
        <v>10</v>
      </c>
      <c r="F32" s="269"/>
      <c r="G32" s="268">
        <f t="shared" si="0"/>
        <v>0</v>
      </c>
      <c r="H32" s="36"/>
    </row>
    <row r="33" spans="2:9" ht="30" outlineLevel="1" x14ac:dyDescent="0.25">
      <c r="B33" s="299" t="s">
        <v>453</v>
      </c>
      <c r="C33" s="221" t="s">
        <v>215</v>
      </c>
      <c r="D33" s="49" t="s">
        <v>283</v>
      </c>
      <c r="E33" s="270">
        <v>10</v>
      </c>
      <c r="F33" s="269"/>
      <c r="G33" s="268">
        <f t="shared" si="0"/>
        <v>0</v>
      </c>
      <c r="H33" s="36"/>
    </row>
    <row r="34" spans="2:9" ht="30" outlineLevel="1" x14ac:dyDescent="0.25">
      <c r="B34" s="299" t="s">
        <v>454</v>
      </c>
      <c r="C34" s="221" t="s">
        <v>329</v>
      </c>
      <c r="D34" s="49" t="s">
        <v>330</v>
      </c>
      <c r="E34" s="270">
        <v>50</v>
      </c>
      <c r="F34" s="269"/>
      <c r="G34" s="268">
        <f t="shared" si="0"/>
        <v>0</v>
      </c>
      <c r="H34" s="36"/>
    </row>
    <row r="35" spans="2:9" s="90" customFormat="1" ht="30" outlineLevel="1" x14ac:dyDescent="0.25">
      <c r="B35" s="299" t="s">
        <v>455</v>
      </c>
      <c r="C35" s="221" t="s">
        <v>289</v>
      </c>
      <c r="D35" s="49" t="s">
        <v>282</v>
      </c>
      <c r="E35" s="270">
        <v>400</v>
      </c>
      <c r="F35" s="269"/>
      <c r="G35" s="268">
        <f t="shared" si="0"/>
        <v>0</v>
      </c>
      <c r="H35" s="36"/>
      <c r="I35" s="22"/>
    </row>
    <row r="36" spans="2:9" ht="30" outlineLevel="1" x14ac:dyDescent="0.25">
      <c r="B36" s="299" t="s">
        <v>456</v>
      </c>
      <c r="C36" s="221" t="s">
        <v>290</v>
      </c>
      <c r="D36" s="49" t="s">
        <v>282</v>
      </c>
      <c r="E36" s="270">
        <v>400</v>
      </c>
      <c r="F36" s="269"/>
      <c r="G36" s="268">
        <f t="shared" si="0"/>
        <v>0</v>
      </c>
      <c r="H36" s="36"/>
    </row>
    <row r="37" spans="2:9" ht="90" outlineLevel="1" x14ac:dyDescent="0.25">
      <c r="B37" s="299" t="s">
        <v>457</v>
      </c>
      <c r="C37" s="221" t="s">
        <v>401</v>
      </c>
      <c r="D37" s="49" t="s">
        <v>282</v>
      </c>
      <c r="E37" s="270">
        <v>1600</v>
      </c>
      <c r="F37" s="269"/>
      <c r="G37" s="268">
        <f t="shared" si="0"/>
        <v>0</v>
      </c>
      <c r="H37" s="36"/>
    </row>
    <row r="38" spans="2:9" ht="59.25" outlineLevel="1" x14ac:dyDescent="0.25">
      <c r="B38" s="299" t="s">
        <v>458</v>
      </c>
      <c r="C38" s="221" t="s">
        <v>331</v>
      </c>
      <c r="D38" s="49" t="s">
        <v>282</v>
      </c>
      <c r="E38" s="270">
        <v>400</v>
      </c>
      <c r="F38" s="269"/>
      <c r="G38" s="268">
        <f t="shared" si="0"/>
        <v>0</v>
      </c>
      <c r="H38" s="36"/>
    </row>
    <row r="39" spans="2:9" ht="73.5" outlineLevel="1" x14ac:dyDescent="0.25">
      <c r="B39" s="299" t="s">
        <v>459</v>
      </c>
      <c r="C39" s="221" t="s">
        <v>332</v>
      </c>
      <c r="D39" s="49" t="s">
        <v>282</v>
      </c>
      <c r="E39" s="270">
        <v>100</v>
      </c>
      <c r="F39" s="269"/>
      <c r="G39" s="268">
        <f t="shared" si="0"/>
        <v>0</v>
      </c>
      <c r="H39" s="36"/>
    </row>
    <row r="40" spans="2:9" ht="43.5" outlineLevel="1" x14ac:dyDescent="0.25">
      <c r="B40" s="299" t="s">
        <v>460</v>
      </c>
      <c r="C40" s="221" t="s">
        <v>333</v>
      </c>
      <c r="D40" s="49" t="s">
        <v>282</v>
      </c>
      <c r="E40" s="270">
        <v>100</v>
      </c>
      <c r="F40" s="269"/>
      <c r="G40" s="268">
        <f t="shared" si="0"/>
        <v>0</v>
      </c>
      <c r="H40" s="36"/>
    </row>
    <row r="41" spans="2:9" outlineLevel="1" x14ac:dyDescent="0.25">
      <c r="B41" s="299" t="s">
        <v>461</v>
      </c>
      <c r="C41" s="221" t="s">
        <v>399</v>
      </c>
      <c r="D41" s="49" t="s">
        <v>283</v>
      </c>
      <c r="E41" s="270">
        <v>50</v>
      </c>
      <c r="F41" s="269"/>
      <c r="G41" s="268">
        <f>E41*F41</f>
        <v>0</v>
      </c>
      <c r="H41" s="36"/>
    </row>
    <row r="42" spans="2:9" ht="32.25" customHeight="1" x14ac:dyDescent="0.25">
      <c r="B42" s="216">
        <v>5</v>
      </c>
      <c r="C42" s="217" t="s">
        <v>284</v>
      </c>
      <c r="D42" s="218"/>
      <c r="E42" s="218"/>
      <c r="F42" s="222"/>
      <c r="G42" s="265"/>
      <c r="H42" s="36"/>
    </row>
    <row r="43" spans="2:9" outlineLevel="1" x14ac:dyDescent="0.25">
      <c r="B43" s="299" t="s">
        <v>462</v>
      </c>
      <c r="C43" s="221" t="s">
        <v>305</v>
      </c>
      <c r="D43" s="49" t="s">
        <v>283</v>
      </c>
      <c r="E43" s="270">
        <v>50</v>
      </c>
      <c r="F43" s="269"/>
      <c r="G43" s="268">
        <f t="shared" si="0"/>
        <v>0</v>
      </c>
      <c r="H43" s="36"/>
    </row>
    <row r="44" spans="2:9" ht="90" outlineLevel="1" x14ac:dyDescent="0.25">
      <c r="B44" s="299" t="s">
        <v>463</v>
      </c>
      <c r="C44" s="224" t="s">
        <v>334</v>
      </c>
      <c r="D44" s="49" t="s">
        <v>282</v>
      </c>
      <c r="E44" s="270">
        <v>9000</v>
      </c>
      <c r="F44" s="269"/>
      <c r="G44" s="268">
        <f t="shared" si="0"/>
        <v>0</v>
      </c>
      <c r="H44" s="36"/>
    </row>
    <row r="45" spans="2:9" ht="60" outlineLevel="1" x14ac:dyDescent="0.25">
      <c r="B45" s="299" t="s">
        <v>464</v>
      </c>
      <c r="C45" s="224" t="s">
        <v>335</v>
      </c>
      <c r="D45" s="49" t="s">
        <v>283</v>
      </c>
      <c r="E45" s="270">
        <v>4000</v>
      </c>
      <c r="F45" s="269"/>
      <c r="G45" s="268">
        <f t="shared" si="0"/>
        <v>0</v>
      </c>
      <c r="H45" s="36"/>
    </row>
    <row r="46" spans="2:9" ht="60" outlineLevel="1" x14ac:dyDescent="0.25">
      <c r="B46" s="299" t="s">
        <v>465</v>
      </c>
      <c r="C46" s="221" t="s">
        <v>285</v>
      </c>
      <c r="D46" s="49" t="s">
        <v>283</v>
      </c>
      <c r="E46" s="270">
        <v>30</v>
      </c>
      <c r="F46" s="269"/>
      <c r="G46" s="268">
        <f t="shared" si="0"/>
        <v>0</v>
      </c>
      <c r="H46" s="36"/>
    </row>
    <row r="47" spans="2:9" ht="30" outlineLevel="1" x14ac:dyDescent="0.25">
      <c r="B47" s="299" t="s">
        <v>466</v>
      </c>
      <c r="C47" s="221" t="s">
        <v>336</v>
      </c>
      <c r="D47" s="49" t="s">
        <v>283</v>
      </c>
      <c r="E47" s="270">
        <v>30</v>
      </c>
      <c r="F47" s="269"/>
      <c r="G47" s="268">
        <f t="shared" si="0"/>
        <v>0</v>
      </c>
      <c r="H47" s="36"/>
    </row>
    <row r="48" spans="2:9" outlineLevel="1" x14ac:dyDescent="0.25">
      <c r="B48" s="299" t="s">
        <v>467</v>
      </c>
      <c r="C48" s="221" t="s">
        <v>307</v>
      </c>
      <c r="D48" s="49" t="s">
        <v>282</v>
      </c>
      <c r="E48" s="270">
        <v>1000</v>
      </c>
      <c r="F48" s="269"/>
      <c r="G48" s="268">
        <f t="shared" si="0"/>
        <v>0</v>
      </c>
      <c r="H48" s="36"/>
    </row>
    <row r="49" spans="2:8" ht="30" outlineLevel="1" x14ac:dyDescent="0.25">
      <c r="B49" s="299" t="s">
        <v>468</v>
      </c>
      <c r="C49" s="224" t="s">
        <v>337</v>
      </c>
      <c r="D49" s="49" t="s">
        <v>282</v>
      </c>
      <c r="E49" s="270">
        <v>2000</v>
      </c>
      <c r="F49" s="269"/>
      <c r="G49" s="268">
        <f t="shared" si="0"/>
        <v>0</v>
      </c>
      <c r="H49" s="36"/>
    </row>
    <row r="50" spans="2:8" ht="30" outlineLevel="1" x14ac:dyDescent="0.25">
      <c r="B50" s="299" t="s">
        <v>469</v>
      </c>
      <c r="C50" s="225" t="s">
        <v>338</v>
      </c>
      <c r="D50" s="49" t="s">
        <v>282</v>
      </c>
      <c r="E50" s="270">
        <v>3000</v>
      </c>
      <c r="F50" s="269"/>
      <c r="G50" s="268">
        <f t="shared" si="0"/>
        <v>0</v>
      </c>
      <c r="H50" s="36"/>
    </row>
    <row r="51" spans="2:8" outlineLevel="1" x14ac:dyDescent="0.25">
      <c r="B51" s="299" t="s">
        <v>470</v>
      </c>
      <c r="C51" s="224" t="s">
        <v>339</v>
      </c>
      <c r="D51" s="49" t="s">
        <v>283</v>
      </c>
      <c r="E51" s="270">
        <v>50</v>
      </c>
      <c r="F51" s="269"/>
      <c r="G51" s="268">
        <f t="shared" si="0"/>
        <v>0</v>
      </c>
    </row>
    <row r="52" spans="2:8" ht="30" outlineLevel="1" x14ac:dyDescent="0.25">
      <c r="B52" s="299" t="s">
        <v>471</v>
      </c>
      <c r="C52" s="221" t="s">
        <v>340</v>
      </c>
      <c r="D52" s="49" t="s">
        <v>283</v>
      </c>
      <c r="E52" s="270">
        <v>100</v>
      </c>
      <c r="F52" s="269"/>
      <c r="G52" s="268">
        <f t="shared" si="0"/>
        <v>0</v>
      </c>
    </row>
    <row r="53" spans="2:8" ht="45" outlineLevel="1" x14ac:dyDescent="0.25">
      <c r="B53" s="299" t="s">
        <v>472</v>
      </c>
      <c r="C53" s="221" t="s">
        <v>341</v>
      </c>
      <c r="D53" s="49" t="s">
        <v>283</v>
      </c>
      <c r="E53" s="270">
        <v>100</v>
      </c>
      <c r="F53" s="269"/>
      <c r="G53" s="268">
        <f t="shared" si="0"/>
        <v>0</v>
      </c>
    </row>
    <row r="54" spans="2:8" ht="30" outlineLevel="1" x14ac:dyDescent="0.25">
      <c r="B54" s="299" t="s">
        <v>473</v>
      </c>
      <c r="C54" s="221" t="s">
        <v>342</v>
      </c>
      <c r="D54" s="49" t="s">
        <v>283</v>
      </c>
      <c r="E54" s="270">
        <v>100</v>
      </c>
      <c r="F54" s="269"/>
      <c r="G54" s="268">
        <f t="shared" ref="G54:G57" si="2">E54*F54</f>
        <v>0</v>
      </c>
    </row>
    <row r="55" spans="2:8" ht="42.75" x14ac:dyDescent="0.25">
      <c r="B55" s="216">
        <v>6</v>
      </c>
      <c r="C55" s="217" t="s">
        <v>417</v>
      </c>
      <c r="D55" s="218"/>
      <c r="E55" s="218"/>
      <c r="F55" s="222"/>
      <c r="G55" s="265"/>
    </row>
    <row r="56" spans="2:8" ht="45" outlineLevel="1" x14ac:dyDescent="0.25">
      <c r="B56" s="299" t="s">
        <v>474</v>
      </c>
      <c r="C56" s="224" t="s">
        <v>286</v>
      </c>
      <c r="D56" s="226" t="s">
        <v>433</v>
      </c>
      <c r="E56" s="271">
        <v>20</v>
      </c>
      <c r="F56" s="269"/>
      <c r="G56" s="268">
        <f t="shared" si="2"/>
        <v>0</v>
      </c>
    </row>
    <row r="57" spans="2:8" ht="45" outlineLevel="1" x14ac:dyDescent="0.25">
      <c r="B57" s="299" t="s">
        <v>475</v>
      </c>
      <c r="C57" s="221" t="s">
        <v>287</v>
      </c>
      <c r="D57" s="49" t="s">
        <v>433</v>
      </c>
      <c r="E57" s="270">
        <v>50</v>
      </c>
      <c r="F57" s="269"/>
      <c r="G57" s="268">
        <f t="shared" si="2"/>
        <v>0</v>
      </c>
    </row>
    <row r="58" spans="2:8" ht="19.5" x14ac:dyDescent="0.25">
      <c r="B58" s="423" t="s">
        <v>432</v>
      </c>
      <c r="C58" s="424"/>
      <c r="D58" s="424"/>
      <c r="E58" s="424"/>
      <c r="F58" s="424"/>
      <c r="G58" s="274">
        <f>SUM(G12:G57)</f>
        <v>0</v>
      </c>
    </row>
    <row r="59" spans="2:8" ht="20.25" thickBot="1" x14ac:dyDescent="0.3">
      <c r="B59" s="282"/>
      <c r="C59" s="282"/>
      <c r="D59" s="282"/>
      <c r="E59" s="282"/>
      <c r="F59" s="282"/>
      <c r="G59" s="274"/>
    </row>
    <row r="60" spans="2:8" ht="18.75" x14ac:dyDescent="0.25">
      <c r="B60" s="293"/>
      <c r="C60" s="418" t="s">
        <v>420</v>
      </c>
      <c r="D60" s="419"/>
      <c r="E60" s="419"/>
      <c r="F60" s="420"/>
      <c r="G60" s="274"/>
      <c r="H60" s="411" t="s">
        <v>500</v>
      </c>
    </row>
    <row r="61" spans="2:8" ht="30.75" customHeight="1" thickBot="1" x14ac:dyDescent="0.3">
      <c r="B61" s="294" t="s">
        <v>41</v>
      </c>
      <c r="C61" s="295" t="s">
        <v>100</v>
      </c>
      <c r="D61" s="296" t="s">
        <v>427</v>
      </c>
      <c r="E61" s="296" t="s">
        <v>425</v>
      </c>
      <c r="F61" s="297" t="s">
        <v>421</v>
      </c>
      <c r="G61" s="274"/>
      <c r="H61" s="410" t="s">
        <v>502</v>
      </c>
    </row>
    <row r="62" spans="2:8" ht="18.75" x14ac:dyDescent="0.25">
      <c r="B62" s="286">
        <v>1</v>
      </c>
      <c r="C62" s="287" t="s">
        <v>37</v>
      </c>
      <c r="D62" s="288" t="s">
        <v>426</v>
      </c>
      <c r="E62" s="288" t="s">
        <v>422</v>
      </c>
      <c r="F62" s="335"/>
      <c r="G62" s="274"/>
      <c r="H62" s="412">
        <v>10</v>
      </c>
    </row>
    <row r="63" spans="2:8" ht="18.75" x14ac:dyDescent="0.25">
      <c r="B63" s="289">
        <v>2</v>
      </c>
      <c r="C63" s="283" t="s">
        <v>37</v>
      </c>
      <c r="D63" s="284" t="s">
        <v>426</v>
      </c>
      <c r="E63" s="284" t="s">
        <v>423</v>
      </c>
      <c r="F63" s="336"/>
      <c r="G63" s="274"/>
    </row>
    <row r="64" spans="2:8" ht="18.75" x14ac:dyDescent="0.25">
      <c r="B64" s="289">
        <v>3</v>
      </c>
      <c r="C64" s="283" t="s">
        <v>37</v>
      </c>
      <c r="D64" s="284" t="s">
        <v>426</v>
      </c>
      <c r="E64" s="284" t="s">
        <v>424</v>
      </c>
      <c r="F64" s="336"/>
      <c r="G64" s="274"/>
    </row>
    <row r="65" spans="1:7" ht="18.75" x14ac:dyDescent="0.25">
      <c r="B65" s="289">
        <v>4</v>
      </c>
      <c r="C65" s="283" t="s">
        <v>38</v>
      </c>
      <c r="D65" s="284" t="s">
        <v>426</v>
      </c>
      <c r="E65" s="284" t="s">
        <v>422</v>
      </c>
      <c r="F65" s="336"/>
      <c r="G65" s="274"/>
    </row>
    <row r="66" spans="1:7" ht="18.75" x14ac:dyDescent="0.25">
      <c r="B66" s="289">
        <v>5</v>
      </c>
      <c r="C66" s="283" t="s">
        <v>38</v>
      </c>
      <c r="D66" s="284" t="s">
        <v>426</v>
      </c>
      <c r="E66" s="284" t="s">
        <v>423</v>
      </c>
      <c r="F66" s="336"/>
      <c r="G66" s="274"/>
    </row>
    <row r="67" spans="1:7" ht="18.75" x14ac:dyDescent="0.25">
      <c r="B67" s="289">
        <v>6</v>
      </c>
      <c r="C67" s="283" t="s">
        <v>38</v>
      </c>
      <c r="D67" s="284" t="s">
        <v>426</v>
      </c>
      <c r="E67" s="284" t="s">
        <v>424</v>
      </c>
      <c r="F67" s="336"/>
      <c r="G67" s="274"/>
    </row>
    <row r="68" spans="1:7" ht="18.75" x14ac:dyDescent="0.25">
      <c r="B68" s="289">
        <v>7</v>
      </c>
      <c r="C68" s="283" t="s">
        <v>39</v>
      </c>
      <c r="D68" s="284" t="s">
        <v>426</v>
      </c>
      <c r="E68" s="284" t="s">
        <v>422</v>
      </c>
      <c r="F68" s="336"/>
      <c r="G68" s="274"/>
    </row>
    <row r="69" spans="1:7" ht="18.75" x14ac:dyDescent="0.25">
      <c r="B69" s="289">
        <v>8</v>
      </c>
      <c r="C69" s="283" t="s">
        <v>39</v>
      </c>
      <c r="D69" s="284" t="s">
        <v>426</v>
      </c>
      <c r="E69" s="284" t="s">
        <v>423</v>
      </c>
      <c r="F69" s="336"/>
      <c r="G69" s="274"/>
    </row>
    <row r="70" spans="1:7" ht="19.5" thickBot="1" x14ac:dyDescent="0.3">
      <c r="B70" s="290">
        <v>9</v>
      </c>
      <c r="C70" s="291" t="s">
        <v>39</v>
      </c>
      <c r="D70" s="292" t="s">
        <v>426</v>
      </c>
      <c r="E70" s="292" t="s">
        <v>424</v>
      </c>
      <c r="F70" s="337"/>
      <c r="G70" s="274"/>
    </row>
    <row r="71" spans="1:7" ht="18.75" x14ac:dyDescent="0.25">
      <c r="B71" s="286">
        <v>10</v>
      </c>
      <c r="C71" s="287" t="s">
        <v>37</v>
      </c>
      <c r="D71" s="288" t="s">
        <v>428</v>
      </c>
      <c r="E71" s="288" t="s">
        <v>429</v>
      </c>
      <c r="F71" s="335"/>
      <c r="G71" s="274"/>
    </row>
    <row r="72" spans="1:7" ht="18.75" x14ac:dyDescent="0.25">
      <c r="B72" s="289">
        <v>11</v>
      </c>
      <c r="C72" s="283" t="s">
        <v>38</v>
      </c>
      <c r="D72" s="284" t="s">
        <v>428</v>
      </c>
      <c r="E72" s="284" t="s">
        <v>429</v>
      </c>
      <c r="F72" s="336"/>
      <c r="G72" s="274"/>
    </row>
    <row r="73" spans="1:7" ht="19.5" thickBot="1" x14ac:dyDescent="0.3">
      <c r="B73" s="290">
        <v>12</v>
      </c>
      <c r="C73" s="291" t="s">
        <v>39</v>
      </c>
      <c r="D73" s="292" t="s">
        <v>428</v>
      </c>
      <c r="E73" s="292" t="s">
        <v>429</v>
      </c>
      <c r="F73" s="337"/>
      <c r="G73" s="274"/>
    </row>
    <row r="74" spans="1:7" ht="18.75" customHeight="1" x14ac:dyDescent="0.25">
      <c r="B74" s="417" t="s">
        <v>483</v>
      </c>
      <c r="C74" s="417"/>
      <c r="D74" s="417"/>
      <c r="E74" s="417"/>
      <c r="F74" s="285">
        <f>SUM(F62:F73)</f>
        <v>0</v>
      </c>
      <c r="G74" s="274"/>
    </row>
    <row r="75" spans="1:7" ht="19.5" x14ac:dyDescent="0.25">
      <c r="B75" s="282"/>
      <c r="C75" s="282"/>
      <c r="D75" s="282"/>
      <c r="E75" s="282"/>
      <c r="F75" s="282"/>
      <c r="G75" s="274"/>
    </row>
    <row r="76" spans="1:7" ht="15.75" customHeight="1" x14ac:dyDescent="0.25">
      <c r="B76" s="415" t="s">
        <v>365</v>
      </c>
      <c r="C76" s="415"/>
      <c r="D76" s="282"/>
      <c r="E76" s="282"/>
      <c r="F76" s="282"/>
      <c r="G76" s="274"/>
    </row>
    <row r="77" spans="1:7" x14ac:dyDescent="0.25">
      <c r="A77" s="228"/>
      <c r="C77" s="266"/>
      <c r="D77" s="227"/>
    </row>
    <row r="78" spans="1:7" ht="20.25" customHeight="1" x14ac:dyDescent="0.25">
      <c r="A78" s="228"/>
      <c r="B78" s="416" t="s">
        <v>306</v>
      </c>
      <c r="C78" s="416"/>
      <c r="F78" s="211"/>
      <c r="G78" s="22"/>
    </row>
    <row r="79" spans="1:7" ht="60.75" customHeight="1" x14ac:dyDescent="0.25">
      <c r="B79" s="416" t="s">
        <v>304</v>
      </c>
      <c r="C79" s="416"/>
      <c r="F79" s="211"/>
      <c r="G79" s="22"/>
    </row>
    <row r="80" spans="1:7" ht="60" customHeight="1" x14ac:dyDescent="0.25">
      <c r="B80" s="416" t="s">
        <v>343</v>
      </c>
      <c r="C80" s="416"/>
      <c r="F80" s="211"/>
      <c r="G80" s="22"/>
    </row>
    <row r="81" spans="2:7" ht="77.25" customHeight="1" x14ac:dyDescent="0.25">
      <c r="B81" s="416" t="s">
        <v>363</v>
      </c>
      <c r="C81" s="416"/>
      <c r="F81" s="211"/>
      <c r="G81" s="22"/>
    </row>
    <row r="82" spans="2:7" x14ac:dyDescent="0.25">
      <c r="B82" s="229"/>
      <c r="C82" s="266"/>
      <c r="D82" s="227"/>
    </row>
    <row r="85" spans="2:7" x14ac:dyDescent="0.25">
      <c r="F85" s="211"/>
      <c r="G85" s="22"/>
    </row>
  </sheetData>
  <autoFilter ref="C2:G7" xr:uid="{4499D2A2-0566-4B40-8C96-8A3AD7AD7687}"/>
  <mergeCells count="10">
    <mergeCell ref="B74:E74"/>
    <mergeCell ref="C60:F60"/>
    <mergeCell ref="B1:G1"/>
    <mergeCell ref="B8:E8"/>
    <mergeCell ref="B58:F58"/>
    <mergeCell ref="B76:C76"/>
    <mergeCell ref="B79:C79"/>
    <mergeCell ref="B80:C80"/>
    <mergeCell ref="B81:C81"/>
    <mergeCell ref="B78:C78"/>
  </mergeCells>
  <phoneticPr fontId="36" type="noConversion"/>
  <conditionalFormatting sqref="E4:F5 G4:G7 E5:E7 F5:F8">
    <cfRule type="cellIs" dxfId="14" priority="1" operator="equal">
      <formula>0</formula>
    </cfRule>
  </conditionalFormatting>
  <pageMargins left="0.7" right="0.7" top="0.75" bottom="0.75" header="0.3" footer="0.3"/>
  <pageSetup paperSize="9" scale="57" fitToHeight="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140F5-A30F-4EC9-A832-170F7C2F3F5E}">
  <dimension ref="A2:U8"/>
  <sheetViews>
    <sheetView zoomScale="110" zoomScaleNormal="110" workbookViewId="0">
      <selection activeCell="F10" sqref="F10"/>
    </sheetView>
  </sheetViews>
  <sheetFormatPr defaultRowHeight="15" x14ac:dyDescent="0.25"/>
  <cols>
    <col min="1" max="1" width="4.7109375" bestFit="1" customWidth="1"/>
    <col min="2" max="2" width="20.28515625" customWidth="1"/>
    <col min="3" max="3" width="20.7109375" customWidth="1"/>
    <col min="4" max="4" width="17.7109375" customWidth="1"/>
    <col min="5" max="5" width="14.5703125" customWidth="1"/>
    <col min="6" max="6" width="14.28515625" customWidth="1"/>
    <col min="7" max="7" width="12.28515625" bestFit="1" customWidth="1"/>
    <col min="8" max="8" width="10.85546875" customWidth="1"/>
    <col min="9" max="9" width="13.5703125" bestFit="1" customWidth="1"/>
    <col min="10" max="10" width="13.7109375" customWidth="1"/>
    <col min="11" max="11" width="13.140625" bestFit="1" customWidth="1"/>
    <col min="12" max="12" width="14" bestFit="1" customWidth="1"/>
    <col min="13" max="13" width="13" customWidth="1"/>
    <col min="14" max="16" width="16.140625" customWidth="1"/>
    <col min="17" max="17" width="16" bestFit="1" customWidth="1"/>
    <col min="18" max="18" width="12.85546875" customWidth="1"/>
    <col min="19" max="19" width="13" customWidth="1"/>
    <col min="20" max="20" width="11.7109375" customWidth="1"/>
    <col min="21" max="21" width="12.85546875" customWidth="1"/>
  </cols>
  <sheetData>
    <row r="2" spans="1:21" ht="120" customHeight="1" x14ac:dyDescent="0.25">
      <c r="A2" s="369" t="s">
        <v>41</v>
      </c>
      <c r="B2" s="369" t="s">
        <v>373</v>
      </c>
      <c r="C2" s="370" t="s">
        <v>98</v>
      </c>
      <c r="D2" s="370" t="s">
        <v>288</v>
      </c>
      <c r="E2" s="371" t="s">
        <v>478</v>
      </c>
      <c r="F2" s="371" t="s">
        <v>273</v>
      </c>
      <c r="G2" s="371" t="s">
        <v>381</v>
      </c>
      <c r="H2" s="371" t="s">
        <v>371</v>
      </c>
      <c r="I2" s="371" t="s">
        <v>372</v>
      </c>
      <c r="J2" s="372" t="s">
        <v>377</v>
      </c>
      <c r="K2" s="372" t="s">
        <v>378</v>
      </c>
      <c r="L2" s="373" t="s">
        <v>383</v>
      </c>
      <c r="M2" s="371" t="s">
        <v>384</v>
      </c>
      <c r="N2" s="371" t="s">
        <v>385</v>
      </c>
      <c r="O2" s="371" t="s">
        <v>389</v>
      </c>
      <c r="P2" s="371" t="s">
        <v>430</v>
      </c>
      <c r="Q2" s="371" t="s">
        <v>386</v>
      </c>
      <c r="R2" s="371" t="s">
        <v>387</v>
      </c>
      <c r="S2" s="371" t="s">
        <v>492</v>
      </c>
      <c r="T2" s="371" t="s">
        <v>493</v>
      </c>
      <c r="U2" s="371" t="s">
        <v>494</v>
      </c>
    </row>
    <row r="3" spans="1:21" s="338" customFormat="1" ht="32.25" thickBot="1" x14ac:dyDescent="0.3">
      <c r="A3" s="339"/>
      <c r="B3" s="339" t="s">
        <v>374</v>
      </c>
      <c r="C3" s="340" t="s">
        <v>375</v>
      </c>
      <c r="D3" s="340"/>
      <c r="E3" s="341" t="s">
        <v>211</v>
      </c>
      <c r="F3" s="341" t="s">
        <v>43</v>
      </c>
      <c r="G3" s="341" t="s">
        <v>376</v>
      </c>
      <c r="H3" s="341"/>
      <c r="I3" s="341" t="s">
        <v>376</v>
      </c>
      <c r="J3" s="342" t="s">
        <v>379</v>
      </c>
      <c r="K3" s="343" t="s">
        <v>47</v>
      </c>
      <c r="L3" s="344" t="s">
        <v>380</v>
      </c>
      <c r="M3" s="341" t="s">
        <v>382</v>
      </c>
      <c r="N3" s="341" t="s">
        <v>382</v>
      </c>
      <c r="O3" s="341" t="s">
        <v>382</v>
      </c>
      <c r="P3" s="341" t="s">
        <v>382</v>
      </c>
      <c r="Q3" s="341" t="s">
        <v>382</v>
      </c>
      <c r="R3" s="341" t="s">
        <v>382</v>
      </c>
      <c r="S3" s="341" t="s">
        <v>382</v>
      </c>
      <c r="T3" s="341" t="s">
        <v>402</v>
      </c>
      <c r="U3" s="341" t="s">
        <v>388</v>
      </c>
    </row>
    <row r="4" spans="1:21" s="356" customFormat="1" ht="31.5" x14ac:dyDescent="0.25">
      <c r="A4" s="345">
        <v>1</v>
      </c>
      <c r="B4" s="346" t="str">
        <f>FP_ZEMGALE!C4</f>
        <v>Telpu ikdienas uzkopšana</v>
      </c>
      <c r="C4" s="347" t="str">
        <f>FP_ZEMGALE!D4</f>
        <v>Jelgava, Pasta iela 43</v>
      </c>
      <c r="D4" s="348" t="str">
        <f>'Objektu saraksts (telpas)'!C5</f>
        <v>09000060021001</v>
      </c>
      <c r="E4" s="349" t="str">
        <f>'Objektu saraksts (telpas)'!D5</f>
        <v>A</v>
      </c>
      <c r="F4" s="350">
        <f>'Objektu saraksts (telpas)'!E5</f>
        <v>337.3</v>
      </c>
      <c r="G4" s="351"/>
      <c r="H4" s="352"/>
      <c r="I4" s="353"/>
      <c r="J4" s="354"/>
      <c r="K4" s="354"/>
      <c r="L4" s="353">
        <f>(I4*J4)+K4</f>
        <v>0</v>
      </c>
      <c r="M4" s="353" t="e">
        <f>L4/H4</f>
        <v>#DIV/0!</v>
      </c>
      <c r="N4" s="354"/>
      <c r="O4" s="354"/>
      <c r="P4" s="354"/>
      <c r="Q4" s="354"/>
      <c r="R4" s="354"/>
      <c r="S4" s="353">
        <f>+L4+N4+O4+Q4+R4+P4</f>
        <v>0</v>
      </c>
      <c r="T4" s="353">
        <f>S4*36</f>
        <v>0</v>
      </c>
      <c r="U4" s="355">
        <f>S4/F4</f>
        <v>0</v>
      </c>
    </row>
    <row r="5" spans="1:21" s="338" customFormat="1" ht="27.75" customHeight="1" thickBot="1" x14ac:dyDescent="0.3">
      <c r="A5" s="357">
        <v>2</v>
      </c>
      <c r="B5" s="358" t="str">
        <f>FP_ZEMGALE!C5</f>
        <v>Telpu ikdienas uzkopšana</v>
      </c>
      <c r="C5" s="359" t="str">
        <f>FP_ZEMGALE!D5</f>
        <v>Dobele, Zaļā iela 27</v>
      </c>
      <c r="D5" s="360" t="str">
        <f>'Objektu saraksts (telpas)'!C6</f>
        <v>46010134939001</v>
      </c>
      <c r="E5" s="381" t="str">
        <f>'Objektu saraksts (telpas)'!D6</f>
        <v>A</v>
      </c>
      <c r="F5" s="361">
        <f>'Objektu saraksts (telpas)'!E6</f>
        <v>334.6</v>
      </c>
      <c r="G5" s="362"/>
      <c r="H5" s="363"/>
      <c r="I5" s="364">
        <f t="shared" ref="I5:I7" si="0">G5*H5</f>
        <v>0</v>
      </c>
      <c r="J5" s="365"/>
      <c r="K5" s="365"/>
      <c r="L5" s="364">
        <f>(I5*J5)+K5</f>
        <v>0</v>
      </c>
      <c r="M5" s="364" t="e">
        <f>L5/H5</f>
        <v>#DIV/0!</v>
      </c>
      <c r="N5" s="365"/>
      <c r="O5" s="365"/>
      <c r="P5" s="365"/>
      <c r="Q5" s="365"/>
      <c r="R5" s="365"/>
      <c r="S5" s="364">
        <f>+L5+N5+O5+Q5+R5+P5</f>
        <v>0</v>
      </c>
      <c r="T5" s="364">
        <f>S5*36</f>
        <v>0</v>
      </c>
      <c r="U5" s="366">
        <f>S5/F5</f>
        <v>0</v>
      </c>
    </row>
    <row r="6" spans="1:21" s="338" customFormat="1" ht="33.75" customHeight="1" x14ac:dyDescent="0.25">
      <c r="A6" s="345">
        <v>3</v>
      </c>
      <c r="B6" s="346" t="str">
        <f>FP_ZEMGALE!C6</f>
        <v>Teritorijas uzkopšana</v>
      </c>
      <c r="C6" s="347" t="str">
        <f>FP_ZEMGALE!D6</f>
        <v>Dobele, Zaļā iela 27</v>
      </c>
      <c r="D6" s="348" t="str">
        <f>'Objektu saraksts (teritorija)'!C3</f>
        <v>46010134939</v>
      </c>
      <c r="E6" s="367" t="str">
        <f>'Objektu saraksts (teritorija)'!D3</f>
        <v>B</v>
      </c>
      <c r="F6" s="368">
        <f>'Objektu saraksts (teritorija)'!E3</f>
        <v>1996.42</v>
      </c>
      <c r="G6" s="351"/>
      <c r="H6" s="352"/>
      <c r="I6" s="353">
        <f t="shared" si="0"/>
        <v>0</v>
      </c>
      <c r="J6" s="354"/>
      <c r="K6" s="354"/>
      <c r="L6" s="353">
        <f t="shared" ref="L6:L7" si="1">(I6*J6)+K6</f>
        <v>0</v>
      </c>
      <c r="M6" s="353" t="e">
        <f>L6/H6</f>
        <v>#DIV/0!</v>
      </c>
      <c r="N6" s="354"/>
      <c r="O6" s="354"/>
      <c r="P6" s="354"/>
      <c r="Q6" s="354"/>
      <c r="R6" s="354"/>
      <c r="S6" s="353">
        <f>+L6+N6+O6+Q6+R6+P6</f>
        <v>0</v>
      </c>
      <c r="T6" s="353">
        <f>S6*36</f>
        <v>0</v>
      </c>
      <c r="U6" s="355">
        <f>S6/F6</f>
        <v>0</v>
      </c>
    </row>
    <row r="7" spans="1:21" s="338" customFormat="1" ht="33.75" customHeight="1" thickBot="1" x14ac:dyDescent="0.3">
      <c r="A7" s="357">
        <v>4</v>
      </c>
      <c r="B7" s="358" t="str">
        <f>FP_ZEMGALE!C7</f>
        <v>Teritorijas uzkopšana</v>
      </c>
      <c r="C7" s="359" t="str">
        <f>FP_ZEMGALE!D7</f>
        <v>Jelgava, Pasta iela 43</v>
      </c>
      <c r="D7" s="360" t="str">
        <f>'Objektu saraksts (teritorija)'!C4</f>
        <v>09000060021</v>
      </c>
      <c r="E7" s="382" t="str">
        <f>'Objektu saraksts (teritorija)'!D4</f>
        <v>B</v>
      </c>
      <c r="F7" s="361">
        <f>'Objektu saraksts (teritorija)'!E4</f>
        <v>2160.3000000000002</v>
      </c>
      <c r="G7" s="362"/>
      <c r="H7" s="363"/>
      <c r="I7" s="364">
        <f t="shared" si="0"/>
        <v>0</v>
      </c>
      <c r="J7" s="365"/>
      <c r="K7" s="365"/>
      <c r="L7" s="364">
        <f t="shared" si="1"/>
        <v>0</v>
      </c>
      <c r="M7" s="364" t="e">
        <f>L7/H7</f>
        <v>#DIV/0!</v>
      </c>
      <c r="N7" s="365"/>
      <c r="O7" s="365"/>
      <c r="P7" s="365"/>
      <c r="Q7" s="365"/>
      <c r="R7" s="365"/>
      <c r="S7" s="364">
        <f>+L7+N7+O7+Q7+R7+P7</f>
        <v>0</v>
      </c>
      <c r="T7" s="364">
        <f>S7*36</f>
        <v>0</v>
      </c>
      <c r="U7" s="366">
        <f>S7/F7</f>
        <v>0</v>
      </c>
    </row>
    <row r="8" spans="1:21" x14ac:dyDescent="0.25">
      <c r="B8" s="315"/>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AF6D5-9C9D-4089-BEFC-1EDD0C3AB5E5}">
  <sheetPr>
    <tabColor rgb="FF92D050"/>
    <pageSetUpPr fitToPage="1"/>
  </sheetPr>
  <dimension ref="A1:U8"/>
  <sheetViews>
    <sheetView zoomScaleNormal="100" workbookViewId="0">
      <pane xSplit="2" ySplit="2" topLeftCell="C3" activePane="bottomRight" state="frozen"/>
      <selection pane="topRight" activeCell="D1" sqref="D1"/>
      <selection pane="bottomLeft" activeCell="A2" sqref="A2"/>
      <selection pane="bottomRight" activeCell="E10" sqref="E10"/>
    </sheetView>
  </sheetViews>
  <sheetFormatPr defaultColWidth="9.140625" defaultRowHeight="12.75" outlineLevelCol="1" x14ac:dyDescent="0.25"/>
  <cols>
    <col min="1" max="1" width="7.140625" style="11" customWidth="1"/>
    <col min="2" max="2" width="23.140625" style="141" customWidth="1"/>
    <col min="3" max="3" width="15.5703125" style="11" customWidth="1" outlineLevel="1"/>
    <col min="4" max="4" width="15.42578125" style="251" customWidth="1"/>
    <col min="5" max="5" width="13.7109375" style="257" customWidth="1"/>
    <col min="6" max="6" width="22" style="258" customWidth="1"/>
    <col min="7" max="7" width="17" style="258" bestFit="1" customWidth="1"/>
    <col min="8" max="8" width="17.5703125" style="258" customWidth="1"/>
    <col min="9" max="9" width="16.140625" style="258" bestFit="1" customWidth="1"/>
    <col min="10" max="10" width="21.28515625" style="251" bestFit="1" customWidth="1"/>
    <col min="11" max="12" width="10.42578125" style="259" customWidth="1"/>
    <col min="13" max="13" width="51.42578125" style="252" customWidth="1"/>
    <col min="14" max="17" width="44" style="252" customWidth="1"/>
    <col min="18" max="18" width="20.85546875" style="109" customWidth="1"/>
    <col min="19" max="16384" width="9.140625" style="109"/>
  </cols>
  <sheetData>
    <row r="1" spans="1:21" s="182" customFormat="1" x14ac:dyDescent="0.25">
      <c r="A1" s="12"/>
      <c r="B1" s="245"/>
      <c r="C1" s="12"/>
      <c r="D1" s="201"/>
      <c r="E1" s="195"/>
      <c r="F1" s="198"/>
      <c r="G1" s="198"/>
      <c r="H1" s="198"/>
      <c r="I1" s="198"/>
      <c r="J1" s="201"/>
      <c r="K1" s="246"/>
      <c r="L1" s="246"/>
      <c r="M1" s="247"/>
      <c r="N1" s="247"/>
      <c r="O1" s="247"/>
      <c r="P1" s="247"/>
      <c r="Q1" s="247"/>
    </row>
    <row r="2" spans="1:21" s="156" customFormat="1" ht="38.25" x14ac:dyDescent="0.25">
      <c r="A2" s="133" t="s">
        <v>41</v>
      </c>
      <c r="B2" s="183" t="s">
        <v>98</v>
      </c>
      <c r="C2" s="183" t="s">
        <v>288</v>
      </c>
      <c r="D2" s="185" t="s">
        <v>478</v>
      </c>
      <c r="E2" s="185" t="s">
        <v>273</v>
      </c>
      <c r="F2" s="185" t="s">
        <v>357</v>
      </c>
      <c r="G2" s="185" t="s">
        <v>274</v>
      </c>
      <c r="H2" s="185" t="s">
        <v>368</v>
      </c>
      <c r="I2" s="185" t="s">
        <v>369</v>
      </c>
      <c r="J2" s="184" t="s">
        <v>275</v>
      </c>
      <c r="K2" s="184" t="s">
        <v>276</v>
      </c>
      <c r="L2" s="184" t="s">
        <v>418</v>
      </c>
      <c r="M2" s="189" t="s">
        <v>126</v>
      </c>
      <c r="N2" s="248"/>
      <c r="O2" s="249"/>
      <c r="P2" s="249"/>
      <c r="Q2" s="249"/>
      <c r="R2" s="250"/>
    </row>
    <row r="3" spans="1:21" s="254" customFormat="1" ht="37.5" customHeight="1" x14ac:dyDescent="0.25">
      <c r="A3" s="300">
        <v>1</v>
      </c>
      <c r="B3" s="301" t="s">
        <v>310</v>
      </c>
      <c r="C3" s="302" t="s">
        <v>480</v>
      </c>
      <c r="D3" s="303" t="s">
        <v>38</v>
      </c>
      <c r="E3" s="304">
        <f>SUM(F3:I3)</f>
        <v>1996.42</v>
      </c>
      <c r="F3" s="305">
        <v>550.74</v>
      </c>
      <c r="G3" s="305">
        <v>1445.68</v>
      </c>
      <c r="H3" s="305"/>
      <c r="I3" s="305"/>
      <c r="J3" s="306">
        <v>1</v>
      </c>
      <c r="K3" s="305" t="s">
        <v>184</v>
      </c>
      <c r="L3" s="307" t="s">
        <v>419</v>
      </c>
      <c r="M3" s="308" t="s">
        <v>484</v>
      </c>
      <c r="O3" s="253"/>
      <c r="P3" s="253"/>
      <c r="Q3" s="253"/>
      <c r="U3" s="255"/>
    </row>
    <row r="4" spans="1:21" s="254" customFormat="1" ht="94.5" x14ac:dyDescent="0.25">
      <c r="A4" s="300">
        <v>2</v>
      </c>
      <c r="B4" s="301" t="s">
        <v>309</v>
      </c>
      <c r="C4" s="302" t="s">
        <v>481</v>
      </c>
      <c r="D4" s="303" t="s">
        <v>38</v>
      </c>
      <c r="E4" s="304">
        <f>SUM(F4:I4)</f>
        <v>2160.3000000000002</v>
      </c>
      <c r="F4" s="305">
        <v>1315.95</v>
      </c>
      <c r="G4" s="305">
        <v>844.35</v>
      </c>
      <c r="H4" s="305"/>
      <c r="I4" s="305"/>
      <c r="J4" s="306">
        <v>1</v>
      </c>
      <c r="K4" s="305" t="s">
        <v>184</v>
      </c>
      <c r="L4" s="307" t="s">
        <v>419</v>
      </c>
      <c r="M4" s="308" t="s">
        <v>490</v>
      </c>
      <c r="N4" s="253" t="s">
        <v>491</v>
      </c>
      <c r="O4" s="256"/>
      <c r="P4" s="256"/>
      <c r="Q4" s="256"/>
      <c r="U4" s="255"/>
    </row>
    <row r="5" spans="1:21" ht="15" customHeight="1" x14ac:dyDescent="0.25">
      <c r="A5" s="309"/>
      <c r="B5" s="310"/>
      <c r="C5" s="311"/>
      <c r="D5" s="312" t="s">
        <v>277</v>
      </c>
      <c r="E5" s="311">
        <f>SUM(E3:E4)</f>
        <v>4156.72</v>
      </c>
      <c r="F5" s="311">
        <f>SUM(F3:F4)</f>
        <v>1866.69</v>
      </c>
      <c r="G5" s="311">
        <f>SUM(G3:G4)</f>
        <v>2290.0300000000002</v>
      </c>
      <c r="H5" s="311"/>
      <c r="I5" s="311"/>
      <c r="J5" s="311">
        <f>SUM(J3:J4)</f>
        <v>2</v>
      </c>
      <c r="K5" s="313"/>
      <c r="L5" s="313"/>
      <c r="M5" s="314"/>
    </row>
    <row r="8" spans="1:21" ht="15.75" x14ac:dyDescent="0.25">
      <c r="B8" s="307" t="s">
        <v>479</v>
      </c>
    </row>
  </sheetData>
  <autoFilter ref="A2:U5" xr:uid="{F0E3AE3F-7E88-40B7-85E4-94CD37DBF880}"/>
  <pageMargins left="0.70866141732283472" right="0.70866141732283472" top="0.74803149606299213" bottom="0.74803149606299213" header="0.31496062992125984" footer="0.31496062992125984"/>
  <pageSetup scale="4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79A33-27F5-45E0-BBF5-EB129F349C95}">
  <sheetPr>
    <tabColor theme="9" tint="0.59999389629810485"/>
  </sheetPr>
  <dimension ref="B2:K66"/>
  <sheetViews>
    <sheetView zoomScale="85" zoomScaleNormal="85" workbookViewId="0">
      <pane xSplit="1" ySplit="2" topLeftCell="B66" activePane="bottomRight" state="frozen"/>
      <selection pane="topRight" activeCell="B1" sqref="B1"/>
      <selection pane="bottomLeft" activeCell="A3" sqref="A3"/>
      <selection pane="bottomRight" activeCell="C68" sqref="C68"/>
    </sheetView>
  </sheetViews>
  <sheetFormatPr defaultColWidth="9.140625" defaultRowHeight="12.75" x14ac:dyDescent="0.2"/>
  <cols>
    <col min="1" max="1" width="6.140625" style="10" customWidth="1"/>
    <col min="2" max="2" width="6.42578125" style="101" bestFit="1" customWidth="1"/>
    <col min="3" max="3" width="154.5703125" style="10" bestFit="1" customWidth="1"/>
    <col min="4" max="5" width="5.42578125" style="12" customWidth="1"/>
    <col min="6" max="6" width="7.85546875" style="12" customWidth="1"/>
    <col min="7" max="9" width="5.42578125" style="12" customWidth="1"/>
    <col min="10" max="10" width="9.140625" style="10"/>
    <col min="11" max="11" width="96.5703125" style="10" customWidth="1"/>
    <col min="12" max="16384" width="9.140625" style="10"/>
  </cols>
  <sheetData>
    <row r="2" spans="2:11" ht="168" x14ac:dyDescent="0.2">
      <c r="B2" s="114" t="s">
        <v>41</v>
      </c>
      <c r="C2" s="131" t="s">
        <v>302</v>
      </c>
      <c r="D2" s="132" t="s">
        <v>222</v>
      </c>
      <c r="E2" s="132" t="s">
        <v>223</v>
      </c>
      <c r="F2" s="275" t="s">
        <v>224</v>
      </c>
      <c r="G2" s="132" t="s">
        <v>225</v>
      </c>
      <c r="H2" s="132" t="s">
        <v>226</v>
      </c>
      <c r="I2" s="132" t="s">
        <v>347</v>
      </c>
    </row>
    <row r="3" spans="2:11" x14ac:dyDescent="0.2">
      <c r="B3" s="427" t="s">
        <v>227</v>
      </c>
      <c r="C3" s="427"/>
      <c r="D3" s="427"/>
      <c r="E3" s="427"/>
      <c r="F3" s="427"/>
      <c r="G3" s="427"/>
      <c r="H3" s="427"/>
      <c r="I3" s="427"/>
    </row>
    <row r="4" spans="2:11" x14ac:dyDescent="0.2">
      <c r="B4" s="133" t="s">
        <v>228</v>
      </c>
      <c r="C4" s="134" t="s">
        <v>229</v>
      </c>
      <c r="D4" s="135"/>
      <c r="E4" s="135"/>
      <c r="F4" s="135"/>
      <c r="G4" s="135"/>
      <c r="H4" s="135"/>
      <c r="I4" s="136"/>
    </row>
    <row r="5" spans="2:11" s="140" customFormat="1" x14ac:dyDescent="0.2">
      <c r="B5" s="100">
        <v>1.1000000000000001</v>
      </c>
      <c r="C5" s="137" t="s">
        <v>230</v>
      </c>
      <c r="D5" s="138"/>
      <c r="E5" s="138"/>
      <c r="F5" s="138"/>
      <c r="G5" s="138"/>
      <c r="H5" s="138"/>
      <c r="I5" s="139" t="s">
        <v>231</v>
      </c>
      <c r="K5" s="10"/>
    </row>
    <row r="6" spans="2:11" x14ac:dyDescent="0.2">
      <c r="B6" s="100">
        <v>1.2</v>
      </c>
      <c r="C6" s="109" t="s">
        <v>232</v>
      </c>
      <c r="D6" s="139" t="s">
        <v>231</v>
      </c>
      <c r="E6" s="11"/>
      <c r="F6" s="11"/>
      <c r="G6" s="11"/>
      <c r="H6" s="11"/>
      <c r="I6" s="11"/>
    </row>
    <row r="7" spans="2:11" x14ac:dyDescent="0.2">
      <c r="B7" s="100">
        <v>1.3</v>
      </c>
      <c r="C7" s="109" t="s">
        <v>233</v>
      </c>
      <c r="D7" s="139" t="s">
        <v>231</v>
      </c>
      <c r="E7" s="11"/>
      <c r="F7" s="11"/>
      <c r="G7" s="11"/>
      <c r="H7" s="11"/>
      <c r="I7" s="11"/>
    </row>
    <row r="8" spans="2:11" x14ac:dyDescent="0.2">
      <c r="B8" s="100">
        <v>1.4</v>
      </c>
      <c r="C8" s="109" t="s">
        <v>234</v>
      </c>
      <c r="D8" s="139" t="s">
        <v>231</v>
      </c>
      <c r="E8" s="11"/>
      <c r="F8" s="11"/>
      <c r="G8" s="11"/>
      <c r="H8" s="11"/>
      <c r="I8" s="11"/>
    </row>
    <row r="9" spans="2:11" x14ac:dyDescent="0.2">
      <c r="B9" s="100">
        <v>1.5</v>
      </c>
      <c r="C9" s="110" t="s">
        <v>235</v>
      </c>
      <c r="D9" s="139" t="s">
        <v>231</v>
      </c>
      <c r="E9" s="11"/>
      <c r="F9" s="11"/>
      <c r="G9" s="11"/>
      <c r="H9" s="11"/>
      <c r="I9" s="11"/>
    </row>
    <row r="10" spans="2:11" s="143" customFormat="1" x14ac:dyDescent="0.2">
      <c r="B10" s="100">
        <v>1.6</v>
      </c>
      <c r="C10" s="141" t="s">
        <v>236</v>
      </c>
      <c r="D10" s="139" t="s">
        <v>231</v>
      </c>
      <c r="E10" s="11"/>
      <c r="F10" s="11"/>
      <c r="G10" s="11"/>
      <c r="H10" s="11"/>
      <c r="I10" s="11"/>
      <c r="J10" s="142"/>
      <c r="K10" s="10"/>
    </row>
    <row r="11" spans="2:11" x14ac:dyDescent="0.2">
      <c r="B11" s="100">
        <v>1.7</v>
      </c>
      <c r="C11" s="141" t="s">
        <v>237</v>
      </c>
      <c r="D11" s="139" t="s">
        <v>231</v>
      </c>
      <c r="E11" s="11"/>
      <c r="F11" s="11"/>
      <c r="G11" s="11"/>
      <c r="H11" s="11"/>
      <c r="I11" s="11"/>
    </row>
    <row r="12" spans="2:11" x14ac:dyDescent="0.2">
      <c r="B12" s="100">
        <v>1.8</v>
      </c>
      <c r="C12" s="141" t="s">
        <v>238</v>
      </c>
      <c r="D12" s="11"/>
      <c r="E12" s="11"/>
      <c r="F12" s="139" t="s">
        <v>231</v>
      </c>
      <c r="G12" s="11"/>
      <c r="H12" s="11"/>
      <c r="I12" s="11"/>
    </row>
    <row r="13" spans="2:11" s="140" customFormat="1" x14ac:dyDescent="0.2">
      <c r="B13" s="100">
        <v>1.9</v>
      </c>
      <c r="C13" s="110" t="s">
        <v>239</v>
      </c>
      <c r="D13" s="138"/>
      <c r="E13" s="138"/>
      <c r="F13" s="139" t="s">
        <v>231</v>
      </c>
      <c r="G13" s="138"/>
      <c r="H13" s="138"/>
      <c r="I13" s="138"/>
      <c r="K13" s="10"/>
    </row>
    <row r="14" spans="2:11" x14ac:dyDescent="0.2">
      <c r="B14" s="144">
        <v>1.1000000000000001</v>
      </c>
      <c r="C14" s="109" t="s">
        <v>240</v>
      </c>
      <c r="D14" s="11"/>
      <c r="E14" s="11"/>
      <c r="F14" s="11"/>
      <c r="G14" s="11"/>
      <c r="H14" s="11"/>
      <c r="I14" s="139" t="s">
        <v>231</v>
      </c>
    </row>
    <row r="15" spans="2:11" x14ac:dyDescent="0.2">
      <c r="B15" s="145">
        <v>1.1100000000000001</v>
      </c>
      <c r="C15" s="109" t="s">
        <v>241</v>
      </c>
      <c r="D15" s="11"/>
      <c r="E15" s="11"/>
      <c r="F15" s="11"/>
      <c r="G15" s="11"/>
      <c r="H15" s="11"/>
      <c r="I15" s="139" t="s">
        <v>231</v>
      </c>
    </row>
    <row r="16" spans="2:11" x14ac:dyDescent="0.2">
      <c r="B16" s="144">
        <v>1.1200000000000001</v>
      </c>
      <c r="C16" s="141" t="s">
        <v>242</v>
      </c>
      <c r="D16" s="11"/>
      <c r="E16" s="138"/>
      <c r="F16" s="11"/>
      <c r="G16" s="138"/>
      <c r="H16" s="11"/>
      <c r="I16" s="139" t="s">
        <v>231</v>
      </c>
    </row>
    <row r="17" spans="2:11" x14ac:dyDescent="0.2">
      <c r="B17" s="145">
        <v>1.1299999999999999</v>
      </c>
      <c r="C17" s="141" t="s">
        <v>243</v>
      </c>
      <c r="D17" s="11"/>
      <c r="E17" s="11"/>
      <c r="F17" s="11"/>
      <c r="G17" s="11"/>
      <c r="H17" s="11"/>
      <c r="I17" s="139" t="s">
        <v>231</v>
      </c>
    </row>
    <row r="18" spans="2:11" x14ac:dyDescent="0.2">
      <c r="B18" s="144">
        <v>1.1399999999999999</v>
      </c>
      <c r="C18" s="109" t="s">
        <v>244</v>
      </c>
      <c r="D18" s="11"/>
      <c r="E18" s="11"/>
      <c r="F18" s="11"/>
      <c r="G18" s="11"/>
      <c r="H18" s="11"/>
      <c r="I18" s="139" t="s">
        <v>231</v>
      </c>
    </row>
    <row r="19" spans="2:11" x14ac:dyDescent="0.2">
      <c r="B19" s="145">
        <v>1.1499999999999999</v>
      </c>
      <c r="C19" s="109" t="s">
        <v>311</v>
      </c>
      <c r="D19" s="11"/>
      <c r="E19" s="11"/>
      <c r="F19" s="11"/>
      <c r="G19" s="11"/>
      <c r="H19" s="11"/>
      <c r="I19" s="139" t="s">
        <v>231</v>
      </c>
    </row>
    <row r="20" spans="2:11" x14ac:dyDescent="0.2">
      <c r="B20" s="144">
        <v>1.1599999999999999</v>
      </c>
      <c r="C20" s="109" t="s">
        <v>293</v>
      </c>
      <c r="D20" s="11"/>
      <c r="E20" s="11"/>
      <c r="F20" s="11"/>
      <c r="G20" s="11"/>
      <c r="H20" s="11"/>
      <c r="I20" s="139" t="s">
        <v>231</v>
      </c>
    </row>
    <row r="21" spans="2:11" x14ac:dyDescent="0.2">
      <c r="B21" s="145">
        <v>1.17</v>
      </c>
      <c r="C21" s="141" t="s">
        <v>294</v>
      </c>
      <c r="D21" s="11"/>
      <c r="E21" s="11"/>
      <c r="F21" s="11"/>
      <c r="G21" s="11"/>
      <c r="H21" s="11"/>
      <c r="I21" s="139" t="s">
        <v>231</v>
      </c>
    </row>
    <row r="22" spans="2:11" x14ac:dyDescent="0.2">
      <c r="B22" s="133" t="s">
        <v>246</v>
      </c>
      <c r="C22" s="146" t="s">
        <v>247</v>
      </c>
      <c r="D22" s="139"/>
      <c r="E22" s="139"/>
      <c r="F22" s="139"/>
      <c r="G22" s="139"/>
      <c r="H22" s="139"/>
      <c r="I22" s="147"/>
    </row>
    <row r="23" spans="2:11" x14ac:dyDescent="0.2">
      <c r="B23" s="11">
        <v>2.1</v>
      </c>
      <c r="C23" s="109" t="s">
        <v>248</v>
      </c>
      <c r="D23" s="139" t="s">
        <v>231</v>
      </c>
      <c r="E23" s="11"/>
      <c r="F23" s="11"/>
      <c r="G23" s="11"/>
      <c r="H23" s="11"/>
      <c r="I23" s="11"/>
    </row>
    <row r="24" spans="2:11" x14ac:dyDescent="0.2">
      <c r="B24" s="148">
        <v>3</v>
      </c>
      <c r="C24" s="149" t="s">
        <v>249</v>
      </c>
      <c r="D24" s="150"/>
      <c r="E24" s="150"/>
      <c r="F24" s="150"/>
      <c r="G24" s="150"/>
      <c r="H24" s="150"/>
      <c r="I24" s="151"/>
    </row>
    <row r="25" spans="2:11" s="140" customFormat="1" x14ac:dyDescent="0.2">
      <c r="B25" s="100">
        <v>3.1</v>
      </c>
      <c r="C25" s="152" t="s">
        <v>250</v>
      </c>
      <c r="D25" s="138"/>
      <c r="E25" s="138"/>
      <c r="F25" s="138"/>
      <c r="G25" s="138"/>
      <c r="H25" s="138"/>
      <c r="I25" s="139" t="s">
        <v>231</v>
      </c>
      <c r="K25" s="10"/>
    </row>
    <row r="26" spans="2:11" s="140" customFormat="1" x14ac:dyDescent="0.2">
      <c r="B26" s="100">
        <v>3.2</v>
      </c>
      <c r="C26" s="110" t="s">
        <v>251</v>
      </c>
      <c r="D26" s="138"/>
      <c r="E26" s="138"/>
      <c r="F26" s="138"/>
      <c r="G26" s="138"/>
      <c r="H26" s="138"/>
      <c r="I26" s="139" t="s">
        <v>231</v>
      </c>
      <c r="K26" s="10"/>
    </row>
    <row r="27" spans="2:11" s="140" customFormat="1" x14ac:dyDescent="0.2">
      <c r="B27" s="100">
        <v>3.3</v>
      </c>
      <c r="C27" s="110" t="s">
        <v>301</v>
      </c>
      <c r="D27" s="138"/>
      <c r="E27" s="138"/>
      <c r="F27" s="138"/>
      <c r="G27" s="138"/>
      <c r="H27" s="138"/>
      <c r="I27" s="139" t="s">
        <v>231</v>
      </c>
      <c r="K27" s="10"/>
    </row>
    <row r="28" spans="2:11" s="140" customFormat="1" x14ac:dyDescent="0.2">
      <c r="B28" s="100">
        <v>3.4</v>
      </c>
      <c r="C28" s="110" t="s">
        <v>298</v>
      </c>
      <c r="D28" s="138"/>
      <c r="E28" s="138"/>
      <c r="F28" s="138"/>
      <c r="G28" s="138"/>
      <c r="H28" s="138"/>
      <c r="I28" s="139" t="s">
        <v>231</v>
      </c>
      <c r="K28" s="10"/>
    </row>
    <row r="29" spans="2:11" s="140" customFormat="1" x14ac:dyDescent="0.2">
      <c r="B29" s="100">
        <v>3.5</v>
      </c>
      <c r="C29" s="110" t="s">
        <v>297</v>
      </c>
      <c r="D29" s="138"/>
      <c r="E29" s="138"/>
      <c r="F29" s="138"/>
      <c r="G29" s="138"/>
      <c r="H29" s="138"/>
      <c r="I29" s="11" t="s">
        <v>231</v>
      </c>
      <c r="K29" s="10"/>
    </row>
    <row r="30" spans="2:11" s="140" customFormat="1" x14ac:dyDescent="0.2">
      <c r="B30" s="100">
        <v>3.6</v>
      </c>
      <c r="C30" s="110" t="s">
        <v>300</v>
      </c>
      <c r="D30" s="138"/>
      <c r="E30" s="138"/>
      <c r="F30" s="138"/>
      <c r="G30" s="138"/>
      <c r="H30" s="138"/>
      <c r="I30" s="139" t="s">
        <v>231</v>
      </c>
      <c r="K30" s="10"/>
    </row>
    <row r="31" spans="2:11" x14ac:dyDescent="0.2">
      <c r="B31" s="427" t="s">
        <v>252</v>
      </c>
      <c r="C31" s="427"/>
      <c r="D31" s="427"/>
      <c r="E31" s="427"/>
      <c r="F31" s="427"/>
      <c r="G31" s="427"/>
      <c r="H31" s="427"/>
      <c r="I31" s="427"/>
    </row>
    <row r="32" spans="2:11" x14ac:dyDescent="0.2">
      <c r="B32" s="133">
        <v>4</v>
      </c>
      <c r="C32" s="149" t="s">
        <v>229</v>
      </c>
      <c r="D32" s="135"/>
      <c r="E32" s="135"/>
      <c r="F32" s="135"/>
      <c r="G32" s="135"/>
      <c r="H32" s="135"/>
      <c r="I32" s="136"/>
    </row>
    <row r="33" spans="2:11" s="140" customFormat="1" x14ac:dyDescent="0.2">
      <c r="B33" s="100">
        <v>4.0999999999999996</v>
      </c>
      <c r="C33" s="137" t="s">
        <v>230</v>
      </c>
      <c r="D33" s="138"/>
      <c r="E33" s="138"/>
      <c r="F33" s="138"/>
      <c r="G33" s="138"/>
      <c r="H33" s="138"/>
      <c r="I33" s="139" t="s">
        <v>231</v>
      </c>
      <c r="K33" s="10"/>
    </row>
    <row r="34" spans="2:11" x14ac:dyDescent="0.2">
      <c r="B34" s="11">
        <v>4.2</v>
      </c>
      <c r="C34" s="153" t="s">
        <v>253</v>
      </c>
      <c r="D34" s="139" t="s">
        <v>231</v>
      </c>
      <c r="E34" s="154"/>
      <c r="F34" s="154"/>
      <c r="G34" s="154"/>
      <c r="H34" s="154"/>
      <c r="I34" s="154"/>
    </row>
    <row r="35" spans="2:11" x14ac:dyDescent="0.2">
      <c r="B35" s="100">
        <v>4.3</v>
      </c>
      <c r="C35" s="141" t="s">
        <v>237</v>
      </c>
      <c r="D35" s="139" t="s">
        <v>231</v>
      </c>
      <c r="E35" s="11"/>
      <c r="F35" s="11"/>
      <c r="G35" s="11"/>
      <c r="H35" s="11"/>
      <c r="I35" s="11"/>
    </row>
    <row r="36" spans="2:11" x14ac:dyDescent="0.2">
      <c r="B36" s="11">
        <v>4.4000000000000004</v>
      </c>
      <c r="C36" s="109" t="s">
        <v>241</v>
      </c>
      <c r="D36" s="139" t="s">
        <v>231</v>
      </c>
      <c r="E36" s="11"/>
      <c r="F36" s="11"/>
      <c r="G36" s="11"/>
      <c r="H36" s="11"/>
      <c r="I36" s="11"/>
    </row>
    <row r="37" spans="2:11" s="143" customFormat="1" x14ac:dyDescent="0.2">
      <c r="B37" s="100">
        <v>4.5</v>
      </c>
      <c r="C37" s="141" t="s">
        <v>236</v>
      </c>
      <c r="D37" s="139" t="s">
        <v>231</v>
      </c>
      <c r="E37" s="11"/>
      <c r="F37" s="11"/>
      <c r="G37" s="11"/>
      <c r="H37" s="11"/>
      <c r="I37" s="11"/>
      <c r="J37" s="142"/>
      <c r="K37" s="10"/>
    </row>
    <row r="38" spans="2:11" x14ac:dyDescent="0.2">
      <c r="B38" s="11">
        <v>4.5999999999999996</v>
      </c>
      <c r="C38" s="141" t="s">
        <v>242</v>
      </c>
      <c r="D38" s="11"/>
      <c r="E38" s="138"/>
      <c r="F38" s="138"/>
      <c r="G38" s="138"/>
      <c r="H38" s="138"/>
      <c r="I38" s="139" t="s">
        <v>231</v>
      </c>
    </row>
    <row r="39" spans="2:11" x14ac:dyDescent="0.2">
      <c r="B39" s="100">
        <v>4.7</v>
      </c>
      <c r="C39" s="141" t="s">
        <v>254</v>
      </c>
      <c r="D39" s="11"/>
      <c r="E39" s="11"/>
      <c r="F39" s="11"/>
      <c r="G39" s="11"/>
      <c r="H39" s="11"/>
      <c r="I39" s="139" t="s">
        <v>231</v>
      </c>
    </row>
    <row r="40" spans="2:11" x14ac:dyDescent="0.2">
      <c r="B40" s="11">
        <v>4.8</v>
      </c>
      <c r="C40" s="109" t="s">
        <v>295</v>
      </c>
      <c r="D40" s="11"/>
      <c r="E40" s="11"/>
      <c r="F40" s="11"/>
      <c r="G40" s="11"/>
      <c r="H40" s="11"/>
      <c r="I40" s="139" t="s">
        <v>231</v>
      </c>
    </row>
    <row r="41" spans="2:11" x14ac:dyDescent="0.2">
      <c r="B41" s="100">
        <v>4.9000000000000004</v>
      </c>
      <c r="C41" s="141" t="s">
        <v>245</v>
      </c>
      <c r="D41" s="11"/>
      <c r="E41" s="11"/>
      <c r="F41" s="11"/>
      <c r="G41" s="11"/>
      <c r="H41" s="11"/>
      <c r="I41" s="139" t="s">
        <v>231</v>
      </c>
    </row>
    <row r="42" spans="2:11" x14ac:dyDescent="0.2">
      <c r="B42" s="144">
        <v>4.0999999999999996</v>
      </c>
      <c r="C42" s="109" t="s">
        <v>255</v>
      </c>
      <c r="D42" s="11"/>
      <c r="E42" s="11"/>
      <c r="F42" s="11"/>
      <c r="G42" s="11"/>
      <c r="H42" s="11"/>
      <c r="I42" s="139" t="s">
        <v>231</v>
      </c>
    </row>
    <row r="43" spans="2:11" x14ac:dyDescent="0.2">
      <c r="B43" s="11">
        <v>4.1100000000000003</v>
      </c>
      <c r="C43" s="109" t="s">
        <v>256</v>
      </c>
      <c r="D43" s="11"/>
      <c r="E43" s="11"/>
      <c r="F43" s="11"/>
      <c r="G43" s="11"/>
      <c r="H43" s="11"/>
      <c r="I43" s="139" t="s">
        <v>231</v>
      </c>
    </row>
    <row r="44" spans="2:11" x14ac:dyDescent="0.2">
      <c r="B44" s="148">
        <v>5</v>
      </c>
      <c r="C44" s="149" t="s">
        <v>247</v>
      </c>
      <c r="D44" s="150"/>
      <c r="E44" s="150"/>
      <c r="F44" s="150"/>
      <c r="G44" s="150"/>
      <c r="H44" s="150"/>
      <c r="I44" s="151"/>
    </row>
    <row r="45" spans="2:11" x14ac:dyDescent="0.2">
      <c r="B45" s="100">
        <v>5.0999999999999996</v>
      </c>
      <c r="C45" s="110" t="s">
        <v>248</v>
      </c>
      <c r="D45" s="139" t="s">
        <v>231</v>
      </c>
      <c r="E45" s="11"/>
      <c r="F45" s="11"/>
      <c r="G45" s="11"/>
      <c r="H45" s="11"/>
      <c r="I45" s="11"/>
    </row>
    <row r="46" spans="2:11" x14ac:dyDescent="0.2">
      <c r="B46" s="100">
        <v>5.2</v>
      </c>
      <c r="C46" s="155" t="s">
        <v>257</v>
      </c>
      <c r="D46" s="156"/>
      <c r="E46" s="156"/>
      <c r="F46" s="156"/>
      <c r="G46" s="156"/>
      <c r="H46" s="156"/>
      <c r="I46" s="139" t="s">
        <v>231</v>
      </c>
    </row>
    <row r="47" spans="2:11" x14ac:dyDescent="0.2">
      <c r="B47" s="100">
        <v>5.3</v>
      </c>
      <c r="C47" s="137" t="s">
        <v>258</v>
      </c>
      <c r="D47" s="11"/>
      <c r="E47" s="11"/>
      <c r="F47" s="11"/>
      <c r="G47" s="11"/>
      <c r="H47" s="11"/>
      <c r="I47" s="139" t="s">
        <v>231</v>
      </c>
    </row>
    <row r="48" spans="2:11" x14ac:dyDescent="0.2">
      <c r="B48" s="100">
        <v>5.4</v>
      </c>
      <c r="C48" s="110" t="s">
        <v>259</v>
      </c>
      <c r="D48" s="11"/>
      <c r="E48" s="11"/>
      <c r="F48" s="11"/>
      <c r="G48" s="11"/>
      <c r="H48" s="11"/>
      <c r="I48" s="139" t="s">
        <v>231</v>
      </c>
    </row>
    <row r="49" spans="2:11" x14ac:dyDescent="0.2">
      <c r="B49" s="100">
        <v>5.5</v>
      </c>
      <c r="C49" s="110" t="s">
        <v>260</v>
      </c>
      <c r="D49" s="11"/>
      <c r="E49" s="11"/>
      <c r="F49" s="11"/>
      <c r="G49" s="11"/>
      <c r="H49" s="11"/>
      <c r="I49" s="139" t="s">
        <v>231</v>
      </c>
    </row>
    <row r="50" spans="2:11" x14ac:dyDescent="0.2">
      <c r="B50" s="100">
        <v>5.6</v>
      </c>
      <c r="C50" s="110" t="s">
        <v>296</v>
      </c>
      <c r="D50" s="11"/>
      <c r="E50" s="11"/>
      <c r="F50" s="11"/>
      <c r="G50" s="11"/>
      <c r="H50" s="11"/>
      <c r="I50" s="139" t="s">
        <v>231</v>
      </c>
    </row>
    <row r="51" spans="2:11" x14ac:dyDescent="0.2">
      <c r="B51" s="100">
        <v>5.7</v>
      </c>
      <c r="C51" s="109" t="s">
        <v>261</v>
      </c>
      <c r="D51" s="11"/>
      <c r="E51" s="11"/>
      <c r="F51" s="11"/>
      <c r="G51" s="11"/>
      <c r="H51" s="11"/>
      <c r="I51" s="139" t="s">
        <v>231</v>
      </c>
    </row>
    <row r="52" spans="2:11" x14ac:dyDescent="0.2">
      <c r="B52" s="100">
        <v>5.8</v>
      </c>
      <c r="C52" s="137" t="s">
        <v>262</v>
      </c>
      <c r="D52" s="11"/>
      <c r="E52" s="11"/>
      <c r="F52" s="11"/>
      <c r="G52" s="11"/>
      <c r="H52" s="11"/>
      <c r="I52" s="139" t="s">
        <v>231</v>
      </c>
    </row>
    <row r="53" spans="2:11" x14ac:dyDescent="0.2">
      <c r="B53" s="148">
        <v>6</v>
      </c>
      <c r="C53" s="149" t="s">
        <v>249</v>
      </c>
      <c r="D53" s="150"/>
      <c r="E53" s="150"/>
      <c r="F53" s="150"/>
      <c r="G53" s="150"/>
      <c r="H53" s="150"/>
      <c r="I53" s="151"/>
    </row>
    <row r="54" spans="2:11" s="140" customFormat="1" x14ac:dyDescent="0.2">
      <c r="B54" s="100">
        <v>6.1</v>
      </c>
      <c r="C54" s="152" t="s">
        <v>263</v>
      </c>
      <c r="D54" s="138"/>
      <c r="E54" s="138"/>
      <c r="F54" s="138"/>
      <c r="G54" s="138"/>
      <c r="H54" s="138"/>
      <c r="I54" s="139" t="s">
        <v>231</v>
      </c>
      <c r="K54" s="10"/>
    </row>
    <row r="55" spans="2:11" s="140" customFormat="1" x14ac:dyDescent="0.2">
      <c r="B55" s="100">
        <v>6.2</v>
      </c>
      <c r="C55" s="110" t="s">
        <v>251</v>
      </c>
      <c r="D55" s="138"/>
      <c r="E55" s="138"/>
      <c r="F55" s="138"/>
      <c r="G55" s="138"/>
      <c r="H55" s="138"/>
      <c r="I55" s="139" t="s">
        <v>231</v>
      </c>
      <c r="K55" s="10"/>
    </row>
    <row r="56" spans="2:11" s="140" customFormat="1" x14ac:dyDescent="0.2">
      <c r="B56" s="100">
        <v>6.3</v>
      </c>
      <c r="C56" s="110" t="s">
        <v>264</v>
      </c>
      <c r="D56" s="138"/>
      <c r="E56" s="138"/>
      <c r="F56" s="138"/>
      <c r="G56" s="138"/>
      <c r="H56" s="138"/>
      <c r="I56" s="139" t="s">
        <v>231</v>
      </c>
      <c r="K56" s="10"/>
    </row>
    <row r="57" spans="2:11" s="140" customFormat="1" x14ac:dyDescent="0.2">
      <c r="B57" s="100">
        <v>6.4</v>
      </c>
      <c r="C57" s="110" t="s">
        <v>366</v>
      </c>
      <c r="D57" s="138"/>
      <c r="E57" s="138"/>
      <c r="F57" s="138"/>
      <c r="G57" s="138"/>
      <c r="H57" s="138"/>
      <c r="I57" s="139" t="s">
        <v>231</v>
      </c>
      <c r="K57" s="10"/>
    </row>
    <row r="58" spans="2:11" s="140" customFormat="1" x14ac:dyDescent="0.2">
      <c r="B58" s="100">
        <v>6.5</v>
      </c>
      <c r="C58" s="110" t="s">
        <v>298</v>
      </c>
      <c r="D58" s="138"/>
      <c r="E58" s="138"/>
      <c r="F58" s="138"/>
      <c r="G58" s="138"/>
      <c r="H58" s="138"/>
      <c r="I58" s="139" t="s">
        <v>231</v>
      </c>
      <c r="K58" s="10"/>
    </row>
    <row r="59" spans="2:11" s="140" customFormat="1" x14ac:dyDescent="0.2">
      <c r="B59" s="100">
        <v>6.6</v>
      </c>
      <c r="C59" s="110" t="s">
        <v>297</v>
      </c>
      <c r="D59" s="138"/>
      <c r="E59" s="138"/>
      <c r="F59" s="138"/>
      <c r="G59" s="138"/>
      <c r="H59" s="138"/>
      <c r="I59" s="139" t="s">
        <v>231</v>
      </c>
    </row>
    <row r="60" spans="2:11" s="140" customFormat="1" x14ac:dyDescent="0.2">
      <c r="B60" s="100">
        <v>6.7</v>
      </c>
      <c r="C60" s="110" t="s">
        <v>299</v>
      </c>
      <c r="D60" s="138"/>
      <c r="E60" s="138"/>
      <c r="F60" s="138"/>
      <c r="G60" s="138"/>
      <c r="H60" s="138"/>
      <c r="I60" s="139" t="s">
        <v>231</v>
      </c>
    </row>
    <row r="61" spans="2:11" x14ac:dyDescent="0.2">
      <c r="B61" s="100">
        <v>6.8</v>
      </c>
      <c r="C61" s="110" t="s">
        <v>312</v>
      </c>
      <c r="D61" s="138"/>
      <c r="E61" s="138"/>
      <c r="F61" s="138"/>
      <c r="G61" s="138"/>
      <c r="H61" s="138"/>
      <c r="I61" s="139" t="s">
        <v>231</v>
      </c>
    </row>
    <row r="62" spans="2:11" x14ac:dyDescent="0.2">
      <c r="B62" s="157"/>
    </row>
    <row r="63" spans="2:11" ht="15.75" x14ac:dyDescent="0.2">
      <c r="B63" s="276" t="s">
        <v>265</v>
      </c>
      <c r="C63" s="426" t="s">
        <v>267</v>
      </c>
      <c r="D63" s="426"/>
      <c r="E63" s="426"/>
      <c r="F63" s="426"/>
      <c r="G63" s="426"/>
      <c r="H63" s="426"/>
      <c r="I63" s="426"/>
    </row>
    <row r="64" spans="2:11" ht="15.75" x14ac:dyDescent="0.2">
      <c r="B64" s="276" t="s">
        <v>266</v>
      </c>
      <c r="C64" s="425" t="s">
        <v>269</v>
      </c>
      <c r="D64" s="425"/>
      <c r="E64" s="425"/>
      <c r="F64" s="425"/>
      <c r="G64" s="425"/>
      <c r="H64" s="425"/>
      <c r="I64" s="425"/>
    </row>
    <row r="65" spans="2:9" ht="15.75" x14ac:dyDescent="0.2">
      <c r="B65" s="276" t="s">
        <v>268</v>
      </c>
      <c r="C65" s="426" t="s">
        <v>271</v>
      </c>
      <c r="D65" s="426"/>
      <c r="E65" s="426"/>
      <c r="F65" s="426"/>
      <c r="G65" s="426"/>
      <c r="H65" s="426"/>
      <c r="I65" s="426"/>
    </row>
    <row r="66" spans="2:9" ht="32.25" customHeight="1" x14ac:dyDescent="0.2">
      <c r="B66" s="276" t="s">
        <v>270</v>
      </c>
      <c r="C66" s="425" t="s">
        <v>348</v>
      </c>
      <c r="D66" s="426"/>
      <c r="E66" s="426"/>
      <c r="F66" s="426"/>
      <c r="G66" s="426"/>
      <c r="H66" s="426"/>
      <c r="I66" s="426"/>
    </row>
  </sheetData>
  <mergeCells count="6">
    <mergeCell ref="C66:I66"/>
    <mergeCell ref="B3:I3"/>
    <mergeCell ref="B31:I31"/>
    <mergeCell ref="C63:I63"/>
    <mergeCell ref="C64:I64"/>
    <mergeCell ref="C65:I65"/>
  </mergeCells>
  <conditionalFormatting sqref="D13:E13 G13:I13 D25:H30">
    <cfRule type="cellIs" dxfId="13" priority="2" operator="equal">
      <formula>"X"</formula>
    </cfRule>
  </conditionalFormatting>
  <conditionalFormatting sqref="D2:I2 D22:I22 E23:I23 E34:I37 D38:H43 D44:I44 E45:I45 D46:H52 D54:H61 D62:I62 B64 D67:I1048576">
    <cfRule type="cellIs" dxfId="12" priority="4" operator="equal">
      <formula>"X"</formula>
    </cfRule>
  </conditionalFormatting>
  <conditionalFormatting sqref="D24:I24">
    <cfRule type="cellIs" dxfId="11" priority="1" operator="equal">
      <formula>"X"</formula>
    </cfRule>
  </conditionalFormatting>
  <conditionalFormatting sqref="D53:I53">
    <cfRule type="cellIs" dxfId="10" priority="3" operator="equal">
      <formula>"X"</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DB96C-459F-4E36-B40A-A1D829FC0161}">
  <sheetPr>
    <tabColor rgb="FFFFC000"/>
    <pageSetUpPr fitToPage="1"/>
  </sheetPr>
  <dimension ref="A2:AF13"/>
  <sheetViews>
    <sheetView zoomScale="115" zoomScaleNormal="115" workbookViewId="0">
      <pane xSplit="5" ySplit="4" topLeftCell="F5" activePane="bottomRight" state="frozen"/>
      <selection pane="topRight" activeCell="E1" sqref="E1"/>
      <selection pane="bottomLeft" activeCell="A4" sqref="A4"/>
      <selection pane="bottomRight" activeCell="E7" sqref="E7"/>
    </sheetView>
  </sheetViews>
  <sheetFormatPr defaultColWidth="9.140625" defaultRowHeight="12.75" outlineLevelCol="1" x14ac:dyDescent="0.25"/>
  <cols>
    <col min="1" max="1" width="9.140625" style="192"/>
    <col min="2" max="2" width="25.140625" style="205" customWidth="1"/>
    <col min="3" max="3" width="16.85546875" style="12" customWidth="1" outlineLevel="1"/>
    <col min="4" max="4" width="13.28515625" style="201" customWidth="1"/>
    <col min="5" max="5" width="16.140625" style="195" customWidth="1"/>
    <col min="6" max="6" width="3.140625" style="196" customWidth="1"/>
    <col min="7" max="7" width="6.140625" style="195" customWidth="1" outlineLevel="1"/>
    <col min="8" max="9" width="9.85546875" style="195" customWidth="1" outlineLevel="1"/>
    <col min="10" max="11" width="9.140625" style="195" customWidth="1" outlineLevel="1"/>
    <col min="12" max="12" width="8.140625" style="195" customWidth="1" outlineLevel="1"/>
    <col min="13" max="13" width="7.7109375" style="195" customWidth="1" outlineLevel="1"/>
    <col min="14" max="14" width="8.42578125" style="195" customWidth="1" outlineLevel="1"/>
    <col min="15" max="15" width="2.7109375" style="197" customWidth="1"/>
    <col min="16" max="16" width="9.85546875" style="195" customWidth="1" outlineLevel="1"/>
    <col min="17" max="17" width="11.85546875" style="198" customWidth="1" outlineLevel="1"/>
    <col min="18" max="18" width="9.85546875" style="195" customWidth="1" outlineLevel="1"/>
    <col min="19" max="19" width="9.140625" style="198" customWidth="1" outlineLevel="1"/>
    <col min="20" max="20" width="2.7109375" style="199" customWidth="1"/>
    <col min="21" max="21" width="13.140625" style="200" customWidth="1" outlineLevel="1"/>
    <col min="22" max="22" width="16.5703125" style="195" customWidth="1" outlineLevel="1"/>
    <col min="23" max="23" width="12.7109375" style="200" customWidth="1" outlineLevel="1"/>
    <col min="24" max="24" width="3.140625" style="199" customWidth="1"/>
    <col min="25" max="25" width="20.85546875" style="201" customWidth="1" outlineLevel="1"/>
    <col min="26" max="26" width="17" style="194" customWidth="1" outlineLevel="1"/>
    <col min="27" max="27" width="7.7109375" style="194" customWidth="1" outlineLevel="1"/>
    <col min="28" max="28" width="11.42578125" style="194" customWidth="1" outlineLevel="1"/>
    <col min="29" max="29" width="52.42578125" style="202" customWidth="1"/>
    <col min="30" max="30" width="19.5703125" style="182" bestFit="1" customWidth="1"/>
    <col min="31" max="31" width="19.42578125" style="182" bestFit="1" customWidth="1"/>
    <col min="32" max="16384" width="9.140625" style="182"/>
  </cols>
  <sheetData>
    <row r="2" spans="1:32" s="179" customFormat="1" ht="15" customHeight="1" x14ac:dyDescent="0.25">
      <c r="A2" s="232"/>
      <c r="B2" s="233"/>
      <c r="C2" s="234"/>
      <c r="D2" s="235"/>
      <c r="E2" s="235"/>
      <c r="F2" s="236"/>
      <c r="G2" s="429" t="s">
        <v>130</v>
      </c>
      <c r="H2" s="429"/>
      <c r="I2" s="429"/>
      <c r="J2" s="429"/>
      <c r="K2" s="429"/>
      <c r="L2" s="429"/>
      <c r="M2" s="429"/>
      <c r="N2" s="429"/>
      <c r="O2" s="237"/>
      <c r="P2" s="428" t="s">
        <v>129</v>
      </c>
      <c r="Q2" s="428"/>
      <c r="R2" s="428"/>
      <c r="S2" s="428"/>
      <c r="T2" s="237"/>
      <c r="U2" s="430" t="s">
        <v>133</v>
      </c>
      <c r="V2" s="430"/>
      <c r="W2" s="431"/>
      <c r="X2" s="237"/>
      <c r="Y2" s="432" t="s">
        <v>128</v>
      </c>
      <c r="Z2" s="432"/>
      <c r="AA2" s="432"/>
      <c r="AB2" s="190"/>
      <c r="AC2" s="191"/>
    </row>
    <row r="3" spans="1:32" s="12" customFormat="1" ht="91.5" x14ac:dyDescent="0.25">
      <c r="A3" s="243" t="s">
        <v>41</v>
      </c>
      <c r="B3" s="183" t="s">
        <v>98</v>
      </c>
      <c r="C3" s="183" t="s">
        <v>174</v>
      </c>
      <c r="D3" s="184" t="s">
        <v>205</v>
      </c>
      <c r="E3" s="185" t="s">
        <v>132</v>
      </c>
      <c r="F3" s="184"/>
      <c r="G3" s="186" t="s">
        <v>177</v>
      </c>
      <c r="H3" s="186" t="s">
        <v>178</v>
      </c>
      <c r="I3" s="186" t="s">
        <v>179</v>
      </c>
      <c r="J3" s="186" t="s">
        <v>180</v>
      </c>
      <c r="K3" s="186" t="s">
        <v>181</v>
      </c>
      <c r="L3" s="186" t="s">
        <v>182</v>
      </c>
      <c r="M3" s="186" t="s">
        <v>183</v>
      </c>
      <c r="N3" s="186" t="s">
        <v>185</v>
      </c>
      <c r="O3" s="186"/>
      <c r="P3" s="187" t="s">
        <v>175</v>
      </c>
      <c r="Q3" s="187" t="s">
        <v>176</v>
      </c>
      <c r="R3" s="187" t="s">
        <v>134</v>
      </c>
      <c r="S3" s="187" t="s">
        <v>186</v>
      </c>
      <c r="T3" s="187"/>
      <c r="U3" s="185" t="s">
        <v>195</v>
      </c>
      <c r="V3" s="185" t="s">
        <v>196</v>
      </c>
      <c r="W3" s="185" t="s">
        <v>194</v>
      </c>
      <c r="X3" s="187"/>
      <c r="Y3" s="184" t="s">
        <v>192</v>
      </c>
      <c r="Z3" s="188" t="s">
        <v>187</v>
      </c>
      <c r="AA3" s="188" t="s">
        <v>212</v>
      </c>
      <c r="AB3" s="230" t="s">
        <v>291</v>
      </c>
      <c r="AC3" s="189" t="s">
        <v>364</v>
      </c>
      <c r="AD3" s="206"/>
    </row>
    <row r="4" spans="1:32" s="180" customFormat="1" x14ac:dyDescent="0.25">
      <c r="A4" s="164" t="s">
        <v>154</v>
      </c>
      <c r="B4" s="158" t="s">
        <v>153</v>
      </c>
      <c r="C4" s="158" t="s">
        <v>154</v>
      </c>
      <c r="D4" s="159" t="s">
        <v>155</v>
      </c>
      <c r="E4" s="160" t="s">
        <v>127</v>
      </c>
      <c r="F4" s="160"/>
      <c r="G4" s="160" t="s">
        <v>127</v>
      </c>
      <c r="H4" s="160" t="s">
        <v>127</v>
      </c>
      <c r="I4" s="160" t="s">
        <v>127</v>
      </c>
      <c r="J4" s="160" t="s">
        <v>127</v>
      </c>
      <c r="K4" s="160" t="s">
        <v>127</v>
      </c>
      <c r="L4" s="160" t="s">
        <v>127</v>
      </c>
      <c r="M4" s="160" t="s">
        <v>127</v>
      </c>
      <c r="N4" s="160" t="s">
        <v>127</v>
      </c>
      <c r="O4" s="160"/>
      <c r="P4" s="160" t="s">
        <v>127</v>
      </c>
      <c r="Q4" s="160" t="s">
        <v>127</v>
      </c>
      <c r="R4" s="160" t="s">
        <v>127</v>
      </c>
      <c r="S4" s="160" t="s">
        <v>127</v>
      </c>
      <c r="T4" s="160"/>
      <c r="U4" s="159" t="s">
        <v>189</v>
      </c>
      <c r="V4" s="159" t="s">
        <v>190</v>
      </c>
      <c r="W4" s="161" t="s">
        <v>135</v>
      </c>
      <c r="X4" s="160"/>
      <c r="Y4" s="159" t="s">
        <v>199</v>
      </c>
      <c r="Z4" s="162" t="s">
        <v>131</v>
      </c>
      <c r="AA4" s="162" t="s">
        <v>131</v>
      </c>
      <c r="AB4" s="231"/>
      <c r="AC4" s="163"/>
      <c r="AD4" s="206"/>
    </row>
    <row r="5" spans="1:32" s="181" customFormat="1" ht="60.75" customHeight="1" x14ac:dyDescent="0.25">
      <c r="A5" s="111">
        <v>1</v>
      </c>
      <c r="B5" s="177" t="s">
        <v>309</v>
      </c>
      <c r="C5" s="244" t="s">
        <v>476</v>
      </c>
      <c r="D5" s="178" t="s">
        <v>37</v>
      </c>
      <c r="E5" s="209">
        <v>337.3</v>
      </c>
      <c r="F5" s="208"/>
      <c r="G5" s="260" t="s">
        <v>184</v>
      </c>
      <c r="H5" s="260">
        <v>194.8</v>
      </c>
      <c r="I5" s="260">
        <v>108.7</v>
      </c>
      <c r="J5" s="260">
        <v>11.5</v>
      </c>
      <c r="K5" s="260">
        <v>10.199999999999999</v>
      </c>
      <c r="L5" s="260">
        <v>12.1</v>
      </c>
      <c r="M5" s="260" t="s">
        <v>184</v>
      </c>
      <c r="N5" s="260" t="s">
        <v>184</v>
      </c>
      <c r="O5" s="210"/>
      <c r="P5" s="261">
        <v>337.3</v>
      </c>
      <c r="Q5" s="261" t="s">
        <v>184</v>
      </c>
      <c r="R5" s="261" t="s">
        <v>184</v>
      </c>
      <c r="S5" s="261" t="s">
        <v>184</v>
      </c>
      <c r="T5" s="210"/>
      <c r="U5" s="107" t="s">
        <v>188</v>
      </c>
      <c r="V5" s="107" t="s">
        <v>191</v>
      </c>
      <c r="W5" s="107" t="s">
        <v>193</v>
      </c>
      <c r="X5" s="210"/>
      <c r="Y5" s="262" t="s">
        <v>358</v>
      </c>
      <c r="Z5" s="108" t="s">
        <v>184</v>
      </c>
      <c r="AA5" s="108" t="s">
        <v>184</v>
      </c>
      <c r="AB5" s="238">
        <v>1</v>
      </c>
      <c r="AC5" s="103" t="s">
        <v>489</v>
      </c>
      <c r="AD5" s="206"/>
      <c r="AE5" s="182"/>
      <c r="AF5" s="182"/>
    </row>
    <row r="6" spans="1:32" s="181" customFormat="1" ht="25.5" x14ac:dyDescent="0.25">
      <c r="A6" s="111">
        <v>2</v>
      </c>
      <c r="B6" s="177" t="s">
        <v>310</v>
      </c>
      <c r="C6" s="244" t="s">
        <v>477</v>
      </c>
      <c r="D6" s="178" t="s">
        <v>37</v>
      </c>
      <c r="E6" s="209">
        <v>334.6</v>
      </c>
      <c r="F6" s="208"/>
      <c r="G6" s="260"/>
      <c r="H6" s="260">
        <v>177.3</v>
      </c>
      <c r="I6" s="260">
        <v>133</v>
      </c>
      <c r="J6" s="260">
        <v>8.4</v>
      </c>
      <c r="K6" s="260"/>
      <c r="L6" s="260">
        <v>15.9</v>
      </c>
      <c r="M6" s="260"/>
      <c r="N6" s="260"/>
      <c r="O6" s="210"/>
      <c r="P6" s="261">
        <v>334.6</v>
      </c>
      <c r="Q6" s="261"/>
      <c r="R6" s="261"/>
      <c r="S6" s="261"/>
      <c r="T6" s="210"/>
      <c r="U6" s="107" t="s">
        <v>188</v>
      </c>
      <c r="V6" s="107" t="s">
        <v>191</v>
      </c>
      <c r="W6" s="107" t="s">
        <v>193</v>
      </c>
      <c r="X6" s="210"/>
      <c r="Y6" s="262" t="s">
        <v>358</v>
      </c>
      <c r="Z6" s="380" t="s">
        <v>488</v>
      </c>
      <c r="AA6" s="108" t="s">
        <v>184</v>
      </c>
      <c r="AB6" s="238">
        <v>1</v>
      </c>
      <c r="AC6" s="103" t="s">
        <v>485</v>
      </c>
      <c r="AD6" s="206"/>
      <c r="AE6" s="182"/>
      <c r="AF6" s="182"/>
    </row>
    <row r="7" spans="1:32" x14ac:dyDescent="0.25">
      <c r="A7" s="165"/>
      <c r="B7" s="166"/>
      <c r="C7" s="167"/>
      <c r="D7" s="168" t="s">
        <v>279</v>
      </c>
      <c r="E7" s="169">
        <f>SUM(E5:E6)</f>
        <v>671.90000000000009</v>
      </c>
      <c r="F7" s="169"/>
      <c r="G7" s="169">
        <f t="shared" ref="G7:N7" si="0">SUM(G5:G6)</f>
        <v>0</v>
      </c>
      <c r="H7" s="169">
        <f t="shared" si="0"/>
        <v>372.1</v>
      </c>
      <c r="I7" s="169">
        <f t="shared" si="0"/>
        <v>241.7</v>
      </c>
      <c r="J7" s="169">
        <f t="shared" si="0"/>
        <v>19.899999999999999</v>
      </c>
      <c r="K7" s="169">
        <f t="shared" si="0"/>
        <v>10.199999999999999</v>
      </c>
      <c r="L7" s="169">
        <f t="shared" si="0"/>
        <v>28</v>
      </c>
      <c r="M7" s="169">
        <f t="shared" si="0"/>
        <v>0</v>
      </c>
      <c r="N7" s="169">
        <f t="shared" si="0"/>
        <v>0</v>
      </c>
      <c r="O7" s="169"/>
      <c r="P7" s="169">
        <f>SUM(P5:P6)</f>
        <v>671.90000000000009</v>
      </c>
      <c r="Q7" s="169">
        <f>SUM(Q5:Q6)</f>
        <v>0</v>
      </c>
      <c r="R7" s="169">
        <f>SUM(R5:R6)</f>
        <v>0</v>
      </c>
      <c r="S7" s="169">
        <f>SUM(S5:S6)</f>
        <v>0</v>
      </c>
      <c r="T7" s="169"/>
      <c r="U7" s="170"/>
      <c r="V7" s="169"/>
      <c r="W7" s="170"/>
      <c r="X7" s="169"/>
      <c r="Y7" s="171"/>
      <c r="Z7" s="169">
        <f>SUM(Z5:Z6)</f>
        <v>0</v>
      </c>
      <c r="AA7" s="169">
        <f>SUM(AA5:AA6)</f>
        <v>0</v>
      </c>
      <c r="AB7" s="169">
        <f>SUM(AB5:AB6)</f>
        <v>2</v>
      </c>
      <c r="AC7" s="172"/>
      <c r="AD7" s="206"/>
    </row>
    <row r="8" spans="1:32" x14ac:dyDescent="0.2">
      <c r="B8" s="105"/>
      <c r="C8" s="10"/>
      <c r="D8" s="128"/>
      <c r="AD8" s="206"/>
    </row>
    <row r="9" spans="1:32" x14ac:dyDescent="0.2">
      <c r="B9" s="105"/>
      <c r="C9" s="10"/>
      <c r="D9" s="10"/>
      <c r="AD9" s="206"/>
    </row>
    <row r="10" spans="1:32" x14ac:dyDescent="0.2">
      <c r="B10" s="105"/>
      <c r="C10" s="10"/>
      <c r="D10" s="10"/>
      <c r="Q10" s="203"/>
      <c r="S10" s="203"/>
      <c r="T10" s="204"/>
      <c r="X10" s="204"/>
      <c r="AD10" s="206"/>
    </row>
    <row r="11" spans="1:32" x14ac:dyDescent="0.2">
      <c r="B11" s="105"/>
      <c r="C11" s="10"/>
      <c r="D11" s="10"/>
      <c r="X11" s="193"/>
      <c r="AD11" s="206"/>
    </row>
    <row r="12" spans="1:32" x14ac:dyDescent="0.2">
      <c r="C12" s="10"/>
      <c r="AD12" s="206"/>
    </row>
    <row r="13" spans="1:32" x14ac:dyDescent="0.25">
      <c r="AD13" s="206"/>
    </row>
  </sheetData>
  <autoFilter ref="A3:E7" xr:uid="{7E902D34-F1A2-4851-AE03-5AD63595CD4B}"/>
  <mergeCells count="4">
    <mergeCell ref="P2:S2"/>
    <mergeCell ref="G2:N2"/>
    <mergeCell ref="U2:W2"/>
    <mergeCell ref="Y2:AA2"/>
  </mergeCells>
  <phoneticPr fontId="36" type="noConversion"/>
  <conditionalFormatting sqref="G5:S6">
    <cfRule type="cellIs" dxfId="9" priority="42" operator="equal">
      <formula>0</formula>
    </cfRule>
  </conditionalFormatting>
  <conditionalFormatting sqref="Q8:Q9 S8:S9 D8:D11 Q11:Q1048576 S11:S1048576 D14:D1048576">
    <cfRule type="cellIs" dxfId="8" priority="48" operator="equal">
      <formula>0</formula>
    </cfRule>
  </conditionalFormatting>
  <conditionalFormatting sqref="U5:W6 Y5:AB6">
    <cfRule type="cellIs" dxfId="7" priority="43" operator="equal">
      <formula>"nav jānodrošina"</formula>
    </cfRule>
    <cfRule type="cellIs" dxfId="6" priority="44" operator="equal">
      <formula>0</formula>
    </cfRule>
  </conditionalFormatting>
  <conditionalFormatting sqref="Y4">
    <cfRule type="cellIs" dxfId="5" priority="46" operator="equal">
      <formula>"X"</formula>
    </cfRule>
  </conditionalFormatting>
  <conditionalFormatting sqref="Y3:AB6 U4:W6 Y7 Y8:AB1048576">
    <cfRule type="cellIs" dxfId="4" priority="49" operator="equal">
      <formula>"X"</formula>
    </cfRule>
  </conditionalFormatting>
  <pageMargins left="0.70866141732283472" right="0.70866141732283472" top="0.74803149606299213" bottom="0.74803149606299213" header="0.31496062992125984" footer="0.31496062992125984"/>
  <pageSetup paperSize="8" scale="82" fitToHeight="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DA2E2-33CB-4B55-A690-F4F96D8BB2B1}">
  <sheetPr>
    <tabColor theme="7" tint="0.59999389629810485"/>
    <pageSetUpPr fitToPage="1"/>
  </sheetPr>
  <dimension ref="B1:I71"/>
  <sheetViews>
    <sheetView zoomScaleNormal="100" workbookViewId="0">
      <pane xSplit="2" ySplit="2" topLeftCell="C43" activePane="bottomRight" state="frozen"/>
      <selection pane="topRight" activeCell="B1" sqref="B1"/>
      <selection pane="bottomLeft" activeCell="A2" sqref="A2"/>
      <selection pane="bottomRight" activeCell="B64" sqref="B64"/>
    </sheetView>
  </sheetViews>
  <sheetFormatPr defaultColWidth="9.140625" defaultRowHeight="12.75" outlineLevelRow="1" x14ac:dyDescent="0.2"/>
  <cols>
    <col min="1" max="1" width="9.140625" style="10"/>
    <col min="2" max="2" width="124.5703125" style="105" customWidth="1"/>
    <col min="3" max="3" width="6.140625" style="101" bestFit="1" customWidth="1"/>
    <col min="4" max="4" width="8.140625" style="12" bestFit="1" customWidth="1"/>
    <col min="5" max="6" width="7.140625" style="101" customWidth="1"/>
    <col min="7" max="7" width="78.140625" style="10" bestFit="1" customWidth="1"/>
    <col min="8" max="16384" width="9.140625" style="10"/>
  </cols>
  <sheetData>
    <row r="1" spans="2:6" x14ac:dyDescent="0.2">
      <c r="C1" s="433" t="s">
        <v>214</v>
      </c>
      <c r="D1" s="433"/>
      <c r="E1" s="433"/>
      <c r="F1" s="433"/>
    </row>
    <row r="2" spans="2:6" ht="103.5" customHeight="1" x14ac:dyDescent="0.2">
      <c r="B2" s="117" t="s">
        <v>314</v>
      </c>
      <c r="C2" s="112" t="s">
        <v>171</v>
      </c>
      <c r="D2" s="113" t="s">
        <v>157</v>
      </c>
      <c r="E2" s="114" t="s">
        <v>156</v>
      </c>
      <c r="F2" s="114" t="s">
        <v>158</v>
      </c>
    </row>
    <row r="3" spans="2:6" x14ac:dyDescent="0.2">
      <c r="B3" s="116" t="s">
        <v>202</v>
      </c>
      <c r="C3" s="121">
        <v>4</v>
      </c>
      <c r="D3" s="121">
        <v>4</v>
      </c>
      <c r="E3" s="121">
        <v>4</v>
      </c>
      <c r="F3" s="121">
        <v>3</v>
      </c>
    </row>
    <row r="4" spans="2:6" outlineLevel="1" x14ac:dyDescent="0.2">
      <c r="B4" s="104" t="s">
        <v>217</v>
      </c>
      <c r="C4" s="239"/>
      <c r="D4" s="239"/>
      <c r="E4" s="239"/>
      <c r="F4" s="239"/>
    </row>
    <row r="5" spans="2:6" outlineLevel="1" x14ac:dyDescent="0.2">
      <c r="B5" s="104" t="s">
        <v>136</v>
      </c>
      <c r="C5" s="239"/>
      <c r="D5" s="239"/>
      <c r="E5" s="239"/>
      <c r="F5" s="239"/>
    </row>
    <row r="6" spans="2:6" ht="25.5" outlineLevel="1" x14ac:dyDescent="0.2">
      <c r="B6" s="103" t="s">
        <v>161</v>
      </c>
      <c r="C6" s="239"/>
      <c r="D6" s="239"/>
      <c r="E6" s="239"/>
      <c r="F6" s="239"/>
    </row>
    <row r="7" spans="2:6" outlineLevel="1" x14ac:dyDescent="0.2">
      <c r="B7" s="104" t="s">
        <v>159</v>
      </c>
      <c r="C7" s="239"/>
      <c r="D7" s="239"/>
      <c r="E7" s="239"/>
      <c r="F7" s="239"/>
    </row>
    <row r="8" spans="2:6" outlineLevel="1" x14ac:dyDescent="0.2">
      <c r="B8" s="104" t="s">
        <v>138</v>
      </c>
      <c r="C8" s="239"/>
      <c r="D8" s="239"/>
      <c r="E8" s="239"/>
      <c r="F8" s="239"/>
    </row>
    <row r="9" spans="2:6" outlineLevel="1" x14ac:dyDescent="0.2">
      <c r="B9" s="104" t="s">
        <v>145</v>
      </c>
      <c r="C9" s="239"/>
      <c r="D9" s="239"/>
      <c r="E9" s="239"/>
      <c r="F9" s="239"/>
    </row>
    <row r="10" spans="2:6" outlineLevel="1" x14ac:dyDescent="0.2">
      <c r="B10" s="103" t="s">
        <v>160</v>
      </c>
      <c r="C10" s="239"/>
      <c r="D10" s="239"/>
      <c r="E10" s="239"/>
      <c r="F10" s="239"/>
    </row>
    <row r="11" spans="2:6" outlineLevel="1" x14ac:dyDescent="0.2">
      <c r="B11" s="104" t="s">
        <v>218</v>
      </c>
      <c r="C11" s="239"/>
      <c r="D11" s="239"/>
      <c r="E11" s="239"/>
      <c r="F11" s="239"/>
    </row>
    <row r="12" spans="2:6" outlineLevel="1" x14ac:dyDescent="0.2">
      <c r="B12" s="104" t="s">
        <v>139</v>
      </c>
      <c r="C12" s="239"/>
      <c r="D12" s="239"/>
      <c r="E12" s="239"/>
      <c r="F12" s="239"/>
    </row>
    <row r="13" spans="2:6" outlineLevel="1" x14ac:dyDescent="0.2">
      <c r="B13" s="104" t="s">
        <v>162</v>
      </c>
      <c r="C13" s="239"/>
      <c r="D13" s="239"/>
      <c r="E13" s="239"/>
      <c r="F13" s="239"/>
    </row>
    <row r="14" spans="2:6" outlineLevel="1" x14ac:dyDescent="0.2">
      <c r="B14" s="104" t="s">
        <v>141</v>
      </c>
      <c r="C14" s="239"/>
      <c r="D14" s="239"/>
      <c r="E14" s="239"/>
      <c r="F14" s="239"/>
    </row>
    <row r="15" spans="2:6" ht="25.5" outlineLevel="1" x14ac:dyDescent="0.2">
      <c r="B15" s="103" t="s">
        <v>167</v>
      </c>
      <c r="C15" s="239"/>
      <c r="D15" s="239"/>
      <c r="E15" s="239"/>
      <c r="F15" s="239"/>
    </row>
    <row r="16" spans="2:6" outlineLevel="1" x14ac:dyDescent="0.2">
      <c r="B16" s="104" t="s">
        <v>164</v>
      </c>
      <c r="C16" s="239"/>
      <c r="D16" s="239"/>
      <c r="E16" s="239"/>
      <c r="F16" s="239"/>
    </row>
    <row r="17" spans="2:7" outlineLevel="1" x14ac:dyDescent="0.2">
      <c r="B17" s="104" t="s">
        <v>165</v>
      </c>
      <c r="C17" s="239"/>
      <c r="D17" s="239"/>
      <c r="E17" s="239"/>
      <c r="F17" s="239"/>
    </row>
    <row r="18" spans="2:7" x14ac:dyDescent="0.2">
      <c r="B18" s="116" t="s">
        <v>201</v>
      </c>
      <c r="C18" s="121">
        <v>4</v>
      </c>
      <c r="D18" s="121">
        <v>4</v>
      </c>
      <c r="E18" s="121">
        <v>4</v>
      </c>
      <c r="F18" s="121">
        <v>3</v>
      </c>
      <c r="G18" s="240" t="s">
        <v>345</v>
      </c>
    </row>
    <row r="19" spans="2:7" outlineLevel="1" x14ac:dyDescent="0.2">
      <c r="B19" s="104" t="s">
        <v>217</v>
      </c>
      <c r="C19" s="239"/>
      <c r="D19" s="239"/>
      <c r="E19" s="239"/>
      <c r="F19" s="239"/>
    </row>
    <row r="20" spans="2:7" outlineLevel="1" x14ac:dyDescent="0.2">
      <c r="B20" s="104" t="s">
        <v>144</v>
      </c>
      <c r="C20" s="239"/>
      <c r="D20" s="239"/>
      <c r="E20" s="239"/>
      <c r="F20" s="239"/>
    </row>
    <row r="21" spans="2:7" outlineLevel="1" x14ac:dyDescent="0.2">
      <c r="B21" s="104" t="s">
        <v>148</v>
      </c>
      <c r="C21" s="239"/>
      <c r="D21" s="239"/>
      <c r="E21" s="239"/>
      <c r="F21" s="239"/>
    </row>
    <row r="22" spans="2:7" outlineLevel="1" x14ac:dyDescent="0.2">
      <c r="B22" s="104" t="s">
        <v>138</v>
      </c>
      <c r="C22" s="239"/>
      <c r="D22" s="239"/>
      <c r="E22" s="239"/>
      <c r="F22" s="239"/>
    </row>
    <row r="23" spans="2:7" outlineLevel="1" x14ac:dyDescent="0.2">
      <c r="B23" s="104" t="s">
        <v>172</v>
      </c>
      <c r="C23" s="239"/>
      <c r="D23" s="239"/>
      <c r="E23" s="239"/>
      <c r="F23" s="239"/>
    </row>
    <row r="24" spans="2:7" outlineLevel="1" x14ac:dyDescent="0.2">
      <c r="B24" s="103" t="s">
        <v>160</v>
      </c>
      <c r="C24" s="239"/>
      <c r="D24" s="239"/>
      <c r="E24" s="239"/>
      <c r="F24" s="239"/>
    </row>
    <row r="25" spans="2:7" outlineLevel="1" x14ac:dyDescent="0.2">
      <c r="B25" s="104" t="s">
        <v>139</v>
      </c>
      <c r="C25" s="239"/>
      <c r="D25" s="239"/>
      <c r="E25" s="239"/>
      <c r="F25" s="239"/>
    </row>
    <row r="26" spans="2:7" outlineLevel="1" x14ac:dyDescent="0.2">
      <c r="B26" s="174" t="s">
        <v>169</v>
      </c>
      <c r="C26" s="239"/>
      <c r="D26" s="239"/>
      <c r="E26" s="239"/>
      <c r="F26" s="239"/>
    </row>
    <row r="27" spans="2:7" outlineLevel="1" x14ac:dyDescent="0.2">
      <c r="B27" s="174" t="s">
        <v>146</v>
      </c>
      <c r="C27" s="239"/>
      <c r="D27" s="239"/>
      <c r="E27" s="239"/>
      <c r="F27" s="239"/>
    </row>
    <row r="28" spans="2:7" outlineLevel="1" x14ac:dyDescent="0.2">
      <c r="B28" s="174" t="s">
        <v>406</v>
      </c>
      <c r="C28" s="239"/>
      <c r="D28" s="239"/>
      <c r="E28" s="239"/>
      <c r="F28" s="239"/>
    </row>
    <row r="29" spans="2:7" outlineLevel="1" x14ac:dyDescent="0.2">
      <c r="B29" s="104" t="s">
        <v>162</v>
      </c>
      <c r="C29" s="239"/>
      <c r="D29" s="239"/>
      <c r="E29" s="239"/>
      <c r="F29" s="239"/>
    </row>
    <row r="30" spans="2:7" outlineLevel="1" x14ac:dyDescent="0.2">
      <c r="B30" s="103" t="s">
        <v>163</v>
      </c>
      <c r="C30" s="239"/>
      <c r="D30" s="239"/>
      <c r="E30" s="239"/>
      <c r="F30" s="239"/>
    </row>
    <row r="31" spans="2:7" outlineLevel="1" x14ac:dyDescent="0.2">
      <c r="B31" s="104" t="s">
        <v>149</v>
      </c>
      <c r="C31" s="239"/>
      <c r="D31" s="239"/>
      <c r="E31" s="239"/>
      <c r="F31" s="239"/>
    </row>
    <row r="32" spans="2:7" outlineLevel="1" x14ac:dyDescent="0.2">
      <c r="B32" s="175" t="s">
        <v>166</v>
      </c>
      <c r="C32" s="239"/>
      <c r="D32" s="239"/>
      <c r="E32" s="239"/>
      <c r="F32" s="239"/>
    </row>
    <row r="33" spans="2:6" outlineLevel="1" x14ac:dyDescent="0.2">
      <c r="B33" s="175" t="s">
        <v>407</v>
      </c>
      <c r="C33" s="239"/>
      <c r="D33" s="239"/>
      <c r="E33" s="239"/>
      <c r="F33" s="239"/>
    </row>
    <row r="34" spans="2:6" outlineLevel="1" x14ac:dyDescent="0.2">
      <c r="B34" s="176" t="s">
        <v>408</v>
      </c>
      <c r="C34" s="239"/>
      <c r="D34" s="239"/>
      <c r="E34" s="239"/>
      <c r="F34" s="239"/>
    </row>
    <row r="35" spans="2:6" outlineLevel="1" x14ac:dyDescent="0.2">
      <c r="B35" s="175" t="s">
        <v>346</v>
      </c>
      <c r="C35" s="239"/>
      <c r="D35" s="239"/>
      <c r="E35" s="239"/>
      <c r="F35" s="239"/>
    </row>
    <row r="36" spans="2:6" outlineLevel="1" x14ac:dyDescent="0.2">
      <c r="B36" s="176" t="s">
        <v>409</v>
      </c>
      <c r="C36" s="239"/>
      <c r="D36" s="239"/>
      <c r="E36" s="239"/>
      <c r="F36" s="239"/>
    </row>
    <row r="37" spans="2:6" outlineLevel="1" x14ac:dyDescent="0.2">
      <c r="B37" s="103" t="s">
        <v>150</v>
      </c>
      <c r="C37" s="239"/>
      <c r="D37" s="239"/>
      <c r="E37" s="239"/>
      <c r="F37" s="239"/>
    </row>
    <row r="38" spans="2:6" outlineLevel="1" x14ac:dyDescent="0.2">
      <c r="B38" s="277" t="s">
        <v>410</v>
      </c>
      <c r="C38" s="239"/>
      <c r="D38" s="239"/>
      <c r="E38" s="239"/>
      <c r="F38" s="239"/>
    </row>
    <row r="39" spans="2:6" x14ac:dyDescent="0.2">
      <c r="B39" s="116" t="s">
        <v>200</v>
      </c>
      <c r="C39" s="121">
        <v>3</v>
      </c>
      <c r="D39" s="121">
        <v>3</v>
      </c>
      <c r="E39" s="121">
        <v>3</v>
      </c>
      <c r="F39" s="121">
        <v>2</v>
      </c>
    </row>
    <row r="40" spans="2:6" outlineLevel="1" x14ac:dyDescent="0.2">
      <c r="B40" s="104" t="s">
        <v>217</v>
      </c>
      <c r="C40" s="239"/>
      <c r="D40" s="239"/>
      <c r="E40" s="239"/>
      <c r="F40" s="239"/>
    </row>
    <row r="41" spans="2:6" outlineLevel="1" x14ac:dyDescent="0.2">
      <c r="B41" s="104" t="s">
        <v>136</v>
      </c>
      <c r="C41" s="239"/>
      <c r="D41" s="239"/>
      <c r="E41" s="239"/>
      <c r="F41" s="239"/>
    </row>
    <row r="42" spans="2:6" outlineLevel="1" x14ac:dyDescent="0.2">
      <c r="B42" s="104" t="s">
        <v>137</v>
      </c>
      <c r="C42" s="239"/>
      <c r="D42" s="239"/>
      <c r="E42" s="239"/>
      <c r="F42" s="239"/>
    </row>
    <row r="43" spans="2:6" outlineLevel="1" x14ac:dyDescent="0.2">
      <c r="B43" s="104" t="s">
        <v>138</v>
      </c>
      <c r="C43" s="239"/>
      <c r="D43" s="239"/>
      <c r="E43" s="239"/>
      <c r="F43" s="239"/>
    </row>
    <row r="44" spans="2:6" outlineLevel="1" x14ac:dyDescent="0.2">
      <c r="B44" s="104" t="s">
        <v>145</v>
      </c>
      <c r="C44" s="239"/>
      <c r="D44" s="239"/>
      <c r="E44" s="239"/>
      <c r="F44" s="239"/>
    </row>
    <row r="45" spans="2:6" outlineLevel="1" x14ac:dyDescent="0.2">
      <c r="B45" s="103" t="s">
        <v>151</v>
      </c>
      <c r="C45" s="239"/>
      <c r="D45" s="239"/>
      <c r="E45" s="239"/>
      <c r="F45" s="239"/>
    </row>
    <row r="46" spans="2:6" outlineLevel="1" x14ac:dyDescent="0.2">
      <c r="B46" s="104" t="s">
        <v>139</v>
      </c>
      <c r="C46" s="239"/>
      <c r="D46" s="239"/>
      <c r="E46" s="239"/>
      <c r="F46" s="239"/>
    </row>
    <row r="47" spans="2:6" outlineLevel="1" x14ac:dyDescent="0.2">
      <c r="B47" s="104" t="s">
        <v>162</v>
      </c>
      <c r="C47" s="239"/>
      <c r="D47" s="239"/>
      <c r="E47" s="239"/>
      <c r="F47" s="239"/>
    </row>
    <row r="48" spans="2:6" outlineLevel="1" x14ac:dyDescent="0.2">
      <c r="B48" s="104" t="s">
        <v>141</v>
      </c>
      <c r="C48" s="239"/>
      <c r="D48" s="239"/>
      <c r="E48" s="239"/>
      <c r="F48" s="239"/>
    </row>
    <row r="49" spans="2:9" ht="25.5" outlineLevel="1" x14ac:dyDescent="0.2">
      <c r="B49" s="103" t="s">
        <v>167</v>
      </c>
      <c r="C49" s="239"/>
      <c r="D49" s="239"/>
      <c r="E49" s="239"/>
      <c r="F49" s="239"/>
    </row>
    <row r="50" spans="2:9" outlineLevel="1" x14ac:dyDescent="0.2">
      <c r="B50" s="104" t="s">
        <v>173</v>
      </c>
      <c r="C50" s="239"/>
      <c r="D50" s="239"/>
      <c r="E50" s="239"/>
      <c r="F50" s="239"/>
    </row>
    <row r="51" spans="2:9" outlineLevel="1" x14ac:dyDescent="0.2">
      <c r="B51" s="104" t="s">
        <v>142</v>
      </c>
      <c r="C51" s="239"/>
      <c r="D51" s="239"/>
      <c r="E51" s="239"/>
      <c r="F51" s="239"/>
    </row>
    <row r="52" spans="2:9" outlineLevel="1" x14ac:dyDescent="0.2">
      <c r="B52" s="104" t="s">
        <v>143</v>
      </c>
      <c r="C52" s="239"/>
      <c r="D52" s="239"/>
      <c r="E52" s="239"/>
      <c r="F52" s="239"/>
    </row>
    <row r="53" spans="2:9" outlineLevel="1" x14ac:dyDescent="0.2">
      <c r="B53" s="104" t="s">
        <v>152</v>
      </c>
      <c r="C53" s="239"/>
      <c r="D53" s="239"/>
      <c r="E53" s="239"/>
      <c r="F53" s="239"/>
    </row>
    <row r="54" spans="2:9" outlineLevel="1" x14ac:dyDescent="0.2">
      <c r="B54" s="104" t="s">
        <v>204</v>
      </c>
      <c r="C54" s="239"/>
      <c r="D54" s="239"/>
      <c r="E54" s="239"/>
      <c r="F54" s="239"/>
    </row>
    <row r="55" spans="2:9" outlineLevel="1" x14ac:dyDescent="0.2">
      <c r="B55" s="104" t="s">
        <v>149</v>
      </c>
      <c r="C55" s="239"/>
      <c r="D55" s="239"/>
      <c r="E55" s="239"/>
      <c r="F55" s="239"/>
    </row>
    <row r="56" spans="2:9" x14ac:dyDescent="0.2">
      <c r="B56" s="116" t="s">
        <v>203</v>
      </c>
      <c r="C56" s="121">
        <v>2</v>
      </c>
      <c r="D56" s="121">
        <v>2</v>
      </c>
      <c r="E56" s="121">
        <v>2</v>
      </c>
      <c r="F56" s="121">
        <v>2</v>
      </c>
    </row>
    <row r="57" spans="2:9" outlineLevel="1" x14ac:dyDescent="0.2">
      <c r="B57" s="102" t="s">
        <v>217</v>
      </c>
      <c r="C57" s="278"/>
      <c r="D57" s="100"/>
      <c r="E57" s="278"/>
      <c r="F57" s="278"/>
      <c r="G57" s="128"/>
    </row>
    <row r="58" spans="2:9" outlineLevel="1" x14ac:dyDescent="0.2">
      <c r="B58" s="103" t="s">
        <v>147</v>
      </c>
      <c r="C58" s="278"/>
      <c r="D58" s="100"/>
      <c r="E58" s="278"/>
      <c r="F58" s="278"/>
      <c r="G58" s="128"/>
    </row>
    <row r="59" spans="2:9" outlineLevel="1" x14ac:dyDescent="0.2">
      <c r="B59" s="104" t="s">
        <v>145</v>
      </c>
      <c r="C59" s="278"/>
      <c r="D59" s="100"/>
      <c r="E59" s="278"/>
      <c r="F59" s="278"/>
      <c r="G59" s="128"/>
    </row>
    <row r="60" spans="2:9" outlineLevel="1" x14ac:dyDescent="0.2">
      <c r="B60" s="104" t="s">
        <v>139</v>
      </c>
      <c r="C60" s="278"/>
      <c r="D60" s="100"/>
      <c r="E60" s="278"/>
      <c r="F60" s="278"/>
      <c r="G60" s="128"/>
    </row>
    <row r="61" spans="2:9" outlineLevel="1" x14ac:dyDescent="0.2">
      <c r="B61" s="104" t="s">
        <v>140</v>
      </c>
      <c r="C61" s="278"/>
      <c r="D61" s="100"/>
      <c r="E61" s="278"/>
      <c r="F61" s="278"/>
      <c r="G61" s="128"/>
    </row>
    <row r="62" spans="2:9" outlineLevel="1" x14ac:dyDescent="0.2">
      <c r="B62" s="104" t="s">
        <v>162</v>
      </c>
      <c r="C62" s="278"/>
      <c r="D62" s="100"/>
      <c r="E62" s="278"/>
      <c r="F62" s="278"/>
      <c r="G62" s="128"/>
    </row>
    <row r="63" spans="2:9" s="101" customFormat="1" x14ac:dyDescent="0.2">
      <c r="B63" s="130"/>
      <c r="C63" s="123"/>
      <c r="D63" s="124"/>
      <c r="E63" s="123"/>
      <c r="F63" s="123"/>
      <c r="G63" s="128"/>
      <c r="H63" s="10"/>
      <c r="I63" s="10"/>
    </row>
    <row r="64" spans="2:9" s="101" customFormat="1" x14ac:dyDescent="0.2">
      <c r="B64" s="125" t="s">
        <v>411</v>
      </c>
      <c r="C64" s="126"/>
      <c r="D64" s="127"/>
      <c r="E64" s="126"/>
      <c r="F64" s="123"/>
      <c r="G64" s="128"/>
      <c r="H64" s="10"/>
      <c r="I64" s="10"/>
    </row>
    <row r="65" spans="2:9" s="101" customFormat="1" x14ac:dyDescent="0.2">
      <c r="B65" s="279" t="s">
        <v>170</v>
      </c>
      <c r="C65" s="279"/>
      <c r="D65" s="279"/>
      <c r="E65" s="279"/>
      <c r="F65" s="279"/>
      <c r="G65" s="128"/>
      <c r="H65" s="10"/>
      <c r="I65" s="10"/>
    </row>
    <row r="66" spans="2:9" s="101" customFormat="1" x14ac:dyDescent="0.2">
      <c r="B66" s="280" t="s">
        <v>412</v>
      </c>
      <c r="C66" s="280"/>
      <c r="D66" s="280"/>
      <c r="E66" s="280"/>
      <c r="F66" s="280"/>
      <c r="G66" s="128"/>
      <c r="H66" s="10"/>
      <c r="I66" s="10"/>
    </row>
    <row r="67" spans="2:9" s="101" customFormat="1" x14ac:dyDescent="0.2">
      <c r="B67" s="281" t="s">
        <v>413</v>
      </c>
      <c r="C67" s="281"/>
      <c r="D67" s="281"/>
      <c r="E67" s="281"/>
      <c r="F67" s="281"/>
      <c r="G67" s="128"/>
      <c r="H67" s="10"/>
      <c r="I67" s="10"/>
    </row>
    <row r="68" spans="2:9" s="101" customFormat="1" x14ac:dyDescent="0.2">
      <c r="B68" s="281" t="s">
        <v>206</v>
      </c>
      <c r="C68" s="281"/>
      <c r="D68" s="281"/>
      <c r="E68" s="281"/>
      <c r="F68" s="281"/>
      <c r="G68" s="128"/>
      <c r="H68" s="10"/>
      <c r="I68" s="10"/>
    </row>
    <row r="69" spans="2:9" s="101" customFormat="1" x14ac:dyDescent="0.2">
      <c r="B69" s="122"/>
      <c r="C69" s="123"/>
      <c r="D69" s="124"/>
      <c r="E69" s="123"/>
      <c r="F69" s="123"/>
      <c r="G69" s="128"/>
      <c r="H69" s="10"/>
      <c r="I69" s="10"/>
    </row>
    <row r="70" spans="2:9" s="101" customFormat="1" x14ac:dyDescent="0.2">
      <c r="B70" s="129"/>
      <c r="C70" s="123"/>
      <c r="D70" s="124"/>
      <c r="E70" s="123"/>
      <c r="F70" s="123"/>
      <c r="G70" s="128"/>
      <c r="H70" s="10"/>
      <c r="I70" s="10"/>
    </row>
    <row r="71" spans="2:9" s="101" customFormat="1" x14ac:dyDescent="0.2">
      <c r="B71" s="105"/>
      <c r="D71" s="12"/>
      <c r="G71" s="10"/>
      <c r="H71" s="10"/>
      <c r="I71" s="10"/>
    </row>
  </sheetData>
  <autoFilter ref="B2:F2" xr:uid="{BA6D186C-BBC6-463B-A27F-8FA31EC610A5}"/>
  <mergeCells count="1">
    <mergeCell ref="C1:F1"/>
  </mergeCells>
  <pageMargins left="0.70866141732283472" right="0.70866141732283472" top="0.74803149606299213" bottom="0.74803149606299213" header="0.31496062992125984" footer="0.31496062992125984"/>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6732C-6CA0-4651-9B04-362119C4BF75}">
  <sheetPr>
    <tabColor theme="7" tint="0.59999389629810485"/>
    <pageSetUpPr fitToPage="1"/>
  </sheetPr>
  <dimension ref="B1:I61"/>
  <sheetViews>
    <sheetView zoomScale="85" zoomScaleNormal="85" workbookViewId="0">
      <pane xSplit="2" ySplit="2" topLeftCell="C6" activePane="bottomRight" state="frozen"/>
      <selection pane="topRight" activeCell="B1" sqref="B1"/>
      <selection pane="bottomLeft" activeCell="A2" sqref="A2"/>
      <selection pane="bottomRight" activeCell="I39" sqref="I39"/>
    </sheetView>
  </sheetViews>
  <sheetFormatPr defaultColWidth="9.140625" defaultRowHeight="12.75" outlineLevelRow="1" x14ac:dyDescent="0.2"/>
  <cols>
    <col min="1" max="1" width="3.85546875" style="10" customWidth="1"/>
    <col min="2" max="2" width="92.5703125" style="105" customWidth="1"/>
    <col min="3" max="3" width="6.140625" style="101" bestFit="1" customWidth="1"/>
    <col min="4" max="4" width="8.140625" style="12" bestFit="1" customWidth="1"/>
    <col min="5" max="6" width="7.140625" style="101" customWidth="1"/>
    <col min="7" max="7" width="35.140625" style="10" bestFit="1" customWidth="1"/>
    <col min="8" max="9" width="9.140625" style="10"/>
    <col min="10" max="10" width="12.42578125" style="10" customWidth="1"/>
    <col min="11" max="16384" width="9.140625" style="10"/>
  </cols>
  <sheetData>
    <row r="1" spans="2:6" x14ac:dyDescent="0.2">
      <c r="C1" s="433" t="s">
        <v>214</v>
      </c>
      <c r="D1" s="433"/>
      <c r="E1" s="433"/>
      <c r="F1" s="433"/>
    </row>
    <row r="2" spans="2:6" ht="95.25" customHeight="1" x14ac:dyDescent="0.2">
      <c r="B2" s="117" t="s">
        <v>315</v>
      </c>
      <c r="C2" s="112" t="s">
        <v>171</v>
      </c>
      <c r="D2" s="113" t="s">
        <v>157</v>
      </c>
      <c r="E2" s="114" t="s">
        <v>156</v>
      </c>
      <c r="F2" s="114" t="s">
        <v>158</v>
      </c>
    </row>
    <row r="3" spans="2:6" x14ac:dyDescent="0.2">
      <c r="B3" s="116" t="s">
        <v>202</v>
      </c>
      <c r="C3" s="121">
        <v>3</v>
      </c>
      <c r="D3" s="121">
        <v>3</v>
      </c>
      <c r="E3" s="121">
        <v>3</v>
      </c>
      <c r="F3" s="121">
        <v>2</v>
      </c>
    </row>
    <row r="4" spans="2:6" outlineLevel="1" x14ac:dyDescent="0.2">
      <c r="B4" s="104" t="s">
        <v>217</v>
      </c>
      <c r="C4" s="239"/>
      <c r="D4" s="239"/>
      <c r="E4" s="239"/>
      <c r="F4" s="239"/>
    </row>
    <row r="5" spans="2:6" outlineLevel="1" x14ac:dyDescent="0.2">
      <c r="B5" s="104" t="s">
        <v>136</v>
      </c>
      <c r="C5" s="239"/>
      <c r="D5" s="239"/>
      <c r="E5" s="239"/>
      <c r="F5" s="239"/>
    </row>
    <row r="6" spans="2:6" ht="25.5" outlineLevel="1" x14ac:dyDescent="0.2">
      <c r="B6" s="103" t="s">
        <v>161</v>
      </c>
      <c r="C6" s="239"/>
      <c r="D6" s="239"/>
      <c r="E6" s="239"/>
      <c r="F6" s="239"/>
    </row>
    <row r="7" spans="2:6" outlineLevel="1" x14ac:dyDescent="0.2">
      <c r="B7" s="104" t="s">
        <v>159</v>
      </c>
      <c r="C7" s="239"/>
      <c r="D7" s="239"/>
      <c r="E7" s="239"/>
      <c r="F7" s="239"/>
    </row>
    <row r="8" spans="2:6" outlineLevel="1" x14ac:dyDescent="0.2">
      <c r="B8" s="104" t="s">
        <v>138</v>
      </c>
      <c r="C8" s="239"/>
      <c r="D8" s="239"/>
      <c r="E8" s="239"/>
      <c r="F8" s="239"/>
    </row>
    <row r="9" spans="2:6" outlineLevel="1" x14ac:dyDescent="0.2">
      <c r="B9" s="104" t="s">
        <v>145</v>
      </c>
      <c r="C9" s="239"/>
      <c r="D9" s="239"/>
      <c r="E9" s="239"/>
      <c r="F9" s="239"/>
    </row>
    <row r="10" spans="2:6" outlineLevel="1" x14ac:dyDescent="0.2">
      <c r="B10" s="103" t="s">
        <v>160</v>
      </c>
      <c r="C10" s="239"/>
      <c r="D10" s="239"/>
      <c r="E10" s="239"/>
      <c r="F10" s="239"/>
    </row>
    <row r="11" spans="2:6" outlineLevel="1" x14ac:dyDescent="0.2">
      <c r="B11" s="104" t="s">
        <v>218</v>
      </c>
      <c r="C11" s="239"/>
      <c r="D11" s="239"/>
      <c r="E11" s="239"/>
      <c r="F11" s="239"/>
    </row>
    <row r="12" spans="2:6" outlineLevel="1" x14ac:dyDescent="0.2">
      <c r="B12" s="104" t="s">
        <v>139</v>
      </c>
      <c r="C12" s="239"/>
      <c r="D12" s="239"/>
      <c r="E12" s="239"/>
      <c r="F12" s="239"/>
    </row>
    <row r="13" spans="2:6" outlineLevel="1" x14ac:dyDescent="0.2">
      <c r="B13" s="104" t="s">
        <v>162</v>
      </c>
      <c r="C13" s="239"/>
      <c r="D13" s="239"/>
      <c r="E13" s="239"/>
      <c r="F13" s="239"/>
    </row>
    <row r="14" spans="2:6" outlineLevel="1" x14ac:dyDescent="0.2">
      <c r="B14" s="104" t="s">
        <v>141</v>
      </c>
      <c r="C14" s="239"/>
      <c r="D14" s="239"/>
      <c r="E14" s="239"/>
      <c r="F14" s="239"/>
    </row>
    <row r="15" spans="2:6" ht="25.5" outlineLevel="1" x14ac:dyDescent="0.2">
      <c r="B15" s="103" t="s">
        <v>167</v>
      </c>
      <c r="C15" s="239"/>
      <c r="D15" s="239"/>
      <c r="E15" s="239"/>
      <c r="F15" s="239"/>
    </row>
    <row r="16" spans="2:6" outlineLevel="1" x14ac:dyDescent="0.2">
      <c r="B16" s="104" t="s">
        <v>164</v>
      </c>
      <c r="C16" s="239"/>
      <c r="D16" s="239"/>
      <c r="E16" s="239"/>
      <c r="F16" s="239"/>
    </row>
    <row r="17" spans="2:6" outlineLevel="1" x14ac:dyDescent="0.2">
      <c r="B17" s="104" t="s">
        <v>165</v>
      </c>
      <c r="C17" s="239"/>
      <c r="D17" s="239"/>
      <c r="E17" s="239"/>
      <c r="F17" s="239"/>
    </row>
    <row r="18" spans="2:6" x14ac:dyDescent="0.2">
      <c r="B18" s="116" t="s">
        <v>201</v>
      </c>
      <c r="C18" s="121">
        <v>3</v>
      </c>
      <c r="D18" s="121">
        <v>3</v>
      </c>
      <c r="E18" s="121">
        <v>3</v>
      </c>
      <c r="F18" s="121">
        <v>3</v>
      </c>
    </row>
    <row r="19" spans="2:6" outlineLevel="1" x14ac:dyDescent="0.2">
      <c r="B19" s="104" t="s">
        <v>217</v>
      </c>
      <c r="C19" s="239"/>
      <c r="D19" s="239"/>
      <c r="E19" s="239"/>
      <c r="F19" s="239"/>
    </row>
    <row r="20" spans="2:6" outlineLevel="1" x14ac:dyDescent="0.2">
      <c r="B20" s="104" t="s">
        <v>144</v>
      </c>
      <c r="C20" s="239"/>
      <c r="D20" s="239"/>
      <c r="E20" s="239"/>
      <c r="F20" s="239"/>
    </row>
    <row r="21" spans="2:6" outlineLevel="1" x14ac:dyDescent="0.2">
      <c r="B21" s="104" t="s">
        <v>148</v>
      </c>
      <c r="C21" s="239"/>
      <c r="D21" s="239"/>
      <c r="E21" s="239"/>
      <c r="F21" s="239"/>
    </row>
    <row r="22" spans="2:6" outlineLevel="1" x14ac:dyDescent="0.2">
      <c r="B22" s="104" t="s">
        <v>138</v>
      </c>
      <c r="C22" s="239"/>
      <c r="D22" s="239"/>
      <c r="E22" s="239"/>
      <c r="F22" s="239"/>
    </row>
    <row r="23" spans="2:6" outlineLevel="1" x14ac:dyDescent="0.2">
      <c r="B23" s="104" t="s">
        <v>172</v>
      </c>
      <c r="C23" s="239"/>
      <c r="D23" s="239"/>
      <c r="E23" s="239"/>
      <c r="F23" s="239"/>
    </row>
    <row r="24" spans="2:6" outlineLevel="1" x14ac:dyDescent="0.2">
      <c r="B24" s="103" t="s">
        <v>160</v>
      </c>
      <c r="C24" s="239"/>
      <c r="D24" s="239"/>
      <c r="E24" s="239"/>
      <c r="F24" s="239"/>
    </row>
    <row r="25" spans="2:6" outlineLevel="1" x14ac:dyDescent="0.2">
      <c r="B25" s="104" t="s">
        <v>139</v>
      </c>
      <c r="C25" s="239"/>
      <c r="D25" s="239"/>
      <c r="E25" s="239"/>
      <c r="F25" s="239"/>
    </row>
    <row r="26" spans="2:6" outlineLevel="1" x14ac:dyDescent="0.2">
      <c r="B26" s="104" t="s">
        <v>162</v>
      </c>
      <c r="C26" s="239"/>
      <c r="D26" s="239"/>
      <c r="E26" s="239"/>
      <c r="F26" s="239"/>
    </row>
    <row r="27" spans="2:6" outlineLevel="1" x14ac:dyDescent="0.2">
      <c r="B27" s="103" t="s">
        <v>163</v>
      </c>
      <c r="C27" s="239"/>
      <c r="D27" s="239"/>
      <c r="E27" s="239"/>
      <c r="F27" s="239"/>
    </row>
    <row r="28" spans="2:6" outlineLevel="1" x14ac:dyDescent="0.2">
      <c r="B28" s="104" t="s">
        <v>149</v>
      </c>
      <c r="C28" s="239"/>
      <c r="D28" s="239"/>
      <c r="E28" s="239"/>
      <c r="F28" s="239"/>
    </row>
    <row r="29" spans="2:6" outlineLevel="1" x14ac:dyDescent="0.2">
      <c r="B29" s="103" t="s">
        <v>150</v>
      </c>
      <c r="C29" s="239"/>
      <c r="D29" s="239"/>
      <c r="E29" s="239"/>
      <c r="F29" s="239"/>
    </row>
    <row r="30" spans="2:6" x14ac:dyDescent="0.2">
      <c r="B30" s="116" t="s">
        <v>200</v>
      </c>
      <c r="C30" s="121">
        <v>2</v>
      </c>
      <c r="D30" s="121">
        <v>3</v>
      </c>
      <c r="E30" s="121">
        <v>3</v>
      </c>
      <c r="F30" s="121">
        <v>2</v>
      </c>
    </row>
    <row r="31" spans="2:6" outlineLevel="1" x14ac:dyDescent="0.2">
      <c r="B31" s="104" t="s">
        <v>217</v>
      </c>
      <c r="C31" s="239"/>
      <c r="D31" s="239"/>
      <c r="E31" s="239"/>
      <c r="F31" s="239"/>
    </row>
    <row r="32" spans="2:6" outlineLevel="1" x14ac:dyDescent="0.2">
      <c r="B32" s="104" t="s">
        <v>136</v>
      </c>
      <c r="C32" s="239"/>
      <c r="D32" s="239"/>
      <c r="E32" s="239"/>
      <c r="F32" s="239"/>
    </row>
    <row r="33" spans="2:6" outlineLevel="1" x14ac:dyDescent="0.2">
      <c r="B33" s="104" t="s">
        <v>137</v>
      </c>
      <c r="C33" s="239"/>
      <c r="D33" s="239"/>
      <c r="E33" s="239"/>
      <c r="F33" s="239"/>
    </row>
    <row r="34" spans="2:6" outlineLevel="1" x14ac:dyDescent="0.2">
      <c r="B34" s="104" t="s">
        <v>138</v>
      </c>
      <c r="C34" s="239"/>
      <c r="D34" s="239"/>
      <c r="E34" s="239"/>
      <c r="F34" s="239"/>
    </row>
    <row r="35" spans="2:6" outlineLevel="1" x14ac:dyDescent="0.2">
      <c r="B35" s="104" t="s">
        <v>145</v>
      </c>
      <c r="C35" s="239"/>
      <c r="D35" s="239"/>
      <c r="E35" s="239"/>
      <c r="F35" s="239"/>
    </row>
    <row r="36" spans="2:6" outlineLevel="1" x14ac:dyDescent="0.2">
      <c r="B36" s="103" t="s">
        <v>151</v>
      </c>
      <c r="C36" s="239"/>
      <c r="D36" s="239"/>
      <c r="E36" s="239"/>
      <c r="F36" s="239"/>
    </row>
    <row r="37" spans="2:6" outlineLevel="1" x14ac:dyDescent="0.2">
      <c r="B37" s="104" t="s">
        <v>139</v>
      </c>
      <c r="C37" s="239"/>
      <c r="D37" s="239"/>
      <c r="E37" s="239"/>
      <c r="F37" s="239"/>
    </row>
    <row r="38" spans="2:6" outlineLevel="1" x14ac:dyDescent="0.2">
      <c r="B38" s="104" t="s">
        <v>162</v>
      </c>
      <c r="C38" s="239"/>
      <c r="D38" s="239"/>
      <c r="E38" s="239"/>
      <c r="F38" s="239"/>
    </row>
    <row r="39" spans="2:6" outlineLevel="1" x14ac:dyDescent="0.2">
      <c r="B39" s="104" t="s">
        <v>141</v>
      </c>
      <c r="C39" s="239"/>
      <c r="D39" s="239"/>
      <c r="E39" s="239"/>
      <c r="F39" s="239"/>
    </row>
    <row r="40" spans="2:6" ht="25.5" outlineLevel="1" x14ac:dyDescent="0.2">
      <c r="B40" s="103" t="s">
        <v>167</v>
      </c>
      <c r="C40" s="239"/>
      <c r="D40" s="239"/>
      <c r="E40" s="239"/>
      <c r="F40" s="239"/>
    </row>
    <row r="41" spans="2:6" outlineLevel="1" x14ac:dyDescent="0.2">
      <c r="B41" s="104" t="s">
        <v>173</v>
      </c>
      <c r="C41" s="239"/>
      <c r="D41" s="239"/>
      <c r="E41" s="239"/>
      <c r="F41" s="239"/>
    </row>
    <row r="42" spans="2:6" outlineLevel="1" x14ac:dyDescent="0.2">
      <c r="B42" s="104" t="s">
        <v>142</v>
      </c>
      <c r="C42" s="239"/>
      <c r="D42" s="239"/>
      <c r="E42" s="239"/>
      <c r="F42" s="239"/>
    </row>
    <row r="43" spans="2:6" outlineLevel="1" x14ac:dyDescent="0.2">
      <c r="B43" s="104" t="s">
        <v>143</v>
      </c>
      <c r="C43" s="239"/>
      <c r="D43" s="239"/>
      <c r="E43" s="239"/>
      <c r="F43" s="239"/>
    </row>
    <row r="44" spans="2:6" outlineLevel="1" x14ac:dyDescent="0.2">
      <c r="B44" s="104" t="s">
        <v>152</v>
      </c>
      <c r="C44" s="239"/>
      <c r="D44" s="239"/>
      <c r="E44" s="239"/>
      <c r="F44" s="239"/>
    </row>
    <row r="45" spans="2:6" outlineLevel="1" x14ac:dyDescent="0.2">
      <c r="B45" s="104" t="s">
        <v>204</v>
      </c>
      <c r="C45" s="239"/>
      <c r="D45" s="239"/>
      <c r="E45" s="239"/>
      <c r="F45" s="239"/>
    </row>
    <row r="46" spans="2:6" outlineLevel="1" x14ac:dyDescent="0.2">
      <c r="B46" s="104" t="s">
        <v>149</v>
      </c>
      <c r="C46" s="239"/>
      <c r="D46" s="239"/>
      <c r="E46" s="239"/>
      <c r="F46" s="239"/>
    </row>
    <row r="47" spans="2:6" x14ac:dyDescent="0.2">
      <c r="B47" s="116" t="s">
        <v>203</v>
      </c>
      <c r="C47" s="121">
        <v>2</v>
      </c>
      <c r="D47" s="121">
        <v>2</v>
      </c>
      <c r="E47" s="121">
        <v>2</v>
      </c>
      <c r="F47" s="121">
        <v>2</v>
      </c>
    </row>
    <row r="48" spans="2:6" outlineLevel="1" x14ac:dyDescent="0.2">
      <c r="B48" s="102" t="s">
        <v>217</v>
      </c>
      <c r="C48" s="278"/>
      <c r="D48" s="100"/>
      <c r="E48" s="278"/>
      <c r="F48" s="106"/>
    </row>
    <row r="49" spans="2:9" outlineLevel="1" x14ac:dyDescent="0.2">
      <c r="B49" s="103" t="s">
        <v>147</v>
      </c>
      <c r="C49" s="278"/>
      <c r="D49" s="100"/>
      <c r="E49" s="278"/>
      <c r="F49" s="106"/>
    </row>
    <row r="50" spans="2:9" outlineLevel="1" x14ac:dyDescent="0.2">
      <c r="B50" s="104" t="s">
        <v>145</v>
      </c>
      <c r="C50" s="278"/>
      <c r="D50" s="100"/>
      <c r="E50" s="278"/>
      <c r="F50" s="106"/>
    </row>
    <row r="51" spans="2:9" outlineLevel="1" x14ac:dyDescent="0.2">
      <c r="B51" s="104" t="s">
        <v>139</v>
      </c>
      <c r="C51" s="278"/>
      <c r="D51" s="100"/>
      <c r="E51" s="278"/>
      <c r="F51" s="106"/>
    </row>
    <row r="52" spans="2:9" outlineLevel="1" x14ac:dyDescent="0.2">
      <c r="B52" s="104" t="s">
        <v>140</v>
      </c>
      <c r="C52" s="278"/>
      <c r="D52" s="100"/>
      <c r="E52" s="278"/>
      <c r="F52" s="106"/>
    </row>
    <row r="53" spans="2:9" outlineLevel="1" x14ac:dyDescent="0.2">
      <c r="B53" s="104" t="s">
        <v>162</v>
      </c>
      <c r="C53" s="278"/>
      <c r="D53" s="100"/>
      <c r="E53" s="278"/>
      <c r="F53" s="106"/>
    </row>
    <row r="54" spans="2:9" s="101" customFormat="1" x14ac:dyDescent="0.2">
      <c r="B54" s="130"/>
      <c r="C54" s="123"/>
      <c r="D54" s="124"/>
      <c r="E54" s="123"/>
      <c r="G54" s="10"/>
      <c r="H54" s="10"/>
      <c r="I54" s="10"/>
    </row>
    <row r="55" spans="2:9" s="101" customFormat="1" x14ac:dyDescent="0.2">
      <c r="B55" s="125" t="s">
        <v>411</v>
      </c>
      <c r="C55" s="126"/>
      <c r="D55" s="127"/>
      <c r="E55" s="126"/>
      <c r="F55" s="123"/>
      <c r="G55" s="128"/>
      <c r="H55" s="10"/>
      <c r="I55" s="10"/>
    </row>
    <row r="56" spans="2:9" s="101" customFormat="1" x14ac:dyDescent="0.2">
      <c r="B56" s="125" t="s">
        <v>170</v>
      </c>
      <c r="C56" s="123"/>
      <c r="D56" s="124"/>
      <c r="E56" s="123"/>
      <c r="F56" s="123"/>
      <c r="G56" s="128"/>
      <c r="H56" s="10"/>
      <c r="I56" s="10"/>
    </row>
    <row r="57" spans="2:9" s="101" customFormat="1" x14ac:dyDescent="0.2">
      <c r="B57" s="125"/>
      <c r="C57" s="123"/>
      <c r="D57" s="124"/>
      <c r="E57" s="123"/>
      <c r="F57" s="123"/>
      <c r="G57" s="128"/>
      <c r="H57" s="10"/>
      <c r="I57" s="10"/>
    </row>
    <row r="58" spans="2:9" s="101" customFormat="1" x14ac:dyDescent="0.2">
      <c r="B58" s="125"/>
      <c r="C58" s="123"/>
      <c r="D58" s="124"/>
      <c r="E58" s="123"/>
      <c r="F58" s="123"/>
      <c r="G58" s="128"/>
      <c r="H58" s="10"/>
      <c r="I58" s="10"/>
    </row>
    <row r="59" spans="2:9" s="101" customFormat="1" x14ac:dyDescent="0.2">
      <c r="B59" s="122"/>
      <c r="C59" s="123"/>
      <c r="D59" s="124"/>
      <c r="E59" s="123"/>
      <c r="F59" s="123"/>
      <c r="G59" s="128"/>
      <c r="H59" s="10"/>
      <c r="I59" s="10"/>
    </row>
    <row r="60" spans="2:9" s="101" customFormat="1" x14ac:dyDescent="0.2">
      <c r="B60" s="129"/>
      <c r="C60" s="123"/>
      <c r="D60" s="124"/>
      <c r="E60" s="123"/>
      <c r="F60" s="123"/>
      <c r="G60" s="128"/>
      <c r="H60" s="10"/>
      <c r="I60" s="10"/>
    </row>
    <row r="61" spans="2:9" s="101" customFormat="1" x14ac:dyDescent="0.2">
      <c r="B61" s="130"/>
      <c r="C61" s="123"/>
      <c r="D61" s="124"/>
      <c r="E61" s="123"/>
      <c r="F61" s="123"/>
      <c r="G61" s="128"/>
      <c r="H61" s="10"/>
      <c r="I61" s="10"/>
    </row>
  </sheetData>
  <autoFilter ref="B2:F2" xr:uid="{BA6D186C-BBC6-463B-A27F-8FA31EC610A5}"/>
  <mergeCells count="1">
    <mergeCell ref="C1:F1"/>
  </mergeCells>
  <pageMargins left="0.70866141732283472" right="0.70866141732283472" top="0.74803149606299213" bottom="0.74803149606299213" header="0.31496062992125984" footer="0.31496062992125984"/>
  <pageSetup paperSize="9" scale="7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522D1-6132-4209-A3F6-E01675E8F1E1}">
  <sheetPr>
    <tabColor theme="7" tint="0.59999389629810485"/>
    <pageSetUpPr fitToPage="1"/>
  </sheetPr>
  <dimension ref="B1:I45"/>
  <sheetViews>
    <sheetView zoomScale="85" zoomScaleNormal="85" workbookViewId="0">
      <pane xSplit="2" ySplit="2" topLeftCell="C31" activePane="bottomRight" state="frozen"/>
      <selection pane="topRight" activeCell="B1" sqref="B1"/>
      <selection pane="bottomLeft" activeCell="A2" sqref="A2"/>
      <selection pane="bottomRight" activeCell="K70" sqref="K70"/>
    </sheetView>
  </sheetViews>
  <sheetFormatPr defaultColWidth="9.140625" defaultRowHeight="12.75" outlineLevelRow="1" x14ac:dyDescent="0.2"/>
  <cols>
    <col min="1" max="1" width="4.42578125" style="10" customWidth="1"/>
    <col min="2" max="2" width="92.5703125" style="105" customWidth="1"/>
    <col min="3" max="3" width="6.140625" style="101" bestFit="1" customWidth="1"/>
    <col min="4" max="4" width="8.140625" style="12" bestFit="1" customWidth="1"/>
    <col min="5" max="6" width="7.140625" style="101" customWidth="1"/>
    <col min="7" max="16384" width="9.140625" style="10"/>
  </cols>
  <sheetData>
    <row r="1" spans="2:8" x14ac:dyDescent="0.2">
      <c r="C1" s="433" t="s">
        <v>214</v>
      </c>
      <c r="D1" s="433"/>
      <c r="E1" s="433"/>
      <c r="F1" s="433"/>
    </row>
    <row r="2" spans="2:8" ht="97.5" customHeight="1" x14ac:dyDescent="0.2">
      <c r="B2" s="117" t="s">
        <v>316</v>
      </c>
      <c r="C2" s="112" t="s">
        <v>171</v>
      </c>
      <c r="D2" s="113" t="s">
        <v>157</v>
      </c>
      <c r="E2" s="114" t="s">
        <v>156</v>
      </c>
      <c r="F2" s="114" t="s">
        <v>158</v>
      </c>
    </row>
    <row r="3" spans="2:8" x14ac:dyDescent="0.2">
      <c r="B3" s="116" t="s">
        <v>201</v>
      </c>
      <c r="C3" s="121">
        <v>3</v>
      </c>
      <c r="D3" s="121">
        <v>3</v>
      </c>
      <c r="E3" s="121">
        <v>3</v>
      </c>
      <c r="F3" s="121">
        <v>2</v>
      </c>
    </row>
    <row r="4" spans="2:8" outlineLevel="1" x14ac:dyDescent="0.2">
      <c r="B4" s="104" t="s">
        <v>217</v>
      </c>
      <c r="C4" s="239"/>
      <c r="D4" s="239"/>
      <c r="E4" s="239"/>
      <c r="F4" s="239"/>
      <c r="G4" s="128"/>
      <c r="H4" s="128"/>
    </row>
    <row r="5" spans="2:8" outlineLevel="1" x14ac:dyDescent="0.2">
      <c r="B5" s="104" t="s">
        <v>144</v>
      </c>
      <c r="C5" s="239"/>
      <c r="D5" s="239"/>
      <c r="E5" s="239"/>
      <c r="F5" s="239"/>
      <c r="G5" s="128"/>
      <c r="H5" s="128"/>
    </row>
    <row r="6" spans="2:8" outlineLevel="1" x14ac:dyDescent="0.2">
      <c r="B6" s="104" t="s">
        <v>148</v>
      </c>
      <c r="C6" s="239"/>
      <c r="D6" s="239"/>
      <c r="E6" s="239"/>
      <c r="F6" s="239"/>
      <c r="G6" s="128"/>
      <c r="H6" s="128"/>
    </row>
    <row r="7" spans="2:8" outlineLevel="1" x14ac:dyDescent="0.2">
      <c r="B7" s="104" t="s">
        <v>138</v>
      </c>
      <c r="C7" s="239"/>
      <c r="D7" s="239"/>
      <c r="E7" s="239"/>
      <c r="F7" s="239"/>
      <c r="G7" s="128"/>
      <c r="H7" s="128"/>
    </row>
    <row r="8" spans="2:8" outlineLevel="1" x14ac:dyDescent="0.2">
      <c r="B8" s="104" t="s">
        <v>172</v>
      </c>
      <c r="C8" s="239"/>
      <c r="D8" s="239"/>
      <c r="E8" s="239"/>
      <c r="F8" s="239"/>
      <c r="G8" s="128"/>
      <c r="H8" s="128"/>
    </row>
    <row r="9" spans="2:8" outlineLevel="1" x14ac:dyDescent="0.2">
      <c r="B9" s="103" t="s">
        <v>160</v>
      </c>
      <c r="C9" s="239"/>
      <c r="D9" s="239"/>
      <c r="E9" s="239"/>
      <c r="F9" s="239"/>
      <c r="G9" s="128"/>
      <c r="H9" s="128"/>
    </row>
    <row r="10" spans="2:8" outlineLevel="1" x14ac:dyDescent="0.2">
      <c r="B10" s="104" t="s">
        <v>139</v>
      </c>
      <c r="C10" s="239"/>
      <c r="D10" s="239"/>
      <c r="E10" s="239"/>
      <c r="F10" s="239"/>
      <c r="G10" s="128"/>
      <c r="H10" s="128"/>
    </row>
    <row r="11" spans="2:8" outlineLevel="1" x14ac:dyDescent="0.2">
      <c r="B11" s="104" t="s">
        <v>169</v>
      </c>
      <c r="C11" s="239"/>
      <c r="D11" s="239"/>
      <c r="E11" s="239"/>
      <c r="F11" s="239"/>
      <c r="G11" s="128"/>
      <c r="H11" s="128"/>
    </row>
    <row r="12" spans="2:8" outlineLevel="1" x14ac:dyDescent="0.2">
      <c r="B12" s="104" t="s">
        <v>162</v>
      </c>
      <c r="C12" s="239"/>
      <c r="D12" s="239"/>
      <c r="E12" s="239"/>
      <c r="F12" s="239"/>
      <c r="G12" s="128"/>
      <c r="H12" s="128"/>
    </row>
    <row r="13" spans="2:8" outlineLevel="1" x14ac:dyDescent="0.2">
      <c r="B13" s="103" t="s">
        <v>163</v>
      </c>
      <c r="C13" s="239"/>
      <c r="D13" s="239"/>
      <c r="E13" s="239"/>
      <c r="F13" s="239"/>
      <c r="G13" s="128"/>
      <c r="H13" s="128"/>
    </row>
    <row r="14" spans="2:8" outlineLevel="1" x14ac:dyDescent="0.2">
      <c r="B14" s="104" t="s">
        <v>149</v>
      </c>
      <c r="C14" s="239"/>
      <c r="D14" s="239"/>
      <c r="E14" s="239"/>
      <c r="F14" s="239"/>
      <c r="G14" s="128"/>
      <c r="H14" s="128"/>
    </row>
    <row r="15" spans="2:8" outlineLevel="1" x14ac:dyDescent="0.2">
      <c r="B15" s="103" t="s">
        <v>150</v>
      </c>
      <c r="C15" s="239"/>
      <c r="D15" s="239"/>
      <c r="E15" s="239"/>
      <c r="F15" s="239"/>
      <c r="G15" s="128"/>
      <c r="H15" s="128"/>
    </row>
    <row r="16" spans="2:8" x14ac:dyDescent="0.2">
      <c r="B16" s="116" t="s">
        <v>200</v>
      </c>
      <c r="C16" s="121">
        <v>2</v>
      </c>
      <c r="D16" s="121">
        <v>3</v>
      </c>
      <c r="E16" s="121">
        <v>3</v>
      </c>
      <c r="F16" s="121">
        <v>2</v>
      </c>
      <c r="G16" s="128"/>
      <c r="H16" s="128"/>
    </row>
    <row r="17" spans="2:8" outlineLevel="1" x14ac:dyDescent="0.2">
      <c r="B17" s="104" t="s">
        <v>217</v>
      </c>
      <c r="C17" s="239"/>
      <c r="D17" s="239"/>
      <c r="E17" s="239"/>
      <c r="F17" s="239"/>
      <c r="G17" s="128"/>
      <c r="H17" s="128"/>
    </row>
    <row r="18" spans="2:8" outlineLevel="1" x14ac:dyDescent="0.2">
      <c r="B18" s="104" t="s">
        <v>136</v>
      </c>
      <c r="C18" s="239"/>
      <c r="D18" s="239"/>
      <c r="E18" s="239"/>
      <c r="F18" s="239"/>
      <c r="G18" s="128"/>
      <c r="H18" s="128"/>
    </row>
    <row r="19" spans="2:8" outlineLevel="1" x14ac:dyDescent="0.2">
      <c r="B19" s="104" t="s">
        <v>137</v>
      </c>
      <c r="C19" s="239"/>
      <c r="D19" s="239"/>
      <c r="E19" s="239"/>
      <c r="F19" s="239"/>
      <c r="G19" s="128"/>
      <c r="H19" s="128"/>
    </row>
    <row r="20" spans="2:8" outlineLevel="1" x14ac:dyDescent="0.2">
      <c r="B20" s="104" t="s">
        <v>138</v>
      </c>
      <c r="C20" s="239"/>
      <c r="D20" s="239"/>
      <c r="E20" s="239"/>
      <c r="F20" s="239"/>
      <c r="G20" s="128"/>
      <c r="H20" s="128"/>
    </row>
    <row r="21" spans="2:8" outlineLevel="1" x14ac:dyDescent="0.2">
      <c r="B21" s="104" t="s">
        <v>145</v>
      </c>
      <c r="C21" s="239"/>
      <c r="D21" s="239"/>
      <c r="E21" s="239"/>
      <c r="F21" s="239"/>
      <c r="G21" s="128"/>
      <c r="H21" s="128"/>
    </row>
    <row r="22" spans="2:8" outlineLevel="1" x14ac:dyDescent="0.2">
      <c r="B22" s="103" t="s">
        <v>151</v>
      </c>
      <c r="C22" s="239"/>
      <c r="D22" s="239"/>
      <c r="E22" s="239"/>
      <c r="F22" s="239"/>
      <c r="G22" s="128"/>
      <c r="H22" s="128"/>
    </row>
    <row r="23" spans="2:8" outlineLevel="1" x14ac:dyDescent="0.2">
      <c r="B23" s="104" t="s">
        <v>139</v>
      </c>
      <c r="C23" s="239"/>
      <c r="D23" s="239"/>
      <c r="E23" s="239"/>
      <c r="F23" s="239"/>
      <c r="G23" s="128"/>
      <c r="H23" s="128"/>
    </row>
    <row r="24" spans="2:8" outlineLevel="1" x14ac:dyDescent="0.2">
      <c r="B24" s="104" t="s">
        <v>162</v>
      </c>
      <c r="C24" s="239"/>
      <c r="D24" s="239"/>
      <c r="E24" s="239"/>
      <c r="F24" s="239"/>
      <c r="G24" s="128"/>
      <c r="H24" s="128"/>
    </row>
    <row r="25" spans="2:8" outlineLevel="1" x14ac:dyDescent="0.2">
      <c r="B25" s="104" t="s">
        <v>141</v>
      </c>
      <c r="C25" s="239"/>
      <c r="D25" s="239"/>
      <c r="E25" s="239"/>
      <c r="F25" s="239"/>
      <c r="G25" s="128"/>
      <c r="H25" s="128"/>
    </row>
    <row r="26" spans="2:8" ht="25.5" outlineLevel="1" x14ac:dyDescent="0.2">
      <c r="B26" s="103" t="s">
        <v>167</v>
      </c>
      <c r="C26" s="239"/>
      <c r="D26" s="239"/>
      <c r="E26" s="239"/>
      <c r="F26" s="239"/>
      <c r="G26" s="128"/>
      <c r="H26" s="128"/>
    </row>
    <row r="27" spans="2:8" outlineLevel="1" x14ac:dyDescent="0.2">
      <c r="B27" s="104" t="s">
        <v>173</v>
      </c>
      <c r="C27" s="239"/>
      <c r="D27" s="239"/>
      <c r="E27" s="239"/>
      <c r="F27" s="239"/>
      <c r="G27" s="128"/>
      <c r="H27" s="128"/>
    </row>
    <row r="28" spans="2:8" outlineLevel="1" x14ac:dyDescent="0.2">
      <c r="B28" s="104" t="s">
        <v>142</v>
      </c>
      <c r="C28" s="239"/>
      <c r="D28" s="239"/>
      <c r="E28" s="239"/>
      <c r="F28" s="239"/>
      <c r="G28" s="128"/>
      <c r="H28" s="128"/>
    </row>
    <row r="29" spans="2:8" outlineLevel="1" x14ac:dyDescent="0.2">
      <c r="B29" s="104" t="s">
        <v>143</v>
      </c>
      <c r="C29" s="239"/>
      <c r="D29" s="239"/>
      <c r="E29" s="239"/>
      <c r="F29" s="239"/>
      <c r="G29" s="128"/>
      <c r="H29" s="128"/>
    </row>
    <row r="30" spans="2:8" outlineLevel="1" x14ac:dyDescent="0.2">
      <c r="B30" s="104" t="s">
        <v>152</v>
      </c>
      <c r="C30" s="239"/>
      <c r="D30" s="239"/>
      <c r="E30" s="239"/>
      <c r="F30" s="239"/>
      <c r="G30" s="128"/>
      <c r="H30" s="128"/>
    </row>
    <row r="31" spans="2:8" outlineLevel="1" x14ac:dyDescent="0.2">
      <c r="B31" s="104" t="s">
        <v>168</v>
      </c>
      <c r="C31" s="239"/>
      <c r="D31" s="239"/>
      <c r="E31" s="239"/>
      <c r="F31" s="239"/>
      <c r="G31" s="128"/>
      <c r="H31" s="128"/>
    </row>
    <row r="32" spans="2:8" outlineLevel="1" x14ac:dyDescent="0.2">
      <c r="B32" s="104" t="s">
        <v>149</v>
      </c>
      <c r="C32" s="239"/>
      <c r="D32" s="239"/>
      <c r="E32" s="239"/>
      <c r="F32" s="239"/>
      <c r="G32" s="128"/>
      <c r="H32" s="128"/>
    </row>
    <row r="33" spans="2:9" x14ac:dyDescent="0.2">
      <c r="B33" s="116" t="s">
        <v>203</v>
      </c>
      <c r="C33" s="121">
        <v>2</v>
      </c>
      <c r="D33" s="121">
        <v>2</v>
      </c>
      <c r="E33" s="121">
        <v>2</v>
      </c>
      <c r="F33" s="121">
        <v>2</v>
      </c>
      <c r="G33" s="128"/>
      <c r="H33" s="128"/>
    </row>
    <row r="34" spans="2:9" outlineLevel="1" x14ac:dyDescent="0.2">
      <c r="B34" s="102" t="s">
        <v>217</v>
      </c>
      <c r="C34" s="278"/>
      <c r="D34" s="100"/>
      <c r="E34" s="278"/>
      <c r="F34" s="278"/>
      <c r="G34" s="128"/>
      <c r="H34" s="128"/>
    </row>
    <row r="35" spans="2:9" outlineLevel="1" x14ac:dyDescent="0.2">
      <c r="B35" s="103" t="s">
        <v>147</v>
      </c>
      <c r="C35" s="278"/>
      <c r="D35" s="100"/>
      <c r="E35" s="278"/>
      <c r="F35" s="278"/>
      <c r="G35" s="128"/>
      <c r="H35" s="128"/>
    </row>
    <row r="36" spans="2:9" outlineLevel="1" x14ac:dyDescent="0.2">
      <c r="B36" s="104" t="s">
        <v>145</v>
      </c>
      <c r="C36" s="278"/>
      <c r="D36" s="100"/>
      <c r="E36" s="278"/>
      <c r="F36" s="278"/>
      <c r="G36" s="128"/>
      <c r="H36" s="128"/>
    </row>
    <row r="37" spans="2:9" outlineLevel="1" x14ac:dyDescent="0.2">
      <c r="B37" s="104" t="s">
        <v>139</v>
      </c>
      <c r="C37" s="278"/>
      <c r="D37" s="100"/>
      <c r="E37" s="278"/>
      <c r="F37" s="278"/>
      <c r="G37" s="128"/>
      <c r="H37" s="128"/>
    </row>
    <row r="38" spans="2:9" outlineLevel="1" x14ac:dyDescent="0.2">
      <c r="B38" s="104" t="s">
        <v>140</v>
      </c>
      <c r="C38" s="278"/>
      <c r="D38" s="100"/>
      <c r="E38" s="278"/>
      <c r="F38" s="278"/>
      <c r="G38" s="128"/>
      <c r="H38" s="128"/>
    </row>
    <row r="39" spans="2:9" outlineLevel="1" x14ac:dyDescent="0.2">
      <c r="B39" s="104" t="s">
        <v>162</v>
      </c>
      <c r="C39" s="278"/>
      <c r="D39" s="100"/>
      <c r="E39" s="278"/>
      <c r="F39" s="278"/>
      <c r="G39" s="128"/>
      <c r="H39" s="128"/>
    </row>
    <row r="40" spans="2:9" s="101" customFormat="1" x14ac:dyDescent="0.2">
      <c r="B40" s="130"/>
      <c r="C40" s="123"/>
      <c r="D40" s="124"/>
      <c r="E40" s="123"/>
      <c r="F40" s="123"/>
      <c r="G40" s="128"/>
      <c r="H40" s="128"/>
      <c r="I40" s="10"/>
    </row>
    <row r="41" spans="2:9" s="101" customFormat="1" x14ac:dyDescent="0.2">
      <c r="B41" s="125" t="s">
        <v>411</v>
      </c>
      <c r="C41" s="126"/>
      <c r="D41" s="127"/>
      <c r="E41" s="126"/>
      <c r="F41" s="123"/>
      <c r="G41" s="128"/>
      <c r="H41" s="128"/>
      <c r="I41" s="10"/>
    </row>
    <row r="42" spans="2:9" s="101" customFormat="1" x14ac:dyDescent="0.2">
      <c r="B42" s="125"/>
      <c r="C42" s="123"/>
      <c r="D42" s="124"/>
      <c r="E42" s="123"/>
      <c r="F42" s="123"/>
      <c r="G42" s="10"/>
      <c r="H42" s="10"/>
      <c r="I42" s="10"/>
    </row>
    <row r="43" spans="2:9" s="101" customFormat="1" x14ac:dyDescent="0.2">
      <c r="B43" s="207"/>
      <c r="D43" s="12"/>
      <c r="G43" s="10"/>
      <c r="H43" s="10"/>
      <c r="I43" s="10"/>
    </row>
    <row r="44" spans="2:9" s="101" customFormat="1" x14ac:dyDescent="0.2">
      <c r="B44" s="115"/>
      <c r="D44" s="12"/>
      <c r="G44" s="10"/>
      <c r="H44" s="10"/>
      <c r="I44" s="10"/>
    </row>
    <row r="45" spans="2:9" s="101" customFormat="1" x14ac:dyDescent="0.2">
      <c r="B45" s="105"/>
      <c r="D45" s="12"/>
      <c r="G45" s="10"/>
      <c r="H45" s="10"/>
      <c r="I45" s="10"/>
    </row>
  </sheetData>
  <autoFilter ref="B2:F2" xr:uid="{BA6D186C-BBC6-463B-A27F-8FA31EC610A5}"/>
  <mergeCells count="1">
    <mergeCell ref="C1:F1"/>
  </mergeCells>
  <pageMargins left="0.70866141732283472" right="0.70866141732283472" top="0.74803149606299213" bottom="0.74803149606299213" header="0.31496062992125984" footer="0.31496062992125984"/>
  <pageSetup paperSize="9" scale="7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BF80E-8DF2-43DF-AE3C-3CFC5ED8774F}">
  <sheetPr>
    <tabColor theme="4" tint="0.39997558519241921"/>
    <pageSetUpPr fitToPage="1"/>
  </sheetPr>
  <dimension ref="A1:M5"/>
  <sheetViews>
    <sheetView zoomScale="115" zoomScaleNormal="115" workbookViewId="0">
      <selection activeCell="E5" sqref="E5"/>
    </sheetView>
  </sheetViews>
  <sheetFormatPr defaultColWidth="9.140625" defaultRowHeight="12" outlineLevelCol="1" x14ac:dyDescent="0.2"/>
  <cols>
    <col min="1" max="1" width="11.5703125" style="119" customWidth="1" outlineLevel="1"/>
    <col min="2" max="2" width="9.140625" style="119"/>
    <col min="3" max="3" width="29.5703125" style="119" customWidth="1"/>
    <col min="4" max="4" width="13" style="120" bestFit="1" customWidth="1"/>
    <col min="5" max="5" width="23.140625" style="119" bestFit="1" customWidth="1"/>
    <col min="6" max="6" width="34.5703125" style="119" bestFit="1" customWidth="1"/>
    <col min="7" max="7" width="34.85546875" style="119" customWidth="1"/>
    <col min="8" max="8" width="16.140625" style="120" bestFit="1" customWidth="1"/>
    <col min="9" max="9" width="26.42578125" style="241" bestFit="1" customWidth="1"/>
    <col min="10" max="10" width="9.85546875" style="120" bestFit="1" customWidth="1"/>
    <col min="11" max="11" width="21.85546875" style="120" bestFit="1" customWidth="1"/>
    <col min="12" max="12" width="23.140625" style="120" bestFit="1" customWidth="1"/>
    <col min="13" max="13" width="24.140625" style="119" bestFit="1" customWidth="1"/>
    <col min="14" max="16384" width="9.140625" style="119"/>
  </cols>
  <sheetData>
    <row r="1" spans="1:13" s="118" customFormat="1" ht="36" x14ac:dyDescent="0.2">
      <c r="A1" s="394" t="s">
        <v>278</v>
      </c>
      <c r="B1" s="394" t="s">
        <v>41</v>
      </c>
      <c r="C1" s="394" t="s">
        <v>98</v>
      </c>
      <c r="D1" s="394" t="s">
        <v>213</v>
      </c>
      <c r="E1" s="394" t="s">
        <v>197</v>
      </c>
      <c r="F1" s="394" t="s">
        <v>219</v>
      </c>
      <c r="G1" s="394" t="s">
        <v>313</v>
      </c>
      <c r="H1" s="395" t="s">
        <v>352</v>
      </c>
      <c r="I1" s="395" t="s">
        <v>353</v>
      </c>
      <c r="J1" s="395" t="s">
        <v>354</v>
      </c>
      <c r="K1" s="395" t="s">
        <v>355</v>
      </c>
      <c r="L1" s="395" t="s">
        <v>356</v>
      </c>
      <c r="M1" s="394" t="s">
        <v>198</v>
      </c>
    </row>
    <row r="2" spans="1:13" s="173" customFormat="1" ht="60" x14ac:dyDescent="0.25">
      <c r="A2" s="396" t="s">
        <v>308</v>
      </c>
      <c r="B2" s="397">
        <v>1</v>
      </c>
      <c r="C2" s="408" t="s">
        <v>309</v>
      </c>
      <c r="D2" s="398">
        <v>29</v>
      </c>
      <c r="E2" s="399" t="s">
        <v>349</v>
      </c>
      <c r="F2" s="399" t="s">
        <v>350</v>
      </c>
      <c r="G2" s="399" t="s">
        <v>486</v>
      </c>
      <c r="H2" s="400" t="s">
        <v>231</v>
      </c>
      <c r="I2" s="400" t="s">
        <v>231</v>
      </c>
      <c r="J2" s="400" t="s">
        <v>231</v>
      </c>
      <c r="K2" s="400" t="s">
        <v>231</v>
      </c>
      <c r="L2" s="400" t="s">
        <v>231</v>
      </c>
      <c r="M2" s="401"/>
    </row>
    <row r="3" spans="1:13" ht="90" customHeight="1" x14ac:dyDescent="0.2">
      <c r="A3" s="402" t="s">
        <v>308</v>
      </c>
      <c r="B3" s="403">
        <v>2</v>
      </c>
      <c r="C3" s="409" t="s">
        <v>310</v>
      </c>
      <c r="D3" s="404">
        <v>12</v>
      </c>
      <c r="E3" s="405" t="s">
        <v>498</v>
      </c>
      <c r="F3" s="405" t="s">
        <v>350</v>
      </c>
      <c r="G3" s="405" t="s">
        <v>351</v>
      </c>
      <c r="H3" s="406" t="s">
        <v>231</v>
      </c>
      <c r="I3" s="406" t="s">
        <v>231</v>
      </c>
      <c r="J3" s="406" t="s">
        <v>231</v>
      </c>
      <c r="K3" s="406" t="s">
        <v>231</v>
      </c>
      <c r="L3" s="406" t="s">
        <v>231</v>
      </c>
      <c r="M3" s="407"/>
    </row>
    <row r="4" spans="1:13" x14ac:dyDescent="0.2">
      <c r="I4" s="120"/>
    </row>
    <row r="5" spans="1:13" x14ac:dyDescent="0.2">
      <c r="A5" s="242" t="s">
        <v>482</v>
      </c>
    </row>
  </sheetData>
  <autoFilter ref="B1:M2" xr:uid="{CB69D50C-2C1B-4C73-899F-F9312A6DBA3B}"/>
  <phoneticPr fontId="36" type="noConversion"/>
  <conditionalFormatting sqref="A5">
    <cfRule type="containsText" dxfId="3" priority="2" operator="containsText" text="X">
      <formula>NOT(ISERROR(SEARCH("X",A5)))</formula>
    </cfRule>
  </conditionalFormatting>
  <conditionalFormatting sqref="H1:I2 J2:L2 H5:I1048576">
    <cfRule type="containsText" dxfId="2" priority="4" operator="containsText" text="X">
      <formula>NOT(ISERROR(SEARCH("X",H1)))</formula>
    </cfRule>
  </conditionalFormatting>
  <conditionalFormatting sqref="H3:L4">
    <cfRule type="containsText" dxfId="1" priority="1" operator="containsText" text="X">
      <formula>NOT(ISERROR(SEARCH("X",H3)))</formula>
    </cfRule>
  </conditionalFormatting>
  <pageMargins left="0.70866141732283472" right="0.70866141732283472" top="0.74803149606299213" bottom="0.74803149606299213" header="0.31496062992125984" footer="0.31496062992125984"/>
  <pageSetup paperSize="9" scale="8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858C4-4F8F-4B9A-BE5D-E2511792D5D3}">
  <sheetPr>
    <tabColor theme="5" tint="0.39997558519241921"/>
  </sheetPr>
  <dimension ref="A1:M5"/>
  <sheetViews>
    <sheetView zoomScale="115" zoomScaleNormal="115" workbookViewId="0">
      <selection activeCell="C12" sqref="C12"/>
    </sheetView>
  </sheetViews>
  <sheetFormatPr defaultRowHeight="15" x14ac:dyDescent="0.25"/>
  <cols>
    <col min="1" max="1" width="5.140625" customWidth="1"/>
    <col min="2" max="2" width="21.85546875" bestFit="1" customWidth="1"/>
    <col min="3" max="3" width="25.85546875" customWidth="1"/>
    <col min="4" max="4" width="13.140625" customWidth="1"/>
    <col min="5" max="5" width="9.140625" customWidth="1"/>
    <col min="6" max="6" width="25.5703125" customWidth="1"/>
  </cols>
  <sheetData>
    <row r="1" spans="1:13" ht="15.75" x14ac:dyDescent="0.25">
      <c r="A1" s="374"/>
      <c r="B1" s="374"/>
      <c r="C1" s="374"/>
      <c r="D1" s="374"/>
      <c r="E1" s="374"/>
      <c r="F1" s="374"/>
      <c r="G1" s="374"/>
      <c r="H1" s="374"/>
      <c r="I1" s="374"/>
      <c r="J1" s="374"/>
      <c r="K1" s="374"/>
      <c r="L1" s="374"/>
      <c r="M1" s="374"/>
    </row>
    <row r="2" spans="1:13" ht="25.5" customHeight="1" x14ac:dyDescent="0.25">
      <c r="A2" s="374"/>
      <c r="B2" s="375" t="s">
        <v>107</v>
      </c>
      <c r="C2" s="375" t="s">
        <v>359</v>
      </c>
      <c r="D2" s="375" t="s">
        <v>360</v>
      </c>
      <c r="E2" s="375" t="s">
        <v>414</v>
      </c>
      <c r="F2" s="375" t="s">
        <v>415</v>
      </c>
      <c r="G2" s="374"/>
      <c r="H2" s="374"/>
      <c r="I2" s="374"/>
      <c r="J2" s="374"/>
      <c r="K2" s="374"/>
      <c r="L2" s="374"/>
      <c r="M2" s="374"/>
    </row>
    <row r="3" spans="1:13" ht="31.5" x14ac:dyDescent="0.25">
      <c r="A3" s="374"/>
      <c r="B3" s="376" t="s">
        <v>309</v>
      </c>
      <c r="C3" s="302" t="s">
        <v>476</v>
      </c>
      <c r="D3" s="377" t="s">
        <v>362</v>
      </c>
      <c r="E3" s="377">
        <v>1</v>
      </c>
      <c r="F3" s="377" t="s">
        <v>487</v>
      </c>
      <c r="G3" s="374"/>
      <c r="H3" s="374"/>
      <c r="I3" s="374"/>
      <c r="J3" s="374"/>
      <c r="K3" s="374"/>
      <c r="L3" s="374"/>
      <c r="M3" s="374"/>
    </row>
    <row r="4" spans="1:13" ht="31.5" x14ac:dyDescent="0.25">
      <c r="A4" s="374"/>
      <c r="B4" s="391" t="s">
        <v>310</v>
      </c>
      <c r="C4" s="392" t="s">
        <v>477</v>
      </c>
      <c r="D4" s="393" t="s">
        <v>362</v>
      </c>
      <c r="E4" s="393">
        <v>1</v>
      </c>
      <c r="F4" s="393" t="s">
        <v>487</v>
      </c>
      <c r="G4" s="374"/>
      <c r="H4" s="374"/>
      <c r="I4" s="374"/>
      <c r="J4" s="374"/>
      <c r="K4" s="374"/>
      <c r="L4" s="374"/>
      <c r="M4" s="374"/>
    </row>
    <row r="5" spans="1:13" ht="15.75" x14ac:dyDescent="0.25">
      <c r="A5" s="374"/>
      <c r="B5" s="378" t="s">
        <v>361</v>
      </c>
      <c r="C5" s="379"/>
      <c r="D5" s="379"/>
      <c r="E5" s="379"/>
      <c r="F5" s="379"/>
      <c r="G5" s="374"/>
      <c r="H5" s="374"/>
      <c r="I5" s="374"/>
      <c r="J5" s="374"/>
      <c r="K5" s="374"/>
      <c r="L5" s="374"/>
      <c r="M5" s="374"/>
    </row>
  </sheetData>
  <phoneticPr fontId="36"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23272-98CF-42AB-AD3A-D4B615217F97}">
  <sheetPr>
    <pageSetUpPr fitToPage="1"/>
  </sheetPr>
  <dimension ref="A1:N83"/>
  <sheetViews>
    <sheetView zoomScaleNormal="100" workbookViewId="0">
      <pane xSplit="4" ySplit="4" topLeftCell="E38" activePane="bottomRight" state="frozen"/>
      <selection pane="topRight" activeCell="E1" sqref="E1"/>
      <selection pane="bottomLeft" activeCell="A9" sqref="A9"/>
      <selection pane="bottomRight" activeCell="C52" sqref="C52"/>
    </sheetView>
  </sheetViews>
  <sheetFormatPr defaultColWidth="8.85546875" defaultRowHeight="15" x14ac:dyDescent="0.25"/>
  <cols>
    <col min="1" max="1" width="6.140625" style="22" customWidth="1"/>
    <col min="2" max="2" width="17.140625" style="22" bestFit="1" customWidth="1"/>
    <col min="3" max="3" width="6.42578125" style="45" bestFit="1" customWidth="1"/>
    <col min="4" max="4" width="9.140625" style="22" bestFit="1" customWidth="1"/>
    <col min="5" max="5" width="16.5703125" style="22" customWidth="1"/>
    <col min="6" max="6" width="21" style="22" bestFit="1" customWidth="1"/>
    <col min="7" max="9" width="16.5703125" style="22" customWidth="1"/>
    <col min="10" max="10" width="17.85546875" style="22" bestFit="1" customWidth="1"/>
    <col min="11" max="11" width="17.85546875" style="22" customWidth="1"/>
    <col min="12" max="12" width="16.42578125" style="22" bestFit="1" customWidth="1"/>
    <col min="13" max="13" width="14.85546875" style="22" bestFit="1" customWidth="1"/>
    <col min="14" max="16384" width="8.85546875" style="22"/>
  </cols>
  <sheetData>
    <row r="1" spans="1:13" s="36" customFormat="1" ht="18.75" x14ac:dyDescent="0.25">
      <c r="B1" s="62" t="s">
        <v>123</v>
      </c>
      <c r="C1" s="23"/>
      <c r="D1" s="23"/>
      <c r="E1" s="23"/>
    </row>
    <row r="2" spans="1:13" x14ac:dyDescent="0.25">
      <c r="A2" s="14"/>
      <c r="B2" s="14"/>
    </row>
    <row r="3" spans="1:13" s="37" customFormat="1" ht="89.25" x14ac:dyDescent="0.2">
      <c r="A3" s="25" t="s">
        <v>41</v>
      </c>
      <c r="B3" s="26" t="s">
        <v>42</v>
      </c>
      <c r="C3" s="46" t="s">
        <v>99</v>
      </c>
      <c r="D3" s="27" t="s">
        <v>100</v>
      </c>
      <c r="E3" s="27" t="s">
        <v>57</v>
      </c>
      <c r="F3" s="27" t="s">
        <v>102</v>
      </c>
      <c r="G3" s="28" t="s">
        <v>101</v>
      </c>
      <c r="H3" s="29" t="s">
        <v>88</v>
      </c>
      <c r="I3" s="29" t="s">
        <v>105</v>
      </c>
      <c r="J3" s="29" t="s">
        <v>58</v>
      </c>
      <c r="K3" s="29" t="s">
        <v>59</v>
      </c>
      <c r="L3" s="29" t="s">
        <v>103</v>
      </c>
      <c r="M3" s="27" t="s">
        <v>104</v>
      </c>
    </row>
    <row r="4" spans="1:13" ht="25.5" x14ac:dyDescent="0.25">
      <c r="A4" s="64" t="s">
        <v>108</v>
      </c>
      <c r="B4" s="64" t="s">
        <v>107</v>
      </c>
      <c r="C4" s="65" t="s">
        <v>43</v>
      </c>
      <c r="D4" s="66"/>
      <c r="E4" s="66" t="s">
        <v>44</v>
      </c>
      <c r="F4" s="66" t="s">
        <v>45</v>
      </c>
      <c r="G4" s="67" t="s">
        <v>46</v>
      </c>
      <c r="H4" s="67" t="s">
        <v>47</v>
      </c>
      <c r="I4" s="64" t="s">
        <v>46</v>
      </c>
      <c r="J4" s="64" t="s">
        <v>46</v>
      </c>
      <c r="K4" s="64" t="s">
        <v>46</v>
      </c>
      <c r="L4" s="64" t="s">
        <v>46</v>
      </c>
      <c r="M4" s="66" t="s">
        <v>48</v>
      </c>
    </row>
    <row r="5" spans="1:13" x14ac:dyDescent="0.25">
      <c r="A5" s="64" t="s">
        <v>37</v>
      </c>
      <c r="B5" s="64" t="s">
        <v>38</v>
      </c>
      <c r="C5" s="65" t="s">
        <v>39</v>
      </c>
      <c r="D5" s="66" t="s">
        <v>112</v>
      </c>
      <c r="E5" s="66" t="s">
        <v>113</v>
      </c>
      <c r="F5" s="66" t="s">
        <v>114</v>
      </c>
      <c r="G5" s="67" t="s">
        <v>115</v>
      </c>
      <c r="H5" s="67" t="s">
        <v>116</v>
      </c>
      <c r="I5" s="64" t="s">
        <v>117</v>
      </c>
      <c r="J5" s="64" t="s">
        <v>118</v>
      </c>
      <c r="K5" s="64" t="s">
        <v>119</v>
      </c>
      <c r="L5" s="64" t="s">
        <v>120</v>
      </c>
      <c r="M5" s="66" t="s">
        <v>121</v>
      </c>
    </row>
    <row r="6" spans="1:13" x14ac:dyDescent="0.25">
      <c r="A6" s="56">
        <v>1</v>
      </c>
      <c r="B6" s="3" t="s">
        <v>24</v>
      </c>
      <c r="C6" s="47">
        <v>270.16000000000003</v>
      </c>
      <c r="D6" s="34" t="s">
        <v>39</v>
      </c>
      <c r="E6" s="15"/>
      <c r="F6" s="56"/>
      <c r="G6" s="55">
        <f>E6*F6</f>
        <v>0</v>
      </c>
      <c r="H6" s="56"/>
      <c r="I6" s="55">
        <f>G6+H6</f>
        <v>0</v>
      </c>
      <c r="J6" s="56"/>
      <c r="K6" s="56"/>
      <c r="L6" s="55">
        <f>I6+J6+K6</f>
        <v>0</v>
      </c>
      <c r="M6" s="55">
        <f t="shared" ref="M6:M30" si="0">L6/C6</f>
        <v>0</v>
      </c>
    </row>
    <row r="7" spans="1:13" x14ac:dyDescent="0.25">
      <c r="A7" s="56">
        <v>2</v>
      </c>
      <c r="B7" s="1" t="s">
        <v>25</v>
      </c>
      <c r="C7" s="47">
        <v>479.13</v>
      </c>
      <c r="D7" s="34" t="s">
        <v>39</v>
      </c>
      <c r="E7" s="15"/>
      <c r="F7" s="56"/>
      <c r="G7" s="55">
        <f t="shared" ref="G7:G59" si="1">E7*F7</f>
        <v>0</v>
      </c>
      <c r="H7" s="56"/>
      <c r="I7" s="55">
        <f t="shared" ref="I7:I59" si="2">G7+H7</f>
        <v>0</v>
      </c>
      <c r="J7" s="56"/>
      <c r="K7" s="56"/>
      <c r="L7" s="55">
        <f t="shared" ref="L7:L30" si="3">I7+J7+K7</f>
        <v>0</v>
      </c>
      <c r="M7" s="55">
        <f t="shared" si="0"/>
        <v>0</v>
      </c>
    </row>
    <row r="8" spans="1:13" x14ac:dyDescent="0.25">
      <c r="A8" s="56">
        <v>3</v>
      </c>
      <c r="B8" s="1" t="s">
        <v>26</v>
      </c>
      <c r="C8" s="47">
        <v>1284.6599999999999</v>
      </c>
      <c r="D8" s="34" t="s">
        <v>38</v>
      </c>
      <c r="E8" s="15"/>
      <c r="F8" s="56"/>
      <c r="G8" s="55">
        <f t="shared" si="1"/>
        <v>0</v>
      </c>
      <c r="H8" s="56"/>
      <c r="I8" s="55">
        <f t="shared" si="2"/>
        <v>0</v>
      </c>
      <c r="J8" s="56"/>
      <c r="K8" s="56"/>
      <c r="L8" s="55">
        <f t="shared" si="3"/>
        <v>0</v>
      </c>
      <c r="M8" s="55">
        <f t="shared" si="0"/>
        <v>0</v>
      </c>
    </row>
    <row r="9" spans="1:13" ht="24" x14ac:dyDescent="0.25">
      <c r="A9" s="56">
        <v>4</v>
      </c>
      <c r="B9" s="2" t="s">
        <v>69</v>
      </c>
      <c r="C9" s="47">
        <v>2242</v>
      </c>
      <c r="D9" s="34" t="s">
        <v>39</v>
      </c>
      <c r="E9" s="15"/>
      <c r="F9" s="56"/>
      <c r="G9" s="55">
        <f t="shared" si="1"/>
        <v>0</v>
      </c>
      <c r="H9" s="56"/>
      <c r="I9" s="55">
        <f t="shared" si="2"/>
        <v>0</v>
      </c>
      <c r="J9" s="56"/>
      <c r="K9" s="56"/>
      <c r="L9" s="55">
        <f t="shared" si="3"/>
        <v>0</v>
      </c>
      <c r="M9" s="55">
        <f t="shared" si="0"/>
        <v>0</v>
      </c>
    </row>
    <row r="10" spans="1:13" x14ac:dyDescent="0.25">
      <c r="A10" s="56">
        <v>5</v>
      </c>
      <c r="B10" s="2" t="s">
        <v>0</v>
      </c>
      <c r="C10" s="47">
        <v>945.36</v>
      </c>
      <c r="D10" s="34" t="s">
        <v>39</v>
      </c>
      <c r="E10" s="15"/>
      <c r="F10" s="56"/>
      <c r="G10" s="55">
        <f t="shared" si="1"/>
        <v>0</v>
      </c>
      <c r="H10" s="56"/>
      <c r="I10" s="55">
        <f t="shared" si="2"/>
        <v>0</v>
      </c>
      <c r="J10" s="56"/>
      <c r="K10" s="56"/>
      <c r="L10" s="55">
        <f t="shared" si="3"/>
        <v>0</v>
      </c>
      <c r="M10" s="55">
        <f t="shared" si="0"/>
        <v>0</v>
      </c>
    </row>
    <row r="11" spans="1:13" s="41" customFormat="1" x14ac:dyDescent="0.25">
      <c r="A11" s="57">
        <v>6</v>
      </c>
      <c r="B11" s="9" t="s">
        <v>78</v>
      </c>
      <c r="C11" s="48">
        <v>0</v>
      </c>
      <c r="D11" s="7"/>
      <c r="E11" s="39"/>
      <c r="F11" s="57"/>
      <c r="G11" s="40">
        <f t="shared" si="1"/>
        <v>0</v>
      </c>
      <c r="H11" s="57"/>
      <c r="I11" s="40">
        <f t="shared" si="2"/>
        <v>0</v>
      </c>
      <c r="J11" s="57"/>
      <c r="K11" s="57"/>
      <c r="L11" s="40">
        <f t="shared" si="3"/>
        <v>0</v>
      </c>
      <c r="M11" s="40" t="e">
        <f t="shared" si="0"/>
        <v>#DIV/0!</v>
      </c>
    </row>
    <row r="12" spans="1:13" x14ac:dyDescent="0.25">
      <c r="A12" s="56">
        <v>7</v>
      </c>
      <c r="B12" s="1" t="s">
        <v>22</v>
      </c>
      <c r="C12" s="47">
        <v>761.62</v>
      </c>
      <c r="D12" s="34" t="s">
        <v>38</v>
      </c>
      <c r="E12" s="15"/>
      <c r="F12" s="56"/>
      <c r="G12" s="55">
        <f t="shared" si="1"/>
        <v>0</v>
      </c>
      <c r="H12" s="56"/>
      <c r="I12" s="55">
        <f t="shared" si="2"/>
        <v>0</v>
      </c>
      <c r="J12" s="56"/>
      <c r="K12" s="56"/>
      <c r="L12" s="55">
        <f t="shared" si="3"/>
        <v>0</v>
      </c>
      <c r="M12" s="55">
        <f t="shared" si="0"/>
        <v>0</v>
      </c>
    </row>
    <row r="13" spans="1:13" x14ac:dyDescent="0.25">
      <c r="A13" s="56">
        <v>8</v>
      </c>
      <c r="B13" s="2" t="s">
        <v>3</v>
      </c>
      <c r="C13" s="47">
        <v>842.45</v>
      </c>
      <c r="D13" s="34" t="s">
        <v>39</v>
      </c>
      <c r="E13" s="15"/>
      <c r="F13" s="56"/>
      <c r="G13" s="55">
        <f t="shared" si="1"/>
        <v>0</v>
      </c>
      <c r="H13" s="56"/>
      <c r="I13" s="55">
        <f t="shared" si="2"/>
        <v>0</v>
      </c>
      <c r="J13" s="56"/>
      <c r="K13" s="56"/>
      <c r="L13" s="55">
        <f t="shared" si="3"/>
        <v>0</v>
      </c>
      <c r="M13" s="55">
        <f t="shared" si="0"/>
        <v>0</v>
      </c>
    </row>
    <row r="14" spans="1:13" x14ac:dyDescent="0.25">
      <c r="A14" s="56">
        <v>9</v>
      </c>
      <c r="B14" s="3" t="s">
        <v>4</v>
      </c>
      <c r="C14" s="47">
        <v>364.28999999999996</v>
      </c>
      <c r="D14" s="34" t="s">
        <v>38</v>
      </c>
      <c r="E14" s="15"/>
      <c r="F14" s="56"/>
      <c r="G14" s="55">
        <f t="shared" si="1"/>
        <v>0</v>
      </c>
      <c r="H14" s="56"/>
      <c r="I14" s="55">
        <f t="shared" si="2"/>
        <v>0</v>
      </c>
      <c r="J14" s="56"/>
      <c r="K14" s="56"/>
      <c r="L14" s="55">
        <f t="shared" si="3"/>
        <v>0</v>
      </c>
      <c r="M14" s="55">
        <f t="shared" si="0"/>
        <v>0</v>
      </c>
    </row>
    <row r="15" spans="1:13" x14ac:dyDescent="0.25">
      <c r="A15" s="56">
        <v>10</v>
      </c>
      <c r="B15" s="2" t="s">
        <v>5</v>
      </c>
      <c r="C15" s="47">
        <v>608.54999999999995</v>
      </c>
      <c r="D15" s="34" t="s">
        <v>39</v>
      </c>
      <c r="E15" s="15"/>
      <c r="F15" s="56"/>
      <c r="G15" s="55">
        <f t="shared" si="1"/>
        <v>0</v>
      </c>
      <c r="H15" s="56"/>
      <c r="I15" s="55">
        <f t="shared" si="2"/>
        <v>0</v>
      </c>
      <c r="J15" s="56"/>
      <c r="K15" s="56"/>
      <c r="L15" s="55">
        <f t="shared" si="3"/>
        <v>0</v>
      </c>
      <c r="M15" s="55">
        <f t="shared" si="0"/>
        <v>0</v>
      </c>
    </row>
    <row r="16" spans="1:13" x14ac:dyDescent="0.25">
      <c r="A16" s="56">
        <v>11</v>
      </c>
      <c r="B16" s="3" t="s">
        <v>7</v>
      </c>
      <c r="C16" s="47">
        <v>999.90000000000009</v>
      </c>
      <c r="D16" s="34" t="s">
        <v>38</v>
      </c>
      <c r="E16" s="15"/>
      <c r="F16" s="56"/>
      <c r="G16" s="55">
        <f t="shared" si="1"/>
        <v>0</v>
      </c>
      <c r="H16" s="56"/>
      <c r="I16" s="55">
        <f t="shared" si="2"/>
        <v>0</v>
      </c>
      <c r="J16" s="56"/>
      <c r="K16" s="56"/>
      <c r="L16" s="55">
        <f t="shared" si="3"/>
        <v>0</v>
      </c>
      <c r="M16" s="55">
        <f t="shared" si="0"/>
        <v>0</v>
      </c>
    </row>
    <row r="17" spans="1:13" x14ac:dyDescent="0.25">
      <c r="A17" s="56">
        <v>12</v>
      </c>
      <c r="B17" s="2" t="s">
        <v>8</v>
      </c>
      <c r="C17" s="47">
        <v>931.23</v>
      </c>
      <c r="D17" s="34" t="s">
        <v>38</v>
      </c>
      <c r="E17" s="15"/>
      <c r="F17" s="56"/>
      <c r="G17" s="55">
        <f t="shared" si="1"/>
        <v>0</v>
      </c>
      <c r="H17" s="56"/>
      <c r="I17" s="55">
        <f t="shared" si="2"/>
        <v>0</v>
      </c>
      <c r="J17" s="56"/>
      <c r="K17" s="56"/>
      <c r="L17" s="55">
        <f t="shared" si="3"/>
        <v>0</v>
      </c>
      <c r="M17" s="55">
        <f t="shared" si="0"/>
        <v>0</v>
      </c>
    </row>
    <row r="18" spans="1:13" ht="24" x14ac:dyDescent="0.25">
      <c r="A18" s="56">
        <v>13</v>
      </c>
      <c r="B18" s="2" t="s">
        <v>63</v>
      </c>
      <c r="C18" s="47">
        <v>323.60000000000002</v>
      </c>
      <c r="D18" s="34" t="s">
        <v>38</v>
      </c>
      <c r="E18" s="15"/>
      <c r="F18" s="56"/>
      <c r="G18" s="55">
        <f t="shared" si="1"/>
        <v>0</v>
      </c>
      <c r="H18" s="56"/>
      <c r="I18" s="55">
        <f t="shared" si="2"/>
        <v>0</v>
      </c>
      <c r="J18" s="56"/>
      <c r="K18" s="56"/>
      <c r="L18" s="55">
        <f t="shared" si="3"/>
        <v>0</v>
      </c>
      <c r="M18" s="55">
        <f t="shared" si="0"/>
        <v>0</v>
      </c>
    </row>
    <row r="19" spans="1:13" ht="24" x14ac:dyDescent="0.25">
      <c r="A19" s="56">
        <v>14</v>
      </c>
      <c r="B19" s="2" t="s">
        <v>64</v>
      </c>
      <c r="C19" s="47">
        <v>90.07</v>
      </c>
      <c r="D19" s="34" t="s">
        <v>39</v>
      </c>
      <c r="E19" s="15"/>
      <c r="F19" s="56"/>
      <c r="G19" s="55">
        <f t="shared" si="1"/>
        <v>0</v>
      </c>
      <c r="H19" s="56"/>
      <c r="I19" s="55">
        <f t="shared" si="2"/>
        <v>0</v>
      </c>
      <c r="J19" s="56"/>
      <c r="K19" s="56"/>
      <c r="L19" s="55">
        <f t="shared" si="3"/>
        <v>0</v>
      </c>
      <c r="M19" s="55">
        <f t="shared" si="0"/>
        <v>0</v>
      </c>
    </row>
    <row r="20" spans="1:13" ht="24" x14ac:dyDescent="0.25">
      <c r="A20" s="56">
        <v>15</v>
      </c>
      <c r="B20" s="3" t="s">
        <v>28</v>
      </c>
      <c r="C20" s="47">
        <v>2162.42</v>
      </c>
      <c r="D20" s="34" t="s">
        <v>39</v>
      </c>
      <c r="E20" s="15"/>
      <c r="F20" s="56"/>
      <c r="G20" s="55">
        <f t="shared" si="1"/>
        <v>0</v>
      </c>
      <c r="H20" s="56"/>
      <c r="I20" s="55">
        <f t="shared" si="2"/>
        <v>0</v>
      </c>
      <c r="J20" s="56"/>
      <c r="K20" s="56"/>
      <c r="L20" s="55">
        <f t="shared" si="3"/>
        <v>0</v>
      </c>
      <c r="M20" s="55">
        <f t="shared" si="0"/>
        <v>0</v>
      </c>
    </row>
    <row r="21" spans="1:13" ht="24" x14ac:dyDescent="0.25">
      <c r="A21" s="56">
        <v>16</v>
      </c>
      <c r="B21" s="2" t="s">
        <v>66</v>
      </c>
      <c r="C21" s="47">
        <v>3028.75</v>
      </c>
      <c r="D21" s="34" t="s">
        <v>38</v>
      </c>
      <c r="E21" s="15"/>
      <c r="F21" s="56"/>
      <c r="G21" s="55">
        <f t="shared" si="1"/>
        <v>0</v>
      </c>
      <c r="H21" s="56"/>
      <c r="I21" s="55">
        <f t="shared" si="2"/>
        <v>0</v>
      </c>
      <c r="J21" s="56"/>
      <c r="K21" s="56"/>
      <c r="L21" s="55">
        <f t="shared" si="3"/>
        <v>0</v>
      </c>
      <c r="M21" s="55">
        <f t="shared" si="0"/>
        <v>0</v>
      </c>
    </row>
    <row r="22" spans="1:13" ht="24" x14ac:dyDescent="0.25">
      <c r="A22" s="56">
        <v>17</v>
      </c>
      <c r="B22" s="2" t="s">
        <v>31</v>
      </c>
      <c r="C22" s="47">
        <v>2050</v>
      </c>
      <c r="D22" s="35" t="s">
        <v>37</v>
      </c>
      <c r="E22" s="15"/>
      <c r="F22" s="56"/>
      <c r="G22" s="55">
        <f t="shared" si="1"/>
        <v>0</v>
      </c>
      <c r="H22" s="56"/>
      <c r="I22" s="55">
        <f t="shared" si="2"/>
        <v>0</v>
      </c>
      <c r="J22" s="56"/>
      <c r="K22" s="56"/>
      <c r="L22" s="55">
        <f t="shared" si="3"/>
        <v>0</v>
      </c>
      <c r="M22" s="55">
        <f t="shared" si="0"/>
        <v>0</v>
      </c>
    </row>
    <row r="23" spans="1:13" ht="24" x14ac:dyDescent="0.25">
      <c r="A23" s="56">
        <v>18</v>
      </c>
      <c r="B23" s="3" t="s">
        <v>65</v>
      </c>
      <c r="C23" s="47">
        <v>625.21</v>
      </c>
      <c r="D23" s="34" t="s">
        <v>38</v>
      </c>
      <c r="E23" s="15"/>
      <c r="F23" s="56"/>
      <c r="G23" s="55">
        <f t="shared" si="1"/>
        <v>0</v>
      </c>
      <c r="H23" s="56"/>
      <c r="I23" s="55">
        <f t="shared" si="2"/>
        <v>0</v>
      </c>
      <c r="J23" s="56"/>
      <c r="K23" s="56"/>
      <c r="L23" s="55">
        <f t="shared" si="3"/>
        <v>0</v>
      </c>
      <c r="M23" s="55">
        <f t="shared" si="0"/>
        <v>0</v>
      </c>
    </row>
    <row r="24" spans="1:13" ht="24" x14ac:dyDescent="0.25">
      <c r="A24" s="56">
        <v>19</v>
      </c>
      <c r="B24" s="2" t="s">
        <v>30</v>
      </c>
      <c r="C24" s="47">
        <v>901.09</v>
      </c>
      <c r="D24" s="34" t="s">
        <v>38</v>
      </c>
      <c r="E24" s="15"/>
      <c r="F24" s="56"/>
      <c r="G24" s="55">
        <f t="shared" si="1"/>
        <v>0</v>
      </c>
      <c r="H24" s="56"/>
      <c r="I24" s="55">
        <f t="shared" si="2"/>
        <v>0</v>
      </c>
      <c r="J24" s="56"/>
      <c r="K24" s="56"/>
      <c r="L24" s="55">
        <f t="shared" si="3"/>
        <v>0</v>
      </c>
      <c r="M24" s="55">
        <f t="shared" si="0"/>
        <v>0</v>
      </c>
    </row>
    <row r="25" spans="1:13" x14ac:dyDescent="0.25">
      <c r="A25" s="56">
        <v>20</v>
      </c>
      <c r="B25" s="2" t="s">
        <v>67</v>
      </c>
      <c r="C25" s="47">
        <v>1151.0899999999999</v>
      </c>
      <c r="D25" s="34" t="s">
        <v>39</v>
      </c>
      <c r="E25" s="15"/>
      <c r="F25" s="56"/>
      <c r="G25" s="55">
        <f t="shared" si="1"/>
        <v>0</v>
      </c>
      <c r="H25" s="56"/>
      <c r="I25" s="55">
        <f t="shared" si="2"/>
        <v>0</v>
      </c>
      <c r="J25" s="56"/>
      <c r="K25" s="56"/>
      <c r="L25" s="55">
        <f t="shared" si="3"/>
        <v>0</v>
      </c>
      <c r="M25" s="55">
        <f t="shared" si="0"/>
        <v>0</v>
      </c>
    </row>
    <row r="26" spans="1:13" x14ac:dyDescent="0.25">
      <c r="A26" s="56">
        <v>21</v>
      </c>
      <c r="B26" s="3" t="s">
        <v>32</v>
      </c>
      <c r="C26" s="47">
        <v>180.43</v>
      </c>
      <c r="D26" s="34" t="s">
        <v>38</v>
      </c>
      <c r="E26" s="15"/>
      <c r="F26" s="56"/>
      <c r="G26" s="55">
        <f t="shared" si="1"/>
        <v>0</v>
      </c>
      <c r="H26" s="56"/>
      <c r="I26" s="55">
        <f t="shared" si="2"/>
        <v>0</v>
      </c>
      <c r="J26" s="56"/>
      <c r="K26" s="56"/>
      <c r="L26" s="55">
        <f t="shared" si="3"/>
        <v>0</v>
      </c>
      <c r="M26" s="55">
        <f t="shared" si="0"/>
        <v>0</v>
      </c>
    </row>
    <row r="27" spans="1:13" x14ac:dyDescent="0.25">
      <c r="A27" s="56">
        <v>22</v>
      </c>
      <c r="B27" s="2" t="s">
        <v>14</v>
      </c>
      <c r="C27" s="47">
        <v>2108.8599999999997</v>
      </c>
      <c r="D27" s="34" t="s">
        <v>38</v>
      </c>
      <c r="E27" s="15"/>
      <c r="F27" s="56"/>
      <c r="G27" s="55">
        <f t="shared" si="1"/>
        <v>0</v>
      </c>
      <c r="H27" s="56"/>
      <c r="I27" s="55">
        <f t="shared" si="2"/>
        <v>0</v>
      </c>
      <c r="J27" s="56"/>
      <c r="K27" s="56"/>
      <c r="L27" s="55">
        <f t="shared" si="3"/>
        <v>0</v>
      </c>
      <c r="M27" s="55">
        <f t="shared" si="0"/>
        <v>0</v>
      </c>
    </row>
    <row r="28" spans="1:13" x14ac:dyDescent="0.25">
      <c r="A28" s="56">
        <v>23</v>
      </c>
      <c r="B28" s="1" t="s">
        <v>23</v>
      </c>
      <c r="C28" s="47">
        <v>346.67999999999995</v>
      </c>
      <c r="D28" s="34" t="s">
        <v>38</v>
      </c>
      <c r="E28" s="15"/>
      <c r="F28" s="56"/>
      <c r="G28" s="55">
        <f t="shared" si="1"/>
        <v>0</v>
      </c>
      <c r="H28" s="56"/>
      <c r="I28" s="55">
        <f t="shared" si="2"/>
        <v>0</v>
      </c>
      <c r="J28" s="56"/>
      <c r="K28" s="56"/>
      <c r="L28" s="55">
        <f t="shared" si="3"/>
        <v>0</v>
      </c>
      <c r="M28" s="55">
        <f t="shared" si="0"/>
        <v>0</v>
      </c>
    </row>
    <row r="29" spans="1:13" s="41" customFormat="1" x14ac:dyDescent="0.25">
      <c r="A29" s="57">
        <v>24</v>
      </c>
      <c r="B29" s="8" t="s">
        <v>15</v>
      </c>
      <c r="C29" s="48">
        <v>37</v>
      </c>
      <c r="D29" s="7" t="s">
        <v>39</v>
      </c>
      <c r="E29" s="39"/>
      <c r="F29" s="57"/>
      <c r="G29" s="40">
        <f t="shared" si="1"/>
        <v>0</v>
      </c>
      <c r="H29" s="57"/>
      <c r="I29" s="40">
        <f t="shared" si="2"/>
        <v>0</v>
      </c>
      <c r="J29" s="57"/>
      <c r="K29" s="57"/>
      <c r="L29" s="40">
        <f t="shared" si="3"/>
        <v>0</v>
      </c>
      <c r="M29" s="40">
        <f t="shared" si="0"/>
        <v>0</v>
      </c>
    </row>
    <row r="30" spans="1:13" x14ac:dyDescent="0.25">
      <c r="A30" s="56">
        <v>25</v>
      </c>
      <c r="B30" s="2" t="s">
        <v>17</v>
      </c>
      <c r="C30" s="47">
        <v>141.79</v>
      </c>
      <c r="D30" s="34" t="s">
        <v>39</v>
      </c>
      <c r="E30" s="15"/>
      <c r="F30" s="56"/>
      <c r="G30" s="55">
        <f t="shared" si="1"/>
        <v>0</v>
      </c>
      <c r="H30" s="56"/>
      <c r="I30" s="55">
        <f t="shared" si="2"/>
        <v>0</v>
      </c>
      <c r="J30" s="56"/>
      <c r="K30" s="56"/>
      <c r="L30" s="55">
        <f t="shared" si="3"/>
        <v>0</v>
      </c>
      <c r="M30" s="55">
        <f t="shared" si="0"/>
        <v>0</v>
      </c>
    </row>
    <row r="31" spans="1:13" x14ac:dyDescent="0.25">
      <c r="A31" s="56">
        <v>26</v>
      </c>
      <c r="B31" s="2" t="s">
        <v>18</v>
      </c>
      <c r="C31" s="47">
        <v>198.64</v>
      </c>
      <c r="D31" s="34" t="s">
        <v>39</v>
      </c>
      <c r="E31" s="15"/>
      <c r="F31" s="56"/>
      <c r="G31" s="55">
        <f t="shared" si="1"/>
        <v>0</v>
      </c>
      <c r="H31" s="56"/>
      <c r="I31" s="55">
        <f t="shared" si="2"/>
        <v>0</v>
      </c>
      <c r="J31" s="56"/>
      <c r="K31" s="56"/>
      <c r="L31" s="55">
        <f t="shared" ref="L31:L59" si="4">I31+J31+K31</f>
        <v>0</v>
      </c>
      <c r="M31" s="55">
        <f t="shared" ref="M31:M59" si="5">L31/C31</f>
        <v>0</v>
      </c>
    </row>
    <row r="32" spans="1:13" x14ac:dyDescent="0.25">
      <c r="A32" s="56">
        <v>27</v>
      </c>
      <c r="B32" s="2" t="s">
        <v>19</v>
      </c>
      <c r="C32" s="47">
        <v>566.15</v>
      </c>
      <c r="D32" s="34" t="s">
        <v>39</v>
      </c>
      <c r="E32" s="15"/>
      <c r="F32" s="56"/>
      <c r="G32" s="55">
        <f t="shared" si="1"/>
        <v>0</v>
      </c>
      <c r="H32" s="56"/>
      <c r="I32" s="55">
        <f t="shared" si="2"/>
        <v>0</v>
      </c>
      <c r="J32" s="56"/>
      <c r="K32" s="56"/>
      <c r="L32" s="55">
        <f t="shared" si="4"/>
        <v>0</v>
      </c>
      <c r="M32" s="55">
        <f t="shared" si="5"/>
        <v>0</v>
      </c>
    </row>
    <row r="33" spans="1:13" x14ac:dyDescent="0.25">
      <c r="A33" s="56">
        <v>28</v>
      </c>
      <c r="B33" s="3" t="s">
        <v>71</v>
      </c>
      <c r="C33" s="47">
        <v>1513.66</v>
      </c>
      <c r="D33" s="34" t="s">
        <v>38</v>
      </c>
      <c r="E33" s="15"/>
      <c r="F33" s="56"/>
      <c r="G33" s="55">
        <f t="shared" si="1"/>
        <v>0</v>
      </c>
      <c r="H33" s="56"/>
      <c r="I33" s="55">
        <f t="shared" si="2"/>
        <v>0</v>
      </c>
      <c r="J33" s="56"/>
      <c r="K33" s="56"/>
      <c r="L33" s="55">
        <f t="shared" si="4"/>
        <v>0</v>
      </c>
      <c r="M33" s="55">
        <f t="shared" si="5"/>
        <v>0</v>
      </c>
    </row>
    <row r="34" spans="1:13" x14ac:dyDescent="0.25">
      <c r="A34" s="56">
        <v>29</v>
      </c>
      <c r="B34" s="2" t="s">
        <v>27</v>
      </c>
      <c r="C34" s="47">
        <v>13090</v>
      </c>
      <c r="D34" s="34" t="s">
        <v>38</v>
      </c>
      <c r="E34" s="15"/>
      <c r="F34" s="56"/>
      <c r="G34" s="55">
        <f t="shared" si="1"/>
        <v>0</v>
      </c>
      <c r="H34" s="56"/>
      <c r="I34" s="55">
        <f t="shared" si="2"/>
        <v>0</v>
      </c>
      <c r="J34" s="56"/>
      <c r="K34" s="56"/>
      <c r="L34" s="55">
        <f t="shared" si="4"/>
        <v>0</v>
      </c>
      <c r="M34" s="55">
        <f t="shared" si="5"/>
        <v>0</v>
      </c>
    </row>
    <row r="35" spans="1:13" ht="24" x14ac:dyDescent="0.25">
      <c r="A35" s="56">
        <v>30</v>
      </c>
      <c r="B35" s="3" t="s">
        <v>36</v>
      </c>
      <c r="C35" s="47">
        <v>1268.8</v>
      </c>
      <c r="D35" s="34" t="s">
        <v>39</v>
      </c>
      <c r="E35" s="15"/>
      <c r="F35" s="56"/>
      <c r="G35" s="55">
        <f t="shared" si="1"/>
        <v>0</v>
      </c>
      <c r="H35" s="56"/>
      <c r="I35" s="55">
        <f t="shared" si="2"/>
        <v>0</v>
      </c>
      <c r="J35" s="56"/>
      <c r="K35" s="56"/>
      <c r="L35" s="55">
        <f t="shared" si="4"/>
        <v>0</v>
      </c>
      <c r="M35" s="55">
        <f t="shared" si="5"/>
        <v>0</v>
      </c>
    </row>
    <row r="36" spans="1:13" x14ac:dyDescent="0.25">
      <c r="A36" s="56">
        <v>31</v>
      </c>
      <c r="B36" s="2" t="s">
        <v>2</v>
      </c>
      <c r="C36" s="47">
        <v>2288.9</v>
      </c>
      <c r="D36" s="34" t="s">
        <v>39</v>
      </c>
      <c r="E36" s="15"/>
      <c r="F36" s="56"/>
      <c r="G36" s="55">
        <f t="shared" si="1"/>
        <v>0</v>
      </c>
      <c r="H36" s="56"/>
      <c r="I36" s="55">
        <f t="shared" si="2"/>
        <v>0</v>
      </c>
      <c r="J36" s="56"/>
      <c r="K36" s="56"/>
      <c r="L36" s="55">
        <f t="shared" si="4"/>
        <v>0</v>
      </c>
      <c r="M36" s="55">
        <f t="shared" si="5"/>
        <v>0</v>
      </c>
    </row>
    <row r="37" spans="1:13" s="41" customFormat="1" x14ac:dyDescent="0.25">
      <c r="A37" s="57">
        <v>32</v>
      </c>
      <c r="B37" s="9" t="s">
        <v>79</v>
      </c>
      <c r="C37" s="48">
        <v>0</v>
      </c>
      <c r="D37" s="7" t="s">
        <v>39</v>
      </c>
      <c r="E37" s="39"/>
      <c r="F37" s="57"/>
      <c r="G37" s="40">
        <f t="shared" si="1"/>
        <v>0</v>
      </c>
      <c r="H37" s="57"/>
      <c r="I37" s="40">
        <f t="shared" si="2"/>
        <v>0</v>
      </c>
      <c r="J37" s="57"/>
      <c r="K37" s="57"/>
      <c r="L37" s="40">
        <f t="shared" si="4"/>
        <v>0</v>
      </c>
      <c r="M37" s="40" t="e">
        <f t="shared" si="5"/>
        <v>#DIV/0!</v>
      </c>
    </row>
    <row r="38" spans="1:13" ht="24" x14ac:dyDescent="0.25">
      <c r="A38" s="56">
        <v>33</v>
      </c>
      <c r="B38" s="2" t="s">
        <v>29</v>
      </c>
      <c r="C38" s="47">
        <v>2256.4300000000003</v>
      </c>
      <c r="D38" s="34" t="s">
        <v>39</v>
      </c>
      <c r="E38" s="15"/>
      <c r="F38" s="56"/>
      <c r="G38" s="55">
        <f t="shared" si="1"/>
        <v>0</v>
      </c>
      <c r="H38" s="56"/>
      <c r="I38" s="55">
        <f t="shared" si="2"/>
        <v>0</v>
      </c>
      <c r="J38" s="56"/>
      <c r="K38" s="56"/>
      <c r="L38" s="55">
        <f t="shared" si="4"/>
        <v>0</v>
      </c>
      <c r="M38" s="55">
        <f t="shared" si="5"/>
        <v>0</v>
      </c>
    </row>
    <row r="39" spans="1:13" x14ac:dyDescent="0.25">
      <c r="A39" s="56">
        <v>34</v>
      </c>
      <c r="B39" s="2" t="s">
        <v>75</v>
      </c>
      <c r="C39" s="49">
        <v>6658.8899999999994</v>
      </c>
      <c r="D39" s="34" t="s">
        <v>39</v>
      </c>
      <c r="E39" s="15"/>
      <c r="F39" s="56"/>
      <c r="G39" s="55">
        <f t="shared" si="1"/>
        <v>0</v>
      </c>
      <c r="H39" s="56"/>
      <c r="I39" s="55">
        <f t="shared" si="2"/>
        <v>0</v>
      </c>
      <c r="J39" s="56"/>
      <c r="K39" s="56"/>
      <c r="L39" s="55">
        <f t="shared" si="4"/>
        <v>0</v>
      </c>
      <c r="M39" s="55">
        <f t="shared" si="5"/>
        <v>0</v>
      </c>
    </row>
    <row r="40" spans="1:13" x14ac:dyDescent="0.25">
      <c r="A40" s="56">
        <v>35</v>
      </c>
      <c r="B40" s="2" t="s">
        <v>1</v>
      </c>
      <c r="C40" s="49">
        <v>607.59</v>
      </c>
      <c r="D40" s="34" t="s">
        <v>39</v>
      </c>
      <c r="E40" s="15"/>
      <c r="F40" s="56"/>
      <c r="G40" s="55">
        <f t="shared" si="1"/>
        <v>0</v>
      </c>
      <c r="H40" s="56"/>
      <c r="I40" s="55">
        <f t="shared" si="2"/>
        <v>0</v>
      </c>
      <c r="J40" s="56"/>
      <c r="K40" s="56"/>
      <c r="L40" s="55">
        <f t="shared" si="4"/>
        <v>0</v>
      </c>
      <c r="M40" s="55">
        <f t="shared" si="5"/>
        <v>0</v>
      </c>
    </row>
    <row r="41" spans="1:13" ht="24" x14ac:dyDescent="0.25">
      <c r="A41" s="56">
        <v>36</v>
      </c>
      <c r="B41" s="3" t="s">
        <v>74</v>
      </c>
      <c r="C41" s="49">
        <v>86462.8</v>
      </c>
      <c r="D41" s="35" t="s">
        <v>37</v>
      </c>
      <c r="E41" s="15"/>
      <c r="F41" s="56"/>
      <c r="G41" s="55">
        <f t="shared" si="1"/>
        <v>0</v>
      </c>
      <c r="H41" s="56"/>
      <c r="I41" s="55">
        <f t="shared" si="2"/>
        <v>0</v>
      </c>
      <c r="J41" s="56"/>
      <c r="K41" s="56"/>
      <c r="L41" s="55">
        <f t="shared" si="4"/>
        <v>0</v>
      </c>
      <c r="M41" s="55">
        <f t="shared" si="5"/>
        <v>0</v>
      </c>
    </row>
    <row r="42" spans="1:13" ht="24" x14ac:dyDescent="0.25">
      <c r="A42" s="56">
        <v>37</v>
      </c>
      <c r="B42" s="2" t="s">
        <v>62</v>
      </c>
      <c r="C42" s="49">
        <v>1981.81</v>
      </c>
      <c r="D42" s="34" t="s">
        <v>38</v>
      </c>
      <c r="E42" s="15"/>
      <c r="F42" s="56"/>
      <c r="G42" s="55">
        <f t="shared" si="1"/>
        <v>0</v>
      </c>
      <c r="H42" s="56"/>
      <c r="I42" s="55">
        <f t="shared" si="2"/>
        <v>0</v>
      </c>
      <c r="J42" s="56"/>
      <c r="K42" s="56"/>
      <c r="L42" s="55">
        <f t="shared" si="4"/>
        <v>0</v>
      </c>
      <c r="M42" s="55">
        <f t="shared" si="5"/>
        <v>0</v>
      </c>
    </row>
    <row r="43" spans="1:13" ht="24" x14ac:dyDescent="0.25">
      <c r="A43" s="56">
        <v>38</v>
      </c>
      <c r="B43" s="2" t="s">
        <v>6</v>
      </c>
      <c r="C43" s="49">
        <v>68.67</v>
      </c>
      <c r="D43" s="34" t="s">
        <v>38</v>
      </c>
      <c r="E43" s="15"/>
      <c r="F43" s="56"/>
      <c r="G43" s="55">
        <f t="shared" si="1"/>
        <v>0</v>
      </c>
      <c r="H43" s="56"/>
      <c r="I43" s="55">
        <f t="shared" si="2"/>
        <v>0</v>
      </c>
      <c r="J43" s="56"/>
      <c r="K43" s="56"/>
      <c r="L43" s="55">
        <f t="shared" si="4"/>
        <v>0</v>
      </c>
      <c r="M43" s="55">
        <f t="shared" si="5"/>
        <v>0</v>
      </c>
    </row>
    <row r="44" spans="1:13" x14ac:dyDescent="0.25">
      <c r="A44" s="56">
        <v>39</v>
      </c>
      <c r="B44" s="2" t="s">
        <v>13</v>
      </c>
      <c r="C44" s="49">
        <v>5548</v>
      </c>
      <c r="D44" s="34" t="s">
        <v>39</v>
      </c>
      <c r="E44" s="15"/>
      <c r="F44" s="56"/>
      <c r="G44" s="55">
        <f t="shared" si="1"/>
        <v>0</v>
      </c>
      <c r="H44" s="56"/>
      <c r="I44" s="55">
        <f t="shared" si="2"/>
        <v>0</v>
      </c>
      <c r="J44" s="56"/>
      <c r="K44" s="56"/>
      <c r="L44" s="55">
        <f t="shared" si="4"/>
        <v>0</v>
      </c>
      <c r="M44" s="55">
        <f t="shared" si="5"/>
        <v>0</v>
      </c>
    </row>
    <row r="45" spans="1:13" x14ac:dyDescent="0.25">
      <c r="A45" s="56">
        <v>40</v>
      </c>
      <c r="B45" s="2" t="s">
        <v>16</v>
      </c>
      <c r="C45" s="49">
        <v>1340.3500000000001</v>
      </c>
      <c r="D45" s="34" t="s">
        <v>39</v>
      </c>
      <c r="E45" s="15"/>
      <c r="F45" s="56"/>
      <c r="G45" s="55">
        <f t="shared" si="1"/>
        <v>0</v>
      </c>
      <c r="H45" s="56"/>
      <c r="I45" s="55">
        <f t="shared" si="2"/>
        <v>0</v>
      </c>
      <c r="J45" s="56"/>
      <c r="K45" s="56"/>
      <c r="L45" s="55">
        <f t="shared" si="4"/>
        <v>0</v>
      </c>
      <c r="M45" s="55">
        <f t="shared" si="5"/>
        <v>0</v>
      </c>
    </row>
    <row r="46" spans="1:13" x14ac:dyDescent="0.25">
      <c r="A46" s="56">
        <v>41</v>
      </c>
      <c r="B46" s="2" t="s">
        <v>40</v>
      </c>
      <c r="C46" s="49">
        <v>4724.32</v>
      </c>
      <c r="D46" s="34" t="s">
        <v>39</v>
      </c>
      <c r="E46" s="15"/>
      <c r="F46" s="56"/>
      <c r="G46" s="55">
        <f t="shared" si="1"/>
        <v>0</v>
      </c>
      <c r="H46" s="56"/>
      <c r="I46" s="55">
        <f t="shared" si="2"/>
        <v>0</v>
      </c>
      <c r="J46" s="56"/>
      <c r="K46" s="56"/>
      <c r="L46" s="55">
        <f t="shared" si="4"/>
        <v>0</v>
      </c>
      <c r="M46" s="55">
        <f t="shared" si="5"/>
        <v>0</v>
      </c>
    </row>
    <row r="47" spans="1:13" x14ac:dyDescent="0.25">
      <c r="A47" s="56">
        <v>42</v>
      </c>
      <c r="B47" s="3" t="s">
        <v>73</v>
      </c>
      <c r="C47" s="49">
        <v>1514.67</v>
      </c>
      <c r="D47" s="34" t="s">
        <v>39</v>
      </c>
      <c r="E47" s="15"/>
      <c r="F47" s="56"/>
      <c r="G47" s="55">
        <f t="shared" si="1"/>
        <v>0</v>
      </c>
      <c r="H47" s="56"/>
      <c r="I47" s="55">
        <f t="shared" si="2"/>
        <v>0</v>
      </c>
      <c r="J47" s="56"/>
      <c r="K47" s="56"/>
      <c r="L47" s="55">
        <f t="shared" si="4"/>
        <v>0</v>
      </c>
      <c r="M47" s="55">
        <f t="shared" si="5"/>
        <v>0</v>
      </c>
    </row>
    <row r="48" spans="1:13" x14ac:dyDescent="0.25">
      <c r="A48" s="56">
        <v>43</v>
      </c>
      <c r="B48" s="2" t="s">
        <v>9</v>
      </c>
      <c r="C48" s="49">
        <v>1647.5</v>
      </c>
      <c r="D48" s="34" t="s">
        <v>39</v>
      </c>
      <c r="E48" s="15"/>
      <c r="F48" s="56"/>
      <c r="G48" s="55">
        <f t="shared" si="1"/>
        <v>0</v>
      </c>
      <c r="H48" s="56"/>
      <c r="I48" s="55">
        <f t="shared" si="2"/>
        <v>0</v>
      </c>
      <c r="J48" s="56"/>
      <c r="K48" s="56"/>
      <c r="L48" s="55">
        <f t="shared" si="4"/>
        <v>0</v>
      </c>
      <c r="M48" s="55">
        <f t="shared" si="5"/>
        <v>0</v>
      </c>
    </row>
    <row r="49" spans="1:14" x14ac:dyDescent="0.25">
      <c r="A49" s="56">
        <v>44</v>
      </c>
      <c r="B49" s="2" t="s">
        <v>10</v>
      </c>
      <c r="C49" s="50">
        <v>2049.29</v>
      </c>
      <c r="D49" s="34" t="s">
        <v>39</v>
      </c>
      <c r="E49" s="15"/>
      <c r="F49" s="56"/>
      <c r="G49" s="55">
        <f t="shared" si="1"/>
        <v>0</v>
      </c>
      <c r="H49" s="59"/>
      <c r="I49" s="55">
        <f t="shared" si="2"/>
        <v>0</v>
      </c>
      <c r="J49" s="56"/>
      <c r="K49" s="56"/>
      <c r="L49" s="55">
        <f t="shared" si="4"/>
        <v>0</v>
      </c>
      <c r="M49" s="55">
        <f t="shared" si="5"/>
        <v>0</v>
      </c>
    </row>
    <row r="50" spans="1:14" x14ac:dyDescent="0.25">
      <c r="A50" s="56">
        <v>45</v>
      </c>
      <c r="B50" s="2" t="s">
        <v>11</v>
      </c>
      <c r="C50" s="50">
        <v>1981.81</v>
      </c>
      <c r="D50" s="34" t="s">
        <v>39</v>
      </c>
      <c r="E50" s="15"/>
      <c r="F50" s="56"/>
      <c r="G50" s="55">
        <f t="shared" si="1"/>
        <v>0</v>
      </c>
      <c r="H50" s="59"/>
      <c r="I50" s="55">
        <f t="shared" si="2"/>
        <v>0</v>
      </c>
      <c r="J50" s="56"/>
      <c r="K50" s="56"/>
      <c r="L50" s="55">
        <f t="shared" si="4"/>
        <v>0</v>
      </c>
      <c r="M50" s="55">
        <f t="shared" si="5"/>
        <v>0</v>
      </c>
    </row>
    <row r="51" spans="1:14" x14ac:dyDescent="0.25">
      <c r="A51" s="56">
        <v>46</v>
      </c>
      <c r="B51" s="2" t="s">
        <v>12</v>
      </c>
      <c r="C51" s="50">
        <v>995.92</v>
      </c>
      <c r="D51" s="34" t="s">
        <v>39</v>
      </c>
      <c r="E51" s="15"/>
      <c r="F51" s="56"/>
      <c r="G51" s="55">
        <f t="shared" si="1"/>
        <v>0</v>
      </c>
      <c r="H51" s="59"/>
      <c r="I51" s="55">
        <f t="shared" si="2"/>
        <v>0</v>
      </c>
      <c r="J51" s="56"/>
      <c r="K51" s="56"/>
      <c r="L51" s="55">
        <f t="shared" si="4"/>
        <v>0</v>
      </c>
      <c r="M51" s="55">
        <f t="shared" si="5"/>
        <v>0</v>
      </c>
    </row>
    <row r="52" spans="1:14" x14ac:dyDescent="0.25">
      <c r="A52" s="56">
        <v>47</v>
      </c>
      <c r="B52" s="3" t="s">
        <v>35</v>
      </c>
      <c r="C52" s="50">
        <v>3042.6</v>
      </c>
      <c r="D52" s="34" t="s">
        <v>38</v>
      </c>
      <c r="E52" s="15"/>
      <c r="F52" s="56"/>
      <c r="G52" s="55">
        <f t="shared" si="1"/>
        <v>0</v>
      </c>
      <c r="H52" s="59"/>
      <c r="I52" s="55">
        <f t="shared" si="2"/>
        <v>0</v>
      </c>
      <c r="J52" s="56"/>
      <c r="K52" s="56"/>
      <c r="L52" s="55">
        <f t="shared" si="4"/>
        <v>0</v>
      </c>
      <c r="M52" s="55">
        <f t="shared" si="5"/>
        <v>0</v>
      </c>
    </row>
    <row r="53" spans="1:14" x14ac:dyDescent="0.25">
      <c r="A53" s="56">
        <v>48</v>
      </c>
      <c r="B53" s="5" t="s">
        <v>33</v>
      </c>
      <c r="C53" s="50">
        <v>4185.8099999999995</v>
      </c>
      <c r="D53" s="34" t="s">
        <v>39</v>
      </c>
      <c r="E53" s="15"/>
      <c r="F53" s="56"/>
      <c r="G53" s="55">
        <f t="shared" si="1"/>
        <v>0</v>
      </c>
      <c r="H53" s="59"/>
      <c r="I53" s="55">
        <f t="shared" si="2"/>
        <v>0</v>
      </c>
      <c r="J53" s="56"/>
      <c r="K53" s="56"/>
      <c r="L53" s="55">
        <f t="shared" si="4"/>
        <v>0</v>
      </c>
      <c r="M53" s="55">
        <f t="shared" si="5"/>
        <v>0</v>
      </c>
    </row>
    <row r="54" spans="1:14" x14ac:dyDescent="0.25">
      <c r="A54" s="56">
        <v>49</v>
      </c>
      <c r="B54" s="3" t="s">
        <v>72</v>
      </c>
      <c r="C54" s="50">
        <v>7746.2</v>
      </c>
      <c r="D54" s="34" t="s">
        <v>38</v>
      </c>
      <c r="E54" s="15"/>
      <c r="F54" s="56"/>
      <c r="G54" s="55">
        <f t="shared" si="1"/>
        <v>0</v>
      </c>
      <c r="H54" s="59"/>
      <c r="I54" s="55">
        <f t="shared" si="2"/>
        <v>0</v>
      </c>
      <c r="J54" s="56"/>
      <c r="K54" s="56"/>
      <c r="L54" s="55">
        <f t="shared" si="4"/>
        <v>0</v>
      </c>
      <c r="M54" s="55">
        <f t="shared" si="5"/>
        <v>0</v>
      </c>
    </row>
    <row r="55" spans="1:14" x14ac:dyDescent="0.25">
      <c r="A55" s="56">
        <v>50</v>
      </c>
      <c r="B55" s="5" t="s">
        <v>20</v>
      </c>
      <c r="C55" s="50">
        <v>7348.27</v>
      </c>
      <c r="D55" s="34" t="s">
        <v>39</v>
      </c>
      <c r="E55" s="15"/>
      <c r="F55" s="56"/>
      <c r="G55" s="55">
        <f t="shared" si="1"/>
        <v>0</v>
      </c>
      <c r="H55" s="59"/>
      <c r="I55" s="55">
        <f t="shared" si="2"/>
        <v>0</v>
      </c>
      <c r="J55" s="56"/>
      <c r="K55" s="56"/>
      <c r="L55" s="55">
        <f t="shared" si="4"/>
        <v>0</v>
      </c>
      <c r="M55" s="55">
        <f t="shared" si="5"/>
        <v>0</v>
      </c>
    </row>
    <row r="56" spans="1:14" x14ac:dyDescent="0.25">
      <c r="A56" s="56">
        <v>51</v>
      </c>
      <c r="B56" s="4" t="s">
        <v>68</v>
      </c>
      <c r="C56" s="50">
        <v>68.67</v>
      </c>
      <c r="D56" s="34" t="s">
        <v>39</v>
      </c>
      <c r="E56" s="15"/>
      <c r="F56" s="56"/>
      <c r="G56" s="55">
        <f t="shared" si="1"/>
        <v>0</v>
      </c>
      <c r="H56" s="59"/>
      <c r="I56" s="55">
        <f t="shared" si="2"/>
        <v>0</v>
      </c>
      <c r="J56" s="56"/>
      <c r="K56" s="56"/>
      <c r="L56" s="55">
        <f t="shared" si="4"/>
        <v>0</v>
      </c>
      <c r="M56" s="55">
        <f t="shared" si="5"/>
        <v>0</v>
      </c>
    </row>
    <row r="57" spans="1:14" x14ac:dyDescent="0.25">
      <c r="A57" s="56">
        <v>52</v>
      </c>
      <c r="B57" s="5" t="s">
        <v>21</v>
      </c>
      <c r="C57" s="50">
        <v>2293.1</v>
      </c>
      <c r="D57" s="34" t="s">
        <v>38</v>
      </c>
      <c r="E57" s="15"/>
      <c r="F57" s="56"/>
      <c r="G57" s="55">
        <f t="shared" si="1"/>
        <v>0</v>
      </c>
      <c r="H57" s="59"/>
      <c r="I57" s="55">
        <f t="shared" si="2"/>
        <v>0</v>
      </c>
      <c r="J57" s="56"/>
      <c r="K57" s="56"/>
      <c r="L57" s="55">
        <f t="shared" si="4"/>
        <v>0</v>
      </c>
      <c r="M57" s="55">
        <f t="shared" si="5"/>
        <v>0</v>
      </c>
    </row>
    <row r="58" spans="1:14" ht="24" x14ac:dyDescent="0.25">
      <c r="A58" s="56">
        <v>53</v>
      </c>
      <c r="B58" s="5" t="s">
        <v>34</v>
      </c>
      <c r="C58" s="50">
        <v>2230.88</v>
      </c>
      <c r="D58" s="34" t="s">
        <v>38</v>
      </c>
      <c r="E58" s="15"/>
      <c r="F58" s="56"/>
      <c r="G58" s="55">
        <f t="shared" si="1"/>
        <v>0</v>
      </c>
      <c r="H58" s="59"/>
      <c r="I58" s="55">
        <f t="shared" si="2"/>
        <v>0</v>
      </c>
      <c r="J58" s="56"/>
      <c r="K58" s="56"/>
      <c r="L58" s="55">
        <f t="shared" si="4"/>
        <v>0</v>
      </c>
      <c r="M58" s="55">
        <f t="shared" si="5"/>
        <v>0</v>
      </c>
    </row>
    <row r="59" spans="1:14" s="44" customFormat="1" x14ac:dyDescent="0.25">
      <c r="A59" s="58">
        <v>54</v>
      </c>
      <c r="B59" s="6" t="s">
        <v>77</v>
      </c>
      <c r="C59" s="51">
        <v>2453</v>
      </c>
      <c r="D59" s="7" t="s">
        <v>39</v>
      </c>
      <c r="E59" s="42"/>
      <c r="F59" s="58"/>
      <c r="G59" s="43">
        <f t="shared" si="1"/>
        <v>0</v>
      </c>
      <c r="H59" s="63"/>
      <c r="I59" s="43">
        <f t="shared" si="2"/>
        <v>0</v>
      </c>
      <c r="J59" s="58"/>
      <c r="K59" s="58"/>
      <c r="L59" s="43">
        <f t="shared" si="4"/>
        <v>0</v>
      </c>
      <c r="M59" s="43">
        <f t="shared" si="5"/>
        <v>0</v>
      </c>
    </row>
    <row r="60" spans="1:14" ht="29.25" x14ac:dyDescent="0.25">
      <c r="A60" s="15"/>
      <c r="B60" s="16" t="s">
        <v>106</v>
      </c>
      <c r="C60" s="52">
        <f>SUM(C6:C59)</f>
        <v>189009.07000000009</v>
      </c>
      <c r="D60" s="33"/>
      <c r="E60" s="17"/>
      <c r="F60" s="17"/>
      <c r="G60" s="435" t="s">
        <v>95</v>
      </c>
      <c r="H60" s="435"/>
      <c r="I60" s="435"/>
      <c r="J60" s="435"/>
      <c r="K60" s="435"/>
      <c r="L60" s="18">
        <f>SUM(L6:L59)</f>
        <v>0</v>
      </c>
      <c r="M60" s="19"/>
      <c r="N60" s="38"/>
    </row>
    <row r="61" spans="1:14" x14ac:dyDescent="0.25">
      <c r="A61" s="20" t="s">
        <v>49</v>
      </c>
      <c r="B61" s="436" t="s">
        <v>50</v>
      </c>
      <c r="C61" s="436"/>
      <c r="D61" s="436"/>
      <c r="E61" s="436"/>
      <c r="F61" s="436"/>
      <c r="G61" s="436"/>
      <c r="H61" s="436"/>
      <c r="I61" s="436"/>
      <c r="J61" s="436"/>
      <c r="K61" s="436"/>
      <c r="L61" s="436"/>
      <c r="M61" s="436"/>
    </row>
    <row r="62" spans="1:14" x14ac:dyDescent="0.25">
      <c r="A62" s="20"/>
      <c r="B62" s="24"/>
      <c r="C62" s="53"/>
      <c r="D62" s="24"/>
      <c r="E62" s="24"/>
      <c r="F62" s="24"/>
      <c r="G62" s="24"/>
      <c r="H62" s="24"/>
      <c r="I62" s="24"/>
      <c r="J62" s="24"/>
      <c r="K62" s="24"/>
      <c r="L62" s="24"/>
      <c r="M62" s="24"/>
    </row>
    <row r="63" spans="1:14" x14ac:dyDescent="0.25">
      <c r="A63" s="87" t="s">
        <v>89</v>
      </c>
      <c r="B63" s="87"/>
      <c r="C63" s="87"/>
      <c r="D63" s="87"/>
      <c r="E63" s="87"/>
      <c r="F63" s="88"/>
      <c r="G63" s="89"/>
    </row>
    <row r="64" spans="1:14" ht="38.25" x14ac:dyDescent="0.25">
      <c r="A64" s="29" t="s">
        <v>41</v>
      </c>
      <c r="B64" s="31" t="s">
        <v>51</v>
      </c>
      <c r="C64" s="54" t="s">
        <v>52</v>
      </c>
      <c r="D64" s="31" t="s">
        <v>90</v>
      </c>
      <c r="E64" s="32" t="s">
        <v>53</v>
      </c>
      <c r="F64" s="27" t="s">
        <v>96</v>
      </c>
      <c r="G64" s="82" t="s">
        <v>97</v>
      </c>
    </row>
    <row r="65" spans="1:14" ht="51" x14ac:dyDescent="0.25">
      <c r="A65" s="72">
        <v>1</v>
      </c>
      <c r="B65" s="73" t="s">
        <v>91</v>
      </c>
      <c r="C65" s="74" t="s">
        <v>54</v>
      </c>
      <c r="D65" s="72"/>
      <c r="E65" s="83"/>
      <c r="F65" s="84">
        <f>D65*E65</f>
        <v>0</v>
      </c>
      <c r="G65" s="85" t="s">
        <v>80</v>
      </c>
    </row>
    <row r="66" spans="1:14" ht="63.75" x14ac:dyDescent="0.25">
      <c r="A66" s="72">
        <v>2</v>
      </c>
      <c r="B66" s="73" t="s">
        <v>92</v>
      </c>
      <c r="C66" s="74" t="s">
        <v>54</v>
      </c>
      <c r="D66" s="72"/>
      <c r="E66" s="83"/>
      <c r="F66" s="83">
        <f t="shared" ref="F66:F71" si="6">D66*E66</f>
        <v>0</v>
      </c>
      <c r="G66" s="86" t="s">
        <v>81</v>
      </c>
    </row>
    <row r="67" spans="1:14" ht="76.5" x14ac:dyDescent="0.25">
      <c r="A67" s="72">
        <v>3</v>
      </c>
      <c r="B67" s="75" t="s">
        <v>93</v>
      </c>
      <c r="C67" s="74" t="s">
        <v>60</v>
      </c>
      <c r="D67" s="72"/>
      <c r="E67" s="83"/>
      <c r="F67" s="83">
        <f t="shared" si="6"/>
        <v>0</v>
      </c>
      <c r="G67" s="86" t="s">
        <v>82</v>
      </c>
    </row>
    <row r="68" spans="1:14" x14ac:dyDescent="0.25">
      <c r="A68" s="72">
        <v>4</v>
      </c>
      <c r="B68" s="73" t="s">
        <v>61</v>
      </c>
      <c r="C68" s="74" t="s">
        <v>54</v>
      </c>
      <c r="D68" s="72"/>
      <c r="E68" s="83"/>
      <c r="F68" s="83">
        <f t="shared" si="6"/>
        <v>0</v>
      </c>
      <c r="G68" s="86" t="s">
        <v>83</v>
      </c>
    </row>
    <row r="69" spans="1:14" x14ac:dyDescent="0.25">
      <c r="A69" s="72">
        <v>5</v>
      </c>
      <c r="B69" s="73" t="s">
        <v>76</v>
      </c>
      <c r="C69" s="74" t="s">
        <v>54</v>
      </c>
      <c r="D69" s="72"/>
      <c r="E69" s="83"/>
      <c r="F69" s="83">
        <f t="shared" si="6"/>
        <v>0</v>
      </c>
      <c r="G69" s="86" t="s">
        <v>84</v>
      </c>
    </row>
    <row r="70" spans="1:14" ht="51" x14ac:dyDescent="0.25">
      <c r="A70" s="72">
        <v>6</v>
      </c>
      <c r="B70" s="73" t="s">
        <v>94</v>
      </c>
      <c r="C70" s="74" t="s">
        <v>54</v>
      </c>
      <c r="D70" s="72"/>
      <c r="E70" s="83"/>
      <c r="F70" s="83">
        <f t="shared" si="6"/>
        <v>0</v>
      </c>
      <c r="G70" s="86" t="s">
        <v>85</v>
      </c>
    </row>
    <row r="71" spans="1:14" s="90" customFormat="1" ht="25.5" x14ac:dyDescent="0.25">
      <c r="A71" s="76">
        <v>7</v>
      </c>
      <c r="B71" s="77" t="s">
        <v>86</v>
      </c>
      <c r="C71" s="78" t="s">
        <v>124</v>
      </c>
      <c r="D71" s="72"/>
      <c r="E71" s="83"/>
      <c r="F71" s="83">
        <f t="shared" si="6"/>
        <v>0</v>
      </c>
      <c r="G71" s="86" t="s">
        <v>87</v>
      </c>
      <c r="H71" s="22"/>
      <c r="I71" s="22"/>
      <c r="J71" s="22"/>
    </row>
    <row r="72" spans="1:14" x14ac:dyDescent="0.25">
      <c r="A72" s="79"/>
      <c r="B72" s="79"/>
      <c r="C72" s="80"/>
      <c r="D72" s="81"/>
      <c r="E72" s="79"/>
      <c r="F72" s="30"/>
      <c r="G72" s="30"/>
    </row>
    <row r="73" spans="1:14" ht="15" customHeight="1" x14ac:dyDescent="0.25">
      <c r="A73" s="68"/>
      <c r="B73" s="69" t="s">
        <v>55</v>
      </c>
      <c r="C73" s="70"/>
      <c r="D73" s="70"/>
      <c r="E73" s="70"/>
      <c r="F73" s="30"/>
      <c r="G73" s="30"/>
    </row>
    <row r="74" spans="1:14" ht="15" customHeight="1" x14ac:dyDescent="0.25">
      <c r="A74" s="68"/>
      <c r="B74" s="71" t="s">
        <v>56</v>
      </c>
      <c r="C74" s="70"/>
      <c r="D74" s="70"/>
      <c r="E74" s="70"/>
      <c r="F74" s="30"/>
      <c r="G74" s="30"/>
    </row>
    <row r="75" spans="1:14" ht="15" customHeight="1" x14ac:dyDescent="0.25">
      <c r="A75" s="68"/>
      <c r="B75" s="71"/>
      <c r="C75" s="70"/>
      <c r="D75" s="70"/>
      <c r="E75" s="70"/>
      <c r="F75" s="30"/>
      <c r="G75" s="30"/>
    </row>
    <row r="76" spans="1:14" ht="30" customHeight="1" x14ac:dyDescent="0.25">
      <c r="A76" s="21"/>
      <c r="B76" s="434" t="s">
        <v>122</v>
      </c>
      <c r="C76" s="434"/>
      <c r="D76" s="434"/>
      <c r="E76" s="434"/>
    </row>
    <row r="77" spans="1:14" x14ac:dyDescent="0.25">
      <c r="A77" s="23"/>
      <c r="B77" s="95" t="s">
        <v>109</v>
      </c>
      <c r="C77" s="95" t="s">
        <v>125</v>
      </c>
      <c r="D77" s="98" t="s">
        <v>110</v>
      </c>
      <c r="E77" s="60" t="s">
        <v>111</v>
      </c>
      <c r="F77" s="91"/>
      <c r="G77" s="91"/>
      <c r="H77" s="91"/>
      <c r="I77" s="91"/>
      <c r="J77" s="91"/>
      <c r="K77" s="91"/>
      <c r="L77" s="91"/>
      <c r="M77" s="91"/>
      <c r="N77" s="91"/>
    </row>
    <row r="78" spans="1:14" s="13" customFormat="1" x14ac:dyDescent="0.25">
      <c r="B78" s="93" t="s">
        <v>37</v>
      </c>
      <c r="C78" s="93">
        <v>2</v>
      </c>
      <c r="D78" s="97">
        <v>0</v>
      </c>
      <c r="E78" s="61">
        <f>GETPIVOTDATA("Cena kopā",$B$77,"OBJEKTA KATEGORIJA","A")/GETPIVOTDATA("Platība
",$B$77,"OBJEKTA KATEGORIJA","A")</f>
        <v>0</v>
      </c>
    </row>
    <row r="79" spans="1:14" x14ac:dyDescent="0.25">
      <c r="A79" s="23"/>
      <c r="B79" s="93" t="s">
        <v>38</v>
      </c>
      <c r="C79" s="93">
        <v>20</v>
      </c>
      <c r="D79" s="97">
        <v>0</v>
      </c>
      <c r="E79" s="61">
        <f>GETPIVOTDATA("Cena kopā",$B$77,"OBJEKTA KATEGORIJA","B")/GETPIVOTDATA("Platība
",$B$77,"OBJEKTA KATEGORIJA","B")</f>
        <v>0</v>
      </c>
    </row>
    <row r="80" spans="1:14" x14ac:dyDescent="0.25">
      <c r="B80" s="94" t="s">
        <v>39</v>
      </c>
      <c r="C80" s="93">
        <v>31</v>
      </c>
      <c r="D80" s="97">
        <v>0</v>
      </c>
      <c r="E80" s="61">
        <f>GETPIVOTDATA("Cena kopā",$B$77,"OBJEKTA KATEGORIJA","C")/GETPIVOTDATA("Platība
",$B$77,"OBJEKTA KATEGORIJA","C")</f>
        <v>0</v>
      </c>
    </row>
    <row r="81" spans="2:5" x14ac:dyDescent="0.25">
      <c r="B81" s="96" t="s">
        <v>70</v>
      </c>
      <c r="C81" s="96">
        <v>53</v>
      </c>
      <c r="D81" s="99">
        <v>0</v>
      </c>
      <c r="E81" s="92"/>
    </row>
    <row r="82" spans="2:5" x14ac:dyDescent="0.25">
      <c r="B82"/>
      <c r="C82"/>
      <c r="D82"/>
    </row>
    <row r="83" spans="2:5" x14ac:dyDescent="0.25">
      <c r="B83"/>
      <c r="C83"/>
      <c r="D83"/>
    </row>
  </sheetData>
  <autoFilter ref="A3:M61" xr:uid="{5B734167-FBAE-472B-9DFE-10F41484537C}"/>
  <mergeCells count="3">
    <mergeCell ref="B76:E76"/>
    <mergeCell ref="G60:K60"/>
    <mergeCell ref="B61:M61"/>
  </mergeCells>
  <conditionalFormatting sqref="D6:D59">
    <cfRule type="cellIs" dxfId="0" priority="1" operator="equal">
      <formula>0</formula>
    </cfRule>
  </conditionalFormatting>
  <pageMargins left="0.70866141732283472" right="0.70866141732283472" top="1.3385826771653544" bottom="1.5354330708661419" header="0.31496062992125984" footer="0.31496062992125984"/>
  <pageSetup paperSize="9" scale="67" fitToHeight="3" orientation="landscape" r:id="rId2"/>
  <headerFooter>
    <oddHeader>&amp;C&amp;"Times New Roman,Bold"&amp;14Pretendenta _____________________________FINANŠU PIEDĀVĀJUMS</oddHeader>
    <oddFooter>&amp;CLapa &amp;P no &amp;N</oddFooter>
  </headerFooter>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0156EA-4F3A-493B-95FE-11FFA04F1F8D}">
  <ds:schemaRefs>
    <ds:schemaRef ds:uri="http://schemas.microsoft.com/office/infopath/2007/PartnerControls"/>
    <ds:schemaRef ds:uri="http://schemas.microsoft.com/office/2006/metadata/properties"/>
    <ds:schemaRef ds:uri="http://schemas.microsoft.com/office/2006/documentManagement/types"/>
    <ds:schemaRef ds:uri="d73c6baf-9cf2-4cf2-a117-76c67141543a"/>
    <ds:schemaRef ds:uri="http://schemas.openxmlformats.org/package/2006/metadata/core-properties"/>
    <ds:schemaRef ds:uri="http://purl.org/dc/dcmitype/"/>
    <ds:schemaRef ds:uri="http://purl.org/dc/terms/"/>
    <ds:schemaRef ds:uri="520dbaf5-aacb-4fa5-a9f5-32ab6e55aaf4"/>
    <ds:schemaRef ds:uri="http://www.w3.org/XML/1998/namespace"/>
    <ds:schemaRef ds:uri="http://purl.org/dc/elements/1.1/"/>
  </ds:schemaRefs>
</ds:datastoreItem>
</file>

<file path=customXml/itemProps2.xml><?xml version="1.0" encoding="utf-8"?>
<ds:datastoreItem xmlns:ds="http://schemas.openxmlformats.org/officeDocument/2006/customXml" ds:itemID="{EEF7437E-7494-4AC7-8779-8380495E964E}">
  <ds:schemaRefs>
    <ds:schemaRef ds:uri="http://schemas.microsoft.com/sharepoint/v3/contenttype/forms"/>
  </ds:schemaRefs>
</ds:datastoreItem>
</file>

<file path=customXml/itemProps3.xml><?xml version="1.0" encoding="utf-8"?>
<ds:datastoreItem xmlns:ds="http://schemas.openxmlformats.org/officeDocument/2006/customXml" ds:itemID="{F06FD2B8-6C2F-4719-8C88-272E61986B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8</vt:i4>
      </vt:variant>
    </vt:vector>
  </HeadingPairs>
  <TitlesOfParts>
    <vt:vector size="19" baseType="lpstr">
      <vt:lpstr>FP_ZEMGALE</vt:lpstr>
      <vt:lpstr>FP Detalizācija </vt:lpstr>
      <vt:lpstr>Objektu saraksts (teritorija)</vt:lpstr>
      <vt:lpstr>Teritorija (UP)</vt:lpstr>
      <vt:lpstr>Objektu saraksts (telpas)</vt:lpstr>
      <vt:lpstr>Telpas (UP-A)</vt:lpstr>
      <vt:lpstr>Telpas (UP-B)</vt:lpstr>
      <vt:lpstr>Telpas (UP-C)</vt:lpstr>
      <vt:lpstr>Higiēnas preces</vt:lpstr>
      <vt:lpstr>Paklāji</vt:lpstr>
      <vt:lpstr>FP_2. daļa_Rīga</vt:lpstr>
      <vt:lpstr>'FP_2. daļa_Rīga'!Print_Area</vt:lpstr>
      <vt:lpstr>FP_ZEMGALE!Print_Area</vt:lpstr>
      <vt:lpstr>'Higiēnas preces'!Print_Area</vt:lpstr>
      <vt:lpstr>'Objektu saraksts (telpas)'!Print_Area</vt:lpstr>
      <vt:lpstr>'Objektu saraksts (teritorija)'!Print_Area</vt:lpstr>
      <vt:lpstr>'Telpas (UP-A)'!Print_Area</vt:lpstr>
      <vt:lpstr>'Telpas (UP-B)'!Print_Area</vt:lpstr>
      <vt:lpstr>'Telpas (UP-C)'!Print_Area</vt:lpstr>
    </vt:vector>
  </TitlesOfParts>
  <Company>VAS ''Valsts nekustamie īpašumi''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Putniņa</dc:creator>
  <cp:lastModifiedBy>Gunita Bērziņa</cp:lastModifiedBy>
  <cp:lastPrinted>2021-01-28T21:15:25Z</cp:lastPrinted>
  <dcterms:created xsi:type="dcterms:W3CDTF">2017-11-27T08:49:18Z</dcterms:created>
  <dcterms:modified xsi:type="dcterms:W3CDTF">2026-05-18T15:37:25Z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d58e2d90-aa92-44f8-b6d4-4c8d91187e35</vt:lpwstr>
  </property>
  <property fmtid="{D5CDD505-2E9C-101B-9397-08002B2CF9AE}" pid="4" name="MediaServiceImageTags">
    <vt:lpwstr/>
  </property>
</Properties>
</file>