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showInkAnnotation="0" defaultThemeVersion="124226"/>
  <mc:AlternateContent xmlns:mc="http://schemas.openxmlformats.org/markup-compatibility/2006">
    <mc:Choice Requires="x15">
      <x15ac:absPath xmlns:x15ac="http://schemas.microsoft.com/office/spreadsheetml/2010/11/ac" url="\\biorserv\Juristi\iepirkums\iepirkums_2023\49_Laboratoriju ēkas pirmā un trešā stāva vienkāršotā atjaunošana_AK\Apspriede ar piegādātājiem\"/>
    </mc:Choice>
  </mc:AlternateContent>
  <xr:revisionPtr revIDLastSave="0" documentId="8_{4D14C1EA-669C-4E2D-8B8E-1B35B7638BE1}" xr6:coauthVersionLast="47" xr6:coauthVersionMax="47" xr10:uidLastSave="{00000000-0000-0000-0000-000000000000}"/>
  <bookViews>
    <workbookView xWindow="-120" yWindow="-120" windowWidth="29040" windowHeight="17640" activeTab="13" xr2:uid="{00000000-000D-0000-FFFF-FFFF00000000}"/>
  </bookViews>
  <sheets>
    <sheet name="Vaks" sheetId="13" r:id="rId1"/>
    <sheet name="Saturs" sheetId="14" r:id="rId2"/>
    <sheet name="Paskaidrojums" sheetId="15" r:id="rId3"/>
    <sheet name="Koptāme" sheetId="16" r:id="rId4"/>
    <sheet name="Kopsavilkums" sheetId="17" r:id="rId5"/>
    <sheet name="0-1B" sheetId="18" r:id="rId6"/>
    <sheet name="0-2D" sheetId="108" r:id="rId7"/>
    <sheet name="1-1L" sheetId="135" r:id="rId8"/>
    <sheet name="1-2St" sheetId="49" r:id="rId9"/>
    <sheet name="1-3" sheetId="127" r:id="rId10"/>
    <sheet name="1-4" sheetId="106" r:id="rId11"/>
    <sheet name="1-5G" sheetId="6" r:id="rId12"/>
    <sheet name="1-6G" sheetId="23" r:id="rId13"/>
    <sheet name="1-7S" sheetId="72" r:id="rId14"/>
    <sheet name="1-8D" sheetId="56" r:id="rId15"/>
    <sheet name="2-1" sheetId="96" r:id="rId16"/>
    <sheet name="2-2" sheetId="149" r:id="rId17"/>
    <sheet name="2-3" sheetId="119" r:id="rId18"/>
    <sheet name="2-4" sheetId="31" r:id="rId19"/>
    <sheet name="2-5" sheetId="64" r:id="rId20"/>
    <sheet name="2-6" sheetId="66" r:id="rId21"/>
    <sheet name="3-1" sheetId="19" r:id="rId22"/>
    <sheet name="3-2" sheetId="116" r:id="rId23"/>
    <sheet name="3-3" sheetId="150" r:id="rId24"/>
    <sheet name="3-4" sheetId="77" r:id="rId25"/>
  </sheets>
  <definedNames>
    <definedName name="_brm2">#REF!</definedName>
    <definedName name="_xlnm._FilterDatabase" localSheetId="6" hidden="1">'0-2D'!$A$12:$P$39</definedName>
    <definedName name="_xlnm._FilterDatabase" localSheetId="7" hidden="1">'1-1L'!$A$12:$P$18</definedName>
    <definedName name="_xlnm._FilterDatabase" localSheetId="8" hidden="1">'1-2St'!$A$12:$P$50</definedName>
    <definedName name="_xlnm._FilterDatabase" localSheetId="9" hidden="1">'1-3'!$A$12:$P$23</definedName>
    <definedName name="_xlnm._FilterDatabase" localSheetId="10" hidden="1">'1-4'!$A$12:$P$21</definedName>
    <definedName name="_xlnm._FilterDatabase" localSheetId="11" hidden="1">'1-5G'!$A$12:$P$53</definedName>
    <definedName name="_xlnm._FilterDatabase" localSheetId="12" hidden="1">'1-6G'!$A$12:$P$38</definedName>
    <definedName name="_xlnm._FilterDatabase" localSheetId="13" hidden="1">'1-7S'!$A$12:$P$42</definedName>
    <definedName name="_xlnm._FilterDatabase" localSheetId="14" hidden="1">'1-8D'!$A$12:$P$39</definedName>
    <definedName name="_xlnm._FilterDatabase" localSheetId="15" hidden="1">'2-1'!$A$12:$P$57</definedName>
    <definedName name="_xlnm._FilterDatabase" localSheetId="16" hidden="1">'2-2'!$A$12:$P$121</definedName>
    <definedName name="_xlnm._FilterDatabase" localSheetId="17" hidden="1">'2-3'!$A$12:$P$58</definedName>
    <definedName name="_xlnm._FilterDatabase" localSheetId="18" hidden="1">'2-4'!$A$12:$P$36</definedName>
    <definedName name="_xlnm._FilterDatabase" localSheetId="19" hidden="1">'2-5'!$D$12:$D$29</definedName>
    <definedName name="_xlnm._FilterDatabase" localSheetId="20" hidden="1">'2-6'!$A$12:$P$31</definedName>
    <definedName name="_xlnm._FilterDatabase" localSheetId="21" hidden="1">'3-1'!$A$12:$P$44</definedName>
    <definedName name="_xlnm._FilterDatabase" localSheetId="22" hidden="1">'3-2'!$A$12:$P$22</definedName>
    <definedName name="_xlnm._FilterDatabase" localSheetId="23" hidden="1">'3-3'!$A$12:$P$51</definedName>
    <definedName name="_xlnm._FilterDatabase" localSheetId="24" hidden="1">'3-4'!$A$12:$P$56</definedName>
    <definedName name="_xlnm._FilterDatabase" localSheetId="4" hidden="1">Kopsavilkums!$D$17:$D$49</definedName>
    <definedName name="_Regression_Int" localSheetId="3" hidden="1">1</definedName>
    <definedName name="_Regression_Int" localSheetId="2" hidden="1">1</definedName>
    <definedName name="_Regression_Int" localSheetId="1" hidden="1">1</definedName>
    <definedName name="A">#REF!</definedName>
    <definedName name="aaaa" localSheetId="6">#REF!</definedName>
    <definedName name="aaaa" localSheetId="9">#REF!</definedName>
    <definedName name="aaaa" localSheetId="10">#REF!</definedName>
    <definedName name="aaaa" localSheetId="13">#REF!</definedName>
    <definedName name="aaaa" localSheetId="14">#REF!</definedName>
    <definedName name="aaaa" localSheetId="15">#REF!</definedName>
    <definedName name="aaaa" localSheetId="16">#REF!</definedName>
    <definedName name="aaaa" localSheetId="17">#REF!</definedName>
    <definedName name="aaaa" localSheetId="19">#REF!</definedName>
    <definedName name="aaaa" localSheetId="20">#REF!</definedName>
    <definedName name="aaaa" localSheetId="22">#REF!</definedName>
    <definedName name="aaaa" localSheetId="23">#REF!</definedName>
    <definedName name="aaaa" localSheetId="24">#REF!</definedName>
    <definedName name="aaaa">#REF!</definedName>
    <definedName name="aaaaa" localSheetId="6">#REF!</definedName>
    <definedName name="aaaaa" localSheetId="9">#REF!</definedName>
    <definedName name="aaaaa" localSheetId="10">#REF!</definedName>
    <definedName name="aaaaa" localSheetId="13">#REF!</definedName>
    <definedName name="aaaaa" localSheetId="14">#REF!</definedName>
    <definedName name="aaaaa" localSheetId="15">#REF!</definedName>
    <definedName name="aaaaa" localSheetId="16">#REF!</definedName>
    <definedName name="aaaaa" localSheetId="17">#REF!</definedName>
    <definedName name="aaaaa" localSheetId="19">#REF!</definedName>
    <definedName name="aaaaa" localSheetId="20">#REF!</definedName>
    <definedName name="aaaaa" localSheetId="22">#REF!</definedName>
    <definedName name="aaaaa" localSheetId="23">#REF!</definedName>
    <definedName name="aaaaa" localSheetId="24">#REF!</definedName>
    <definedName name="aaaaa">#REF!</definedName>
    <definedName name="AKZ_Angebot">#REF!</definedName>
    <definedName name="AKZ_Auftrag">#REF!</definedName>
    <definedName name="Ang._Datum">#REF!</definedName>
    <definedName name="Auftr._Datum">#REF!</definedName>
    <definedName name="Bearbeiter">#REF!</definedName>
    <definedName name="bruttonelio">#REF!</definedName>
    <definedName name="Cent_Stacija">#REF!</definedName>
    <definedName name="code" localSheetId="6">#REF!</definedName>
    <definedName name="code" localSheetId="9">#REF!</definedName>
    <definedName name="code" localSheetId="10">#REF!</definedName>
    <definedName name="code" localSheetId="12">#REF!</definedName>
    <definedName name="code" localSheetId="13">#REF!</definedName>
    <definedName name="code" localSheetId="14">#REF!</definedName>
    <definedName name="code" localSheetId="15">#REF!</definedName>
    <definedName name="code" localSheetId="16">#REF!</definedName>
    <definedName name="code" localSheetId="17">#REF!</definedName>
    <definedName name="code" localSheetId="19">#REF!</definedName>
    <definedName name="code" localSheetId="20">#REF!</definedName>
    <definedName name="code" localSheetId="21">#REF!</definedName>
    <definedName name="code" localSheetId="22">#REF!</definedName>
    <definedName name="code" localSheetId="23">#REF!</definedName>
    <definedName name="code" localSheetId="24">#REF!</definedName>
    <definedName name="code">#REF!</definedName>
    <definedName name="d" localSheetId="6">#REF!</definedName>
    <definedName name="d" localSheetId="9">#REF!</definedName>
    <definedName name="d" localSheetId="10">#REF!</definedName>
    <definedName name="d" localSheetId="13">#REF!</definedName>
    <definedName name="d" localSheetId="14">#REF!</definedName>
    <definedName name="d" localSheetId="15">#REF!</definedName>
    <definedName name="d" localSheetId="16">#REF!</definedName>
    <definedName name="d" localSheetId="17">#REF!</definedName>
    <definedName name="d" localSheetId="19">#REF!</definedName>
    <definedName name="d" localSheetId="20">#REF!</definedName>
    <definedName name="d" localSheetId="22">#REF!</definedName>
    <definedName name="d" localSheetId="23">#REF!</definedName>
    <definedName name="d" localSheetId="24">#REF!</definedName>
    <definedName name="d">#REF!</definedName>
    <definedName name="da" localSheetId="6">#REF!</definedName>
    <definedName name="da" localSheetId="9">#REF!</definedName>
    <definedName name="da" localSheetId="10">#REF!</definedName>
    <definedName name="da" localSheetId="12">#REF!</definedName>
    <definedName name="da" localSheetId="13">#REF!</definedName>
    <definedName name="da" localSheetId="14">#REF!</definedName>
    <definedName name="da" localSheetId="15">#REF!</definedName>
    <definedName name="da" localSheetId="16">#REF!</definedName>
    <definedName name="da" localSheetId="17">#REF!</definedName>
    <definedName name="da" localSheetId="19">#REF!</definedName>
    <definedName name="da" localSheetId="20">#REF!</definedName>
    <definedName name="da" localSheetId="21">#REF!</definedName>
    <definedName name="da" localSheetId="22">#REF!</definedName>
    <definedName name="da" localSheetId="23">#REF!</definedName>
    <definedName name="da" localSheetId="24">#REF!</definedName>
    <definedName name="da" localSheetId="3">#REF!</definedName>
    <definedName name="da">#REF!</definedName>
    <definedName name="eur" localSheetId="23">#REF!</definedName>
    <definedName name="eur" localSheetId="24">#REF!</definedName>
    <definedName name="eur">#REF!</definedName>
    <definedName name="Faktorgruppe1">#REF!</definedName>
    <definedName name="Faktorgruppe2">#REF!</definedName>
    <definedName name="Faktorgruppe3">#REF!</definedName>
    <definedName name="Faktorgruppe4">#REF!</definedName>
    <definedName name="Faktorgruppe5">#REF!</definedName>
    <definedName name="Faktorgruppe6">#REF!</definedName>
    <definedName name="Faktorgruppe7">#REF!</definedName>
    <definedName name="Faktorgruppe8">#REF!</definedName>
    <definedName name="Faktorgruppe9">#REF!</definedName>
    <definedName name="Faktorwerte">#REF!</definedName>
    <definedName name="Faktorwerte_der_Faktorgruppen">#REF!</definedName>
    <definedName name="Gruppenname1">#REF!</definedName>
    <definedName name="Gruppenname2">#REF!</definedName>
    <definedName name="Gruppenname3">#REF!</definedName>
    <definedName name="Gruppenname4">#REF!</definedName>
    <definedName name="Gruppenname5">#REF!</definedName>
    <definedName name="Gruppenname6">#REF!</definedName>
    <definedName name="Gruppenname7">#REF!</definedName>
    <definedName name="Gruppenname8">#REF!</definedName>
    <definedName name="Gruppenname9">#REF!</definedName>
    <definedName name="kate" localSheetId="23">#REF!</definedName>
    <definedName name="kate" localSheetId="24">#REF!</definedName>
    <definedName name="kate">#REF!</definedName>
    <definedName name="koef_d_tel" localSheetId="6">#REF!</definedName>
    <definedName name="koef_d_tel" localSheetId="9">#REF!</definedName>
    <definedName name="koef_d_tel" localSheetId="10">#REF!</definedName>
    <definedName name="koef_d_tel" localSheetId="12">#REF!</definedName>
    <definedName name="koef_d_tel" localSheetId="13">#REF!</definedName>
    <definedName name="koef_d_tel" localSheetId="14">#REF!</definedName>
    <definedName name="koef_d_tel" localSheetId="15">#REF!</definedName>
    <definedName name="koef_d_tel" localSheetId="16">#REF!</definedName>
    <definedName name="koef_d_tel" localSheetId="17">#REF!</definedName>
    <definedName name="koef_d_tel" localSheetId="19">#REF!</definedName>
    <definedName name="koef_d_tel" localSheetId="20">#REF!</definedName>
    <definedName name="koef_d_tel" localSheetId="21">#REF!</definedName>
    <definedName name="koef_d_tel" localSheetId="22">#REF!</definedName>
    <definedName name="koef_d_tel" localSheetId="23">#REF!</definedName>
    <definedName name="koef_d_tel" localSheetId="24">#REF!</definedName>
    <definedName name="koef_d_tel" localSheetId="3">#REF!</definedName>
    <definedName name="koef_d_tel">#REF!</definedName>
    <definedName name="KOEF_d_telSANDRA" localSheetId="6">#REF!</definedName>
    <definedName name="KOEF_d_telSANDRA" localSheetId="9">#REF!</definedName>
    <definedName name="KOEF_d_telSANDRA" localSheetId="10">#REF!</definedName>
    <definedName name="KOEF_d_telSANDRA" localSheetId="12">#REF!</definedName>
    <definedName name="KOEF_d_telSANDRA" localSheetId="13">#REF!</definedName>
    <definedName name="KOEF_d_telSANDRA" localSheetId="14">#REF!</definedName>
    <definedName name="KOEF_d_telSANDRA" localSheetId="15">#REF!</definedName>
    <definedName name="KOEF_d_telSANDRA" localSheetId="16">#REF!</definedName>
    <definedName name="KOEF_d_telSANDRA" localSheetId="17">#REF!</definedName>
    <definedName name="KOEF_d_telSANDRA" localSheetId="19">#REF!</definedName>
    <definedName name="KOEF_d_telSANDRA" localSheetId="20">#REF!</definedName>
    <definedName name="KOEF_d_telSANDRA" localSheetId="21">#REF!</definedName>
    <definedName name="KOEF_d_telSANDRA" localSheetId="22">#REF!</definedName>
    <definedName name="KOEF_d_telSANDRA" localSheetId="23">#REF!</definedName>
    <definedName name="KOEF_d_telSANDRA" localSheetId="24">#REF!</definedName>
    <definedName name="KOEF_d_telSANDRA">#REF!</definedName>
    <definedName name="koef_d_tv" localSheetId="6">#REF!</definedName>
    <definedName name="koef_d_tv" localSheetId="9">#REF!</definedName>
    <definedName name="koef_d_tv" localSheetId="10">#REF!</definedName>
    <definedName name="koef_d_tv" localSheetId="12">#REF!</definedName>
    <definedName name="koef_d_tv" localSheetId="13">#REF!</definedName>
    <definedName name="koef_d_tv" localSheetId="14">#REF!</definedName>
    <definedName name="koef_d_tv" localSheetId="15">#REF!</definedName>
    <definedName name="koef_d_tv" localSheetId="16">#REF!</definedName>
    <definedName name="koef_d_tv" localSheetId="17">#REF!</definedName>
    <definedName name="koef_d_tv" localSheetId="19">#REF!</definedName>
    <definedName name="koef_d_tv" localSheetId="20">#REF!</definedName>
    <definedName name="koef_d_tv" localSheetId="21">#REF!</definedName>
    <definedName name="koef_d_tv" localSheetId="22">#REF!</definedName>
    <definedName name="koef_d_tv" localSheetId="23">#REF!</definedName>
    <definedName name="koef_d_tv" localSheetId="24">#REF!</definedName>
    <definedName name="koef_d_tv">#REF!</definedName>
    <definedName name="koef_Darbs" localSheetId="6">#REF!</definedName>
    <definedName name="koef_Darbs" localSheetId="9">#REF!</definedName>
    <definedName name="koef_Darbs" localSheetId="10">#REF!</definedName>
    <definedName name="koef_Darbs" localSheetId="12">#REF!</definedName>
    <definedName name="koef_Darbs" localSheetId="13">#REF!</definedName>
    <definedName name="koef_Darbs" localSheetId="14">#REF!</definedName>
    <definedName name="koef_Darbs" localSheetId="15">#REF!</definedName>
    <definedName name="koef_Darbs" localSheetId="16">#REF!</definedName>
    <definedName name="koef_Darbs" localSheetId="17">#REF!</definedName>
    <definedName name="koef_Darbs" localSheetId="19">#REF!</definedName>
    <definedName name="koef_Darbs" localSheetId="20">#REF!</definedName>
    <definedName name="koef_Darbs" localSheetId="21">#REF!</definedName>
    <definedName name="koef_Darbs" localSheetId="22">#REF!</definedName>
    <definedName name="koef_Darbs" localSheetId="23">#REF!</definedName>
    <definedName name="koef_Darbs" localSheetId="24">#REF!</definedName>
    <definedName name="koef_Darbs">#REF!</definedName>
    <definedName name="koef_m_tel" localSheetId="6">#REF!</definedName>
    <definedName name="koef_m_tel" localSheetId="9">#REF!</definedName>
    <definedName name="koef_m_tel" localSheetId="10">#REF!</definedName>
    <definedName name="koef_m_tel" localSheetId="12">#REF!</definedName>
    <definedName name="koef_m_tel" localSheetId="13">#REF!</definedName>
    <definedName name="koef_m_tel" localSheetId="14">#REF!</definedName>
    <definedName name="koef_m_tel" localSheetId="15">#REF!</definedName>
    <definedName name="koef_m_tel" localSheetId="16">#REF!</definedName>
    <definedName name="koef_m_tel" localSheetId="17">#REF!</definedName>
    <definedName name="koef_m_tel" localSheetId="19">#REF!</definedName>
    <definedName name="koef_m_tel" localSheetId="20">#REF!</definedName>
    <definedName name="koef_m_tel" localSheetId="21">#REF!</definedName>
    <definedName name="koef_m_tel" localSheetId="22">#REF!</definedName>
    <definedName name="koef_m_tel" localSheetId="23">#REF!</definedName>
    <definedName name="koef_m_tel" localSheetId="24">#REF!</definedName>
    <definedName name="koef_m_tel" localSheetId="3">#REF!</definedName>
    <definedName name="koef_m_tel">#REF!</definedName>
    <definedName name="koef_m_tv" localSheetId="6">#REF!</definedName>
    <definedName name="koef_m_tv" localSheetId="9">#REF!</definedName>
    <definedName name="koef_m_tv" localSheetId="10">#REF!</definedName>
    <definedName name="koef_m_tv" localSheetId="12">#REF!</definedName>
    <definedName name="koef_m_tv" localSheetId="13">#REF!</definedName>
    <definedName name="koef_m_tv" localSheetId="14">#REF!</definedName>
    <definedName name="koef_m_tv" localSheetId="15">#REF!</definedName>
    <definedName name="koef_m_tv" localSheetId="16">#REF!</definedName>
    <definedName name="koef_m_tv" localSheetId="17">#REF!</definedName>
    <definedName name="koef_m_tv" localSheetId="19">#REF!</definedName>
    <definedName name="koef_m_tv" localSheetId="20">#REF!</definedName>
    <definedName name="koef_m_tv" localSheetId="21">#REF!</definedName>
    <definedName name="koef_m_tv" localSheetId="22">#REF!</definedName>
    <definedName name="koef_m_tv" localSheetId="23">#REF!</definedName>
    <definedName name="koef_m_tv" localSheetId="24">#REF!</definedName>
    <definedName name="koef_m_tv">#REF!</definedName>
    <definedName name="Koeficients" localSheetId="6">#REF!</definedName>
    <definedName name="Koeficients" localSheetId="9">#REF!</definedName>
    <definedName name="Koeficients" localSheetId="10">#REF!</definedName>
    <definedName name="Koeficients" localSheetId="12">#REF!</definedName>
    <definedName name="Koeficients" localSheetId="13">#REF!</definedName>
    <definedName name="Koeficients" localSheetId="14">#REF!</definedName>
    <definedName name="Koeficients" localSheetId="15">#REF!</definedName>
    <definedName name="Koeficients" localSheetId="16">#REF!</definedName>
    <definedName name="Koeficients" localSheetId="17">#REF!</definedName>
    <definedName name="Koeficients" localSheetId="19">#REF!</definedName>
    <definedName name="Koeficients" localSheetId="20">#REF!</definedName>
    <definedName name="Koeficients" localSheetId="21">#REF!</definedName>
    <definedName name="Koeficients" localSheetId="22">#REF!</definedName>
    <definedName name="Koeficients" localSheetId="23">#REF!</definedName>
    <definedName name="Koeficients" localSheetId="24">#REF!</definedName>
    <definedName name="Koeficients">#REF!</definedName>
    <definedName name="lapa">#REF!</definedName>
    <definedName name="meh" localSheetId="6">#REF!</definedName>
    <definedName name="meh" localSheetId="9">#REF!</definedName>
    <definedName name="meh" localSheetId="10">#REF!</definedName>
    <definedName name="meh" localSheetId="12">#REF!</definedName>
    <definedName name="meh" localSheetId="13">#REF!</definedName>
    <definedName name="meh" localSheetId="14">#REF!</definedName>
    <definedName name="meh" localSheetId="15">#REF!</definedName>
    <definedName name="meh" localSheetId="16">#REF!</definedName>
    <definedName name="meh" localSheetId="17">#REF!</definedName>
    <definedName name="meh" localSheetId="19">#REF!</definedName>
    <definedName name="meh" localSheetId="20">#REF!</definedName>
    <definedName name="meh" localSheetId="21">#REF!</definedName>
    <definedName name="meh" localSheetId="22">#REF!</definedName>
    <definedName name="meh" localSheetId="23">#REF!</definedName>
    <definedName name="meh" localSheetId="24">#REF!</definedName>
    <definedName name="meh" localSheetId="3">#REF!</definedName>
    <definedName name="meh">#REF!</definedName>
    <definedName name="P">#REF!</definedName>
    <definedName name="_xlnm.Print_Area" localSheetId="5">'0-1B'!$A$1:$P$25</definedName>
    <definedName name="_xlnm.Print_Area" localSheetId="6">'0-2D'!$A$1:$P$39</definedName>
    <definedName name="_xlnm.Print_Area" localSheetId="7">'1-1L'!$A$1:$P$18</definedName>
    <definedName name="_xlnm.Print_Area" localSheetId="8">'1-2St'!$A$1:$P$50</definedName>
    <definedName name="_xlnm.Print_Area" localSheetId="9">'1-3'!$A$1:$P$23</definedName>
    <definedName name="_xlnm.Print_Area" localSheetId="10">'1-4'!$A$1:$P$21</definedName>
    <definedName name="_xlnm.Print_Area" localSheetId="11">'1-5G'!$A$1:$P$49</definedName>
    <definedName name="_xlnm.Print_Area" localSheetId="12">'1-6G'!$A$1:$P$36</definedName>
    <definedName name="_xlnm.Print_Area" localSheetId="13">'1-7S'!$A$1:$P$39</definedName>
    <definedName name="_xlnm.Print_Area" localSheetId="14">'1-8D'!$A$1:$P$39</definedName>
    <definedName name="_xlnm.Print_Area" localSheetId="15">'2-1'!$A$1:$P$57</definedName>
    <definedName name="_xlnm.Print_Area" localSheetId="16">'2-2'!$A$1:$P$121</definedName>
    <definedName name="_xlnm.Print_Area" localSheetId="17">'2-3'!$A$1:$P$58</definedName>
    <definedName name="_xlnm.Print_Area" localSheetId="18">'2-4'!$A$1:$P$36</definedName>
    <definedName name="_xlnm.Print_Area" localSheetId="19">'2-5'!$A$1:$P$29</definedName>
    <definedName name="_xlnm.Print_Area" localSheetId="20">'2-6'!$A$1:$P$31</definedName>
    <definedName name="_xlnm.Print_Area" localSheetId="21">'3-1'!$A$1:$P$44</definedName>
    <definedName name="_xlnm.Print_Area" localSheetId="22">'3-2'!$A$1:$P$22</definedName>
    <definedName name="_xlnm.Print_Area" localSheetId="23">'3-3'!$A$1:$P$51</definedName>
    <definedName name="_xlnm.Print_Area" localSheetId="24">'3-4'!$A$1:$P$56</definedName>
    <definedName name="_xlnm.Print_Area" localSheetId="4">Kopsavilkums!$A$1:$K$72</definedName>
    <definedName name="_xlnm.Print_Area" localSheetId="3">Koptāme!$A$3:$D$50</definedName>
    <definedName name="_xlnm.Print_Area" localSheetId="2">Paskaidrojums!$A$1:$C$40</definedName>
    <definedName name="_xlnm.Print_Area" localSheetId="1">Saturs!$A$3:$D$40</definedName>
    <definedName name="_xlnm.Print_Area" localSheetId="0">Vaks!$A$1:$A$41</definedName>
    <definedName name="_xlnm.Print_Area">#N/A</definedName>
    <definedName name="Print_Area_MI" localSheetId="3">Koptāme!$B$22:$D$24</definedName>
    <definedName name="Print_Area_MI" localSheetId="2">Paskaidrojums!$A$1:$E$40</definedName>
    <definedName name="Print_Area_MI" localSheetId="1">Saturs!$B$3:$D$10</definedName>
    <definedName name="PRINT_AREA_MI">#N/A</definedName>
    <definedName name="_xlnm.Print_Titles" localSheetId="5">'0-1B'!$9:$12</definedName>
    <definedName name="_xlnm.Print_Titles" localSheetId="6">'0-2D'!$10:$13</definedName>
    <definedName name="_xlnm.Print_Titles" localSheetId="7">'1-1L'!$8:$12</definedName>
    <definedName name="_xlnm.Print_Titles" localSheetId="8">'1-2St'!$10:$13</definedName>
    <definedName name="_xlnm.Print_Titles" localSheetId="9">'1-3'!$10:$14</definedName>
    <definedName name="_xlnm.Print_Titles" localSheetId="10">'1-4'!$10:$14</definedName>
    <definedName name="_xlnm.Print_Titles" localSheetId="11">'1-5G'!$10:$13</definedName>
    <definedName name="_xlnm.Print_Titles" localSheetId="12">'1-6G'!$10:$13</definedName>
    <definedName name="_xlnm.Print_Titles" localSheetId="13">'1-7S'!$10:$13</definedName>
    <definedName name="_xlnm.Print_Titles" localSheetId="14">'1-8D'!$10:$13</definedName>
    <definedName name="_xlnm.Print_Titles" localSheetId="15">'2-1'!$10:$13</definedName>
    <definedName name="_xlnm.Print_Titles" localSheetId="16">'2-2'!$10:$13</definedName>
    <definedName name="_xlnm.Print_Titles" localSheetId="17">'2-3'!$10:$13</definedName>
    <definedName name="_xlnm.Print_Titles" localSheetId="18">'2-4'!$10:$13</definedName>
    <definedName name="_xlnm.Print_Titles" localSheetId="19">'2-5'!$10:$13</definedName>
    <definedName name="_xlnm.Print_Titles" localSheetId="20">'2-6'!$10:$13</definedName>
    <definedName name="_xlnm.Print_Titles" localSheetId="21">'3-1'!$10:$13</definedName>
    <definedName name="_xlnm.Print_Titles" localSheetId="22">'3-2'!$10:$13</definedName>
    <definedName name="_xlnm.Print_Titles" localSheetId="23">'3-3'!$10:$13</definedName>
    <definedName name="_xlnm.Print_Titles" localSheetId="24">'3-4'!$10:$13</definedName>
    <definedName name="_xlnm.Print_Titles" localSheetId="4">Kopsavilkums!$15:$18</definedName>
    <definedName name="_xlnm.Print_Titles" localSheetId="3">Koptāme!$20:$24</definedName>
    <definedName name="_xlnm.Print_Titles" localSheetId="1">Saturs!$3:$6</definedName>
    <definedName name="Print_Titles_MI" localSheetId="3">Koptāme!#REF!</definedName>
    <definedName name="Print_Titles_MI" localSheetId="2">Paskaidrojums!#REF!</definedName>
    <definedName name="Print_Titles_MI" localSheetId="1">Saturs!#REF!</definedName>
    <definedName name="Projektname">#REF!</definedName>
    <definedName name="risk" localSheetId="23">#REF!</definedName>
    <definedName name="risk" localSheetId="24">#REF!</definedName>
    <definedName name="risk">#REF!</definedName>
    <definedName name="sawsas">#REF!</definedName>
    <definedName name="sum" localSheetId="23">#REF!</definedName>
    <definedName name="sum" localSheetId="24">#REF!</definedName>
    <definedName name="sum">#REF!</definedName>
    <definedName name="Tabula" localSheetId="23">#REF!</definedName>
    <definedName name="Tabula" localSheetId="24">#REF!</definedName>
    <definedName name="Tabula">#REF!</definedName>
    <definedName name="tikli" localSheetId="6">#REF!</definedName>
    <definedName name="tikli" localSheetId="9">#REF!</definedName>
    <definedName name="tikli" localSheetId="10">#REF!</definedName>
    <definedName name="tikli" localSheetId="13">#REF!</definedName>
    <definedName name="tikli" localSheetId="14">#REF!</definedName>
    <definedName name="tikli" localSheetId="15">#REF!</definedName>
    <definedName name="tikli" localSheetId="16">#REF!</definedName>
    <definedName name="tikli" localSheetId="17">#REF!</definedName>
    <definedName name="tikli" localSheetId="19">#REF!</definedName>
    <definedName name="tikli" localSheetId="20">#REF!</definedName>
    <definedName name="tikli" localSheetId="22">#REF!</definedName>
    <definedName name="tikli" localSheetId="23">#REF!</definedName>
    <definedName name="tikli" localSheetId="24">#REF!</definedName>
    <definedName name="tikli">#REF!</definedName>
    <definedName name="tikli2" localSheetId="6">#REF!</definedName>
    <definedName name="tikli2" localSheetId="9">#REF!</definedName>
    <definedName name="tikli2" localSheetId="10">#REF!</definedName>
    <definedName name="tikli2" localSheetId="13">#REF!</definedName>
    <definedName name="tikli2" localSheetId="14">#REF!</definedName>
    <definedName name="tikli2" localSheetId="15">#REF!</definedName>
    <definedName name="tikli2" localSheetId="16">#REF!</definedName>
    <definedName name="tikli2" localSheetId="17">#REF!</definedName>
    <definedName name="tikli2" localSheetId="19">#REF!</definedName>
    <definedName name="tikli2" localSheetId="20">#REF!</definedName>
    <definedName name="tikli2" localSheetId="22">#REF!</definedName>
    <definedName name="tikli2" localSheetId="23">#REF!</definedName>
    <definedName name="tikli2" localSheetId="24">#REF!</definedName>
    <definedName name="tikli2">#REF!</definedName>
    <definedName name="Titul">#REF!</definedName>
    <definedName name="VS" localSheetId="6">#REF!</definedName>
    <definedName name="VS" localSheetId="9">#REF!</definedName>
    <definedName name="VS" localSheetId="10">#REF!</definedName>
    <definedName name="VS" localSheetId="15">#REF!</definedName>
    <definedName name="VS" localSheetId="16">#REF!</definedName>
    <definedName name="VS" localSheetId="17">#REF!</definedName>
    <definedName name="VS" localSheetId="22">#REF!</definedName>
    <definedName name="VS">#REF!</definedName>
    <definedName name="Währungsfaktor">#REF!</definedName>
    <definedName name="Z_83795769_38C4_11D4_84F6_00002145AA87_.wvu.PrintArea" localSheetId="23">#REF!</definedName>
    <definedName name="Z_83795769_38C4_11D4_84F6_00002145AA87_.wvu.PrintArea" localSheetId="24">#REF!</definedName>
    <definedName name="Z_83795769_38C4_11D4_84F6_00002145AA87_.wvu.PrintArea">#REF!</definedName>
    <definedName name="Z_83795769_38C4_11D4_84F6_00002145AA87_.wvu.Rows" localSheetId="23">#REF!</definedName>
    <definedName name="Z_83795769_38C4_11D4_84F6_00002145AA87_.wvu.Rows" localSheetId="24">#REF!</definedName>
    <definedName name="Z_83795769_38C4_11D4_84F6_00002145AA87_.wvu.Rows">#REF!</definedName>
  </definedNames>
  <calcPr calcId="181029" iterateDelta="1E-4"/>
  <fileRecoveryPr autoRecover="0"/>
</workbook>
</file>

<file path=xl/calcChain.xml><?xml version="1.0" encoding="utf-8"?>
<calcChain xmlns="http://schemas.openxmlformats.org/spreadsheetml/2006/main">
  <c r="O23" i="18" l="1"/>
  <c r="N23" i="18"/>
  <c r="L23" i="18"/>
  <c r="H23" i="18"/>
  <c r="M23" i="18" s="1"/>
  <c r="P23" i="18" s="1"/>
  <c r="O22" i="18"/>
  <c r="N22" i="18"/>
  <c r="L22" i="18"/>
  <c r="H22" i="18"/>
  <c r="O21" i="18"/>
  <c r="N21" i="18"/>
  <c r="L21" i="18"/>
  <c r="H21" i="18"/>
  <c r="M21" i="18"/>
  <c r="P21" i="18" s="1"/>
  <c r="O20" i="18"/>
  <c r="N20" i="18"/>
  <c r="L20" i="18"/>
  <c r="H20" i="18"/>
  <c r="O19" i="18"/>
  <c r="N19" i="18"/>
  <c r="L19" i="18"/>
  <c r="H19" i="18"/>
  <c r="M19" i="18"/>
  <c r="P19" i="18"/>
  <c r="O18" i="18"/>
  <c r="N18" i="18"/>
  <c r="M18" i="18"/>
  <c r="P18" i="18"/>
  <c r="L18" i="18"/>
  <c r="H18" i="18"/>
  <c r="K18" i="18"/>
  <c r="O17" i="18"/>
  <c r="N17" i="18"/>
  <c r="L17" i="18"/>
  <c r="H17" i="18"/>
  <c r="O16" i="18"/>
  <c r="N16" i="18"/>
  <c r="L16" i="18"/>
  <c r="H16" i="18"/>
  <c r="M16" i="18"/>
  <c r="P16" i="18"/>
  <c r="O15" i="18"/>
  <c r="N15" i="18"/>
  <c r="L15" i="18"/>
  <c r="H15" i="18"/>
  <c r="K15" i="18" s="1"/>
  <c r="O37" i="108"/>
  <c r="N37" i="108"/>
  <c r="L37" i="108"/>
  <c r="H37" i="108"/>
  <c r="M37" i="108"/>
  <c r="P37" i="108"/>
  <c r="O36" i="108"/>
  <c r="N36" i="108"/>
  <c r="L36" i="108"/>
  <c r="H36" i="108"/>
  <c r="K36" i="108"/>
  <c r="O35" i="108"/>
  <c r="N35" i="108"/>
  <c r="L35" i="108"/>
  <c r="H35" i="108"/>
  <c r="M35" i="108" s="1"/>
  <c r="P35" i="108" s="1"/>
  <c r="O34" i="108"/>
  <c r="N34" i="108"/>
  <c r="L34" i="108"/>
  <c r="H34" i="108"/>
  <c r="K34" i="108" s="1"/>
  <c r="M34" i="108"/>
  <c r="P34" i="108" s="1"/>
  <c r="O33" i="108"/>
  <c r="N33" i="108"/>
  <c r="L33" i="108"/>
  <c r="H33" i="108"/>
  <c r="K33" i="108" s="1"/>
  <c r="O32" i="108"/>
  <c r="N32" i="108"/>
  <c r="P32" i="108"/>
  <c r="L32" i="108"/>
  <c r="H32" i="108"/>
  <c r="M32" i="108" s="1"/>
  <c r="O31" i="108"/>
  <c r="N31" i="108"/>
  <c r="L31" i="108"/>
  <c r="H31" i="108"/>
  <c r="K31" i="108" s="1"/>
  <c r="O30" i="108"/>
  <c r="N30" i="108"/>
  <c r="L30" i="108"/>
  <c r="K30" i="108"/>
  <c r="H30" i="108"/>
  <c r="M30" i="108" s="1"/>
  <c r="P30" i="108" s="1"/>
  <c r="O29" i="108"/>
  <c r="N29" i="108"/>
  <c r="L29" i="108"/>
  <c r="H29" i="108"/>
  <c r="K29" i="108"/>
  <c r="O28" i="108"/>
  <c r="N28" i="108"/>
  <c r="L28" i="108"/>
  <c r="H28" i="108"/>
  <c r="M28" i="108" s="1"/>
  <c r="P28" i="108" s="1"/>
  <c r="O27" i="108"/>
  <c r="N27" i="108"/>
  <c r="L27" i="108"/>
  <c r="H27" i="108"/>
  <c r="M27" i="108" s="1"/>
  <c r="P27" i="108" s="1"/>
  <c r="O26" i="108"/>
  <c r="N26" i="108"/>
  <c r="L26" i="108"/>
  <c r="H26" i="108"/>
  <c r="M26" i="108" s="1"/>
  <c r="P26" i="108" s="1"/>
  <c r="O25" i="108"/>
  <c r="N25" i="108"/>
  <c r="L25" i="108"/>
  <c r="H25" i="108"/>
  <c r="M25" i="108" s="1"/>
  <c r="P25" i="108" s="1"/>
  <c r="O24" i="108"/>
  <c r="N24" i="108"/>
  <c r="L24" i="108"/>
  <c r="H24" i="108"/>
  <c r="K24" i="108"/>
  <c r="O23" i="108"/>
  <c r="N23" i="108"/>
  <c r="L23" i="108"/>
  <c r="H23" i="108"/>
  <c r="M23" i="108"/>
  <c r="P23" i="108" s="1"/>
  <c r="O22" i="108"/>
  <c r="N22" i="108"/>
  <c r="L22" i="108"/>
  <c r="H22" i="108"/>
  <c r="O21" i="108"/>
  <c r="N21" i="108"/>
  <c r="L21" i="108"/>
  <c r="K21" i="108"/>
  <c r="H21" i="108"/>
  <c r="M21" i="108" s="1"/>
  <c r="P21" i="108" s="1"/>
  <c r="O20" i="108"/>
  <c r="N20" i="108"/>
  <c r="L20" i="108"/>
  <c r="H20" i="108"/>
  <c r="M20" i="108" s="1"/>
  <c r="O19" i="108"/>
  <c r="N19" i="108"/>
  <c r="L19" i="108"/>
  <c r="K19" i="108"/>
  <c r="H19" i="108"/>
  <c r="M19" i="108" s="1"/>
  <c r="O18" i="108"/>
  <c r="N18" i="108"/>
  <c r="L18" i="108"/>
  <c r="K18" i="108"/>
  <c r="H18" i="108"/>
  <c r="M18" i="108"/>
  <c r="P18" i="108"/>
  <c r="O17" i="108"/>
  <c r="N17" i="108"/>
  <c r="L17" i="108"/>
  <c r="H17" i="108"/>
  <c r="K17" i="108" s="1"/>
  <c r="O16" i="108"/>
  <c r="N16" i="108"/>
  <c r="L16" i="108"/>
  <c r="H16" i="108"/>
  <c r="M16" i="108" s="1"/>
  <c r="P16" i="108" s="1"/>
  <c r="O15" i="108"/>
  <c r="N15" i="108"/>
  <c r="L15" i="108"/>
  <c r="H15" i="108"/>
  <c r="M15" i="108"/>
  <c r="P15" i="108" s="1"/>
  <c r="O16" i="135"/>
  <c r="N16" i="135"/>
  <c r="L16" i="135"/>
  <c r="H16" i="135"/>
  <c r="M16" i="135" s="1"/>
  <c r="P16" i="135" s="1"/>
  <c r="O15" i="135"/>
  <c r="N15" i="135"/>
  <c r="L15" i="135"/>
  <c r="H15" i="135"/>
  <c r="M15" i="135" s="1"/>
  <c r="K15" i="135"/>
  <c r="O48" i="49"/>
  <c r="N48" i="49"/>
  <c r="L48" i="49"/>
  <c r="H48" i="49"/>
  <c r="O47" i="49"/>
  <c r="N47" i="49"/>
  <c r="M47" i="49"/>
  <c r="P47" i="49" s="1"/>
  <c r="L47" i="49"/>
  <c r="H47" i="49"/>
  <c r="K47" i="49"/>
  <c r="O46" i="49"/>
  <c r="N46" i="49"/>
  <c r="L46" i="49"/>
  <c r="H46" i="49"/>
  <c r="M46" i="49" s="1"/>
  <c r="P46" i="49" s="1"/>
  <c r="O45" i="49"/>
  <c r="N45" i="49"/>
  <c r="L45" i="49"/>
  <c r="H45" i="49"/>
  <c r="M45" i="49" s="1"/>
  <c r="P45" i="49" s="1"/>
  <c r="O44" i="49"/>
  <c r="N44" i="49"/>
  <c r="L44" i="49"/>
  <c r="H44" i="49"/>
  <c r="M44" i="49" s="1"/>
  <c r="P44" i="49" s="1"/>
  <c r="O43" i="49"/>
  <c r="N43" i="49"/>
  <c r="L43" i="49"/>
  <c r="K43" i="49"/>
  <c r="H43" i="49"/>
  <c r="M43" i="49" s="1"/>
  <c r="P43" i="49" s="1"/>
  <c r="O42" i="49"/>
  <c r="N42" i="49"/>
  <c r="M42" i="49"/>
  <c r="P42" i="49" s="1"/>
  <c r="L42" i="49"/>
  <c r="H42" i="49"/>
  <c r="K42" i="49"/>
  <c r="O41" i="49"/>
  <c r="N41" i="49"/>
  <c r="L41" i="49"/>
  <c r="H41" i="49"/>
  <c r="M41" i="49" s="1"/>
  <c r="P41" i="49" s="1"/>
  <c r="O40" i="49"/>
  <c r="N40" i="49"/>
  <c r="L40" i="49"/>
  <c r="H40" i="49"/>
  <c r="K40" i="49" s="1"/>
  <c r="O39" i="49"/>
  <c r="N39" i="49"/>
  <c r="L39" i="49"/>
  <c r="H39" i="49"/>
  <c r="M39" i="49"/>
  <c r="P39" i="49" s="1"/>
  <c r="O38" i="49"/>
  <c r="N38" i="49"/>
  <c r="L38" i="49"/>
  <c r="H38" i="49"/>
  <c r="O37" i="49"/>
  <c r="N37" i="49"/>
  <c r="L37" i="49"/>
  <c r="H37" i="49"/>
  <c r="K37" i="49" s="1"/>
  <c r="O36" i="49"/>
  <c r="N36" i="49"/>
  <c r="L36" i="49"/>
  <c r="K36" i="49"/>
  <c r="H36" i="49"/>
  <c r="M36" i="49" s="1"/>
  <c r="P36" i="49" s="1"/>
  <c r="O35" i="49"/>
  <c r="N35" i="49"/>
  <c r="L35" i="49"/>
  <c r="H35" i="49"/>
  <c r="O34" i="49"/>
  <c r="N34" i="49"/>
  <c r="L34" i="49"/>
  <c r="H34" i="49"/>
  <c r="M34" i="49" s="1"/>
  <c r="P34" i="49" s="1"/>
  <c r="O33" i="49"/>
  <c r="N33" i="49"/>
  <c r="L33" i="49"/>
  <c r="H33" i="49"/>
  <c r="M33" i="49"/>
  <c r="P33" i="49" s="1"/>
  <c r="O32" i="49"/>
  <c r="N32" i="49"/>
  <c r="L32" i="49"/>
  <c r="H32" i="49"/>
  <c r="M32" i="49" s="1"/>
  <c r="P32" i="49" s="1"/>
  <c r="O31" i="49"/>
  <c r="N31" i="49"/>
  <c r="L31" i="49"/>
  <c r="H31" i="49"/>
  <c r="M31" i="49" s="1"/>
  <c r="O30" i="49"/>
  <c r="N30" i="49"/>
  <c r="L30" i="49"/>
  <c r="H30" i="49"/>
  <c r="O29" i="49"/>
  <c r="N29" i="49"/>
  <c r="L29" i="49"/>
  <c r="H29" i="49"/>
  <c r="M29" i="49"/>
  <c r="P29" i="49" s="1"/>
  <c r="O28" i="49"/>
  <c r="N28" i="49"/>
  <c r="L28" i="49"/>
  <c r="H28" i="49"/>
  <c r="K28" i="49"/>
  <c r="O27" i="49"/>
  <c r="N27" i="49"/>
  <c r="P27" i="49"/>
  <c r="L27" i="49"/>
  <c r="H27" i="49"/>
  <c r="M27" i="49" s="1"/>
  <c r="O26" i="49"/>
  <c r="N26" i="49"/>
  <c r="L26" i="49"/>
  <c r="H26" i="49"/>
  <c r="M26" i="49" s="1"/>
  <c r="O25" i="49"/>
  <c r="N25" i="49"/>
  <c r="L25" i="49"/>
  <c r="H25" i="49"/>
  <c r="M25" i="49"/>
  <c r="P25" i="49"/>
  <c r="O24" i="49"/>
  <c r="N24" i="49"/>
  <c r="L24" i="49"/>
  <c r="K24" i="49"/>
  <c r="H24" i="49"/>
  <c r="M24" i="49" s="1"/>
  <c r="P24" i="49" s="1"/>
  <c r="O23" i="49"/>
  <c r="N23" i="49"/>
  <c r="L23" i="49"/>
  <c r="H23" i="49"/>
  <c r="M23" i="49"/>
  <c r="P23" i="49" s="1"/>
  <c r="O22" i="49"/>
  <c r="N22" i="49"/>
  <c r="M22" i="49"/>
  <c r="P22" i="49" s="1"/>
  <c r="L22" i="49"/>
  <c r="H22" i="49"/>
  <c r="K22" i="49" s="1"/>
  <c r="O21" i="49"/>
  <c r="N21" i="49"/>
  <c r="L21" i="49"/>
  <c r="H21" i="49"/>
  <c r="M21" i="49" s="1"/>
  <c r="P21" i="49" s="1"/>
  <c r="K21" i="49"/>
  <c r="O20" i="49"/>
  <c r="N20" i="49"/>
  <c r="L20" i="49"/>
  <c r="H20" i="49"/>
  <c r="M20" i="49" s="1"/>
  <c r="P20" i="49" s="1"/>
  <c r="K20" i="49"/>
  <c r="O19" i="49"/>
  <c r="N19" i="49"/>
  <c r="L19" i="49"/>
  <c r="H19" i="49"/>
  <c r="K19" i="49"/>
  <c r="O18" i="49"/>
  <c r="N18" i="49"/>
  <c r="L18" i="49"/>
  <c r="H18" i="49"/>
  <c r="O17" i="49"/>
  <c r="N17" i="49"/>
  <c r="L17" i="49"/>
  <c r="H17" i="49"/>
  <c r="M17" i="49"/>
  <c r="P17" i="49"/>
  <c r="O16" i="49"/>
  <c r="N16" i="49"/>
  <c r="L16" i="49"/>
  <c r="H16" i="49"/>
  <c r="K16" i="49" s="1"/>
  <c r="O15" i="49"/>
  <c r="N15" i="49"/>
  <c r="L15" i="49"/>
  <c r="H15" i="49"/>
  <c r="M15" i="49"/>
  <c r="P15" i="49" s="1"/>
  <c r="O21" i="127"/>
  <c r="N21" i="127"/>
  <c r="L21" i="127"/>
  <c r="H21" i="127"/>
  <c r="M21" i="127"/>
  <c r="P21" i="127" s="1"/>
  <c r="O20" i="127"/>
  <c r="N20" i="127"/>
  <c r="L20" i="127"/>
  <c r="H20" i="127"/>
  <c r="K20" i="127"/>
  <c r="O19" i="127"/>
  <c r="N19" i="127"/>
  <c r="P19" i="127"/>
  <c r="L19" i="127"/>
  <c r="K19" i="127"/>
  <c r="H19" i="127"/>
  <c r="M19" i="127" s="1"/>
  <c r="O18" i="127"/>
  <c r="N18" i="127"/>
  <c r="L18" i="127"/>
  <c r="H18" i="127"/>
  <c r="O17" i="127"/>
  <c r="N17" i="127"/>
  <c r="L17" i="127"/>
  <c r="K17" i="127"/>
  <c r="H17" i="127"/>
  <c r="M17" i="127" s="1"/>
  <c r="O16" i="127"/>
  <c r="N16" i="127"/>
  <c r="L16" i="127"/>
  <c r="H16" i="127"/>
  <c r="O15" i="127"/>
  <c r="N15" i="127"/>
  <c r="M15" i="127"/>
  <c r="P15" i="127" s="1"/>
  <c r="L15" i="127"/>
  <c r="K15" i="127"/>
  <c r="H15" i="127"/>
  <c r="O19" i="106"/>
  <c r="N19" i="106"/>
  <c r="L19" i="106"/>
  <c r="H19" i="106"/>
  <c r="M19" i="106"/>
  <c r="P19" i="106" s="1"/>
  <c r="O18" i="106"/>
  <c r="N18" i="106"/>
  <c r="M18" i="106"/>
  <c r="P18" i="106" s="1"/>
  <c r="L18" i="106"/>
  <c r="H18" i="106"/>
  <c r="K18" i="106"/>
  <c r="O17" i="106"/>
  <c r="N17" i="106"/>
  <c r="L17" i="106"/>
  <c r="H17" i="106"/>
  <c r="M17" i="106" s="1"/>
  <c r="P17" i="106" s="1"/>
  <c r="O16" i="106"/>
  <c r="N16" i="106"/>
  <c r="L16" i="106"/>
  <c r="H16" i="106"/>
  <c r="K16" i="106" s="1"/>
  <c r="M16" i="106"/>
  <c r="O15" i="106"/>
  <c r="N15" i="106"/>
  <c r="L15" i="106"/>
  <c r="H15" i="106"/>
  <c r="K15" i="106" s="1"/>
  <c r="O47" i="6"/>
  <c r="N47" i="6"/>
  <c r="L47" i="6"/>
  <c r="H47" i="6"/>
  <c r="O46" i="6"/>
  <c r="N46" i="6"/>
  <c r="L46" i="6"/>
  <c r="H46" i="6"/>
  <c r="K46" i="6" s="1"/>
  <c r="O45" i="6"/>
  <c r="N45" i="6"/>
  <c r="L45" i="6"/>
  <c r="H45" i="6"/>
  <c r="M45" i="6" s="1"/>
  <c r="P45" i="6" s="1"/>
  <c r="O44" i="6"/>
  <c r="N44" i="6"/>
  <c r="L44" i="6"/>
  <c r="H44" i="6"/>
  <c r="K44" i="6" s="1"/>
  <c r="M44" i="6"/>
  <c r="P44" i="6" s="1"/>
  <c r="O43" i="6"/>
  <c r="N43" i="6"/>
  <c r="L43" i="6"/>
  <c r="H43" i="6"/>
  <c r="M43" i="6"/>
  <c r="P43" i="6" s="1"/>
  <c r="O42" i="6"/>
  <c r="N42" i="6"/>
  <c r="L42" i="6"/>
  <c r="H42" i="6"/>
  <c r="K42" i="6" s="1"/>
  <c r="O41" i="6"/>
  <c r="N41" i="6"/>
  <c r="L41" i="6"/>
  <c r="H41" i="6"/>
  <c r="O40" i="6"/>
  <c r="N40" i="6"/>
  <c r="M40" i="6"/>
  <c r="P40" i="6" s="1"/>
  <c r="L40" i="6"/>
  <c r="H40" i="6"/>
  <c r="K40" i="6"/>
  <c r="O39" i="6"/>
  <c r="N39" i="6"/>
  <c r="L39" i="6"/>
  <c r="H39" i="6"/>
  <c r="K39" i="6" s="1"/>
  <c r="O38" i="6"/>
  <c r="N38" i="6"/>
  <c r="L38" i="6"/>
  <c r="H38" i="6"/>
  <c r="K38" i="6" s="1"/>
  <c r="O37" i="6"/>
  <c r="N37" i="6"/>
  <c r="L37" i="6"/>
  <c r="K37" i="6"/>
  <c r="H37" i="6"/>
  <c r="M37" i="6" s="1"/>
  <c r="P37" i="6" s="1"/>
  <c r="O36" i="6"/>
  <c r="N36" i="6"/>
  <c r="L36" i="6"/>
  <c r="H36" i="6"/>
  <c r="K36" i="6" s="1"/>
  <c r="O35" i="6"/>
  <c r="N35" i="6"/>
  <c r="L35" i="6"/>
  <c r="H35" i="6"/>
  <c r="O34" i="6"/>
  <c r="N34" i="6"/>
  <c r="M34" i="6"/>
  <c r="P34" i="6" s="1"/>
  <c r="L34" i="6"/>
  <c r="H34" i="6"/>
  <c r="K34" i="6" s="1"/>
  <c r="O33" i="6"/>
  <c r="N33" i="6"/>
  <c r="L33" i="6"/>
  <c r="H33" i="6"/>
  <c r="M33" i="6" s="1"/>
  <c r="P33" i="6" s="1"/>
  <c r="O32" i="6"/>
  <c r="N32" i="6"/>
  <c r="L32" i="6"/>
  <c r="H32" i="6"/>
  <c r="K32" i="6" s="1"/>
  <c r="M32" i="6"/>
  <c r="O31" i="6"/>
  <c r="N31" i="6"/>
  <c r="L31" i="6"/>
  <c r="H31" i="6"/>
  <c r="M31" i="6"/>
  <c r="P31" i="6" s="1"/>
  <c r="O30" i="6"/>
  <c r="N30" i="6"/>
  <c r="L30" i="6"/>
  <c r="H30" i="6"/>
  <c r="K30" i="6" s="1"/>
  <c r="O29" i="6"/>
  <c r="N29" i="6"/>
  <c r="L29" i="6"/>
  <c r="H29" i="6"/>
  <c r="O28" i="6"/>
  <c r="N28" i="6"/>
  <c r="M28" i="6"/>
  <c r="P28" i="6" s="1"/>
  <c r="L28" i="6"/>
  <c r="H28" i="6"/>
  <c r="K28" i="6"/>
  <c r="O27" i="6"/>
  <c r="N27" i="6"/>
  <c r="L27" i="6"/>
  <c r="H27" i="6"/>
  <c r="K27" i="6" s="1"/>
  <c r="O26" i="6"/>
  <c r="N26" i="6"/>
  <c r="L26" i="6"/>
  <c r="H26" i="6"/>
  <c r="K26" i="6" s="1"/>
  <c r="M26" i="6"/>
  <c r="P26" i="6"/>
  <c r="O25" i="6"/>
  <c r="N25" i="6"/>
  <c r="L25" i="6"/>
  <c r="K25" i="6"/>
  <c r="H25" i="6"/>
  <c r="M25" i="6" s="1"/>
  <c r="P25" i="6" s="1"/>
  <c r="O24" i="6"/>
  <c r="N24" i="6"/>
  <c r="L24" i="6"/>
  <c r="H24" i="6"/>
  <c r="K24" i="6" s="1"/>
  <c r="O23" i="6"/>
  <c r="N23" i="6"/>
  <c r="L23" i="6"/>
  <c r="H23" i="6"/>
  <c r="O22" i="6"/>
  <c r="N22" i="6"/>
  <c r="M22" i="6"/>
  <c r="P22" i="6" s="1"/>
  <c r="L22" i="6"/>
  <c r="H22" i="6"/>
  <c r="K22" i="6" s="1"/>
  <c r="O21" i="6"/>
  <c r="N21" i="6"/>
  <c r="L21" i="6"/>
  <c r="H21" i="6"/>
  <c r="M21" i="6" s="1"/>
  <c r="P21" i="6" s="1"/>
  <c r="O20" i="6"/>
  <c r="N20" i="6"/>
  <c r="L20" i="6"/>
  <c r="H20" i="6"/>
  <c r="K20" i="6" s="1"/>
  <c r="M20" i="6"/>
  <c r="O19" i="6"/>
  <c r="N19" i="6"/>
  <c r="L19" i="6"/>
  <c r="H19" i="6"/>
  <c r="M19" i="6" s="1"/>
  <c r="P19" i="6" s="1"/>
  <c r="O18" i="6"/>
  <c r="N18" i="6"/>
  <c r="L18" i="6"/>
  <c r="H18" i="6"/>
  <c r="K18" i="6" s="1"/>
  <c r="O17" i="6"/>
  <c r="N17" i="6"/>
  <c r="L17" i="6"/>
  <c r="H17" i="6"/>
  <c r="O16" i="6"/>
  <c r="N16" i="6"/>
  <c r="M16" i="6"/>
  <c r="P16" i="6" s="1"/>
  <c r="L16" i="6"/>
  <c r="H16" i="6"/>
  <c r="K16" i="6"/>
  <c r="O15" i="6"/>
  <c r="N15" i="6"/>
  <c r="L15" i="6"/>
  <c r="H15" i="6"/>
  <c r="K15" i="6" s="1"/>
  <c r="O34" i="23"/>
  <c r="N34" i="23"/>
  <c r="L34" i="23"/>
  <c r="H34" i="23"/>
  <c r="M34" i="23"/>
  <c r="P34" i="23"/>
  <c r="O33" i="23"/>
  <c r="N33" i="23"/>
  <c r="L33" i="23"/>
  <c r="H33" i="23"/>
  <c r="M33" i="23" s="1"/>
  <c r="K33" i="23"/>
  <c r="O32" i="23"/>
  <c r="N32" i="23"/>
  <c r="L32" i="23"/>
  <c r="H32" i="23"/>
  <c r="M32" i="23"/>
  <c r="P32" i="23"/>
  <c r="O31" i="23"/>
  <c r="N31" i="23"/>
  <c r="L31" i="23"/>
  <c r="K31" i="23"/>
  <c r="H31" i="23"/>
  <c r="M31" i="23" s="1"/>
  <c r="P31" i="23" s="1"/>
  <c r="O30" i="23"/>
  <c r="N30" i="23"/>
  <c r="L30" i="23"/>
  <c r="H30" i="23"/>
  <c r="M30" i="23"/>
  <c r="P30" i="23" s="1"/>
  <c r="O29" i="23"/>
  <c r="N29" i="23"/>
  <c r="M29" i="23"/>
  <c r="P29" i="23" s="1"/>
  <c r="L29" i="23"/>
  <c r="H29" i="23"/>
  <c r="K29" i="23" s="1"/>
  <c r="O28" i="23"/>
  <c r="N28" i="23"/>
  <c r="P28" i="23"/>
  <c r="L28" i="23"/>
  <c r="H28" i="23"/>
  <c r="M28" i="23" s="1"/>
  <c r="O27" i="23"/>
  <c r="N27" i="23"/>
  <c r="L27" i="23"/>
  <c r="H27" i="23"/>
  <c r="M27" i="23"/>
  <c r="P27" i="23" s="1"/>
  <c r="O26" i="23"/>
  <c r="N26" i="23"/>
  <c r="L26" i="23"/>
  <c r="H26" i="23"/>
  <c r="K26" i="23"/>
  <c r="O25" i="23"/>
  <c r="N25" i="23"/>
  <c r="L25" i="23"/>
  <c r="H25" i="23"/>
  <c r="M25" i="23"/>
  <c r="P25" i="23"/>
  <c r="O24" i="23"/>
  <c r="N24" i="23"/>
  <c r="L24" i="23"/>
  <c r="H24" i="23"/>
  <c r="M24" i="23" s="1"/>
  <c r="P24" i="23" s="1"/>
  <c r="O23" i="23"/>
  <c r="N23" i="23"/>
  <c r="L23" i="23"/>
  <c r="H23" i="23"/>
  <c r="K23" i="23" s="1"/>
  <c r="M23" i="23"/>
  <c r="O22" i="23"/>
  <c r="N22" i="23"/>
  <c r="L22" i="23"/>
  <c r="H22" i="23"/>
  <c r="M22" i="23"/>
  <c r="P22" i="23"/>
  <c r="O21" i="23"/>
  <c r="P21" i="23" s="1"/>
  <c r="N21" i="23"/>
  <c r="M21" i="23"/>
  <c r="L21" i="23"/>
  <c r="H21" i="23"/>
  <c r="K21" i="23"/>
  <c r="O20" i="23"/>
  <c r="N20" i="23"/>
  <c r="L20" i="23"/>
  <c r="H20" i="23"/>
  <c r="K20" i="23" s="1"/>
  <c r="M20" i="23"/>
  <c r="O19" i="23"/>
  <c r="N19" i="23"/>
  <c r="L19" i="23"/>
  <c r="H19" i="23"/>
  <c r="K19" i="23" s="1"/>
  <c r="M19" i="23"/>
  <c r="P19" i="23"/>
  <c r="O18" i="23"/>
  <c r="N18" i="23"/>
  <c r="L18" i="23"/>
  <c r="H18" i="23"/>
  <c r="K18" i="23" s="1"/>
  <c r="O17" i="23"/>
  <c r="N17" i="23"/>
  <c r="M17" i="23"/>
  <c r="P17" i="23" s="1"/>
  <c r="L17" i="23"/>
  <c r="H17" i="23"/>
  <c r="K17" i="23" s="1"/>
  <c r="O16" i="23"/>
  <c r="N16" i="23"/>
  <c r="L16" i="23"/>
  <c r="H16" i="23"/>
  <c r="K16" i="23" s="1"/>
  <c r="O15" i="23"/>
  <c r="N15" i="23"/>
  <c r="L15" i="23"/>
  <c r="H15" i="23"/>
  <c r="M15" i="23"/>
  <c r="P15" i="23" s="1"/>
  <c r="O37" i="72"/>
  <c r="N37" i="72"/>
  <c r="P37" i="72"/>
  <c r="L37" i="72"/>
  <c r="H37" i="72"/>
  <c r="M37" i="72" s="1"/>
  <c r="K37" i="72"/>
  <c r="O36" i="72"/>
  <c r="N36" i="72"/>
  <c r="L36" i="72"/>
  <c r="H36" i="72"/>
  <c r="K36" i="72" s="1"/>
  <c r="O35" i="72"/>
  <c r="N35" i="72"/>
  <c r="L35" i="72"/>
  <c r="H35" i="72"/>
  <c r="M35" i="72"/>
  <c r="P35" i="72" s="1"/>
  <c r="O34" i="72"/>
  <c r="N34" i="72"/>
  <c r="M34" i="72"/>
  <c r="P34" i="72" s="1"/>
  <c r="L34" i="72"/>
  <c r="H34" i="72"/>
  <c r="K34" i="72" s="1"/>
  <c r="O33" i="72"/>
  <c r="N33" i="72"/>
  <c r="L33" i="72"/>
  <c r="H33" i="72"/>
  <c r="M33" i="72" s="1"/>
  <c r="P33" i="72" s="1"/>
  <c r="O32" i="72"/>
  <c r="N32" i="72"/>
  <c r="L32" i="72"/>
  <c r="K32" i="72"/>
  <c r="H32" i="72"/>
  <c r="M32" i="72" s="1"/>
  <c r="O31" i="72"/>
  <c r="N31" i="72"/>
  <c r="L31" i="72"/>
  <c r="H31" i="72"/>
  <c r="M31" i="72"/>
  <c r="P31" i="72"/>
  <c r="O30" i="72"/>
  <c r="P30" i="72" s="1"/>
  <c r="N30" i="72"/>
  <c r="M30" i="72"/>
  <c r="L30" i="72"/>
  <c r="H30" i="72"/>
  <c r="K30" i="72"/>
  <c r="O29" i="72"/>
  <c r="N29" i="72"/>
  <c r="N39" i="72" s="1"/>
  <c r="H31" i="17" s="1"/>
  <c r="L29" i="72"/>
  <c r="H29" i="72"/>
  <c r="K29" i="72"/>
  <c r="O28" i="72"/>
  <c r="N28" i="72"/>
  <c r="L28" i="72"/>
  <c r="H28" i="72"/>
  <c r="O27" i="72"/>
  <c r="N27" i="72"/>
  <c r="L27" i="72"/>
  <c r="H27" i="72"/>
  <c r="M27" i="72"/>
  <c r="P27" i="72"/>
  <c r="O26" i="72"/>
  <c r="N26" i="72"/>
  <c r="L26" i="72"/>
  <c r="H26" i="72"/>
  <c r="K26" i="72" s="1"/>
  <c r="O25" i="72"/>
  <c r="N25" i="72"/>
  <c r="M25" i="72"/>
  <c r="L25" i="72"/>
  <c r="H25" i="72"/>
  <c r="K25" i="72"/>
  <c r="O24" i="72"/>
  <c r="N24" i="72"/>
  <c r="L24" i="72"/>
  <c r="K24" i="72"/>
  <c r="H24" i="72"/>
  <c r="M24" i="72" s="1"/>
  <c r="P24" i="72" s="1"/>
  <c r="O23" i="72"/>
  <c r="N23" i="72"/>
  <c r="L23" i="72"/>
  <c r="H23" i="72"/>
  <c r="M23" i="72"/>
  <c r="P23" i="72"/>
  <c r="O22" i="72"/>
  <c r="O39" i="72" s="1"/>
  <c r="I31" i="17" s="1"/>
  <c r="N22" i="72"/>
  <c r="L22" i="72"/>
  <c r="H22" i="72"/>
  <c r="K22" i="72" s="1"/>
  <c r="O21" i="72"/>
  <c r="N21" i="72"/>
  <c r="L21" i="72"/>
  <c r="H21" i="72"/>
  <c r="M21" i="72"/>
  <c r="P21" i="72"/>
  <c r="O20" i="72"/>
  <c r="N20" i="72"/>
  <c r="L20" i="72"/>
  <c r="H20" i="72"/>
  <c r="K20" i="72" s="1"/>
  <c r="O19" i="72"/>
  <c r="N19" i="72"/>
  <c r="L19" i="72"/>
  <c r="H19" i="72"/>
  <c r="M19" i="72"/>
  <c r="P19" i="72" s="1"/>
  <c r="O18" i="72"/>
  <c r="N18" i="72"/>
  <c r="M18" i="72"/>
  <c r="P18" i="72" s="1"/>
  <c r="L18" i="72"/>
  <c r="H18" i="72"/>
  <c r="K18" i="72"/>
  <c r="O17" i="72"/>
  <c r="N17" i="72"/>
  <c r="L17" i="72"/>
  <c r="H17" i="72"/>
  <c r="K17" i="72" s="1"/>
  <c r="O16" i="72"/>
  <c r="N16" i="72"/>
  <c r="L16" i="72"/>
  <c r="L39" i="72" s="1"/>
  <c r="J31" i="17" s="1"/>
  <c r="H16" i="72"/>
  <c r="K16" i="72" s="1"/>
  <c r="M16" i="72"/>
  <c r="P16" i="72"/>
  <c r="O15" i="72"/>
  <c r="N15" i="72"/>
  <c r="L15" i="72"/>
  <c r="H15" i="72"/>
  <c r="M15" i="72" s="1"/>
  <c r="P15" i="72" s="1"/>
  <c r="O37" i="56"/>
  <c r="N37" i="56"/>
  <c r="L37" i="56"/>
  <c r="H37" i="56"/>
  <c r="M37" i="56"/>
  <c r="P37" i="56"/>
  <c r="O36" i="56"/>
  <c r="N36" i="56"/>
  <c r="M36" i="56"/>
  <c r="P36" i="56"/>
  <c r="L36" i="56"/>
  <c r="H36" i="56"/>
  <c r="K36" i="56"/>
  <c r="O35" i="56"/>
  <c r="N35" i="56"/>
  <c r="L35" i="56"/>
  <c r="H35" i="56"/>
  <c r="M35" i="56"/>
  <c r="P35" i="56" s="1"/>
  <c r="O34" i="56"/>
  <c r="N34" i="56"/>
  <c r="L34" i="56"/>
  <c r="L39" i="56" s="1"/>
  <c r="J32" i="17" s="1"/>
  <c r="K34" i="56"/>
  <c r="H34" i="56"/>
  <c r="M34" i="56"/>
  <c r="P34" i="56"/>
  <c r="O33" i="56"/>
  <c r="N33" i="56"/>
  <c r="L33" i="56"/>
  <c r="H33" i="56"/>
  <c r="O32" i="56"/>
  <c r="N32" i="56"/>
  <c r="L32" i="56"/>
  <c r="K32" i="56"/>
  <c r="H32" i="56"/>
  <c r="M32" i="56" s="1"/>
  <c r="P32" i="56" s="1"/>
  <c r="O31" i="56"/>
  <c r="N31" i="56"/>
  <c r="M31" i="56"/>
  <c r="P31" i="56" s="1"/>
  <c r="L31" i="56"/>
  <c r="H31" i="56"/>
  <c r="K31" i="56" s="1"/>
  <c r="O30" i="56"/>
  <c r="N30" i="56"/>
  <c r="L30" i="56"/>
  <c r="H30" i="56"/>
  <c r="K30" i="56" s="1"/>
  <c r="O29" i="56"/>
  <c r="N29" i="56"/>
  <c r="L29" i="56"/>
  <c r="H29" i="56"/>
  <c r="K29" i="56"/>
  <c r="O28" i="56"/>
  <c r="N28" i="56"/>
  <c r="L28" i="56"/>
  <c r="H28" i="56"/>
  <c r="M28" i="56" s="1"/>
  <c r="P28" i="56" s="1"/>
  <c r="O27" i="56"/>
  <c r="N27" i="56"/>
  <c r="L27" i="56"/>
  <c r="H27" i="56"/>
  <c r="M27" i="56"/>
  <c r="P27" i="56"/>
  <c r="O26" i="56"/>
  <c r="N26" i="56"/>
  <c r="L26" i="56"/>
  <c r="K26" i="56"/>
  <c r="H26" i="56"/>
  <c r="M26" i="56" s="1"/>
  <c r="P26" i="56" s="1"/>
  <c r="O25" i="56"/>
  <c r="N25" i="56"/>
  <c r="L25" i="56"/>
  <c r="H25" i="56"/>
  <c r="M25" i="56"/>
  <c r="P25" i="56" s="1"/>
  <c r="O24" i="56"/>
  <c r="N24" i="56"/>
  <c r="M24" i="56"/>
  <c r="P24" i="56" s="1"/>
  <c r="L24" i="56"/>
  <c r="H24" i="56"/>
  <c r="K24" i="56"/>
  <c r="O23" i="56"/>
  <c r="N23" i="56"/>
  <c r="L23" i="56"/>
  <c r="H23" i="56"/>
  <c r="M23" i="56" s="1"/>
  <c r="P23" i="56" s="1"/>
  <c r="O22" i="56"/>
  <c r="N22" i="56"/>
  <c r="L22" i="56"/>
  <c r="H22" i="56"/>
  <c r="M22" i="56"/>
  <c r="P22" i="56"/>
  <c r="O21" i="56"/>
  <c r="N21" i="56"/>
  <c r="M21" i="56"/>
  <c r="P21" i="56"/>
  <c r="L21" i="56"/>
  <c r="H21" i="56"/>
  <c r="K21" i="56"/>
  <c r="O20" i="56"/>
  <c r="N20" i="56"/>
  <c r="L20" i="56"/>
  <c r="H20" i="56"/>
  <c r="M20" i="56"/>
  <c r="P20" i="56" s="1"/>
  <c r="O19" i="56"/>
  <c r="N19" i="56"/>
  <c r="L19" i="56"/>
  <c r="H19" i="56"/>
  <c r="K19" i="56" s="1"/>
  <c r="M19" i="56"/>
  <c r="P19" i="56"/>
  <c r="O18" i="56"/>
  <c r="N18" i="56"/>
  <c r="L18" i="56"/>
  <c r="H18" i="56"/>
  <c r="M18" i="56" s="1"/>
  <c r="P18" i="56" s="1"/>
  <c r="O17" i="56"/>
  <c r="N17" i="56"/>
  <c r="L17" i="56"/>
  <c r="K17" i="56"/>
  <c r="H17" i="56"/>
  <c r="M17" i="56" s="1"/>
  <c r="P17" i="56" s="1"/>
  <c r="O16" i="56"/>
  <c r="N16" i="56"/>
  <c r="L16" i="56"/>
  <c r="H16" i="56"/>
  <c r="O15" i="56"/>
  <c r="N15" i="56"/>
  <c r="M15" i="56"/>
  <c r="P15" i="56"/>
  <c r="L15" i="56"/>
  <c r="H15" i="56"/>
  <c r="K15" i="56"/>
  <c r="O55" i="96"/>
  <c r="N55" i="96"/>
  <c r="L55" i="96"/>
  <c r="K55" i="96"/>
  <c r="H55" i="96"/>
  <c r="M55" i="96" s="1"/>
  <c r="P55" i="96" s="1"/>
  <c r="O54" i="96"/>
  <c r="N54" i="96"/>
  <c r="L54" i="96"/>
  <c r="H54" i="96"/>
  <c r="O53" i="96"/>
  <c r="N53" i="96"/>
  <c r="M53" i="96"/>
  <c r="P53" i="96" s="1"/>
  <c r="L53" i="96"/>
  <c r="H53" i="96"/>
  <c r="K53" i="96"/>
  <c r="O52" i="96"/>
  <c r="N52" i="96"/>
  <c r="L52" i="96"/>
  <c r="K52" i="96"/>
  <c r="H52" i="96"/>
  <c r="M52" i="96"/>
  <c r="P52" i="96" s="1"/>
  <c r="O51" i="96"/>
  <c r="N51" i="96"/>
  <c r="L51" i="96"/>
  <c r="H51" i="96"/>
  <c r="M51" i="96"/>
  <c r="P51" i="96" s="1"/>
  <c r="O50" i="96"/>
  <c r="N50" i="96"/>
  <c r="L50" i="96"/>
  <c r="H50" i="96"/>
  <c r="M50" i="96" s="1"/>
  <c r="P50" i="96" s="1"/>
  <c r="O49" i="96"/>
  <c r="N49" i="96"/>
  <c r="L49" i="96"/>
  <c r="H49" i="96"/>
  <c r="O48" i="96"/>
  <c r="N48" i="96"/>
  <c r="L48" i="96"/>
  <c r="H48" i="96"/>
  <c r="M48" i="96"/>
  <c r="P48" i="96"/>
  <c r="O47" i="96"/>
  <c r="N47" i="96"/>
  <c r="L47" i="96"/>
  <c r="H47" i="96"/>
  <c r="M47" i="96" s="1"/>
  <c r="P47" i="96" s="1"/>
  <c r="K47" i="96"/>
  <c r="O46" i="96"/>
  <c r="N46" i="96"/>
  <c r="L46" i="96"/>
  <c r="H46" i="96"/>
  <c r="M46" i="96"/>
  <c r="P46" i="96" s="1"/>
  <c r="O45" i="96"/>
  <c r="N45" i="96"/>
  <c r="L45" i="96"/>
  <c r="H45" i="96"/>
  <c r="K45" i="96" s="1"/>
  <c r="M45" i="96"/>
  <c r="P45" i="96"/>
  <c r="O44" i="96"/>
  <c r="N44" i="96"/>
  <c r="L44" i="96"/>
  <c r="H44" i="96"/>
  <c r="M44" i="96" s="1"/>
  <c r="P44" i="96" s="1"/>
  <c r="O43" i="96"/>
  <c r="N43" i="96"/>
  <c r="L43" i="96"/>
  <c r="K43" i="96"/>
  <c r="H43" i="96"/>
  <c r="M43" i="96" s="1"/>
  <c r="P43" i="96" s="1"/>
  <c r="O42" i="96"/>
  <c r="N42" i="96"/>
  <c r="M42" i="96"/>
  <c r="P42" i="96" s="1"/>
  <c r="L42" i="96"/>
  <c r="H42" i="96"/>
  <c r="K42" i="96" s="1"/>
  <c r="O41" i="96"/>
  <c r="N41" i="96"/>
  <c r="M41" i="96"/>
  <c r="P41" i="96"/>
  <c r="L41" i="96"/>
  <c r="H41" i="96"/>
  <c r="K41" i="96"/>
  <c r="O40" i="96"/>
  <c r="N40" i="96"/>
  <c r="L40" i="96"/>
  <c r="H40" i="96"/>
  <c r="K40" i="96" s="1"/>
  <c r="O39" i="96"/>
  <c r="N39" i="96"/>
  <c r="L39" i="96"/>
  <c r="H39" i="96"/>
  <c r="M39" i="96"/>
  <c r="P39" i="96"/>
  <c r="O38" i="96"/>
  <c r="N38" i="96"/>
  <c r="L38" i="96"/>
  <c r="H38" i="96"/>
  <c r="M38" i="96" s="1"/>
  <c r="P38" i="96" s="1"/>
  <c r="O37" i="96"/>
  <c r="N37" i="96"/>
  <c r="L37" i="96"/>
  <c r="H37" i="96"/>
  <c r="K37" i="96" s="1"/>
  <c r="M37" i="96"/>
  <c r="P37" i="96" s="1"/>
  <c r="O36" i="96"/>
  <c r="N36" i="96"/>
  <c r="L36" i="96"/>
  <c r="H36" i="96"/>
  <c r="M36" i="96"/>
  <c r="P36" i="96" s="1"/>
  <c r="O35" i="96"/>
  <c r="N35" i="96"/>
  <c r="L35" i="96"/>
  <c r="H35" i="96"/>
  <c r="M35" i="96" s="1"/>
  <c r="P35" i="96" s="1"/>
  <c r="O34" i="96"/>
  <c r="N34" i="96"/>
  <c r="L34" i="96"/>
  <c r="H34" i="96"/>
  <c r="M34" i="96" s="1"/>
  <c r="P34" i="96" s="1"/>
  <c r="O33" i="96"/>
  <c r="N33" i="96"/>
  <c r="L33" i="96"/>
  <c r="K33" i="96"/>
  <c r="H33" i="96"/>
  <c r="M33" i="96"/>
  <c r="P33" i="96" s="1"/>
  <c r="O32" i="96"/>
  <c r="N32" i="96"/>
  <c r="L32" i="96"/>
  <c r="H32" i="96"/>
  <c r="M32" i="96"/>
  <c r="P32" i="96" s="1"/>
  <c r="O31" i="96"/>
  <c r="N31" i="96"/>
  <c r="L31" i="96"/>
  <c r="H31" i="96"/>
  <c r="O30" i="96"/>
  <c r="N30" i="96"/>
  <c r="L30" i="96"/>
  <c r="H30" i="96"/>
  <c r="K30" i="96" s="1"/>
  <c r="O29" i="96"/>
  <c r="N29" i="96"/>
  <c r="L29" i="96"/>
  <c r="H29" i="96"/>
  <c r="M29" i="96" s="1"/>
  <c r="K29" i="96"/>
  <c r="O28" i="96"/>
  <c r="N28" i="96"/>
  <c r="L28" i="96"/>
  <c r="K28" i="96"/>
  <c r="H28" i="96"/>
  <c r="M28" i="96" s="1"/>
  <c r="P28" i="96" s="1"/>
  <c r="O27" i="96"/>
  <c r="N27" i="96"/>
  <c r="L27" i="96"/>
  <c r="H27" i="96"/>
  <c r="M27" i="96"/>
  <c r="P27" i="96" s="1"/>
  <c r="O26" i="96"/>
  <c r="N26" i="96"/>
  <c r="L26" i="96"/>
  <c r="H26" i="96"/>
  <c r="M26" i="96"/>
  <c r="P26" i="96" s="1"/>
  <c r="O25" i="96"/>
  <c r="N25" i="96"/>
  <c r="L25" i="96"/>
  <c r="H25" i="96"/>
  <c r="K25" i="96" s="1"/>
  <c r="O24" i="96"/>
  <c r="N24" i="96"/>
  <c r="L24" i="96"/>
  <c r="H24" i="96"/>
  <c r="M24" i="96" s="1"/>
  <c r="P24" i="96" s="1"/>
  <c r="O23" i="96"/>
  <c r="N23" i="96"/>
  <c r="L23" i="96"/>
  <c r="H23" i="96"/>
  <c r="O22" i="96"/>
  <c r="N22" i="96"/>
  <c r="L22" i="96"/>
  <c r="H22" i="96"/>
  <c r="M22" i="96"/>
  <c r="P22" i="96" s="1"/>
  <c r="O21" i="96"/>
  <c r="N21" i="96"/>
  <c r="L21" i="96"/>
  <c r="H21" i="96"/>
  <c r="M21" i="96"/>
  <c r="P21" i="96" s="1"/>
  <c r="O20" i="96"/>
  <c r="N20" i="96"/>
  <c r="L20" i="96"/>
  <c r="H20" i="96"/>
  <c r="M20" i="96"/>
  <c r="P20" i="96"/>
  <c r="O19" i="96"/>
  <c r="N19" i="96"/>
  <c r="L19" i="96"/>
  <c r="H19" i="96"/>
  <c r="O18" i="96"/>
  <c r="N18" i="96"/>
  <c r="L18" i="96"/>
  <c r="K18" i="96"/>
  <c r="H18" i="96"/>
  <c r="M18" i="96" s="1"/>
  <c r="P18" i="96" s="1"/>
  <c r="O17" i="96"/>
  <c r="N17" i="96"/>
  <c r="M17" i="96"/>
  <c r="P17" i="96" s="1"/>
  <c r="L17" i="96"/>
  <c r="H17" i="96"/>
  <c r="K17" i="96"/>
  <c r="O16" i="96"/>
  <c r="N16" i="96"/>
  <c r="L16" i="96"/>
  <c r="H16" i="96"/>
  <c r="M16" i="96" s="1"/>
  <c r="P16" i="96" s="1"/>
  <c r="K16" i="96"/>
  <c r="O15" i="96"/>
  <c r="N15" i="96"/>
  <c r="L15" i="96"/>
  <c r="H15" i="96"/>
  <c r="M15" i="96"/>
  <c r="P15" i="96" s="1"/>
  <c r="O15" i="149"/>
  <c r="N15" i="149"/>
  <c r="L15" i="149"/>
  <c r="H15" i="149"/>
  <c r="M15" i="149"/>
  <c r="P15" i="149"/>
  <c r="O119" i="149"/>
  <c r="N119" i="149"/>
  <c r="L119" i="149"/>
  <c r="H119" i="149"/>
  <c r="M119" i="149"/>
  <c r="P119" i="149" s="1"/>
  <c r="O118" i="149"/>
  <c r="N118" i="149"/>
  <c r="L118" i="149"/>
  <c r="H118" i="149"/>
  <c r="K118" i="149"/>
  <c r="O117" i="149"/>
  <c r="N117" i="149"/>
  <c r="L117" i="149"/>
  <c r="H117" i="149"/>
  <c r="K117" i="149" s="1"/>
  <c r="M117" i="149"/>
  <c r="O116" i="149"/>
  <c r="N116" i="149"/>
  <c r="L116" i="149"/>
  <c r="H116" i="149"/>
  <c r="K116" i="149" s="1"/>
  <c r="M116" i="149"/>
  <c r="P116" i="149"/>
  <c r="O115" i="149"/>
  <c r="N115" i="149"/>
  <c r="L115" i="149"/>
  <c r="H115" i="149"/>
  <c r="K115" i="149" s="1"/>
  <c r="O114" i="149"/>
  <c r="N114" i="149"/>
  <c r="L114" i="149"/>
  <c r="H114" i="149"/>
  <c r="K114" i="149" s="1"/>
  <c r="O113" i="149"/>
  <c r="N113" i="149"/>
  <c r="L113" i="149"/>
  <c r="K113" i="149"/>
  <c r="H113" i="149"/>
  <c r="M113" i="149" s="1"/>
  <c r="O112" i="149"/>
  <c r="N112" i="149"/>
  <c r="L112" i="149"/>
  <c r="H112" i="149"/>
  <c r="M112" i="149"/>
  <c r="P112" i="149" s="1"/>
  <c r="O111" i="149"/>
  <c r="N111" i="149"/>
  <c r="L111" i="149"/>
  <c r="H111" i="149"/>
  <c r="K111" i="149"/>
  <c r="O110" i="149"/>
  <c r="N110" i="149"/>
  <c r="L110" i="149"/>
  <c r="H110" i="149"/>
  <c r="M110" i="149" s="1"/>
  <c r="P110" i="149" s="1"/>
  <c r="O109" i="149"/>
  <c r="N109" i="149"/>
  <c r="L109" i="149"/>
  <c r="H109" i="149"/>
  <c r="M109" i="149" s="1"/>
  <c r="P109" i="149" s="1"/>
  <c r="O108" i="149"/>
  <c r="N108" i="149"/>
  <c r="L108" i="149"/>
  <c r="H108" i="149"/>
  <c r="M108" i="149" s="1"/>
  <c r="P108" i="149" s="1"/>
  <c r="O107" i="149"/>
  <c r="N107" i="149"/>
  <c r="L107" i="149"/>
  <c r="H107" i="149"/>
  <c r="M107" i="149" s="1"/>
  <c r="P107" i="149" s="1"/>
  <c r="O106" i="149"/>
  <c r="N106" i="149"/>
  <c r="L106" i="149"/>
  <c r="H106" i="149"/>
  <c r="K106" i="149" s="1"/>
  <c r="O105" i="149"/>
  <c r="N105" i="149"/>
  <c r="L105" i="149"/>
  <c r="H105" i="149"/>
  <c r="K105" i="149" s="1"/>
  <c r="O104" i="149"/>
  <c r="N104" i="149"/>
  <c r="L104" i="149"/>
  <c r="H104" i="149"/>
  <c r="M104" i="149" s="1"/>
  <c r="P104" i="149" s="1"/>
  <c r="O103" i="149"/>
  <c r="N103" i="149"/>
  <c r="L103" i="149"/>
  <c r="H103" i="149"/>
  <c r="O102" i="149"/>
  <c r="N102" i="149"/>
  <c r="L102" i="149"/>
  <c r="H102" i="149"/>
  <c r="K102" i="149" s="1"/>
  <c r="O101" i="149"/>
  <c r="N101" i="149"/>
  <c r="L101" i="149"/>
  <c r="H101" i="149"/>
  <c r="M101" i="149" s="1"/>
  <c r="P101" i="149" s="1"/>
  <c r="O100" i="149"/>
  <c r="N100" i="149"/>
  <c r="L100" i="149"/>
  <c r="H100" i="149"/>
  <c r="M100" i="149" s="1"/>
  <c r="P100" i="149" s="1"/>
  <c r="O99" i="149"/>
  <c r="N99" i="149"/>
  <c r="L99" i="149"/>
  <c r="H99" i="149"/>
  <c r="K99" i="149" s="1"/>
  <c r="O98" i="149"/>
  <c r="N98" i="149"/>
  <c r="L98" i="149"/>
  <c r="H98" i="149"/>
  <c r="M98" i="149"/>
  <c r="P98" i="149" s="1"/>
  <c r="O97" i="149"/>
  <c r="N97" i="149"/>
  <c r="L97" i="149"/>
  <c r="H97" i="149"/>
  <c r="M97" i="149"/>
  <c r="P97" i="149" s="1"/>
  <c r="O96" i="149"/>
  <c r="N96" i="149"/>
  <c r="L96" i="149"/>
  <c r="H96" i="149"/>
  <c r="M96" i="149"/>
  <c r="P96" i="149" s="1"/>
  <c r="O95" i="149"/>
  <c r="N95" i="149"/>
  <c r="L95" i="149"/>
  <c r="H95" i="149"/>
  <c r="M95" i="149"/>
  <c r="P95" i="149" s="1"/>
  <c r="O94" i="149"/>
  <c r="N94" i="149"/>
  <c r="L94" i="149"/>
  <c r="H94" i="149"/>
  <c r="K94" i="149"/>
  <c r="O93" i="149"/>
  <c r="N93" i="149"/>
  <c r="L93" i="149"/>
  <c r="H93" i="149"/>
  <c r="K93" i="149" s="1"/>
  <c r="M93" i="149"/>
  <c r="O92" i="149"/>
  <c r="N92" i="149"/>
  <c r="L92" i="149"/>
  <c r="H92" i="149"/>
  <c r="M92" i="149"/>
  <c r="P92" i="149" s="1"/>
  <c r="O91" i="149"/>
  <c r="N91" i="149"/>
  <c r="M91" i="149"/>
  <c r="P91" i="149" s="1"/>
  <c r="L91" i="149"/>
  <c r="H91" i="149"/>
  <c r="K91" i="149"/>
  <c r="O90" i="149"/>
  <c r="N90" i="149"/>
  <c r="P90" i="149" s="1"/>
  <c r="L90" i="149"/>
  <c r="H90" i="149"/>
  <c r="M90" i="149" s="1"/>
  <c r="O89" i="149"/>
  <c r="N89" i="149"/>
  <c r="L89" i="149"/>
  <c r="H89" i="149"/>
  <c r="M89" i="149" s="1"/>
  <c r="P89" i="149" s="1"/>
  <c r="O88" i="149"/>
  <c r="N88" i="149"/>
  <c r="L88" i="149"/>
  <c r="H88" i="149"/>
  <c r="M88" i="149" s="1"/>
  <c r="P88" i="149"/>
  <c r="O87" i="149"/>
  <c r="N87" i="149"/>
  <c r="L87" i="149"/>
  <c r="H87" i="149"/>
  <c r="O86" i="149"/>
  <c r="N86" i="149"/>
  <c r="L86" i="149"/>
  <c r="H86" i="149"/>
  <c r="M86" i="149"/>
  <c r="P86" i="149" s="1"/>
  <c r="O85" i="149"/>
  <c r="N85" i="149"/>
  <c r="L85" i="149"/>
  <c r="H85" i="149"/>
  <c r="M85" i="149"/>
  <c r="P85" i="149" s="1"/>
  <c r="O84" i="149"/>
  <c r="N84" i="149"/>
  <c r="L84" i="149"/>
  <c r="H84" i="149"/>
  <c r="M84" i="149"/>
  <c r="P84" i="149" s="1"/>
  <c r="O83" i="149"/>
  <c r="N83" i="149"/>
  <c r="L83" i="149"/>
  <c r="H83" i="149"/>
  <c r="M83" i="149"/>
  <c r="P83" i="149" s="1"/>
  <c r="O82" i="149"/>
  <c r="N82" i="149"/>
  <c r="L82" i="149"/>
  <c r="H82" i="149"/>
  <c r="K82" i="149"/>
  <c r="O81" i="149"/>
  <c r="N81" i="149"/>
  <c r="L81" i="149"/>
  <c r="H81" i="149"/>
  <c r="K81" i="149" s="1"/>
  <c r="M81" i="149"/>
  <c r="O80" i="149"/>
  <c r="N80" i="149"/>
  <c r="L80" i="149"/>
  <c r="H80" i="149"/>
  <c r="M80" i="149"/>
  <c r="P80" i="149" s="1"/>
  <c r="O79" i="149"/>
  <c r="N79" i="149"/>
  <c r="L79" i="149"/>
  <c r="H79" i="149"/>
  <c r="K79" i="149" s="1"/>
  <c r="O78" i="149"/>
  <c r="N78" i="149"/>
  <c r="L78" i="149"/>
  <c r="H78" i="149"/>
  <c r="M78" i="149" s="1"/>
  <c r="P78" i="149"/>
  <c r="O77" i="149"/>
  <c r="N77" i="149"/>
  <c r="L77" i="149"/>
  <c r="H77" i="149"/>
  <c r="M77" i="149" s="1"/>
  <c r="P77" i="149" s="1"/>
  <c r="O76" i="149"/>
  <c r="N76" i="149"/>
  <c r="L76" i="149"/>
  <c r="H76" i="149"/>
  <c r="M76" i="149" s="1"/>
  <c r="P76" i="149" s="1"/>
  <c r="O75" i="149"/>
  <c r="N75" i="149"/>
  <c r="L75" i="149"/>
  <c r="H75" i="149"/>
  <c r="K75" i="149" s="1"/>
  <c r="O74" i="149"/>
  <c r="N74" i="149"/>
  <c r="L74" i="149"/>
  <c r="H74" i="149"/>
  <c r="M74" i="149" s="1"/>
  <c r="P74" i="149" s="1"/>
  <c r="O73" i="149"/>
  <c r="N73" i="149"/>
  <c r="L73" i="149"/>
  <c r="H73" i="149"/>
  <c r="M73" i="149"/>
  <c r="P73" i="149" s="1"/>
  <c r="O72" i="149"/>
  <c r="N72" i="149"/>
  <c r="L72" i="149"/>
  <c r="H72" i="149"/>
  <c r="M72" i="149"/>
  <c r="P72" i="149" s="1"/>
  <c r="O71" i="149"/>
  <c r="N71" i="149"/>
  <c r="L71" i="149"/>
  <c r="H71" i="149"/>
  <c r="M71" i="149"/>
  <c r="P71" i="149" s="1"/>
  <c r="O70" i="149"/>
  <c r="N70" i="149"/>
  <c r="L70" i="149"/>
  <c r="H70" i="149"/>
  <c r="K70" i="149"/>
  <c r="O69" i="149"/>
  <c r="N69" i="149"/>
  <c r="L69" i="149"/>
  <c r="H69" i="149"/>
  <c r="K69" i="149" s="1"/>
  <c r="M69" i="149"/>
  <c r="O68" i="149"/>
  <c r="N68" i="149"/>
  <c r="L68" i="149"/>
  <c r="H68" i="149"/>
  <c r="K68" i="149" s="1"/>
  <c r="O67" i="149"/>
  <c r="N67" i="149"/>
  <c r="L67" i="149"/>
  <c r="H67" i="149"/>
  <c r="M67" i="149" s="1"/>
  <c r="P67" i="149" s="1"/>
  <c r="O66" i="149"/>
  <c r="N66" i="149"/>
  <c r="L66" i="149"/>
  <c r="H66" i="149"/>
  <c r="K66" i="149" s="1"/>
  <c r="O65" i="149"/>
  <c r="N65" i="149"/>
  <c r="L65" i="149"/>
  <c r="H65" i="149"/>
  <c r="K65" i="149" s="1"/>
  <c r="M65" i="149"/>
  <c r="P65" i="149" s="1"/>
  <c r="O64" i="149"/>
  <c r="N64" i="149"/>
  <c r="L64" i="149"/>
  <c r="H64" i="149"/>
  <c r="M64" i="149"/>
  <c r="P64" i="149" s="1"/>
  <c r="O63" i="149"/>
  <c r="N63" i="149"/>
  <c r="L63" i="149"/>
  <c r="H63" i="149"/>
  <c r="K63" i="149"/>
  <c r="O62" i="149"/>
  <c r="N62" i="149"/>
  <c r="L62" i="149"/>
  <c r="H62" i="149"/>
  <c r="M62" i="149" s="1"/>
  <c r="P62" i="149" s="1"/>
  <c r="O61" i="149"/>
  <c r="N61" i="149"/>
  <c r="L61" i="149"/>
  <c r="H61" i="149"/>
  <c r="M61" i="149" s="1"/>
  <c r="P61" i="149"/>
  <c r="O60" i="149"/>
  <c r="N60" i="149"/>
  <c r="L60" i="149"/>
  <c r="H60" i="149"/>
  <c r="M60" i="149" s="1"/>
  <c r="P60" i="149" s="1"/>
  <c r="O59" i="149"/>
  <c r="N59" i="149"/>
  <c r="L59" i="149"/>
  <c r="H59" i="149"/>
  <c r="M59" i="149" s="1"/>
  <c r="P59" i="149" s="1"/>
  <c r="O58" i="149"/>
  <c r="N58" i="149"/>
  <c r="L58" i="149"/>
  <c r="H58" i="149"/>
  <c r="K58" i="149" s="1"/>
  <c r="O57" i="149"/>
  <c r="N57" i="149"/>
  <c r="L57" i="149"/>
  <c r="H57" i="149"/>
  <c r="K57" i="149" s="1"/>
  <c r="O56" i="149"/>
  <c r="N56" i="149"/>
  <c r="L56" i="149"/>
  <c r="H56" i="149"/>
  <c r="M56" i="149" s="1"/>
  <c r="P56" i="149" s="1"/>
  <c r="O55" i="149"/>
  <c r="N55" i="149"/>
  <c r="L55" i="149"/>
  <c r="H55" i="149"/>
  <c r="O54" i="149"/>
  <c r="N54" i="149"/>
  <c r="L54" i="149"/>
  <c r="H54" i="149"/>
  <c r="M54" i="149"/>
  <c r="P54" i="149" s="1"/>
  <c r="O53" i="149"/>
  <c r="N53" i="149"/>
  <c r="L53" i="149"/>
  <c r="H53" i="149"/>
  <c r="M53" i="149"/>
  <c r="P53" i="149" s="1"/>
  <c r="O52" i="149"/>
  <c r="N52" i="149"/>
  <c r="L52" i="149"/>
  <c r="H52" i="149"/>
  <c r="M52" i="149"/>
  <c r="P52" i="149" s="1"/>
  <c r="O51" i="149"/>
  <c r="N51" i="149"/>
  <c r="L51" i="149"/>
  <c r="H51" i="149"/>
  <c r="K51" i="149"/>
  <c r="O50" i="149"/>
  <c r="N50" i="149"/>
  <c r="L50" i="149"/>
  <c r="K50" i="149"/>
  <c r="H50" i="149"/>
  <c r="M50" i="149"/>
  <c r="P50" i="149" s="1"/>
  <c r="O49" i="149"/>
  <c r="N49" i="149"/>
  <c r="L49" i="149"/>
  <c r="H49" i="149"/>
  <c r="M49" i="149"/>
  <c r="P49" i="149" s="1"/>
  <c r="O48" i="149"/>
  <c r="N48" i="149"/>
  <c r="M48" i="149"/>
  <c r="P48" i="149" s="1"/>
  <c r="L48" i="149"/>
  <c r="H48" i="149"/>
  <c r="K48" i="149"/>
  <c r="O47" i="149"/>
  <c r="N47" i="149"/>
  <c r="L47" i="149"/>
  <c r="H47" i="149"/>
  <c r="M47" i="149" s="1"/>
  <c r="P47" i="149" s="1"/>
  <c r="O46" i="149"/>
  <c r="N46" i="149"/>
  <c r="L46" i="149"/>
  <c r="H46" i="149"/>
  <c r="K46" i="149" s="1"/>
  <c r="O45" i="149"/>
  <c r="N45" i="149"/>
  <c r="L45" i="149"/>
  <c r="H45" i="149"/>
  <c r="O44" i="149"/>
  <c r="N44" i="149"/>
  <c r="L44" i="149"/>
  <c r="H44" i="149"/>
  <c r="K44" i="149" s="1"/>
  <c r="M44" i="149"/>
  <c r="P44" i="149" s="1"/>
  <c r="O43" i="149"/>
  <c r="N43" i="149"/>
  <c r="M43" i="149"/>
  <c r="P43" i="149" s="1"/>
  <c r="L43" i="149"/>
  <c r="H43" i="149"/>
  <c r="K43" i="149"/>
  <c r="O42" i="149"/>
  <c r="N42" i="149"/>
  <c r="L42" i="149"/>
  <c r="H42" i="149"/>
  <c r="M42" i="149" s="1"/>
  <c r="P42" i="149" s="1"/>
  <c r="O41" i="149"/>
  <c r="N41" i="149"/>
  <c r="L41" i="149"/>
  <c r="H41" i="149"/>
  <c r="M41" i="149"/>
  <c r="P41" i="149" s="1"/>
  <c r="O40" i="149"/>
  <c r="N40" i="149"/>
  <c r="L40" i="149"/>
  <c r="H40" i="149"/>
  <c r="M40" i="149" s="1"/>
  <c r="P40" i="149" s="1"/>
  <c r="O39" i="149"/>
  <c r="N39" i="149"/>
  <c r="L39" i="149"/>
  <c r="H39" i="149"/>
  <c r="K39" i="149"/>
  <c r="O38" i="149"/>
  <c r="N38" i="149"/>
  <c r="L38" i="149"/>
  <c r="K38" i="149"/>
  <c r="H38" i="149"/>
  <c r="M38" i="149" s="1"/>
  <c r="P38" i="149" s="1"/>
  <c r="O37" i="149"/>
  <c r="N37" i="149"/>
  <c r="L37" i="149"/>
  <c r="H37" i="149"/>
  <c r="M37" i="149"/>
  <c r="P37" i="149" s="1"/>
  <c r="O36" i="149"/>
  <c r="N36" i="149"/>
  <c r="M36" i="149"/>
  <c r="P36" i="149" s="1"/>
  <c r="L36" i="149"/>
  <c r="H36" i="149"/>
  <c r="K36" i="149"/>
  <c r="O35" i="149"/>
  <c r="N35" i="149"/>
  <c r="L35" i="149"/>
  <c r="H35" i="149"/>
  <c r="M35" i="149" s="1"/>
  <c r="P35" i="149" s="1"/>
  <c r="O34" i="149"/>
  <c r="N34" i="149"/>
  <c r="L34" i="149"/>
  <c r="H34" i="149"/>
  <c r="K34" i="149" s="1"/>
  <c r="M34" i="149"/>
  <c r="P34" i="149" s="1"/>
  <c r="O33" i="149"/>
  <c r="N33" i="149"/>
  <c r="L33" i="149"/>
  <c r="K33" i="149"/>
  <c r="H33" i="149"/>
  <c r="M33" i="149"/>
  <c r="P33" i="149"/>
  <c r="O32" i="149"/>
  <c r="N32" i="149"/>
  <c r="L32" i="149"/>
  <c r="H32" i="149"/>
  <c r="K32" i="149" s="1"/>
  <c r="O31" i="149"/>
  <c r="N31" i="149"/>
  <c r="L31" i="149"/>
  <c r="H31" i="149"/>
  <c r="M31" i="149" s="1"/>
  <c r="P31" i="149" s="1"/>
  <c r="O30" i="149"/>
  <c r="N30" i="149"/>
  <c r="L30" i="149"/>
  <c r="H30" i="149"/>
  <c r="O29" i="149"/>
  <c r="N29" i="149"/>
  <c r="L29" i="149"/>
  <c r="H29" i="149"/>
  <c r="M29" i="149" s="1"/>
  <c r="P29" i="149" s="1"/>
  <c r="O28" i="149"/>
  <c r="N28" i="149"/>
  <c r="L28" i="149"/>
  <c r="H28" i="149"/>
  <c r="M28" i="149"/>
  <c r="P28" i="149" s="1"/>
  <c r="O27" i="149"/>
  <c r="N27" i="149"/>
  <c r="L27" i="149"/>
  <c r="H27" i="149"/>
  <c r="K27" i="149" s="1"/>
  <c r="O26" i="149"/>
  <c r="N26" i="149"/>
  <c r="L26" i="149"/>
  <c r="H26" i="149"/>
  <c r="K26" i="149" s="1"/>
  <c r="M26" i="149"/>
  <c r="O25" i="149"/>
  <c r="N25" i="149"/>
  <c r="L25" i="149"/>
  <c r="H25" i="149"/>
  <c r="M25" i="149" s="1"/>
  <c r="P25" i="149" s="1"/>
  <c r="O24" i="149"/>
  <c r="N24" i="149"/>
  <c r="L24" i="149"/>
  <c r="H24" i="149"/>
  <c r="M24" i="149" s="1"/>
  <c r="O23" i="149"/>
  <c r="N23" i="149"/>
  <c r="L23" i="149"/>
  <c r="H23" i="149"/>
  <c r="M23" i="149"/>
  <c r="P23" i="149"/>
  <c r="O22" i="149"/>
  <c r="N22" i="149"/>
  <c r="L22" i="149"/>
  <c r="K22" i="149"/>
  <c r="H22" i="149"/>
  <c r="M22" i="149" s="1"/>
  <c r="P22" i="149" s="1"/>
  <c r="O21" i="149"/>
  <c r="N21" i="149"/>
  <c r="L21" i="149"/>
  <c r="H21" i="149"/>
  <c r="O20" i="149"/>
  <c r="N20" i="149"/>
  <c r="L20" i="149"/>
  <c r="K20" i="149"/>
  <c r="H20" i="149"/>
  <c r="M20" i="149" s="1"/>
  <c r="O19" i="149"/>
  <c r="N19" i="149"/>
  <c r="M19" i="149"/>
  <c r="P19" i="149" s="1"/>
  <c r="L19" i="149"/>
  <c r="H19" i="149"/>
  <c r="K19" i="149"/>
  <c r="O18" i="149"/>
  <c r="N18" i="149"/>
  <c r="L18" i="149"/>
  <c r="H18" i="149"/>
  <c r="O17" i="149"/>
  <c r="N17" i="149"/>
  <c r="L17" i="149"/>
  <c r="H17" i="149"/>
  <c r="M17" i="149"/>
  <c r="P17" i="149"/>
  <c r="O16" i="149"/>
  <c r="N16" i="149"/>
  <c r="L16" i="149"/>
  <c r="H16" i="149"/>
  <c r="M16" i="149" s="1"/>
  <c r="P16" i="149" s="1"/>
  <c r="O56" i="119"/>
  <c r="N56" i="119"/>
  <c r="L56" i="119"/>
  <c r="H56" i="119"/>
  <c r="M56" i="119"/>
  <c r="P56" i="119"/>
  <c r="O55" i="119"/>
  <c r="N55" i="119"/>
  <c r="M55" i="119"/>
  <c r="P55" i="119"/>
  <c r="L55" i="119"/>
  <c r="H55" i="119"/>
  <c r="K55" i="119"/>
  <c r="O54" i="119"/>
  <c r="N54" i="119"/>
  <c r="L54" i="119"/>
  <c r="H54" i="119"/>
  <c r="M54" i="119"/>
  <c r="P54" i="119" s="1"/>
  <c r="O53" i="119"/>
  <c r="N53" i="119"/>
  <c r="L53" i="119"/>
  <c r="K53" i="119"/>
  <c r="H53" i="119"/>
  <c r="M53" i="119"/>
  <c r="P53" i="119"/>
  <c r="O52" i="119"/>
  <c r="N52" i="119"/>
  <c r="L52" i="119"/>
  <c r="H52" i="119"/>
  <c r="M52" i="119" s="1"/>
  <c r="P52" i="119" s="1"/>
  <c r="O51" i="119"/>
  <c r="N51" i="119"/>
  <c r="L51" i="119"/>
  <c r="K51" i="119"/>
  <c r="H51" i="119"/>
  <c r="M51" i="119" s="1"/>
  <c r="P51" i="119" s="1"/>
  <c r="O50" i="119"/>
  <c r="N50" i="119"/>
  <c r="M50" i="119"/>
  <c r="P50" i="119" s="1"/>
  <c r="L50" i="119"/>
  <c r="H50" i="119"/>
  <c r="K50" i="119" s="1"/>
  <c r="O49" i="119"/>
  <c r="N49" i="119"/>
  <c r="L49" i="119"/>
  <c r="H49" i="119"/>
  <c r="M49" i="119" s="1"/>
  <c r="P49" i="119" s="1"/>
  <c r="O48" i="119"/>
  <c r="N48" i="119"/>
  <c r="L48" i="119"/>
  <c r="K48" i="119"/>
  <c r="H48" i="119"/>
  <c r="M48" i="119" s="1"/>
  <c r="O47" i="119"/>
  <c r="N47" i="119"/>
  <c r="L47" i="119"/>
  <c r="K47" i="119"/>
  <c r="H47" i="119"/>
  <c r="M47" i="119"/>
  <c r="P47" i="119"/>
  <c r="O46" i="119"/>
  <c r="N46" i="119"/>
  <c r="M46" i="119"/>
  <c r="P46" i="119" s="1"/>
  <c r="L46" i="119"/>
  <c r="H46" i="119"/>
  <c r="K46" i="119"/>
  <c r="O45" i="119"/>
  <c r="N45" i="119"/>
  <c r="L45" i="119"/>
  <c r="H45" i="119"/>
  <c r="M45" i="119"/>
  <c r="P45" i="119" s="1"/>
  <c r="O44" i="119"/>
  <c r="N44" i="119"/>
  <c r="M44" i="119"/>
  <c r="P44" i="119" s="1"/>
  <c r="L44" i="119"/>
  <c r="H44" i="119"/>
  <c r="K44" i="119"/>
  <c r="O43" i="119"/>
  <c r="N43" i="119"/>
  <c r="M43" i="119"/>
  <c r="P43" i="119"/>
  <c r="L43" i="119"/>
  <c r="H43" i="119"/>
  <c r="K43" i="119"/>
  <c r="O42" i="119"/>
  <c r="N42" i="119"/>
  <c r="L42" i="119"/>
  <c r="H42" i="119"/>
  <c r="M42" i="119"/>
  <c r="P42" i="119" s="1"/>
  <c r="O41" i="119"/>
  <c r="N41" i="119"/>
  <c r="L41" i="119"/>
  <c r="H41" i="119"/>
  <c r="M41" i="119" s="1"/>
  <c r="P41" i="119" s="1"/>
  <c r="O40" i="119"/>
  <c r="N40" i="119"/>
  <c r="L40" i="119"/>
  <c r="H40" i="119"/>
  <c r="M40" i="119"/>
  <c r="P40" i="119" s="1"/>
  <c r="O39" i="119"/>
  <c r="N39" i="119"/>
  <c r="L39" i="119"/>
  <c r="H39" i="119"/>
  <c r="M39" i="119" s="1"/>
  <c r="P39" i="119" s="1"/>
  <c r="O38" i="119"/>
  <c r="N38" i="119"/>
  <c r="L38" i="119"/>
  <c r="K38" i="119"/>
  <c r="H38" i="119"/>
  <c r="M38" i="119" s="1"/>
  <c r="P38" i="119" s="1"/>
  <c r="O37" i="119"/>
  <c r="N37" i="119"/>
  <c r="L37" i="119"/>
  <c r="H37" i="119"/>
  <c r="M37" i="119"/>
  <c r="P37" i="119"/>
  <c r="O36" i="119"/>
  <c r="N36" i="119"/>
  <c r="L36" i="119"/>
  <c r="H36" i="119"/>
  <c r="K36" i="119" s="1"/>
  <c r="O35" i="119"/>
  <c r="N35" i="119"/>
  <c r="L35" i="119"/>
  <c r="H35" i="119"/>
  <c r="O34" i="119"/>
  <c r="N34" i="119"/>
  <c r="L34" i="119"/>
  <c r="H34" i="119"/>
  <c r="O33" i="119"/>
  <c r="N33" i="119"/>
  <c r="L33" i="119"/>
  <c r="H33" i="119"/>
  <c r="M33" i="119" s="1"/>
  <c r="P33" i="119" s="1"/>
  <c r="O32" i="119"/>
  <c r="N32" i="119"/>
  <c r="L32" i="119"/>
  <c r="H32" i="119"/>
  <c r="M32" i="119"/>
  <c r="P32" i="119" s="1"/>
  <c r="O31" i="119"/>
  <c r="N31" i="119"/>
  <c r="M31" i="119"/>
  <c r="P31" i="119" s="1"/>
  <c r="L31" i="119"/>
  <c r="H31" i="119"/>
  <c r="K31" i="119"/>
  <c r="O30" i="119"/>
  <c r="N30" i="119"/>
  <c r="L30" i="119"/>
  <c r="H30" i="119"/>
  <c r="M30" i="119" s="1"/>
  <c r="P30" i="119" s="1"/>
  <c r="O29" i="119"/>
  <c r="N29" i="119"/>
  <c r="L29" i="119"/>
  <c r="H29" i="119"/>
  <c r="M29" i="119"/>
  <c r="P29" i="119"/>
  <c r="O28" i="119"/>
  <c r="N28" i="119"/>
  <c r="L28" i="119"/>
  <c r="H28" i="119"/>
  <c r="M28" i="119" s="1"/>
  <c r="P28" i="119" s="1"/>
  <c r="O27" i="119"/>
  <c r="N27" i="119"/>
  <c r="L27" i="119"/>
  <c r="H27" i="119"/>
  <c r="M27" i="119"/>
  <c r="P27" i="119"/>
  <c r="O26" i="119"/>
  <c r="N26" i="119"/>
  <c r="L26" i="119"/>
  <c r="H26" i="119"/>
  <c r="K26" i="119" s="1"/>
  <c r="O25" i="119"/>
  <c r="N25" i="119"/>
  <c r="L25" i="119"/>
  <c r="H25" i="119"/>
  <c r="M25" i="119"/>
  <c r="P25" i="119" s="1"/>
  <c r="O24" i="119"/>
  <c r="N24" i="119"/>
  <c r="M24" i="119"/>
  <c r="P24" i="119" s="1"/>
  <c r="L24" i="119"/>
  <c r="H24" i="119"/>
  <c r="K24" i="119"/>
  <c r="O23" i="119"/>
  <c r="N23" i="119"/>
  <c r="L23" i="119"/>
  <c r="K23" i="119"/>
  <c r="H23" i="119"/>
  <c r="M23" i="119" s="1"/>
  <c r="P23" i="119" s="1"/>
  <c r="O22" i="119"/>
  <c r="N22" i="119"/>
  <c r="L22" i="119"/>
  <c r="H22" i="119"/>
  <c r="M22" i="119"/>
  <c r="P22" i="119" s="1"/>
  <c r="O21" i="119"/>
  <c r="N21" i="119"/>
  <c r="L21" i="119"/>
  <c r="L58" i="119" s="1"/>
  <c r="J38" i="17" s="1"/>
  <c r="H21" i="119"/>
  <c r="M21" i="119" s="1"/>
  <c r="P21" i="119" s="1"/>
  <c r="O20" i="119"/>
  <c r="N20" i="119"/>
  <c r="L20" i="119"/>
  <c r="H20" i="119"/>
  <c r="M20" i="119"/>
  <c r="P20" i="119" s="1"/>
  <c r="O19" i="119"/>
  <c r="N19" i="119"/>
  <c r="M19" i="119"/>
  <c r="P19" i="119" s="1"/>
  <c r="L19" i="119"/>
  <c r="H19" i="119"/>
  <c r="K19" i="119"/>
  <c r="O18" i="119"/>
  <c r="N18" i="119"/>
  <c r="L18" i="119"/>
  <c r="H18" i="119"/>
  <c r="O17" i="119"/>
  <c r="N17" i="119"/>
  <c r="L17" i="119"/>
  <c r="H17" i="119"/>
  <c r="M17" i="119"/>
  <c r="P17" i="119"/>
  <c r="O16" i="119"/>
  <c r="N16" i="119"/>
  <c r="L16" i="119"/>
  <c r="H16" i="119"/>
  <c r="M16" i="119" s="1"/>
  <c r="P16" i="119" s="1"/>
  <c r="O15" i="119"/>
  <c r="N15" i="119"/>
  <c r="L15" i="119"/>
  <c r="H15" i="119"/>
  <c r="M15" i="119"/>
  <c r="P15" i="119"/>
  <c r="O34" i="31"/>
  <c r="N34" i="31"/>
  <c r="L34" i="31"/>
  <c r="H34" i="31"/>
  <c r="M34" i="31" s="1"/>
  <c r="P34" i="31" s="1"/>
  <c r="O33" i="31"/>
  <c r="N33" i="31"/>
  <c r="L33" i="31"/>
  <c r="H33" i="31"/>
  <c r="O32" i="31"/>
  <c r="N32" i="31"/>
  <c r="L32" i="31"/>
  <c r="K32" i="31"/>
  <c r="H32" i="31"/>
  <c r="M32" i="31"/>
  <c r="P32" i="31"/>
  <c r="O31" i="31"/>
  <c r="N31" i="31"/>
  <c r="L31" i="31"/>
  <c r="K31" i="31"/>
  <c r="H31" i="31"/>
  <c r="M31" i="31" s="1"/>
  <c r="P31" i="31" s="1"/>
  <c r="O30" i="31"/>
  <c r="N30" i="31"/>
  <c r="L30" i="31"/>
  <c r="H30" i="31"/>
  <c r="M30" i="31"/>
  <c r="P30" i="31" s="1"/>
  <c r="O29" i="31"/>
  <c r="N29" i="31"/>
  <c r="L29" i="31"/>
  <c r="H29" i="31"/>
  <c r="M29" i="31" s="1"/>
  <c r="P29" i="31" s="1"/>
  <c r="O28" i="31"/>
  <c r="N28" i="31"/>
  <c r="L28" i="31"/>
  <c r="K28" i="31"/>
  <c r="H28" i="31"/>
  <c r="M28" i="31" s="1"/>
  <c r="P28" i="31" s="1"/>
  <c r="O27" i="31"/>
  <c r="N27" i="31"/>
  <c r="L27" i="31"/>
  <c r="H27" i="31"/>
  <c r="M27" i="31"/>
  <c r="P27" i="31"/>
  <c r="O26" i="31"/>
  <c r="N26" i="31"/>
  <c r="M26" i="31"/>
  <c r="P26" i="31"/>
  <c r="L26" i="31"/>
  <c r="H26" i="31"/>
  <c r="K26" i="31"/>
  <c r="O25" i="31"/>
  <c r="N25" i="31"/>
  <c r="L25" i="31"/>
  <c r="H25" i="31"/>
  <c r="M25" i="31"/>
  <c r="P25" i="31" s="1"/>
  <c r="O24" i="31"/>
  <c r="N24" i="31"/>
  <c r="L24" i="31"/>
  <c r="H24" i="31"/>
  <c r="M24" i="31" s="1"/>
  <c r="P24" i="31" s="1"/>
  <c r="O23" i="31"/>
  <c r="N23" i="31"/>
  <c r="L23" i="31"/>
  <c r="H23" i="31"/>
  <c r="O22" i="31"/>
  <c r="N22" i="31"/>
  <c r="L22" i="31"/>
  <c r="H22" i="31"/>
  <c r="K22" i="31" s="1"/>
  <c r="M22" i="31"/>
  <c r="P22" i="31" s="1"/>
  <c r="O21" i="31"/>
  <c r="N21" i="31"/>
  <c r="M21" i="31"/>
  <c r="P21" i="31" s="1"/>
  <c r="L21" i="31"/>
  <c r="H21" i="31"/>
  <c r="K21" i="31"/>
  <c r="O20" i="31"/>
  <c r="N20" i="31"/>
  <c r="L20" i="31"/>
  <c r="H20" i="31"/>
  <c r="K20" i="31" s="1"/>
  <c r="O19" i="31"/>
  <c r="N19" i="31"/>
  <c r="L19" i="31"/>
  <c r="H19" i="31"/>
  <c r="O18" i="31"/>
  <c r="N18" i="31"/>
  <c r="L18" i="31"/>
  <c r="H18" i="31"/>
  <c r="M18" i="31"/>
  <c r="P18" i="31"/>
  <c r="O17" i="31"/>
  <c r="N17" i="31"/>
  <c r="L17" i="31"/>
  <c r="H17" i="31"/>
  <c r="M17" i="31" s="1"/>
  <c r="P17" i="31" s="1"/>
  <c r="O16" i="31"/>
  <c r="N16" i="31"/>
  <c r="L16" i="31"/>
  <c r="H16" i="31"/>
  <c r="K16" i="31" s="1"/>
  <c r="M16" i="31"/>
  <c r="O15" i="31"/>
  <c r="N15" i="31"/>
  <c r="L15" i="31"/>
  <c r="H15" i="31"/>
  <c r="M15" i="31" s="1"/>
  <c r="P15" i="31" s="1"/>
  <c r="O27" i="64"/>
  <c r="N27" i="64"/>
  <c r="L27" i="64"/>
  <c r="H27" i="64"/>
  <c r="M27" i="64"/>
  <c r="P27" i="64" s="1"/>
  <c r="O26" i="64"/>
  <c r="N26" i="64"/>
  <c r="M26" i="64"/>
  <c r="P26" i="64" s="1"/>
  <c r="L26" i="64"/>
  <c r="H26" i="64"/>
  <c r="K26" i="64"/>
  <c r="O25" i="64"/>
  <c r="N25" i="64"/>
  <c r="L25" i="64"/>
  <c r="K25" i="64"/>
  <c r="H25" i="64"/>
  <c r="M25" i="64" s="1"/>
  <c r="P25" i="64" s="1"/>
  <c r="O24" i="64"/>
  <c r="N24" i="64"/>
  <c r="L24" i="64"/>
  <c r="H24" i="64"/>
  <c r="O23" i="64"/>
  <c r="N23" i="64"/>
  <c r="L23" i="64"/>
  <c r="H23" i="64"/>
  <c r="M23" i="64"/>
  <c r="P23" i="64"/>
  <c r="O22" i="64"/>
  <c r="N22" i="64"/>
  <c r="M22" i="64"/>
  <c r="P22" i="64" s="1"/>
  <c r="L22" i="64"/>
  <c r="H22" i="64"/>
  <c r="K22" i="64" s="1"/>
  <c r="O21" i="64"/>
  <c r="N21" i="64"/>
  <c r="L21" i="64"/>
  <c r="K21" i="64"/>
  <c r="H21" i="64"/>
  <c r="M21" i="64" s="1"/>
  <c r="P21" i="64" s="1"/>
  <c r="O20" i="64"/>
  <c r="N20" i="64"/>
  <c r="L20" i="64"/>
  <c r="H20" i="64"/>
  <c r="M20" i="64"/>
  <c r="P20" i="64"/>
  <c r="O19" i="64"/>
  <c r="N19" i="64"/>
  <c r="L19" i="64"/>
  <c r="H19" i="64"/>
  <c r="K19" i="64" s="1"/>
  <c r="O18" i="64"/>
  <c r="N18" i="64"/>
  <c r="L18" i="64"/>
  <c r="H18" i="64"/>
  <c r="M18" i="64"/>
  <c r="P18" i="64" s="1"/>
  <c r="O17" i="64"/>
  <c r="N17" i="64"/>
  <c r="L17" i="64"/>
  <c r="H17" i="64"/>
  <c r="M17" i="64" s="1"/>
  <c r="P17" i="64" s="1"/>
  <c r="K17" i="64"/>
  <c r="O16" i="64"/>
  <c r="N16" i="64"/>
  <c r="L16" i="64"/>
  <c r="K16" i="64"/>
  <c r="H16" i="64"/>
  <c r="M16" i="64" s="1"/>
  <c r="P16" i="64" s="1"/>
  <c r="O15" i="64"/>
  <c r="N15" i="64"/>
  <c r="L15" i="64"/>
  <c r="H15" i="64"/>
  <c r="M15" i="64"/>
  <c r="P15" i="64" s="1"/>
  <c r="O29" i="66"/>
  <c r="N29" i="66"/>
  <c r="L29" i="66"/>
  <c r="H29" i="66"/>
  <c r="O28" i="66"/>
  <c r="N28" i="66"/>
  <c r="M28" i="66"/>
  <c r="P28" i="66" s="1"/>
  <c r="L28" i="66"/>
  <c r="H28" i="66"/>
  <c r="K28" i="66" s="1"/>
  <c r="O27" i="66"/>
  <c r="N27" i="66"/>
  <c r="L27" i="66"/>
  <c r="H27" i="66"/>
  <c r="M27" i="66"/>
  <c r="P27" i="66" s="1"/>
  <c r="O26" i="66"/>
  <c r="N26" i="66"/>
  <c r="L26" i="66"/>
  <c r="K26" i="66"/>
  <c r="H26" i="66"/>
  <c r="M26" i="66"/>
  <c r="P26" i="66"/>
  <c r="O25" i="66"/>
  <c r="N25" i="66"/>
  <c r="L25" i="66"/>
  <c r="H25" i="66"/>
  <c r="M25" i="66" s="1"/>
  <c r="P25" i="66" s="1"/>
  <c r="O24" i="66"/>
  <c r="N24" i="66"/>
  <c r="L24" i="66"/>
  <c r="K24" i="66"/>
  <c r="H24" i="66"/>
  <c r="M24" i="66" s="1"/>
  <c r="P24" i="66" s="1"/>
  <c r="O23" i="66"/>
  <c r="N23" i="66"/>
  <c r="M23" i="66"/>
  <c r="P23" i="66" s="1"/>
  <c r="L23" i="66"/>
  <c r="H23" i="66"/>
  <c r="K23" i="66" s="1"/>
  <c r="O22" i="66"/>
  <c r="N22" i="66"/>
  <c r="L22" i="66"/>
  <c r="H22" i="66"/>
  <c r="M22" i="66" s="1"/>
  <c r="P22" i="66" s="1"/>
  <c r="O21" i="66"/>
  <c r="N21" i="66"/>
  <c r="L21" i="66"/>
  <c r="H21" i="66"/>
  <c r="K21" i="66"/>
  <c r="O20" i="66"/>
  <c r="N20" i="66"/>
  <c r="L20" i="66"/>
  <c r="H20" i="66"/>
  <c r="O19" i="66"/>
  <c r="N19" i="66"/>
  <c r="L19" i="66"/>
  <c r="H19" i="66"/>
  <c r="O18" i="66"/>
  <c r="N18" i="66"/>
  <c r="M18" i="66"/>
  <c r="P18" i="66" s="1"/>
  <c r="L18" i="66"/>
  <c r="H18" i="66"/>
  <c r="K18" i="66" s="1"/>
  <c r="O17" i="66"/>
  <c r="N17" i="66"/>
  <c r="M17" i="66"/>
  <c r="P17" i="66"/>
  <c r="L17" i="66"/>
  <c r="H17" i="66"/>
  <c r="K17" i="66"/>
  <c r="O16" i="66"/>
  <c r="N16" i="66"/>
  <c r="L16" i="66"/>
  <c r="K16" i="66"/>
  <c r="H16" i="66"/>
  <c r="M16" i="66" s="1"/>
  <c r="P16" i="66" s="1"/>
  <c r="O15" i="66"/>
  <c r="N15" i="66"/>
  <c r="L15" i="66"/>
  <c r="L31" i="66" s="1"/>
  <c r="J41" i="17" s="1"/>
  <c r="H15" i="66"/>
  <c r="M15" i="66"/>
  <c r="P15" i="66"/>
  <c r="O42" i="19"/>
  <c r="N42" i="19"/>
  <c r="L42" i="19"/>
  <c r="H42" i="19"/>
  <c r="M42" i="19"/>
  <c r="P42" i="19" s="1"/>
  <c r="O41" i="19"/>
  <c r="N41" i="19"/>
  <c r="M41" i="19"/>
  <c r="P41" i="19" s="1"/>
  <c r="L41" i="19"/>
  <c r="H41" i="19"/>
  <c r="K41" i="19" s="1"/>
  <c r="O40" i="19"/>
  <c r="N40" i="19"/>
  <c r="P40" i="19" s="1"/>
  <c r="L40" i="19"/>
  <c r="H40" i="19"/>
  <c r="M40" i="19" s="1"/>
  <c r="O39" i="19"/>
  <c r="N39" i="19"/>
  <c r="L39" i="19"/>
  <c r="H39" i="19"/>
  <c r="O38" i="19"/>
  <c r="N38" i="19"/>
  <c r="L38" i="19"/>
  <c r="H38" i="19"/>
  <c r="M38" i="19"/>
  <c r="P38" i="19"/>
  <c r="O37" i="19"/>
  <c r="O44" i="19" s="1"/>
  <c r="I45" i="17" s="1"/>
  <c r="N37" i="19"/>
  <c r="L37" i="19"/>
  <c r="H37" i="19"/>
  <c r="K37" i="19" s="1"/>
  <c r="O36" i="19"/>
  <c r="N36" i="19"/>
  <c r="P36" i="19"/>
  <c r="L36" i="19"/>
  <c r="K36" i="19"/>
  <c r="H36" i="19"/>
  <c r="M36" i="19" s="1"/>
  <c r="O35" i="19"/>
  <c r="N35" i="19"/>
  <c r="L35" i="19"/>
  <c r="K35" i="19"/>
  <c r="H35" i="19"/>
  <c r="M35" i="19" s="1"/>
  <c r="P35" i="19" s="1"/>
  <c r="O34" i="19"/>
  <c r="N34" i="19"/>
  <c r="L34" i="19"/>
  <c r="H34" i="19"/>
  <c r="K34" i="19" s="1"/>
  <c r="O33" i="19"/>
  <c r="N33" i="19"/>
  <c r="L33" i="19"/>
  <c r="H33" i="19"/>
  <c r="M33" i="19"/>
  <c r="P33" i="19"/>
  <c r="O32" i="19"/>
  <c r="N32" i="19"/>
  <c r="L32" i="19"/>
  <c r="H32" i="19"/>
  <c r="O31" i="19"/>
  <c r="N31" i="19"/>
  <c r="L31" i="19"/>
  <c r="H31" i="19"/>
  <c r="K31" i="19" s="1"/>
  <c r="M31" i="19"/>
  <c r="O30" i="19"/>
  <c r="N30" i="19"/>
  <c r="L30" i="19"/>
  <c r="H30" i="19"/>
  <c r="M30" i="19" s="1"/>
  <c r="P30" i="19" s="1"/>
  <c r="O29" i="19"/>
  <c r="N29" i="19"/>
  <c r="L29" i="19"/>
  <c r="L44" i="19" s="1"/>
  <c r="J45" i="17" s="1"/>
  <c r="H29" i="19"/>
  <c r="M29" i="19" s="1"/>
  <c r="O28" i="19"/>
  <c r="N28" i="19"/>
  <c r="L28" i="19"/>
  <c r="H28" i="19"/>
  <c r="M28" i="19"/>
  <c r="P28" i="19"/>
  <c r="O27" i="19"/>
  <c r="N27" i="19"/>
  <c r="L27" i="19"/>
  <c r="K27" i="19"/>
  <c r="H27" i="19"/>
  <c r="M27" i="19" s="1"/>
  <c r="P27" i="19" s="1"/>
  <c r="O26" i="19"/>
  <c r="N26" i="19"/>
  <c r="L26" i="19"/>
  <c r="H26" i="19"/>
  <c r="M26" i="19"/>
  <c r="P26" i="19" s="1"/>
  <c r="O25" i="19"/>
  <c r="N25" i="19"/>
  <c r="M25" i="19"/>
  <c r="P25" i="19" s="1"/>
  <c r="L25" i="19"/>
  <c r="H25" i="19"/>
  <c r="K25" i="19"/>
  <c r="O24" i="19"/>
  <c r="N24" i="19"/>
  <c r="M24" i="19"/>
  <c r="P24" i="19"/>
  <c r="L24" i="19"/>
  <c r="H24" i="19"/>
  <c r="K24" i="19"/>
  <c r="O23" i="19"/>
  <c r="N23" i="19"/>
  <c r="L23" i="19"/>
  <c r="H23" i="19"/>
  <c r="M23" i="19"/>
  <c r="P23" i="19" s="1"/>
  <c r="O22" i="19"/>
  <c r="N22" i="19"/>
  <c r="L22" i="19"/>
  <c r="H22" i="19"/>
  <c r="K22" i="19" s="1"/>
  <c r="O21" i="19"/>
  <c r="N21" i="19"/>
  <c r="L21" i="19"/>
  <c r="H21" i="19"/>
  <c r="M21" i="19"/>
  <c r="P21" i="19"/>
  <c r="O20" i="19"/>
  <c r="N20" i="19"/>
  <c r="L20" i="19"/>
  <c r="H20" i="19"/>
  <c r="O19" i="19"/>
  <c r="N19" i="19"/>
  <c r="L19" i="19"/>
  <c r="H19" i="19"/>
  <c r="K19" i="19" s="1"/>
  <c r="M19" i="19"/>
  <c r="O18" i="19"/>
  <c r="N18" i="19"/>
  <c r="L18" i="19"/>
  <c r="H18" i="19"/>
  <c r="M18" i="19" s="1"/>
  <c r="P18" i="19" s="1"/>
  <c r="O17" i="19"/>
  <c r="N17" i="19"/>
  <c r="L17" i="19"/>
  <c r="H17" i="19"/>
  <c r="M17" i="19" s="1"/>
  <c r="O16" i="19"/>
  <c r="N16" i="19"/>
  <c r="N44" i="19" s="1"/>
  <c r="H45" i="17" s="1"/>
  <c r="L16" i="19"/>
  <c r="H16" i="19"/>
  <c r="M16" i="19"/>
  <c r="O15" i="19"/>
  <c r="N15" i="19"/>
  <c r="L15" i="19"/>
  <c r="K15" i="19"/>
  <c r="H15" i="19"/>
  <c r="M15" i="19" s="1"/>
  <c r="P15" i="19" s="1"/>
  <c r="O20" i="116"/>
  <c r="N20" i="116"/>
  <c r="L20" i="116"/>
  <c r="L22" i="116" s="1"/>
  <c r="H20" i="116"/>
  <c r="M20" i="116" s="1"/>
  <c r="O19" i="116"/>
  <c r="N19" i="116"/>
  <c r="L19" i="116"/>
  <c r="H19" i="116"/>
  <c r="M19" i="116"/>
  <c r="P19" i="116"/>
  <c r="O18" i="116"/>
  <c r="N18" i="116"/>
  <c r="L18" i="116"/>
  <c r="K18" i="116"/>
  <c r="H18" i="116"/>
  <c r="M18" i="116" s="1"/>
  <c r="P18" i="116" s="1"/>
  <c r="O17" i="116"/>
  <c r="N17" i="116"/>
  <c r="L17" i="116"/>
  <c r="H17" i="116"/>
  <c r="M17" i="116"/>
  <c r="P17" i="116" s="1"/>
  <c r="O16" i="116"/>
  <c r="N16" i="116"/>
  <c r="L16" i="116"/>
  <c r="H16" i="116"/>
  <c r="M16" i="116" s="1"/>
  <c r="K16" i="116"/>
  <c r="O15" i="116"/>
  <c r="N15" i="116"/>
  <c r="L15" i="116"/>
  <c r="H15" i="116"/>
  <c r="K15" i="116" s="1"/>
  <c r="O49" i="150"/>
  <c r="N49" i="150"/>
  <c r="L49" i="150"/>
  <c r="H49" i="150"/>
  <c r="M49" i="150" s="1"/>
  <c r="O48" i="150"/>
  <c r="N48" i="150"/>
  <c r="L48" i="150"/>
  <c r="H48" i="150"/>
  <c r="O47" i="150"/>
  <c r="N47" i="150"/>
  <c r="L47" i="150"/>
  <c r="H47" i="150"/>
  <c r="M47" i="150" s="1"/>
  <c r="P47" i="150" s="1"/>
  <c r="O46" i="150"/>
  <c r="N46" i="150"/>
  <c r="L46" i="150"/>
  <c r="H46" i="150"/>
  <c r="M46" i="150"/>
  <c r="P46" i="150" s="1"/>
  <c r="O45" i="150"/>
  <c r="N45" i="150"/>
  <c r="L45" i="150"/>
  <c r="H45" i="150"/>
  <c r="M45" i="150" s="1"/>
  <c r="P45" i="150" s="1"/>
  <c r="O44" i="150"/>
  <c r="N44" i="150"/>
  <c r="L44" i="150"/>
  <c r="H44" i="150"/>
  <c r="M44" i="150" s="1"/>
  <c r="P44" i="150" s="1"/>
  <c r="O43" i="150"/>
  <c r="N43" i="150"/>
  <c r="L43" i="150"/>
  <c r="H43" i="150"/>
  <c r="O42" i="150"/>
  <c r="N42" i="150"/>
  <c r="L42" i="150"/>
  <c r="H42" i="150"/>
  <c r="M42" i="150" s="1"/>
  <c r="P42" i="150" s="1"/>
  <c r="O41" i="150"/>
  <c r="P41" i="150" s="1"/>
  <c r="N41" i="150"/>
  <c r="L41" i="150"/>
  <c r="H41" i="150"/>
  <c r="K41" i="150"/>
  <c r="O40" i="150"/>
  <c r="N40" i="150"/>
  <c r="L40" i="150"/>
  <c r="H40" i="150"/>
  <c r="O39" i="150"/>
  <c r="N39" i="150"/>
  <c r="L39" i="150"/>
  <c r="H39" i="150"/>
  <c r="K39" i="150" s="1"/>
  <c r="M39" i="150"/>
  <c r="O38" i="150"/>
  <c r="N38" i="150"/>
  <c r="L38" i="150"/>
  <c r="H38" i="150"/>
  <c r="K38" i="150" s="1"/>
  <c r="O37" i="150"/>
  <c r="N37" i="150"/>
  <c r="M37" i="150"/>
  <c r="P37" i="150"/>
  <c r="L37" i="150"/>
  <c r="H37" i="150"/>
  <c r="K37" i="150"/>
  <c r="O36" i="150"/>
  <c r="N36" i="150"/>
  <c r="L36" i="150"/>
  <c r="H36" i="150"/>
  <c r="M36" i="150" s="1"/>
  <c r="O35" i="150"/>
  <c r="N35" i="150"/>
  <c r="N51" i="150" s="1"/>
  <c r="H47" i="17" s="1"/>
  <c r="L35" i="150"/>
  <c r="H35" i="150"/>
  <c r="M35" i="150"/>
  <c r="P35" i="150"/>
  <c r="O34" i="150"/>
  <c r="N34" i="150"/>
  <c r="L34" i="150"/>
  <c r="H34" i="150"/>
  <c r="O33" i="150"/>
  <c r="N33" i="150"/>
  <c r="L33" i="150"/>
  <c r="H33" i="150"/>
  <c r="M33" i="150"/>
  <c r="P33" i="150"/>
  <c r="O32" i="150"/>
  <c r="N32" i="150"/>
  <c r="M32" i="150"/>
  <c r="P32" i="150"/>
  <c r="L32" i="150"/>
  <c r="H32" i="150"/>
  <c r="K32" i="150"/>
  <c r="O31" i="150"/>
  <c r="N31" i="150"/>
  <c r="L31" i="150"/>
  <c r="H31" i="150"/>
  <c r="M31" i="150" s="1"/>
  <c r="O30" i="150"/>
  <c r="N30" i="150"/>
  <c r="L30" i="150"/>
  <c r="H30" i="150"/>
  <c r="M30" i="150"/>
  <c r="P30" i="150"/>
  <c r="O29" i="150"/>
  <c r="N29" i="150"/>
  <c r="L29" i="150"/>
  <c r="H29" i="150"/>
  <c r="K29" i="150" s="1"/>
  <c r="O28" i="150"/>
  <c r="N28" i="150"/>
  <c r="L28" i="150"/>
  <c r="H28" i="150"/>
  <c r="M28" i="150" s="1"/>
  <c r="P28" i="150" s="1"/>
  <c r="O27" i="150"/>
  <c r="O51" i="150" s="1"/>
  <c r="I47" i="17" s="1"/>
  <c r="N27" i="150"/>
  <c r="L27" i="150"/>
  <c r="H27" i="150"/>
  <c r="O26" i="150"/>
  <c r="N26" i="150"/>
  <c r="L26" i="150"/>
  <c r="K26" i="150"/>
  <c r="H26" i="150"/>
  <c r="M26" i="150" s="1"/>
  <c r="P26" i="150" s="1"/>
  <c r="O25" i="150"/>
  <c r="N25" i="150"/>
  <c r="M25" i="150"/>
  <c r="P25" i="150" s="1"/>
  <c r="L25" i="150"/>
  <c r="H25" i="150"/>
  <c r="K25" i="150"/>
  <c r="O24" i="150"/>
  <c r="N24" i="150"/>
  <c r="M24" i="150"/>
  <c r="P24" i="150"/>
  <c r="L24" i="150"/>
  <c r="H24" i="150"/>
  <c r="K24" i="150"/>
  <c r="O23" i="150"/>
  <c r="N23" i="150"/>
  <c r="L23" i="150"/>
  <c r="H23" i="150"/>
  <c r="M23" i="150"/>
  <c r="P23" i="150" s="1"/>
  <c r="O22" i="150"/>
  <c r="N22" i="150"/>
  <c r="L22" i="150"/>
  <c r="H22" i="150"/>
  <c r="M22" i="150" s="1"/>
  <c r="P22" i="150" s="1"/>
  <c r="O21" i="150"/>
  <c r="N21" i="150"/>
  <c r="L21" i="150"/>
  <c r="H21" i="150"/>
  <c r="M21" i="150"/>
  <c r="P21" i="150" s="1"/>
  <c r="O20" i="150"/>
  <c r="N20" i="150"/>
  <c r="M20" i="150"/>
  <c r="P20" i="150" s="1"/>
  <c r="L20" i="150"/>
  <c r="H20" i="150"/>
  <c r="K20" i="150"/>
  <c r="O19" i="150"/>
  <c r="N19" i="150"/>
  <c r="M19" i="150"/>
  <c r="P19" i="150"/>
  <c r="L19" i="150"/>
  <c r="H19" i="150"/>
  <c r="K19" i="150"/>
  <c r="O18" i="150"/>
  <c r="N18" i="150"/>
  <c r="L18" i="150"/>
  <c r="H18" i="150"/>
  <c r="M18" i="150"/>
  <c r="P18" i="150" s="1"/>
  <c r="O17" i="150"/>
  <c r="N17" i="150"/>
  <c r="L17" i="150"/>
  <c r="L51" i="150" s="1"/>
  <c r="J47" i="17" s="1"/>
  <c r="H17" i="150"/>
  <c r="K17" i="150" s="1"/>
  <c r="O16" i="150"/>
  <c r="N16" i="150"/>
  <c r="L16" i="150"/>
  <c r="H16" i="150"/>
  <c r="M16" i="150"/>
  <c r="P16" i="150"/>
  <c r="O15" i="150"/>
  <c r="N15" i="150"/>
  <c r="L15" i="150"/>
  <c r="K15" i="150"/>
  <c r="H15" i="150"/>
  <c r="M15" i="150" s="1"/>
  <c r="P15" i="150" s="1"/>
  <c r="O54" i="77"/>
  <c r="N54" i="77"/>
  <c r="L54" i="77"/>
  <c r="H54" i="77"/>
  <c r="M54" i="77"/>
  <c r="P54" i="77" s="1"/>
  <c r="O53" i="77"/>
  <c r="N53" i="77"/>
  <c r="M53" i="77"/>
  <c r="P53" i="77" s="1"/>
  <c r="L53" i="77"/>
  <c r="H53" i="77"/>
  <c r="K53" i="77"/>
  <c r="O52" i="77"/>
  <c r="N52" i="77"/>
  <c r="L52" i="77"/>
  <c r="H52" i="77"/>
  <c r="O51" i="77"/>
  <c r="N51" i="77"/>
  <c r="L51" i="77"/>
  <c r="H51" i="77"/>
  <c r="K51" i="77" s="1"/>
  <c r="M51" i="77"/>
  <c r="P51" i="77" s="1"/>
  <c r="O50" i="77"/>
  <c r="N50" i="77"/>
  <c r="L50" i="77"/>
  <c r="H50" i="77"/>
  <c r="M50" i="77" s="1"/>
  <c r="P50" i="77" s="1"/>
  <c r="O49" i="77"/>
  <c r="N49" i="77"/>
  <c r="L49" i="77"/>
  <c r="K49" i="77"/>
  <c r="H49" i="77"/>
  <c r="M49" i="77" s="1"/>
  <c r="P49" i="77" s="1"/>
  <c r="O48" i="77"/>
  <c r="N48" i="77"/>
  <c r="L48" i="77"/>
  <c r="K48" i="77"/>
  <c r="H48" i="77"/>
  <c r="M48" i="77" s="1"/>
  <c r="O47" i="77"/>
  <c r="N47" i="77"/>
  <c r="M47" i="77"/>
  <c r="P47" i="77" s="1"/>
  <c r="L47" i="77"/>
  <c r="H47" i="77"/>
  <c r="K47" i="77"/>
  <c r="O46" i="77"/>
  <c r="N46" i="77"/>
  <c r="L46" i="77"/>
  <c r="H46" i="77"/>
  <c r="K46" i="77" s="1"/>
  <c r="O45" i="77"/>
  <c r="N45" i="77"/>
  <c r="L45" i="77"/>
  <c r="H45" i="77"/>
  <c r="M45" i="77" s="1"/>
  <c r="P45" i="77" s="1"/>
  <c r="O44" i="77"/>
  <c r="N44" i="77"/>
  <c r="L44" i="77"/>
  <c r="H44" i="77"/>
  <c r="M44" i="77"/>
  <c r="P44" i="77" s="1"/>
  <c r="O43" i="77"/>
  <c r="N43" i="77"/>
  <c r="L43" i="77"/>
  <c r="K43" i="77"/>
  <c r="H43" i="77"/>
  <c r="M43" i="77"/>
  <c r="P43" i="77"/>
  <c r="O42" i="77"/>
  <c r="N42" i="77"/>
  <c r="L42" i="77"/>
  <c r="H42" i="77"/>
  <c r="M42" i="77" s="1"/>
  <c r="P42" i="77" s="1"/>
  <c r="O41" i="77"/>
  <c r="N41" i="77"/>
  <c r="L41" i="77"/>
  <c r="H41" i="77"/>
  <c r="O40" i="77"/>
  <c r="N40" i="77"/>
  <c r="L40" i="77"/>
  <c r="H40" i="77"/>
  <c r="M40" i="77" s="1"/>
  <c r="P40" i="77" s="1"/>
  <c r="O39" i="77"/>
  <c r="N39" i="77"/>
  <c r="L39" i="77"/>
  <c r="H39" i="77"/>
  <c r="M39" i="77"/>
  <c r="P39" i="77" s="1"/>
  <c r="O38" i="77"/>
  <c r="N38" i="77"/>
  <c r="L38" i="77"/>
  <c r="H38" i="77"/>
  <c r="M38" i="77" s="1"/>
  <c r="P38" i="77" s="1"/>
  <c r="O37" i="77"/>
  <c r="N37" i="77"/>
  <c r="L37" i="77"/>
  <c r="H37" i="77"/>
  <c r="M37" i="77"/>
  <c r="P37" i="77" s="1"/>
  <c r="O36" i="77"/>
  <c r="N36" i="77"/>
  <c r="L36" i="77"/>
  <c r="H36" i="77"/>
  <c r="M36" i="77" s="1"/>
  <c r="P36" i="77" s="1"/>
  <c r="O35" i="77"/>
  <c r="N35" i="77"/>
  <c r="L35" i="77"/>
  <c r="H35" i="77"/>
  <c r="M35" i="77"/>
  <c r="P35" i="77" s="1"/>
  <c r="O34" i="77"/>
  <c r="N34" i="77"/>
  <c r="L34" i="77"/>
  <c r="H34" i="77"/>
  <c r="M34" i="77" s="1"/>
  <c r="P34" i="77" s="1"/>
  <c r="O33" i="77"/>
  <c r="N33" i="77"/>
  <c r="L33" i="77"/>
  <c r="H33" i="77"/>
  <c r="M33" i="77" s="1"/>
  <c r="O32" i="77"/>
  <c r="N32" i="77"/>
  <c r="L32" i="77"/>
  <c r="H32" i="77"/>
  <c r="M32" i="77"/>
  <c r="P32" i="77"/>
  <c r="O31" i="77"/>
  <c r="N31" i="77"/>
  <c r="L31" i="77"/>
  <c r="H31" i="77"/>
  <c r="O30" i="77"/>
  <c r="N30" i="77"/>
  <c r="L30" i="77"/>
  <c r="H30" i="77"/>
  <c r="M30" i="77" s="1"/>
  <c r="P30" i="77" s="1"/>
  <c r="O29" i="77"/>
  <c r="N29" i="77"/>
  <c r="L29" i="77"/>
  <c r="K29" i="77"/>
  <c r="H29" i="77"/>
  <c r="M29" i="77" s="1"/>
  <c r="P29" i="77" s="1"/>
  <c r="O28" i="77"/>
  <c r="N28" i="77"/>
  <c r="L28" i="77"/>
  <c r="K28" i="77"/>
  <c r="H28" i="77"/>
  <c r="M28" i="77" s="1"/>
  <c r="O27" i="77"/>
  <c r="N27" i="77"/>
  <c r="L27" i="77"/>
  <c r="H27" i="77"/>
  <c r="K27" i="77" s="1"/>
  <c r="O26" i="77"/>
  <c r="N26" i="77"/>
  <c r="M26" i="77"/>
  <c r="P26" i="77" s="1"/>
  <c r="L26" i="77"/>
  <c r="H26" i="77"/>
  <c r="K26" i="77"/>
  <c r="O25" i="77"/>
  <c r="N25" i="77"/>
  <c r="L25" i="77"/>
  <c r="H25" i="77"/>
  <c r="O24" i="77"/>
  <c r="N24" i="77"/>
  <c r="N56" i="77" s="1"/>
  <c r="H48" i="17" s="1"/>
  <c r="L24" i="77"/>
  <c r="H24" i="77"/>
  <c r="K24" i="77" s="1"/>
  <c r="M24" i="77"/>
  <c r="O23" i="77"/>
  <c r="N23" i="77"/>
  <c r="L23" i="77"/>
  <c r="H23" i="77"/>
  <c r="K23" i="77" s="1"/>
  <c r="O22" i="77"/>
  <c r="N22" i="77"/>
  <c r="M22" i="77"/>
  <c r="P22" i="77"/>
  <c r="L22" i="77"/>
  <c r="H22" i="77"/>
  <c r="K22" i="77"/>
  <c r="O21" i="77"/>
  <c r="N21" i="77"/>
  <c r="L21" i="77"/>
  <c r="H21" i="77"/>
  <c r="M21" i="77" s="1"/>
  <c r="O20" i="77"/>
  <c r="N20" i="77"/>
  <c r="L20" i="77"/>
  <c r="H20" i="77"/>
  <c r="M20" i="77"/>
  <c r="P20" i="77"/>
  <c r="O19" i="77"/>
  <c r="N19" i="77"/>
  <c r="L19" i="77"/>
  <c r="H19" i="77"/>
  <c r="O18" i="77"/>
  <c r="N18" i="77"/>
  <c r="L18" i="77"/>
  <c r="H18" i="77"/>
  <c r="M18" i="77"/>
  <c r="P18" i="77"/>
  <c r="O17" i="77"/>
  <c r="N17" i="77"/>
  <c r="L17" i="77"/>
  <c r="H17" i="77"/>
  <c r="M17" i="77" s="1"/>
  <c r="P17" i="77" s="1"/>
  <c r="O16" i="77"/>
  <c r="N16" i="77"/>
  <c r="L16" i="77"/>
  <c r="H16" i="77"/>
  <c r="M16" i="77"/>
  <c r="P16" i="77"/>
  <c r="O15" i="77"/>
  <c r="N15" i="77"/>
  <c r="L15" i="77"/>
  <c r="H15" i="77"/>
  <c r="L1" i="17"/>
  <c r="M15" i="18"/>
  <c r="P15" i="18"/>
  <c r="K19" i="18"/>
  <c r="K21" i="18"/>
  <c r="K16" i="18"/>
  <c r="K23" i="18"/>
  <c r="M17" i="108"/>
  <c r="P17" i="108" s="1"/>
  <c r="M29" i="108"/>
  <c r="P29" i="108"/>
  <c r="M24" i="108"/>
  <c r="P24" i="108" s="1"/>
  <c r="K26" i="108"/>
  <c r="M36" i="108"/>
  <c r="P36" i="108"/>
  <c r="K16" i="108"/>
  <c r="K28" i="108"/>
  <c r="K23" i="108"/>
  <c r="K35" i="108"/>
  <c r="K25" i="108"/>
  <c r="K37" i="108"/>
  <c r="K15" i="108"/>
  <c r="K27" i="108"/>
  <c r="K16" i="135"/>
  <c r="M28" i="49"/>
  <c r="P28" i="49"/>
  <c r="M40" i="49"/>
  <c r="P40" i="49" s="1"/>
  <c r="K32" i="49"/>
  <c r="K44" i="49"/>
  <c r="K39" i="49"/>
  <c r="K34" i="49"/>
  <c r="K46" i="49"/>
  <c r="K29" i="49"/>
  <c r="K41" i="49"/>
  <c r="K33" i="49"/>
  <c r="K45" i="49"/>
  <c r="M19" i="49"/>
  <c r="P19" i="49"/>
  <c r="K23" i="49"/>
  <c r="K25" i="49"/>
  <c r="K15" i="49"/>
  <c r="K17" i="49"/>
  <c r="M20" i="127"/>
  <c r="P20" i="127" s="1"/>
  <c r="K21" i="127"/>
  <c r="M15" i="106"/>
  <c r="P15" i="106" s="1"/>
  <c r="K17" i="106"/>
  <c r="K19" i="106"/>
  <c r="M15" i="6"/>
  <c r="P15" i="6" s="1"/>
  <c r="M27" i="6"/>
  <c r="P27" i="6"/>
  <c r="M39" i="6"/>
  <c r="P39" i="6" s="1"/>
  <c r="K19" i="6"/>
  <c r="K31" i="6"/>
  <c r="K43" i="6"/>
  <c r="K21" i="6"/>
  <c r="K33" i="6"/>
  <c r="K45" i="6"/>
  <c r="M26" i="23"/>
  <c r="P26" i="23" s="1"/>
  <c r="K30" i="23"/>
  <c r="K25" i="23"/>
  <c r="M18" i="23"/>
  <c r="P18" i="23" s="1"/>
  <c r="K32" i="23"/>
  <c r="K15" i="23"/>
  <c r="K27" i="23"/>
  <c r="K22" i="23"/>
  <c r="K34" i="23"/>
  <c r="K24" i="23"/>
  <c r="M17" i="72"/>
  <c r="P17" i="72" s="1"/>
  <c r="K19" i="72"/>
  <c r="M29" i="72"/>
  <c r="P29" i="72"/>
  <c r="K31" i="72"/>
  <c r="K21" i="72"/>
  <c r="K33" i="72"/>
  <c r="K23" i="72"/>
  <c r="K35" i="72"/>
  <c r="K15" i="72"/>
  <c r="K27" i="72"/>
  <c r="M29" i="56"/>
  <c r="P29" i="56" s="1"/>
  <c r="K28" i="56"/>
  <c r="K23" i="56"/>
  <c r="K35" i="56"/>
  <c r="K25" i="56"/>
  <c r="K37" i="56"/>
  <c r="K27" i="56"/>
  <c r="K18" i="56"/>
  <c r="K20" i="56"/>
  <c r="K22" i="56"/>
  <c r="K20" i="96"/>
  <c r="K32" i="96"/>
  <c r="K44" i="96"/>
  <c r="K15" i="96"/>
  <c r="K27" i="96"/>
  <c r="K39" i="96"/>
  <c r="K51" i="96"/>
  <c r="K22" i="96"/>
  <c r="K34" i="96"/>
  <c r="K46" i="96"/>
  <c r="K24" i="96"/>
  <c r="K36" i="96"/>
  <c r="K48" i="96"/>
  <c r="K26" i="96"/>
  <c r="K38" i="96"/>
  <c r="K50" i="96"/>
  <c r="K21" i="96"/>
  <c r="K15" i="149"/>
  <c r="K17" i="149"/>
  <c r="M27" i="149"/>
  <c r="P27" i="149"/>
  <c r="K29" i="149"/>
  <c r="M39" i="149"/>
  <c r="P39" i="149"/>
  <c r="K41" i="149"/>
  <c r="M51" i="149"/>
  <c r="P51" i="149" s="1"/>
  <c r="K53" i="149"/>
  <c r="M63" i="149"/>
  <c r="P63" i="149" s="1"/>
  <c r="M75" i="149"/>
  <c r="P75" i="149"/>
  <c r="K77" i="149"/>
  <c r="K89" i="149"/>
  <c r="M99" i="149"/>
  <c r="P99" i="149" s="1"/>
  <c r="K101" i="149"/>
  <c r="M111" i="149"/>
  <c r="P111" i="149"/>
  <c r="M46" i="149"/>
  <c r="P46" i="149" s="1"/>
  <c r="M58" i="149"/>
  <c r="P58" i="149"/>
  <c r="K60" i="149"/>
  <c r="M70" i="149"/>
  <c r="P70" i="149"/>
  <c r="K72" i="149"/>
  <c r="M82" i="149"/>
  <c r="P82" i="149" s="1"/>
  <c r="K84" i="149"/>
  <c r="M94" i="149"/>
  <c r="P94" i="149" s="1"/>
  <c r="K96" i="149"/>
  <c r="M106" i="149"/>
  <c r="P106" i="149"/>
  <c r="K108" i="149"/>
  <c r="M118" i="149"/>
  <c r="P118" i="149"/>
  <c r="K62" i="149"/>
  <c r="K74" i="149"/>
  <c r="K86" i="149"/>
  <c r="K98" i="149"/>
  <c r="K110" i="149"/>
  <c r="K16" i="149"/>
  <c r="K28" i="149"/>
  <c r="K40" i="149"/>
  <c r="K52" i="149"/>
  <c r="K64" i="149"/>
  <c r="K76" i="149"/>
  <c r="K88" i="149"/>
  <c r="K100" i="149"/>
  <c r="K112" i="149"/>
  <c r="K23" i="149"/>
  <c r="K35" i="149"/>
  <c r="K47" i="149"/>
  <c r="K59" i="149"/>
  <c r="K71" i="149"/>
  <c r="K83" i="149"/>
  <c r="K95" i="149"/>
  <c r="K107" i="149"/>
  <c r="K119" i="149"/>
  <c r="K54" i="149"/>
  <c r="K78" i="149"/>
  <c r="K90" i="149"/>
  <c r="K25" i="149"/>
  <c r="K37" i="149"/>
  <c r="K49" i="149"/>
  <c r="K61" i="149"/>
  <c r="K73" i="149"/>
  <c r="K85" i="149"/>
  <c r="K97" i="149"/>
  <c r="K109" i="149"/>
  <c r="K56" i="149"/>
  <c r="K80" i="149"/>
  <c r="K92" i="149"/>
  <c r="K104" i="149"/>
  <c r="K21" i="119"/>
  <c r="K33" i="119"/>
  <c r="K45" i="119"/>
  <c r="K16" i="119"/>
  <c r="K28" i="119"/>
  <c r="K40" i="119"/>
  <c r="K52" i="119"/>
  <c r="K30" i="119"/>
  <c r="K42" i="119"/>
  <c r="K54" i="119"/>
  <c r="K25" i="119"/>
  <c r="K37" i="119"/>
  <c r="K49" i="119"/>
  <c r="K20" i="119"/>
  <c r="K32" i="119"/>
  <c r="K56" i="119"/>
  <c r="K15" i="119"/>
  <c r="K27" i="119"/>
  <c r="K39" i="119"/>
  <c r="K22" i="119"/>
  <c r="K17" i="119"/>
  <c r="K29" i="119"/>
  <c r="K41" i="119"/>
  <c r="K18" i="31"/>
  <c r="K30" i="31"/>
  <c r="K25" i="31"/>
  <c r="K15" i="31"/>
  <c r="K27" i="31"/>
  <c r="K34" i="31"/>
  <c r="K17" i="31"/>
  <c r="K29" i="31"/>
  <c r="K24" i="31"/>
  <c r="K23" i="64"/>
  <c r="K18" i="64"/>
  <c r="K20" i="64"/>
  <c r="K15" i="64"/>
  <c r="K27" i="64"/>
  <c r="M21" i="66"/>
  <c r="P21" i="66" s="1"/>
  <c r="K25" i="66"/>
  <c r="K15" i="66"/>
  <c r="K27" i="66"/>
  <c r="K22" i="66"/>
  <c r="M22" i="19"/>
  <c r="P22" i="19"/>
  <c r="M34" i="19"/>
  <c r="P34" i="19" s="1"/>
  <c r="K26" i="19"/>
  <c r="K38" i="19"/>
  <c r="K21" i="19"/>
  <c r="K33" i="19"/>
  <c r="K16" i="19"/>
  <c r="K28" i="19"/>
  <c r="K40" i="19"/>
  <c r="K23" i="19"/>
  <c r="K18" i="19"/>
  <c r="K30" i="19"/>
  <c r="K42" i="19"/>
  <c r="K17" i="116"/>
  <c r="K19" i="116"/>
  <c r="M17" i="150"/>
  <c r="P17" i="150"/>
  <c r="M29" i="150"/>
  <c r="P29" i="150" s="1"/>
  <c r="M41" i="150"/>
  <c r="K21" i="150"/>
  <c r="K33" i="150"/>
  <c r="K45" i="150"/>
  <c r="K16" i="150"/>
  <c r="K28" i="150"/>
  <c r="K23" i="150"/>
  <c r="K35" i="150"/>
  <c r="K47" i="150"/>
  <c r="K18" i="150"/>
  <c r="K30" i="150"/>
  <c r="K42" i="150"/>
  <c r="K22" i="150"/>
  <c r="K46" i="150"/>
  <c r="K36" i="77"/>
  <c r="M46" i="77"/>
  <c r="P46" i="77" s="1"/>
  <c r="K38" i="77"/>
  <c r="K50" i="77"/>
  <c r="K45" i="77"/>
  <c r="K40" i="77"/>
  <c r="K35" i="77"/>
  <c r="K54" i="77"/>
  <c r="K37" i="77"/>
  <c r="K44" i="77"/>
  <c r="K39" i="77"/>
  <c r="K16" i="77"/>
  <c r="K18" i="77"/>
  <c r="K30" i="77"/>
  <c r="K20" i="77"/>
  <c r="K32" i="77"/>
  <c r="K34" i="77"/>
  <c r="P8" i="77"/>
  <c r="F12" i="77"/>
  <c r="G12" i="77" s="1"/>
  <c r="H12" i="77" s="1"/>
  <c r="I12" i="77" s="1"/>
  <c r="J12" i="77"/>
  <c r="K12" i="77" s="1"/>
  <c r="L12" i="77" s="1"/>
  <c r="M12" i="77" s="1"/>
  <c r="N12" i="77" s="1"/>
  <c r="O12" i="77" s="1"/>
  <c r="P12" i="77" s="1"/>
  <c r="P8" i="150"/>
  <c r="F12" i="150"/>
  <c r="G12" i="150" s="1"/>
  <c r="H12" i="150" s="1"/>
  <c r="I12" i="150" s="1"/>
  <c r="J12" i="150"/>
  <c r="K12" i="150" s="1"/>
  <c r="L12" i="150" s="1"/>
  <c r="M12" i="150" s="1"/>
  <c r="N12" i="150" s="1"/>
  <c r="O12" i="150" s="1"/>
  <c r="P12" i="150" s="1"/>
  <c r="P8" i="116"/>
  <c r="F12" i="116"/>
  <c r="G12" i="116" s="1"/>
  <c r="H12" i="116" s="1"/>
  <c r="I12" i="116" s="1"/>
  <c r="J12" i="116"/>
  <c r="K12" i="116" s="1"/>
  <c r="L12" i="116" s="1"/>
  <c r="M12" i="116" s="1"/>
  <c r="N12" i="116" s="1"/>
  <c r="O12" i="116" s="1"/>
  <c r="P12" i="116" s="1"/>
  <c r="P8" i="19"/>
  <c r="F12" i="19"/>
  <c r="G12" i="19"/>
  <c r="H12" i="19"/>
  <c r="I12" i="19" s="1"/>
  <c r="J12" i="19" s="1"/>
  <c r="K12" i="19" s="1"/>
  <c r="L12" i="19"/>
  <c r="M12" i="19" s="1"/>
  <c r="N12" i="19" s="1"/>
  <c r="O12" i="19" s="1"/>
  <c r="P12" i="19"/>
  <c r="P8" i="66"/>
  <c r="F12" i="66"/>
  <c r="G12" i="66"/>
  <c r="H12" i="66"/>
  <c r="I12" i="66" s="1"/>
  <c r="J12" i="66" s="1"/>
  <c r="K12" i="66" s="1"/>
  <c r="L12" i="66" s="1"/>
  <c r="M12" i="66" s="1"/>
  <c r="N12" i="66" s="1"/>
  <c r="O12" i="66" s="1"/>
  <c r="P12" i="66" s="1"/>
  <c r="P8" i="64"/>
  <c r="F12" i="64"/>
  <c r="G12" i="64"/>
  <c r="H12" i="64"/>
  <c r="I12" i="64" s="1"/>
  <c r="J12" i="64" s="1"/>
  <c r="K12" i="64" s="1"/>
  <c r="L12" i="64"/>
  <c r="M12" i="64" s="1"/>
  <c r="N12" i="64" s="1"/>
  <c r="O12" i="64" s="1"/>
  <c r="P12" i="64"/>
  <c r="P8" i="31"/>
  <c r="F12" i="31"/>
  <c r="G12" i="31"/>
  <c r="H12" i="31"/>
  <c r="I12" i="31" s="1"/>
  <c r="J12" i="31" s="1"/>
  <c r="K12" i="31" s="1"/>
  <c r="L12" i="31" s="1"/>
  <c r="M12" i="31" s="1"/>
  <c r="N12" i="31" s="1"/>
  <c r="O12" i="31" s="1"/>
  <c r="P12" i="31" s="1"/>
  <c r="P8" i="119"/>
  <c r="F12" i="119"/>
  <c r="G12" i="119"/>
  <c r="H12" i="119"/>
  <c r="I12" i="119" s="1"/>
  <c r="J12" i="119" s="1"/>
  <c r="K12" i="119" s="1"/>
  <c r="L12" i="119"/>
  <c r="M12" i="119" s="1"/>
  <c r="N12" i="119" s="1"/>
  <c r="O12" i="119" s="1"/>
  <c r="P12" i="119"/>
  <c r="P8" i="149"/>
  <c r="F12" i="149"/>
  <c r="G12" i="149"/>
  <c r="H12" i="149"/>
  <c r="I12" i="149" s="1"/>
  <c r="J12" i="149" s="1"/>
  <c r="K12" i="149" s="1"/>
  <c r="L12" i="149" s="1"/>
  <c r="M12" i="149" s="1"/>
  <c r="N12" i="149" s="1"/>
  <c r="O12" i="149" s="1"/>
  <c r="P12" i="149" s="1"/>
  <c r="P8" i="96"/>
  <c r="F12" i="96"/>
  <c r="G12" i="96"/>
  <c r="H12" i="96"/>
  <c r="I12" i="96" s="1"/>
  <c r="J12" i="96" s="1"/>
  <c r="K12" i="96" s="1"/>
  <c r="L12" i="96"/>
  <c r="M12" i="96" s="1"/>
  <c r="N12" i="96" s="1"/>
  <c r="O12" i="96" s="1"/>
  <c r="P12" i="96"/>
  <c r="P8" i="56"/>
  <c r="F12" i="56"/>
  <c r="G12" i="56"/>
  <c r="H12" i="56"/>
  <c r="I12" i="56" s="1"/>
  <c r="J12" i="56" s="1"/>
  <c r="K12" i="56" s="1"/>
  <c r="L12" i="56" s="1"/>
  <c r="M12" i="56" s="1"/>
  <c r="N12" i="56" s="1"/>
  <c r="O12" i="56" s="1"/>
  <c r="P12" i="56" s="1"/>
  <c r="P8" i="72"/>
  <c r="F12" i="72"/>
  <c r="G12" i="72" s="1"/>
  <c r="H12" i="72" s="1"/>
  <c r="I12" i="72" s="1"/>
  <c r="J12" i="72" s="1"/>
  <c r="K12" i="72" s="1"/>
  <c r="L12" i="72" s="1"/>
  <c r="M12" i="72" s="1"/>
  <c r="N12" i="72" s="1"/>
  <c r="O12" i="72" s="1"/>
  <c r="P12" i="72" s="1"/>
  <c r="P8" i="23"/>
  <c r="F12" i="23"/>
  <c r="G12" i="23" s="1"/>
  <c r="H12" i="23" s="1"/>
  <c r="I12" i="23" s="1"/>
  <c r="J12" i="23" s="1"/>
  <c r="K12" i="23" s="1"/>
  <c r="L12" i="23" s="1"/>
  <c r="M12" i="23" s="1"/>
  <c r="N12" i="23" s="1"/>
  <c r="O12" i="23" s="1"/>
  <c r="P12" i="23" s="1"/>
  <c r="P8" i="6"/>
  <c r="F12" i="6"/>
  <c r="G12" i="6" s="1"/>
  <c r="H12" i="6" s="1"/>
  <c r="I12" i="6" s="1"/>
  <c r="J12" i="6" s="1"/>
  <c r="K12" i="6" s="1"/>
  <c r="L12" i="6" s="1"/>
  <c r="M12" i="6" s="1"/>
  <c r="N12" i="6" s="1"/>
  <c r="O12" i="6" s="1"/>
  <c r="P12" i="6" s="1"/>
  <c r="P8" i="106"/>
  <c r="F12" i="106"/>
  <c r="G12" i="106" s="1"/>
  <c r="H12" i="106" s="1"/>
  <c r="I12" i="106" s="1"/>
  <c r="J12" i="106" s="1"/>
  <c r="K12" i="106" s="1"/>
  <c r="L12" i="106" s="1"/>
  <c r="M12" i="106" s="1"/>
  <c r="N12" i="106" s="1"/>
  <c r="O12" i="106" s="1"/>
  <c r="P12" i="106" s="1"/>
  <c r="P8" i="127"/>
  <c r="F12" i="127"/>
  <c r="G12" i="127" s="1"/>
  <c r="H12" i="127" s="1"/>
  <c r="I12" i="127" s="1"/>
  <c r="J12" i="127" s="1"/>
  <c r="K12" i="127" s="1"/>
  <c r="L12" i="127" s="1"/>
  <c r="M12" i="127" s="1"/>
  <c r="N12" i="127" s="1"/>
  <c r="O12" i="127" s="1"/>
  <c r="P12" i="127" s="1"/>
  <c r="P8" i="49"/>
  <c r="F12" i="49"/>
  <c r="G12" i="49" s="1"/>
  <c r="H12" i="49" s="1"/>
  <c r="I12" i="49" s="1"/>
  <c r="J12" i="49" s="1"/>
  <c r="K12" i="49" s="1"/>
  <c r="L12" i="49" s="1"/>
  <c r="M12" i="49" s="1"/>
  <c r="N12" i="49" s="1"/>
  <c r="O12" i="49" s="1"/>
  <c r="P12" i="49" s="1"/>
  <c r="K51" i="49"/>
  <c r="L51" i="49"/>
  <c r="M51" i="49"/>
  <c r="N51" i="49"/>
  <c r="O51" i="49"/>
  <c r="P51" i="49" s="1"/>
  <c r="H6" i="135"/>
  <c r="P8" i="135"/>
  <c r="P8" i="108"/>
  <c r="F12" i="108"/>
  <c r="G12" i="108" s="1"/>
  <c r="H12" i="108" s="1"/>
  <c r="I12" i="108" s="1"/>
  <c r="J12" i="108"/>
  <c r="K12" i="108" s="1"/>
  <c r="L12" i="108" s="1"/>
  <c r="M12" i="108" s="1"/>
  <c r="N12" i="108" s="1"/>
  <c r="O12" i="108" s="1"/>
  <c r="P12" i="108" s="1"/>
  <c r="P8" i="18"/>
  <c r="F12" i="18"/>
  <c r="G12" i="18" s="1"/>
  <c r="H12" i="18" s="1"/>
  <c r="I12" i="18" s="1"/>
  <c r="J12" i="18"/>
  <c r="K12" i="18" s="1"/>
  <c r="L12" i="18" s="1"/>
  <c r="M12" i="18" s="1"/>
  <c r="N12" i="18" s="1"/>
  <c r="O12" i="18" s="1"/>
  <c r="P12" i="18" s="1"/>
  <c r="K13" i="17"/>
  <c r="D19" i="16"/>
  <c r="D23" i="16"/>
  <c r="A1" i="15"/>
  <c r="A2" i="15"/>
  <c r="A3" i="15"/>
  <c r="A4" i="15"/>
  <c r="A5" i="15"/>
  <c r="D5" i="14"/>
  <c r="D8" i="14"/>
  <c r="D9" i="14" s="1"/>
  <c r="D10" i="14" s="1"/>
  <c r="D12" i="14" s="1"/>
  <c r="D13" i="14" s="1"/>
  <c r="D14" i="14"/>
  <c r="D16" i="14" s="1"/>
  <c r="D17" i="14" s="1"/>
  <c r="D18" i="14" s="1"/>
  <c r="D19" i="14" s="1"/>
  <c r="D20" i="14" s="1"/>
  <c r="D21" i="14" s="1"/>
  <c r="D22" i="14" s="1"/>
  <c r="D23" i="14" s="1"/>
  <c r="D24" i="14" s="1"/>
  <c r="D26" i="14" s="1"/>
  <c r="D27" i="14" s="1"/>
  <c r="D28" i="14" s="1"/>
  <c r="D29" i="14" s="1"/>
  <c r="D30" i="14" s="1"/>
  <c r="D31" i="14" s="1"/>
  <c r="D32" i="14" s="1"/>
  <c r="D34" i="14" s="1"/>
  <c r="D35" i="14" s="1"/>
  <c r="D36" i="14" s="1"/>
  <c r="D37" i="14" s="1"/>
  <c r="D38" i="14" s="1"/>
  <c r="F17" i="17"/>
  <c r="G17" i="17"/>
  <c r="H17" i="17"/>
  <c r="I17" i="17" s="1"/>
  <c r="J17" i="17" s="1"/>
  <c r="K17" i="17" s="1"/>
  <c r="L50" i="49"/>
  <c r="J26" i="17" s="1"/>
  <c r="L21" i="106"/>
  <c r="J28" i="17"/>
  <c r="N39" i="108"/>
  <c r="H21" i="17" s="1"/>
  <c r="H22" i="17" s="1"/>
  <c r="L18" i="135"/>
  <c r="J25" i="17"/>
  <c r="J46" i="17"/>
  <c r="L57" i="96"/>
  <c r="J36" i="17"/>
  <c r="N18" i="135"/>
  <c r="H25" i="17" s="1"/>
  <c r="M18" i="135"/>
  <c r="G25" i="17"/>
  <c r="F25" i="17" s="1"/>
  <c r="L49" i="6"/>
  <c r="J29" i="17" s="1"/>
  <c r="L36" i="23"/>
  <c r="J30" i="17"/>
  <c r="L25" i="18"/>
  <c r="J20" i="17" s="1"/>
  <c r="L23" i="127"/>
  <c r="J27" i="17"/>
  <c r="J33" i="17" s="1"/>
  <c r="O25" i="18"/>
  <c r="I20" i="17" s="1"/>
  <c r="I22" i="17" s="1"/>
  <c r="N25" i="18"/>
  <c r="H20" i="17"/>
  <c r="N36" i="23"/>
  <c r="H30" i="17" s="1"/>
  <c r="M21" i="106"/>
  <c r="G28" i="17" s="1"/>
  <c r="F28" i="17" s="1"/>
  <c r="K28" i="17" s="1"/>
  <c r="N23" i="127"/>
  <c r="H27" i="17"/>
  <c r="N57" i="96"/>
  <c r="H36" i="17"/>
  <c r="N49" i="6"/>
  <c r="H29" i="17"/>
  <c r="O18" i="135"/>
  <c r="I25" i="17"/>
  <c r="I33" i="17" s="1"/>
  <c r="N121" i="149"/>
  <c r="H37" i="17"/>
  <c r="N29" i="64"/>
  <c r="H40" i="17" s="1"/>
  <c r="N50" i="49"/>
  <c r="H26" i="17"/>
  <c r="O23" i="127"/>
  <c r="I27" i="17"/>
  <c r="N21" i="106"/>
  <c r="H28" i="17"/>
  <c r="N39" i="56"/>
  <c r="H32" i="17"/>
  <c r="N58" i="119"/>
  <c r="H38" i="17" s="1"/>
  <c r="N31" i="66"/>
  <c r="H41" i="17"/>
  <c r="O21" i="106"/>
  <c r="I28" i="17"/>
  <c r="O36" i="23"/>
  <c r="I30" i="17"/>
  <c r="L36" i="31"/>
  <c r="J39" i="17"/>
  <c r="O39" i="56"/>
  <c r="I32" i="17"/>
  <c r="O39" i="108"/>
  <c r="I21" i="17"/>
  <c r="O50" i="49"/>
  <c r="I26" i="17"/>
  <c r="O121" i="149"/>
  <c r="I37" i="17"/>
  <c r="O49" i="6"/>
  <c r="I29" i="17"/>
  <c r="O57" i="96"/>
  <c r="I36" i="17"/>
  <c r="O56" i="77"/>
  <c r="I48" i="17" s="1"/>
  <c r="O31" i="66"/>
  <c r="I41" i="17"/>
  <c r="O36" i="31"/>
  <c r="I39" i="17"/>
  <c r="L29" i="64"/>
  <c r="J40" i="17"/>
  <c r="N36" i="31"/>
  <c r="H39" i="17"/>
  <c r="N22" i="116"/>
  <c r="H46" i="17" s="1"/>
  <c r="O29" i="64"/>
  <c r="I40" i="17"/>
  <c r="H33" i="17" l="1"/>
  <c r="H49" i="17"/>
  <c r="H42" i="17"/>
  <c r="K25" i="17"/>
  <c r="M43" i="150"/>
  <c r="P43" i="150" s="1"/>
  <c r="K43" i="150"/>
  <c r="K19" i="66"/>
  <c r="M19" i="66"/>
  <c r="P21" i="77"/>
  <c r="P24" i="77"/>
  <c r="P28" i="77"/>
  <c r="P33" i="77"/>
  <c r="M52" i="77"/>
  <c r="P52" i="77" s="1"/>
  <c r="K52" i="77"/>
  <c r="M27" i="150"/>
  <c r="P27" i="150" s="1"/>
  <c r="P51" i="150" s="1"/>
  <c r="O6" i="150" s="1"/>
  <c r="K27" i="150"/>
  <c r="M48" i="150"/>
  <c r="P48" i="150" s="1"/>
  <c r="K48" i="150"/>
  <c r="P49" i="150"/>
  <c r="M23" i="31"/>
  <c r="P23" i="31" s="1"/>
  <c r="K23" i="31"/>
  <c r="M33" i="31"/>
  <c r="P33" i="31" s="1"/>
  <c r="K33" i="31"/>
  <c r="M18" i="119"/>
  <c r="K18" i="119"/>
  <c r="K87" i="149"/>
  <c r="M87" i="149"/>
  <c r="P87" i="149" s="1"/>
  <c r="M41" i="77"/>
  <c r="P41" i="77" s="1"/>
  <c r="K41" i="77"/>
  <c r="P16" i="19"/>
  <c r="M32" i="19"/>
  <c r="P32" i="19" s="1"/>
  <c r="K32" i="19"/>
  <c r="K29" i="66"/>
  <c r="M29" i="66"/>
  <c r="P29" i="66" s="1"/>
  <c r="K34" i="119"/>
  <c r="M34" i="119"/>
  <c r="P34" i="119" s="1"/>
  <c r="K42" i="77"/>
  <c r="P21" i="106"/>
  <c r="O6" i="106" s="1"/>
  <c r="L56" i="77"/>
  <c r="J48" i="17" s="1"/>
  <c r="J49" i="17" s="1"/>
  <c r="M23" i="77"/>
  <c r="P23" i="77" s="1"/>
  <c r="M25" i="77"/>
  <c r="P25" i="77" s="1"/>
  <c r="K25" i="77"/>
  <c r="M27" i="77"/>
  <c r="P27" i="77" s="1"/>
  <c r="P48" i="77"/>
  <c r="P36" i="150"/>
  <c r="P39" i="150"/>
  <c r="P17" i="19"/>
  <c r="P19" i="19"/>
  <c r="M19" i="31"/>
  <c r="K19" i="31"/>
  <c r="M18" i="149"/>
  <c r="K18" i="149"/>
  <c r="L121" i="149"/>
  <c r="J37" i="17" s="1"/>
  <c r="J42" i="17" s="1"/>
  <c r="M30" i="149"/>
  <c r="P30" i="149" s="1"/>
  <c r="K30" i="149"/>
  <c r="M34" i="150"/>
  <c r="P34" i="150" s="1"/>
  <c r="K34" i="150"/>
  <c r="M20" i="66"/>
  <c r="P20" i="66" s="1"/>
  <c r="K20" i="66"/>
  <c r="M33" i="56"/>
  <c r="P33" i="56" s="1"/>
  <c r="K33" i="56"/>
  <c r="K17" i="77"/>
  <c r="M15" i="77"/>
  <c r="K15" i="77"/>
  <c r="M19" i="77"/>
  <c r="P19" i="77" s="1"/>
  <c r="K19" i="77"/>
  <c r="M31" i="77"/>
  <c r="P31" i="77" s="1"/>
  <c r="K31" i="77"/>
  <c r="P31" i="150"/>
  <c r="M38" i="150"/>
  <c r="P38" i="150" s="1"/>
  <c r="M40" i="150"/>
  <c r="P40" i="150" s="1"/>
  <c r="K40" i="150"/>
  <c r="P16" i="116"/>
  <c r="O22" i="116"/>
  <c r="I46" i="17" s="1"/>
  <c r="I49" i="17" s="1"/>
  <c r="P20" i="116"/>
  <c r="M20" i="19"/>
  <c r="K20" i="19"/>
  <c r="P29" i="19"/>
  <c r="P31" i="19"/>
  <c r="M39" i="19"/>
  <c r="P39" i="19" s="1"/>
  <c r="K39" i="19"/>
  <c r="O58" i="119"/>
  <c r="I38" i="17" s="1"/>
  <c r="I42" i="17" s="1"/>
  <c r="I51" i="17" s="1"/>
  <c r="M15" i="116"/>
  <c r="M24" i="64"/>
  <c r="P24" i="64" s="1"/>
  <c r="K24" i="64"/>
  <c r="P16" i="31"/>
  <c r="M35" i="119"/>
  <c r="P35" i="119" s="1"/>
  <c r="K35" i="119"/>
  <c r="K16" i="127"/>
  <c r="M16" i="127"/>
  <c r="K21" i="77"/>
  <c r="K33" i="77"/>
  <c r="K31" i="150"/>
  <c r="K36" i="150"/>
  <c r="K44" i="150"/>
  <c r="K49" i="150"/>
  <c r="K20" i="116"/>
  <c r="K17" i="19"/>
  <c r="K29" i="19"/>
  <c r="M37" i="19"/>
  <c r="P37" i="19" s="1"/>
  <c r="P48" i="119"/>
  <c r="P20" i="149"/>
  <c r="P24" i="149"/>
  <c r="P26" i="149"/>
  <c r="M54" i="96"/>
  <c r="P54" i="96" s="1"/>
  <c r="K54" i="96"/>
  <c r="K16" i="56"/>
  <c r="M16" i="56"/>
  <c r="M21" i="149"/>
  <c r="P21" i="149" s="1"/>
  <c r="K21" i="149"/>
  <c r="M19" i="64"/>
  <c r="M20" i="31"/>
  <c r="P20" i="31" s="1"/>
  <c r="M26" i="119"/>
  <c r="P26" i="119" s="1"/>
  <c r="M36" i="119"/>
  <c r="P36" i="119" s="1"/>
  <c r="M32" i="149"/>
  <c r="P32" i="149" s="1"/>
  <c r="M45" i="149"/>
  <c r="P45" i="149" s="1"/>
  <c r="K45" i="149"/>
  <c r="P93" i="149"/>
  <c r="M103" i="149"/>
  <c r="P103" i="149" s="1"/>
  <c r="K103" i="149"/>
  <c r="M19" i="96"/>
  <c r="K19" i="96"/>
  <c r="M23" i="96"/>
  <c r="P23" i="96" s="1"/>
  <c r="K23" i="96"/>
  <c r="M28" i="72"/>
  <c r="P28" i="72" s="1"/>
  <c r="K28" i="72"/>
  <c r="P20" i="23"/>
  <c r="M29" i="6"/>
  <c r="P29" i="6" s="1"/>
  <c r="K29" i="6"/>
  <c r="K24" i="149"/>
  <c r="K31" i="149"/>
  <c r="M55" i="149"/>
  <c r="P55" i="149" s="1"/>
  <c r="K55" i="149"/>
  <c r="P69" i="149"/>
  <c r="P81" i="149"/>
  <c r="P113" i="149"/>
  <c r="P117" i="149"/>
  <c r="P29" i="96"/>
  <c r="P32" i="72"/>
  <c r="P23" i="23"/>
  <c r="M31" i="96"/>
  <c r="P31" i="96" s="1"/>
  <c r="K31" i="96"/>
  <c r="M49" i="96"/>
  <c r="P49" i="96" s="1"/>
  <c r="K49" i="96"/>
  <c r="P25" i="72"/>
  <c r="M48" i="49"/>
  <c r="P48" i="49" s="1"/>
  <c r="K48" i="49"/>
  <c r="K42" i="149"/>
  <c r="M57" i="149"/>
  <c r="P57" i="149" s="1"/>
  <c r="K67" i="149"/>
  <c r="M68" i="149"/>
  <c r="P68" i="149" s="1"/>
  <c r="M102" i="149"/>
  <c r="P102" i="149" s="1"/>
  <c r="M105" i="149"/>
  <c r="P105" i="149" s="1"/>
  <c r="M115" i="149"/>
  <c r="P115" i="149" s="1"/>
  <c r="M25" i="96"/>
  <c r="P25" i="96" s="1"/>
  <c r="M30" i="96"/>
  <c r="P30" i="96" s="1"/>
  <c r="M30" i="56"/>
  <c r="P30" i="56" s="1"/>
  <c r="M20" i="72"/>
  <c r="M26" i="72"/>
  <c r="P26" i="72" s="1"/>
  <c r="M36" i="72"/>
  <c r="P36" i="72" s="1"/>
  <c r="M16" i="23"/>
  <c r="P33" i="23"/>
  <c r="M17" i="6"/>
  <c r="K17" i="6"/>
  <c r="P20" i="6"/>
  <c r="P32" i="6"/>
  <c r="P17" i="127"/>
  <c r="M38" i="49"/>
  <c r="P38" i="49" s="1"/>
  <c r="K38" i="49"/>
  <c r="P15" i="135"/>
  <c r="P18" i="135" s="1"/>
  <c r="O6" i="135" s="1"/>
  <c r="P19" i="108"/>
  <c r="M17" i="18"/>
  <c r="P17" i="18" s="1"/>
  <c r="K17" i="18"/>
  <c r="M66" i="149"/>
  <c r="P66" i="149" s="1"/>
  <c r="M79" i="149"/>
  <c r="P79" i="149" s="1"/>
  <c r="M114" i="149"/>
  <c r="P114" i="149" s="1"/>
  <c r="K35" i="96"/>
  <c r="M40" i="96"/>
  <c r="P40" i="96" s="1"/>
  <c r="M22" i="72"/>
  <c r="P22" i="72" s="1"/>
  <c r="K28" i="23"/>
  <c r="M47" i="6"/>
  <c r="P47" i="6" s="1"/>
  <c r="K47" i="6"/>
  <c r="P16" i="106"/>
  <c r="M18" i="127"/>
  <c r="P18" i="127" s="1"/>
  <c r="K18" i="127"/>
  <c r="M18" i="49"/>
  <c r="P18" i="49" s="1"/>
  <c r="K18" i="49"/>
  <c r="M30" i="49"/>
  <c r="P30" i="49" s="1"/>
  <c r="K30" i="49"/>
  <c r="P31" i="49"/>
  <c r="P20" i="108"/>
  <c r="M20" i="18"/>
  <c r="P20" i="18" s="1"/>
  <c r="K20" i="18"/>
  <c r="M23" i="6"/>
  <c r="P23" i="6" s="1"/>
  <c r="K23" i="6"/>
  <c r="M35" i="6"/>
  <c r="P35" i="6" s="1"/>
  <c r="K35" i="6"/>
  <c r="M41" i="6"/>
  <c r="P41" i="6" s="1"/>
  <c r="K41" i="6"/>
  <c r="M46" i="6"/>
  <c r="P46" i="6" s="1"/>
  <c r="P26" i="49"/>
  <c r="M35" i="49"/>
  <c r="P35" i="49" s="1"/>
  <c r="K35" i="49"/>
  <c r="L39" i="108"/>
  <c r="J21" i="17" s="1"/>
  <c r="J22" i="17" s="1"/>
  <c r="M22" i="108"/>
  <c r="K22" i="108"/>
  <c r="M22" i="18"/>
  <c r="P22" i="18" s="1"/>
  <c r="K22" i="18"/>
  <c r="M38" i="6"/>
  <c r="P38" i="6" s="1"/>
  <c r="M16" i="49"/>
  <c r="K27" i="49"/>
  <c r="M37" i="49"/>
  <c r="P37" i="49" s="1"/>
  <c r="K32" i="108"/>
  <c r="M33" i="108"/>
  <c r="P33" i="108" s="1"/>
  <c r="M18" i="6"/>
  <c r="P18" i="6" s="1"/>
  <c r="M24" i="6"/>
  <c r="P24" i="6" s="1"/>
  <c r="M30" i="6"/>
  <c r="P30" i="6" s="1"/>
  <c r="M36" i="6"/>
  <c r="P36" i="6" s="1"/>
  <c r="M42" i="6"/>
  <c r="P42" i="6" s="1"/>
  <c r="K26" i="49"/>
  <c r="K31" i="49"/>
  <c r="K20" i="108"/>
  <c r="M31" i="108"/>
  <c r="P31" i="108" s="1"/>
  <c r="P25" i="18" l="1"/>
  <c r="O6" i="18" s="1"/>
  <c r="P16" i="23"/>
  <c r="P36" i="23" s="1"/>
  <c r="O6" i="23" s="1"/>
  <c r="M36" i="23"/>
  <c r="G30" i="17" s="1"/>
  <c r="F30" i="17" s="1"/>
  <c r="K30" i="17" s="1"/>
  <c r="P19" i="64"/>
  <c r="P29" i="64" s="1"/>
  <c r="O6" i="64" s="1"/>
  <c r="M29" i="64"/>
  <c r="G40" i="17" s="1"/>
  <c r="F40" i="17" s="1"/>
  <c r="K40" i="17" s="1"/>
  <c r="P16" i="56"/>
  <c r="P39" i="56" s="1"/>
  <c r="O6" i="56" s="1"/>
  <c r="M39" i="56"/>
  <c r="G32" i="17" s="1"/>
  <c r="F32" i="17" s="1"/>
  <c r="K32" i="17" s="1"/>
  <c r="P16" i="127"/>
  <c r="P23" i="127" s="1"/>
  <c r="O6" i="127" s="1"/>
  <c r="M23" i="127"/>
  <c r="G27" i="17" s="1"/>
  <c r="F27" i="17" s="1"/>
  <c r="K27" i="17" s="1"/>
  <c r="J51" i="17"/>
  <c r="F10" i="17" s="1"/>
  <c r="P19" i="31"/>
  <c r="P36" i="31" s="1"/>
  <c r="O6" i="31" s="1"/>
  <c r="M36" i="31"/>
  <c r="G39" i="17" s="1"/>
  <c r="F39" i="17" s="1"/>
  <c r="K39" i="17" s="1"/>
  <c r="P16" i="49"/>
  <c r="P50" i="49" s="1"/>
  <c r="O6" i="49" s="1"/>
  <c r="M50" i="49"/>
  <c r="G26" i="17" s="1"/>
  <c r="P22" i="108"/>
  <c r="P39" i="108" s="1"/>
  <c r="O6" i="108" s="1"/>
  <c r="M39" i="108"/>
  <c r="G21" i="17" s="1"/>
  <c r="F21" i="17" s="1"/>
  <c r="K21" i="17" s="1"/>
  <c r="P20" i="19"/>
  <c r="P44" i="19" s="1"/>
  <c r="O6" i="19" s="1"/>
  <c r="M44" i="19"/>
  <c r="G45" i="17" s="1"/>
  <c r="P18" i="119"/>
  <c r="P58" i="119" s="1"/>
  <c r="O6" i="119" s="1"/>
  <c r="M58" i="119"/>
  <c r="G38" i="17" s="1"/>
  <c r="F38" i="17" s="1"/>
  <c r="K38" i="17" s="1"/>
  <c r="P20" i="72"/>
  <c r="P39" i="72" s="1"/>
  <c r="O6" i="72" s="1"/>
  <c r="M39" i="72"/>
  <c r="G31" i="17" s="1"/>
  <c r="F31" i="17" s="1"/>
  <c r="K31" i="17" s="1"/>
  <c r="M25" i="18"/>
  <c r="G20" i="17" s="1"/>
  <c r="P15" i="77"/>
  <c r="P56" i="77" s="1"/>
  <c r="O6" i="77" s="1"/>
  <c r="M56" i="77"/>
  <c r="G48" i="17" s="1"/>
  <c r="F48" i="17" s="1"/>
  <c r="K48" i="17" s="1"/>
  <c r="P17" i="6"/>
  <c r="P49" i="6" s="1"/>
  <c r="O6" i="6" s="1"/>
  <c r="M49" i="6"/>
  <c r="G29" i="17" s="1"/>
  <c r="F29" i="17" s="1"/>
  <c r="K29" i="17" s="1"/>
  <c r="P19" i="96"/>
  <c r="P57" i="96" s="1"/>
  <c r="O6" i="96" s="1"/>
  <c r="M57" i="96"/>
  <c r="G36" i="17" s="1"/>
  <c r="P15" i="116"/>
  <c r="P22" i="116" s="1"/>
  <c r="O6" i="116" s="1"/>
  <c r="M22" i="116"/>
  <c r="G46" i="17" s="1"/>
  <c r="F46" i="17" s="1"/>
  <c r="K46" i="17" s="1"/>
  <c r="M51" i="150"/>
  <c r="G47" i="17" s="1"/>
  <c r="F47" i="17" s="1"/>
  <c r="K47" i="17" s="1"/>
  <c r="P18" i="149"/>
  <c r="P121" i="149" s="1"/>
  <c r="O6" i="149" s="1"/>
  <c r="M121" i="149"/>
  <c r="G37" i="17" s="1"/>
  <c r="F37" i="17" s="1"/>
  <c r="K37" i="17" s="1"/>
  <c r="P19" i="66"/>
  <c r="P31" i="66" s="1"/>
  <c r="O6" i="66" s="1"/>
  <c r="M31" i="66"/>
  <c r="G41" i="17" s="1"/>
  <c r="F41" i="17" s="1"/>
  <c r="K41" i="17" s="1"/>
  <c r="H51" i="17"/>
  <c r="F36" i="17" l="1"/>
  <c r="G42" i="17"/>
  <c r="F20" i="17"/>
  <c r="G22" i="17"/>
  <c r="F45" i="17"/>
  <c r="G49" i="17"/>
  <c r="F26" i="17"/>
  <c r="G33" i="17"/>
  <c r="K26" i="17" l="1"/>
  <c r="K33" i="17" s="1"/>
  <c r="D29" i="16" s="1"/>
  <c r="F33" i="17"/>
  <c r="K20" i="17"/>
  <c r="K22" i="17" s="1"/>
  <c r="D27" i="16" s="1"/>
  <c r="F22" i="17"/>
  <c r="G51" i="17"/>
  <c r="K45" i="17"/>
  <c r="K49" i="17" s="1"/>
  <c r="D33" i="16" s="1"/>
  <c r="F49" i="17"/>
  <c r="K36" i="17"/>
  <c r="K42" i="17" s="1"/>
  <c r="F42" i="17"/>
  <c r="D31" i="16" l="1"/>
  <c r="K51" i="17"/>
  <c r="K57" i="17" s="1"/>
  <c r="D35" i="16"/>
  <c r="F51" i="17"/>
  <c r="D37" i="16" l="1"/>
  <c r="D39" i="16" s="1"/>
  <c r="F53" i="17"/>
  <c r="F54" i="17" s="1"/>
  <c r="F55" i="17"/>
  <c r="K59" i="17"/>
  <c r="K61" i="17" s="1"/>
  <c r="K63" i="17" l="1"/>
  <c r="K65" i="17"/>
  <c r="D41" i="16"/>
  <c r="D43" i="16"/>
  <c r="F57" i="17"/>
  <c r="F9" i="17" l="1"/>
  <c r="F59" i="17"/>
  <c r="F61" i="17" s="1"/>
  <c r="F63" i="17" l="1"/>
  <c r="F65" i="17"/>
  <c r="E43" i="16" s="1"/>
</calcChain>
</file>

<file path=xl/sharedStrings.xml><?xml version="1.0" encoding="utf-8"?>
<sst xmlns="http://schemas.openxmlformats.org/spreadsheetml/2006/main" count="1825" uniqueCount="608">
  <si>
    <t>Tāmes izmaksas</t>
  </si>
  <si>
    <t>Nr.p.k.</t>
  </si>
  <si>
    <t>Mērvienība</t>
  </si>
  <si>
    <t>Daudzums</t>
  </si>
  <si>
    <t>Vienības izmaksas</t>
  </si>
  <si>
    <t>Kopā uz visu apjomu</t>
  </si>
  <si>
    <t>darbietilpība (c/h)</t>
  </si>
  <si>
    <t>m2</t>
  </si>
  <si>
    <t>Tai skaitā</t>
  </si>
  <si>
    <t>Darbietilpība (c/h)</t>
  </si>
  <si>
    <t>kpl.</t>
  </si>
  <si>
    <t>m</t>
  </si>
  <si>
    <t>Piezīme:</t>
  </si>
  <si>
    <t>Kārtas</t>
  </si>
  <si>
    <t>Tāmes</t>
  </si>
  <si>
    <t>Apraksts</t>
  </si>
  <si>
    <t>Lapas</t>
  </si>
  <si>
    <t xml:space="preserve"> num.</t>
  </si>
  <si>
    <t xml:space="preserve"> numurs</t>
  </si>
  <si>
    <t>puse</t>
  </si>
  <si>
    <t>Tāmju saraksts</t>
  </si>
  <si>
    <t>APSTIPRINU</t>
  </si>
  <si>
    <t>_______________________________</t>
  </si>
  <si>
    <t>(pasūtītāja paraksts un tā atšifrējums)</t>
  </si>
  <si>
    <t>Z.v.</t>
  </si>
  <si>
    <t>_______.gada ____.___________</t>
  </si>
  <si>
    <t>Tāmes Nr.</t>
  </si>
  <si>
    <t xml:space="preserve">Būvniecības izmaksas ar neparedzētiem izdevumiem bez PVN </t>
  </si>
  <si>
    <t>Kopsavilkuma aprēķins</t>
  </si>
  <si>
    <t>Mēra vien.</t>
  </si>
  <si>
    <t>Apjomi</t>
  </si>
  <si>
    <t>0</t>
  </si>
  <si>
    <t>kopā:</t>
  </si>
  <si>
    <r>
      <t>m</t>
    </r>
    <r>
      <rPr>
        <vertAlign val="superscript"/>
        <sz val="10"/>
        <rFont val="Arial"/>
        <family val="2"/>
        <charset val="186"/>
      </rPr>
      <t>2</t>
    </r>
  </si>
  <si>
    <t>Kopējā izmaksa bez PVN</t>
  </si>
  <si>
    <t>0-1</t>
  </si>
  <si>
    <t>0-2</t>
  </si>
  <si>
    <t>kopā</t>
  </si>
  <si>
    <t>2-1</t>
  </si>
  <si>
    <t>2-2</t>
  </si>
  <si>
    <t>2-3</t>
  </si>
  <si>
    <t>Objekta izmaksas</t>
  </si>
  <si>
    <t>2-4</t>
  </si>
  <si>
    <t>2-5</t>
  </si>
  <si>
    <t>Elektromontāžas un vājstrāvu montāžas darbi</t>
  </si>
  <si>
    <t>Santehniskie darbi</t>
  </si>
  <si>
    <t>Būvdarbi</t>
  </si>
  <si>
    <t>Durvis</t>
  </si>
  <si>
    <t>t.sk. darba aizsardzība</t>
  </si>
  <si>
    <t>Kopā ar pieskaitījumiem (euro)</t>
  </si>
  <si>
    <t>kopā (euro)</t>
  </si>
  <si>
    <t>euro</t>
  </si>
  <si>
    <t>EUR</t>
  </si>
  <si>
    <t>Pārbaude, regulēšana, palaišana, mērījumi</t>
  </si>
  <si>
    <t>Montāžas materiāli un piederumi, palīgmateriāli</t>
  </si>
  <si>
    <t xml:space="preserve">Sistēmu marķēšana, izpilddokumentācijas izveide  </t>
  </si>
  <si>
    <t>laika norma (c/h)</t>
  </si>
  <si>
    <t>Objekta nosaukums</t>
  </si>
  <si>
    <t>kpl</t>
  </si>
  <si>
    <t>Demontāžas darbi</t>
  </si>
  <si>
    <t>gb</t>
  </si>
  <si>
    <t>Ugunsdzēsības stends, ugunsdrošības pasākumi būvlaukumā</t>
  </si>
  <si>
    <t>Lokālā tāme Nr. 1-16</t>
  </si>
  <si>
    <t xml:space="preserve">Darba alga </t>
  </si>
  <si>
    <t>Skaidrojošs apraksts</t>
  </si>
  <si>
    <t>Līgumcena sastāv no būvniecības, montāžas izdevumu kopsummas ar Latvijas Valsts normatīvajos aktos paredzētajiem nodokļiem.</t>
  </si>
  <si>
    <t>Tāmes sagatavotas atbilstoši Latvijas būvnormatīvam LBN 501-17 "Būvizmaksu noteikšanas kārtība" 2. pielikumam.  Apjomi norādīti bez virsmēriem un citiem normatīvajiem zudumiem.</t>
  </si>
  <si>
    <t>darba samaksas likme (euro/h)*</t>
  </si>
  <si>
    <t>Kods*</t>
  </si>
  <si>
    <t>Būvdarbu nosaukums</t>
  </si>
  <si>
    <t>Būvdarbu veids vai konstruktīvā elementa nosaukums</t>
  </si>
  <si>
    <t>Mehānismi</t>
  </si>
  <si>
    <t>Par kopējo summu (euro)</t>
  </si>
  <si>
    <t>Kopējā darbietilpība (c/h)</t>
  </si>
  <si>
    <t>darba alga</t>
  </si>
  <si>
    <t>būvizstrādājumi</t>
  </si>
  <si>
    <t>mehānismi</t>
  </si>
  <si>
    <t>summa</t>
  </si>
  <si>
    <t>Lokālā tāme Nr.</t>
  </si>
  <si>
    <t>1-2</t>
  </si>
  <si>
    <t>1-3</t>
  </si>
  <si>
    <t>1-4</t>
  </si>
  <si>
    <t>1-5</t>
  </si>
  <si>
    <t>1-6</t>
  </si>
  <si>
    <t>1-7</t>
  </si>
  <si>
    <t xml:space="preserve"> 3-1</t>
  </si>
  <si>
    <t xml:space="preserve"> 3-2</t>
  </si>
  <si>
    <t xml:space="preserve"> 3-3</t>
  </si>
  <si>
    <r>
      <t>m</t>
    </r>
    <r>
      <rPr>
        <vertAlign val="superscript"/>
        <sz val="10"/>
        <rFont val="Arial"/>
        <family val="2"/>
      </rPr>
      <t>3</t>
    </r>
  </si>
  <si>
    <r>
      <t>m</t>
    </r>
    <r>
      <rPr>
        <vertAlign val="superscript"/>
        <sz val="10"/>
        <rFont val="Arial"/>
        <family val="2"/>
      </rPr>
      <t>2</t>
    </r>
  </si>
  <si>
    <t>Būvlaukuma sagatavošanas darbi, pagaidu būves</t>
  </si>
  <si>
    <t>Sienu apdares darbi</t>
  </si>
  <si>
    <t>Būvizstrādājumi</t>
  </si>
  <si>
    <t>Būvlaukuma sagatavošanas darbi</t>
  </si>
  <si>
    <t xml:space="preserve">	Būvlaukuma sagatavošanas darbi</t>
  </si>
  <si>
    <t>1-1</t>
  </si>
  <si>
    <r>
      <t>m</t>
    </r>
    <r>
      <rPr>
        <vertAlign val="superscript"/>
        <sz val="10"/>
        <color indexed="8"/>
        <rFont val="Arial"/>
        <family val="2"/>
        <charset val="186"/>
      </rPr>
      <t>2</t>
    </r>
  </si>
  <si>
    <t xml:space="preserve">Izpilddokumentācijas izgatavošana </t>
  </si>
  <si>
    <t xml:space="preserve">Blīvējuma tests </t>
  </si>
  <si>
    <t>1-8</t>
  </si>
  <si>
    <t>Koptāme</t>
  </si>
  <si>
    <t>vieta</t>
  </si>
  <si>
    <t>mēneši</t>
  </si>
  <si>
    <t>Tāme Nr.</t>
  </si>
  <si>
    <t>darba samaksas likme (euro/h)</t>
  </si>
  <si>
    <t>Pirmās palīdzības aptieciņa</t>
  </si>
  <si>
    <t xml:space="preserve">Pagaidu norāžu – zīmju izvietošana </t>
  </si>
  <si>
    <t>Biotualete - 1 gb., izkraušana, uzstādīšana, noma, aizvešana</t>
  </si>
  <si>
    <t>Būvgružu konteineri 1 kpl., izkraušana, uzstādīšana, noma, aizvešana</t>
  </si>
  <si>
    <r>
      <t>m</t>
    </r>
    <r>
      <rPr>
        <b/>
        <vertAlign val="superscript"/>
        <sz val="10"/>
        <rFont val="Arial"/>
        <family val="2"/>
      </rPr>
      <t>2</t>
    </r>
  </si>
  <si>
    <t>Logu noklāšana uz būvdarbu laiku</t>
  </si>
  <si>
    <t>Tāme sagatavota 2023. gada tirgus cenās, pamatojoties uz AVK-A daļas rasējumiem un specifikācijām.</t>
  </si>
  <si>
    <t>Tāme sagatavota 2023. gada tirgus cenās, pamatojoties uz AVK-K daļas rasējumiem un specifikācijām.</t>
  </si>
  <si>
    <t>Tāme sagatavota 2023. gada tirgus cenās, pamatojoties uz ŪK daļas rasējumiem un specifikācijām.</t>
  </si>
  <si>
    <t>Tāme sagatavota 2023. gada tirgus cenās, pamatojoties uz UATS daļas rasējumiem un specifikācijām.</t>
  </si>
  <si>
    <t>1.stāvs</t>
  </si>
  <si>
    <t>Durvju noklāšana uz būvdarbu laiku</t>
  </si>
  <si>
    <t>Moduļu griesti</t>
  </si>
  <si>
    <t>Špaktelēšana un krāsošana</t>
  </si>
  <si>
    <t>Linolejs</t>
  </si>
  <si>
    <t>Flīzes</t>
  </si>
  <si>
    <t>Līstes un profili</t>
  </si>
  <si>
    <t>Griestu sagatavošana krāsošanai, virsmas izlīdzināšana, gruntēšana, špaktelēšana,, kārtas biezums 1-3mm, slīpēšana</t>
  </si>
  <si>
    <t>Sagatavošanas darbi</t>
  </si>
  <si>
    <t>Santehnika</t>
  </si>
  <si>
    <t>Aprīkojums</t>
  </si>
  <si>
    <t>Cauruļvadu marķējumi</t>
  </si>
  <si>
    <t>Izpilddokumentācija un nodošana ekspluatācijā</t>
  </si>
  <si>
    <t>Sistēmas pārbaude</t>
  </si>
  <si>
    <t>Papildus darbi</t>
  </si>
  <si>
    <t>Ugunsdrošais aizpildījums un akustiskie risinājumi</t>
  </si>
  <si>
    <t>BEIGAS</t>
  </si>
  <si>
    <t>SIA "CFO Konsultanti" Tāmēšanas birojs</t>
  </si>
  <si>
    <t>Mob. +371 29450972</t>
  </si>
  <si>
    <t xml:space="preserve">www.tamesana.lv; tamesana@tamesana.lv </t>
  </si>
  <si>
    <t>Ekonomiskā daļa: SIA "CFO Konsultanti" Tāmēšanas birojs</t>
  </si>
  <si>
    <t>Reģ.Nr. 50103364131</t>
  </si>
  <si>
    <t>Juridiskā adrese: Silarāju iela 15, Piņķi, Babītes pagasts, Mārupes novads, LV-2107</t>
  </si>
  <si>
    <t>Pavisam būvniecības izmaksas</t>
  </si>
  <si>
    <t>Pavisam kopā  bez pasūtītāja rezerves un PVN</t>
  </si>
  <si>
    <t xml:space="preserve">Pasūtījuma Nr.  </t>
  </si>
  <si>
    <t>Elektroapgāde</t>
  </si>
  <si>
    <t>Tāme sagatavota 2023. gada tirgus cenās, pamatojoties uz EL daļas rasējumiem un specifikācijām.</t>
  </si>
  <si>
    <t>Elektroapgāde-gaismekļi</t>
  </si>
  <si>
    <t>Apkure</t>
  </si>
  <si>
    <t>Klimata kontroles sistēmas</t>
  </si>
  <si>
    <t>Cauruļu stiprinājumi</t>
  </si>
  <si>
    <t>Ūdensapgādes iekšējie tīkli  ( Ū1; S3; S4)</t>
  </si>
  <si>
    <t>Kanalizācijas sistēma (K1;  K4)</t>
  </si>
  <si>
    <t>Ugunsgrēka atklāšanas un trauksmes signalizācija tīkli</t>
  </si>
  <si>
    <t>2-6</t>
  </si>
  <si>
    <t>Tāme sagatavota 2023. gada tirgus cenās, pamatojoties uz AVK-V daļas rasējumiem un specifikācijām.</t>
  </si>
  <si>
    <t>Ventilācija</t>
  </si>
  <si>
    <t>Tāme sagatavota 2023. gada tirgus cenās, pamatojoties uz ŪK un IN daļas rasējumiem un specifikācijām.</t>
  </si>
  <si>
    <t xml:space="preserve">* Materiālu apjoms uzrādīts bez virslaidēm. </t>
  </si>
  <si>
    <t>Esošās sistēmas demontāža , utilizācija</t>
  </si>
  <si>
    <t>Aplodas montāža</t>
  </si>
  <si>
    <t>Starpsienu konstrukcija</t>
  </si>
  <si>
    <t>Tāme sagatavota 2023. gada vidējās tirgus cenās, pamatojoties uz AR, IN daļas rasējumiem un specifikācijām</t>
  </si>
  <si>
    <t>Tāme sagatavota 2023. gada vidējās tirgus cenās, pamatojoties uz AR daļas rasējumiem un specifikācijām</t>
  </si>
  <si>
    <t xml:space="preserve"> 3-4</t>
  </si>
  <si>
    <t>Sistēmas konfigurēšanas un palaišanas darbi</t>
  </si>
  <si>
    <t>Būves nosaukums: Laboratoriju ēka</t>
  </si>
  <si>
    <t>Objekta nosaukums: 'Laboratoriju ēkas pirmā un trešā stāva vienkāršotā atjaunošana''</t>
  </si>
  <si>
    <t>Projektētājs: SIA "Projektēšanas birojs LUDVIGS"</t>
  </si>
  <si>
    <t>Juridiskā adrese: Ādmiņu ielā 4A, Rīga LV-1009</t>
  </si>
  <si>
    <t>Pasūtītājs: Pārtikas drošības, dzīvnieku veselības un vides zinātniskais institūts "BIOR"</t>
  </si>
  <si>
    <t>Juridiskā adrese: Lejupes iela 3, Rīga, LV-1076</t>
  </si>
  <si>
    <t>Objekta adrese:  Lejupes iela 3, Rīga, LV-1076</t>
  </si>
  <si>
    <t>Reģ.Nr.  90009235333</t>
  </si>
  <si>
    <t>Reģ.Nr. 40102004198; Būvkom. Reģ. Nr. 4567-R</t>
  </si>
  <si>
    <t>Demontējamās sausā apmetuma karkasa starpsienas, vid. biezums ~100mm.</t>
  </si>
  <si>
    <t>Demontējamās stiklotās starpsienas.</t>
  </si>
  <si>
    <t>Durvju ailas izveide starpsienā.</t>
  </si>
  <si>
    <t>Esošo divviru durvju demontāža.</t>
  </si>
  <si>
    <t>Esošo vienviru durvju demontāža.</t>
  </si>
  <si>
    <t>Santehnikas ietaišu demontāža.</t>
  </si>
  <si>
    <t>m²</t>
  </si>
  <si>
    <t>3.stāvs</t>
  </si>
  <si>
    <t>Grīdas demontāža, b=180mm</t>
  </si>
  <si>
    <t>Kāpņu telpa</t>
  </si>
  <si>
    <t>D-1, D-1*</t>
  </si>
  <si>
    <t>D-2</t>
  </si>
  <si>
    <t>D-3</t>
  </si>
  <si>
    <t>D-4</t>
  </si>
  <si>
    <t>D-5</t>
  </si>
  <si>
    <t>GSW Office Sylvan ar lamināta pārklājumu. durvju  860 x 2070 (h) montāža   Furnitūra Rokturis WSS Type C round, Alu E2/C-0 silver anod. Slēdzene WSS iekaļamā slēdzene koka durvīm; Eņģes WSS, nerūsējošā tērauda Aizvērēja mehānisms ar sliedi. Druvju vēršanās atdure sliedē. Automātiskais slieksnis. Jābūt CE marķējumam. Apdare/ krāsu tonis ārpusē/iekšpusē (Toni saskaņot ar pasūtītāju/Toni saskaņot ar pasūtītāju)</t>
  </si>
  <si>
    <t>D-6</t>
  </si>
  <si>
    <t>GSW Office Sylvan ar lamināta pārklājumu. durvju  1020 x 2070 (h) montāža   Furnitūra Rokturis WSS Type C round, Alu E2/C-0 silver anod. Slēdzene WSS iekaļamā slēdzene koka durvīm; Eņģes WSS, nerūsējošā tērauda Aizvērēja mehānisms ar sliedi. Druvju vēršanās atdure sliedē. Automātiskais slieksnis. Jābūt CE marķējumam. Apdare/ krāsu tonis ārpusē/iekšpusē (Toni saskaņot ar pasūtītāju/Toni saskaņot ar pasūtītāju)</t>
  </si>
  <si>
    <t>D-7</t>
  </si>
  <si>
    <t>D-8</t>
  </si>
  <si>
    <t>Evakuācijas modulis "Izeja" IP20, 60 min</t>
  </si>
  <si>
    <t>Evakuācijas virziena rādītājs IP20, 60 min</t>
  </si>
  <si>
    <t>Kabelis NYM-J  3x1,5mm2</t>
  </si>
  <si>
    <t>m.</t>
  </si>
  <si>
    <t>Kabelis NYM-J  3x2,5mm2</t>
  </si>
  <si>
    <t>Kabelis NYM-J  5x1,5mm2</t>
  </si>
  <si>
    <t>Kabelis NYM-J  5x2,5mm2</t>
  </si>
  <si>
    <t>Rozešu kanāls OBO  ar vāku</t>
  </si>
  <si>
    <t>Rozete OBO kanālam 230v</t>
  </si>
  <si>
    <t>Rozete zemapmetuma 230v</t>
  </si>
  <si>
    <t>Rozete IT OBO kanālam</t>
  </si>
  <si>
    <t>Rozete IT zemapmetuma</t>
  </si>
  <si>
    <t>Slēdzis zemapmetuma  1P</t>
  </si>
  <si>
    <t>Slēdzis zemapmetuma  2P</t>
  </si>
  <si>
    <t>Rāmītis 1v</t>
  </si>
  <si>
    <t>Rāmītis 2v</t>
  </si>
  <si>
    <t>Rāmītis 3v</t>
  </si>
  <si>
    <t>Rāmītis 4v</t>
  </si>
  <si>
    <t>Rāmītis 5v</t>
  </si>
  <si>
    <t>Gofrētā caurule d16mm</t>
  </si>
  <si>
    <t>Gofrētā caurule d20mm</t>
  </si>
  <si>
    <t>Gofrētā caurule d25mm</t>
  </si>
  <si>
    <t>Sadale</t>
  </si>
  <si>
    <t>Palīgmateriāli</t>
  </si>
  <si>
    <t>Marķēšanas materiāli</t>
  </si>
  <si>
    <t xml:space="preserve">Kalšanas un štrobēšanas darbi </t>
  </si>
  <si>
    <t>Esošās sistēmas demontāža ( sadales, kabeļi un gaismekļi)</t>
  </si>
  <si>
    <t xml:space="preserve">Flīzes "Laminam" </t>
  </si>
  <si>
    <t>Griestu gruntēšana un krāsošana ar krāsu divās kārtās, (mitrumizturīgs), Mitrumizturīga, antibakteriāla, ūdens emulsijas krāsa Toni saskaņot ar pasūtītāju</t>
  </si>
  <si>
    <t>Griestu gruntēšana un krāsošana ar krāsu divās kārtās,  Ūdens emulsijas krāsa (arī kāpņu laidu apakša) Toni saskaņot ar pasūtītāju</t>
  </si>
  <si>
    <t>Linoleja ieklāšana uz līmes, linoleja šuves diegs, Ražotāja "FORBO" linolejs;  Dabīgais linolejs Marmoleum ar ūdens bāzes aizsargpārklājumu Topshield PRO, biezums (EN-ISO 24346) 2.5 mm, noturība pret slīdēšanu (DIN 51130) R9, trieciena trokšņa slāpēšana (EN-ISO 717-2) ≤ 5 dB uguns reakcijas klase (EN 13501-1) Cfl-s1 Toni saskaņot ar pasūtītāju</t>
  </si>
  <si>
    <t>Linoleja ieklāšana uz līmes, linoleja šuves diegs, Ražotāja "FORBO" linolejs; Heterogēns, soļu troksni slāpējošs vinila grīdas segums Sarlon 15dB Toni saskaņot ar pasūtītāju nodilumizturība (EN ISO 10874) 34. klase, biezums (EN ISO 24346) 2.6 mm, aizsargkārta (EN ISO 24340) 0.7 mm, noturība pret slīdēšanu (DIN 51130) R10, trieciena trokšņa slāpēšana (EN ISO 717-2) 15 dB, paliekošais iespiedums (EN ISO 24343-1) 0.05 mm, izmēru stabilitāte (EN ISO 23999) &lt;0.1%, uguns reakcijas klase (EN 13501-1) Bfl-s1</t>
  </si>
  <si>
    <t>Linoleja ieklāšana uz līmes, linoleja šuves diegs, Ražotāja "FORBO" linolejs; Homogēns vinila grīdas segums ar SMART top aizsargpārklājumu Forbo Sphera Element nodilumizturība (EN-ISO 10874) 34.- 43. klase, saistvielu saturs (EN-ISO 10581) ě tips 1, paliekošais iespiedums (EN-ISO 24343-1) 0,03 mm, izmēru stabilitāte (EN-ISO 23999) ≤ 0,2%, ķīmiskā izturība (EN-ISO 26987) ļoti laba, uguns reakcijas klase (EN 13501-1) Bfl-s1, raksts - bez noteikta virziena Toni saskaņot ar pasūtītāju</t>
  </si>
  <si>
    <t>Grīdas flīžu ieklāšana, šuvotāja iestrāde, flīzes Gigacer grīdas flīzes Izmēru un toni saskaņot ar pasūtītāju</t>
  </si>
  <si>
    <t>Pakāpieni</t>
  </si>
  <si>
    <t>Pakāpienus labot. Krāsojums ar epoksīda krāsu betonam arī pretpakāpieniem Toni saskaņot ar pasūtītāju</t>
  </si>
  <si>
    <t>Sienas plakne pie pakāpieniem un kāpņu laukumos h=100mm. Krāsojums ar epoksīda krāsu betonam. Toni saskaņot ar pasūtītāju</t>
  </si>
  <si>
    <t>Grīdlīstes montāža h=100 mm FORBO linolejs uz līmes; Heterogēns, soļu troksni slāpējošs vinila grīdas segums Sarlon 15dB Toni saskaņot ar pasūtītāju nodilumizturība (EN ISO 10874) 34. klase, biezums (EN ISO 24346) 2.6 mm, aizsargkārta (EN ISO 24340) 0.7 mm, noturība pret slīdēšanu (DIN 51130) R10, trieciena trokšņa slāpēšana (EN ISO 717-2) 15 dB, paliekošais iespiedums (EN ISO 24343-1) 0.05 mm, izmēru stabilitāte (EN ISO 23999) &lt;0.1%, uguns reakcijas klase (EN 13501-1) Bfl-s1 Uzlocīts uz augšu, uz sienu h=100mm</t>
  </si>
  <si>
    <t>Grīdlīstes montāža h=100 mm FORBO linolejs uz līmes; Homogēns vinila grīdas segums ar SMART top aizsargpārklājumu Forbo Sphera Element nodilumizturība (EN-ISO 10874) 34.- 43. klase, saistvielu saturs (EN-ISO 10581) ě tips 1, paliekošais iespiedums (EN-ISO 24343-1) 0,03 mm, izmēru stabilitāte (EN-ISO 23999) ≤ 0,2%, ķīmiskā izturība (EN-ISO 26987) ļoti laba, uguns reakcijas klase (EN 13501-1) Bfl-s1, raksts - bez noteikta virziena Uzlocīts uz augšu, uz sienu h=100mm Toni saskaņot ar pasūtītāju</t>
  </si>
  <si>
    <t>MDF kājlīste, h=70mm, aplīmēta ar dabīgo linoleju Marmoleum ar ūdens bāzes aizsargpārklājumu Topshield PRO, biezums (EN-ISO 24346) 2.5 mm Toni saskaņot ar pasūtītāju</t>
  </si>
  <si>
    <t>Grīdlīstes montāža h=100 mm uz līmes, šuvotāja iestrāde, Gigacer grīdas flīzes listella uz sienas h=100mm Izmēru un toni saskaņot ar pasūtītāju</t>
  </si>
  <si>
    <t>Pieslēgums klozetpodam DN15</t>
  </si>
  <si>
    <t xml:space="preserve">Jaucējkrāns roku mazgātnei, hromēts </t>
  </si>
  <si>
    <t>Jaucējkrāns roku mazgātnei, hromēts; ar kustību sensoru</t>
  </si>
  <si>
    <t xml:space="preserve">Dušas maisītāja korpuss, hromēts; ar dušas komplektu </t>
  </si>
  <si>
    <t>Pieslēgums laboratorijas tehnoloģiskai iekārtai</t>
  </si>
  <si>
    <t>Plastmasas daudzslāņu kompozītcaurule ø25x2,5 ar porgumijas pretkondensātizolāciju 19mm, ar veidgabaliem un stiprinājumiem; tās montāža pie sienas, sienas konstrukcijā, zem pārseguma vai šahtā</t>
  </si>
  <si>
    <t>Plastmasas daudzslāņu kompozītcaurule ø20x2,25 ar porgumijas pretkondensātizolāciju 19mm, ar veidgabaliem un stiprinājumiem; tās montāža pie sienas, sienas konstrukcijā, zem pārseguma vai šahtā</t>
  </si>
  <si>
    <t>Plastmasas daudzslāņu kompozītcaurule ø20x2,25 ar porgumijas siltumizolāciju 19mm, ar veidgabaliem un stiprinājumiem; tās montāža pie sienas, sienas konstrukcijā, zem pārseguma vai šahtā</t>
  </si>
  <si>
    <t>Plastmasas daudzslāņu kompozītcaurule ø20x2,25 ar porgumijas pretkondensātizolāciju 19mm, ar veidgabaliem un stiprinājumiem; tās montāža grīdas konstrukcijā</t>
  </si>
  <si>
    <t>Plastmasas daudzslāņu kompozītcaurule ø20x2,25, ar veidgabaliem un stiprinājumiem; tās montāža pie sienas, sienas konstrukcijā, zem pārseguma vai šahtā</t>
  </si>
  <si>
    <t>Plastmasas daudzslāņu kompozītcaurule ø16x2,0 ar porgumijas pretkondensātizolāciju 19mm, ar veidgabaliem un stiprinājumiem; tās montāža pie sienas, sienas konstrukcijā, zem pārseguma vai šahtā</t>
  </si>
  <si>
    <t>Plastmasas daudzslāņu kompozītcaurule ø16x2,0 ar porgumijas siltumizolāciju 19mm, ar veidgabaliem un stiprinājumiem; tās montāža pie sienas, sienas konstrukcijā, zem pārseguma vai šahtā</t>
  </si>
  <si>
    <t>Plastmasas daudzslāņu kompozītcaurule ø16x2,0 ar porgumijas pretkondensātizolāciju 19mm, ar veidgabaliem un stiprinājumiem; tās montāža grīdas konstrukcijā</t>
  </si>
  <si>
    <t>Plastmasas daudzslāņu kompozītcaurule ø16x2,0 ar porgumijas siltumizolāciju 19mm, ar veidgabaliem un stiprinājumiem; tās montāža grīdas konstrukcijā</t>
  </si>
  <si>
    <t>Plastmasas daudzslāņu kompozītcaurule ø16x2,0, ar veidgabaliem un stiprinājumiem; tās montāža pie sienas, sienas konstrukcijā, zem pārseguma vai šahtā</t>
  </si>
  <si>
    <t>Lodveida ventilis DN15 ar saskrūvi</t>
  </si>
  <si>
    <t>Kompensācijas elements</t>
  </si>
  <si>
    <t>Ugunsdrošās putas, mastika vai lenta. pārklāšana aizdarei sienu un grīdu šķērsojumos (PROMASEAL Gama vai analogs)</t>
  </si>
  <si>
    <t>Urbumu veikšana konstrukcijās</t>
  </si>
  <si>
    <t>Montāžas materiāli - apsaistes materiāli, cauruļvadi, veidgabali, armatūra, stiprinājumi, montāža</t>
  </si>
  <si>
    <t>Palīgmateriāli montāžai</t>
  </si>
  <si>
    <t>Sistēmas hidrauliskā pārbaude un balansēšana</t>
  </si>
  <si>
    <t>Pieslēgums iekštelpu agregātam kondensāta novadīšanai DN25</t>
  </si>
  <si>
    <t>Vienvirziena vārsts DN25</t>
  </si>
  <si>
    <t>Sifons ar lodi Ø50</t>
  </si>
  <si>
    <t>Plastmasas daudzslāņu kompozītcaurule ø32x3,0 ar porgumijas pretkondensātizolāciju 19mm, ar veidgabaliem un stiprinājumiem; tās montāža pie sienas, sienas konstrukcijā, zem pārseguma vai šahtā</t>
  </si>
  <si>
    <t>Plastmasas daudzslāņu kompozītcaurule ø50x4,5 ar porgumijas pretkondensātizolāciju 19mm, ar veidgabaliem un stiprinājumiem; tās montāža pie sienas, sienas konstrukcijā, zem pārseguma vai šahtā</t>
  </si>
  <si>
    <t>K1 - K2 sistēma</t>
  </si>
  <si>
    <t>Izolācijas palīgmateriāli</t>
  </si>
  <si>
    <t xml:space="preserve">Sifons </t>
  </si>
  <si>
    <t xml:space="preserve">Marķēšanas materiāli </t>
  </si>
  <si>
    <t>Urbumu veikšana konstrukcijas</t>
  </si>
  <si>
    <t>Hidrauliska pārbaude un ieregulēšana</t>
  </si>
  <si>
    <t>Elektrokomutācijas materiāli, Sadale</t>
  </si>
  <si>
    <t>Ugunsdrošās putas, mastika vai lenta. pārklāšana 
aizdarei sienu un grīdu šķērsojumos (PROMASEAL Gama vai analogs)</t>
  </si>
  <si>
    <t>VRF kasete, regulējošais vārsts. Pieslēguma komplekts AMV6-140C</t>
  </si>
  <si>
    <t>VRF kasete, regulējošais vārsts. Pieslēguma komplekts AMV6-112C</t>
  </si>
  <si>
    <t>VRF kasete, regulējošais vārsts. Pieslēguma komplekts AMV6-71C</t>
  </si>
  <si>
    <t>VRF kasete, regulējošais vārsts. Pieslēguma komplekts AMV6-56C</t>
  </si>
  <si>
    <t>VRF kasete, regulējošais vārsts. Pieslēguma komplekts AMV6-45C</t>
  </si>
  <si>
    <t>VRF kasete, regulējošais vārsts. Pieslēguma komplekts AMV6-36CC</t>
  </si>
  <si>
    <t>VRF kasete, regulējošais vārsts. Pieslēguma komplekts AMV6-28CC</t>
  </si>
  <si>
    <t xml:space="preserve">Iekārtas rāmis </t>
  </si>
  <si>
    <t xml:space="preserve">Sienas vadības bloks </t>
  </si>
  <si>
    <t>Kapara caurule cieta 42x1,5</t>
  </si>
  <si>
    <t>Kapara caurule cieta 35x1,5</t>
  </si>
  <si>
    <t>Kapara caurule cieta 28x1,5</t>
  </si>
  <si>
    <t>Kapara caurule cieta 22x1,5</t>
  </si>
  <si>
    <t>Kapara caurule cieta 18x1,0</t>
  </si>
  <si>
    <t>Kapara caurule cieta 15x1,0</t>
  </si>
  <si>
    <t>Izolācija Armaflex 42x19mm</t>
  </si>
  <si>
    <t>Izolācija Armaflex 35x19mm</t>
  </si>
  <si>
    <t>Izolācija Armaflex 28x19mm</t>
  </si>
  <si>
    <t>Izolācija Armaflex 22x13mm</t>
  </si>
  <si>
    <t>Izolācija Armaflex 18x13mm</t>
  </si>
  <si>
    <t>Izolācija Armaflex 15x13mm</t>
  </si>
  <si>
    <t xml:space="preserve">Izolācijas palīgmateriāli </t>
  </si>
  <si>
    <t xml:space="preserve">Kapara fasondaļas </t>
  </si>
  <si>
    <t xml:space="preserve">Kapara sadales trejgabali </t>
  </si>
  <si>
    <t xml:space="preserve">Skārda pārklājums izolācijai </t>
  </si>
  <si>
    <t>Noslēgarmatūra  42mm</t>
  </si>
  <si>
    <t>Noslēgarmatūra  35mm</t>
  </si>
  <si>
    <t>Noslēgarmatūra  28mm</t>
  </si>
  <si>
    <t>Noslēgarmatūra  22mm</t>
  </si>
  <si>
    <t>Noslēgarmatūra  18mm</t>
  </si>
  <si>
    <t>Noslēgarmatūra  15mm</t>
  </si>
  <si>
    <t>PN1</t>
  </si>
  <si>
    <t xml:space="preserve">Pieplūdes/nosūces ventilācijas iekārta PN1, automātikas komplektu, elastīgajiem savienojumiem, rāmi un vārstiem. Sajaukšanas mezgls VVS023c-R-FPVH / VVS023c-L-FPV </t>
  </si>
  <si>
    <t xml:space="preserve">Pieplūdes/nosūces ventilācijas iekārta PN2, automātikas komplektu, elastīgajiem savienojumiem, rāmi un vārstiem. Sajaukšanas mezgls VVS021-R-MFVHC / VVS021-L-FVM </t>
  </si>
  <si>
    <t xml:space="preserve">Pieplūdes/nosūces ventilācijas iekārta PN3, automātikas komplektu, elastīgajiem savienojumiem, rāmi un vārstiem. Sajaukšanas mezgls VVS010s-R-FPVH / VVS010s-L-FPV </t>
  </si>
  <si>
    <t xml:space="preserve">Pieplūdes/nosūces ventilācijas iekārta PN4, automātikas komplektu, elastīgajiem savienojumiem, rāmi un vārstiem. Sajaukšanas mezgls VVS021-R-MFVHC / VVS021-L-FVM </t>
  </si>
  <si>
    <t xml:space="preserve">Pieplūdes/nosūces ventilācijas iekārta PN5, automātikas komplektu, elastīgajiem savienojumiem, rāmi un vārstiem. Sajaukšanas mezgls VVS021-R-MFVHC / VVS021-L-FVM </t>
  </si>
  <si>
    <t xml:space="preserve">Pieplūdes/nosūces ventilācijas iekārta PN6, automātikas komplektu, elastīgajiem savienojumiem, rāmi un vārstiem. Sajaukšanas mezgls VVS021-R-MFVHC / VVS021-L-FVM </t>
  </si>
  <si>
    <t xml:space="preserve">Pieplūdes/nosūces ventilācijas iekārta PN7, automātikas komplektu, elastīgajiem savienojumiem, rāmi un vārstiem. Sajaukšanas mezgls VVS021-R-MFVHC / VVS021-L-FVM </t>
  </si>
  <si>
    <t xml:space="preserve">Pieplūdes/nosūces ventilācijas iekārta PN8, automātikas komplektu, elastīgajiem savienojumiem, rāmi un vārstiem. Sajaukšanas mezgls VVS021-R-MFVHC / VVS021-L-FVM </t>
  </si>
  <si>
    <t xml:space="preserve">Pieplūdes/nosūces ventilācijas iekārta PN9, automātikas komplektu, elastīgajiem savienojumiem, rāmi un vārstiem. Sajaukšanas mezgls VVS021-R-MFVHC / VVS021-L-FVM </t>
  </si>
  <si>
    <t>Dzesētāja bloks (PN2) AOU-35HRDC1B + KA8140/KA8142</t>
  </si>
  <si>
    <t xml:space="preserve">Dzesētāja bloks Mini VRF outdoor unit (PN4) AMV5-O80/M </t>
  </si>
  <si>
    <t xml:space="preserve">Maisīšanas mezgls AHU kit GMV-N71U/C-T </t>
  </si>
  <si>
    <t>Dzesētāja bloks Mini VRF outdoor unit (PN5) AMV5-O120/M4</t>
  </si>
  <si>
    <t xml:space="preserve">Maisīšanas mezgls AHU kit GMV-N140U/C-T </t>
  </si>
  <si>
    <t xml:space="preserve">Dzesētāja bloks Mini VRF outdoor unit (PN7) AMV5-O80/M </t>
  </si>
  <si>
    <t xml:space="preserve">Dzesētāja bloks Mini VRF outdoor unit (PN8) AMV5-O80/M </t>
  </si>
  <si>
    <t xml:space="preserve">Dzesētāja bloks Mini VRF outdoor unit (PN9) AMV5-O80/M </t>
  </si>
  <si>
    <t xml:space="preserve">Iekārtu rāmis </t>
  </si>
  <si>
    <t xml:space="preserve">Pretvibrācijas gumijas plātne </t>
  </si>
  <si>
    <t>Gaisa vadi no cinkotā skārda Ø100</t>
  </si>
  <si>
    <t>Gaisa vadi no cinkotā skārda Ø125</t>
  </si>
  <si>
    <t>Gaisa vadi no cinkotā skārda Ø160</t>
  </si>
  <si>
    <t>Gaisa vadi no cinkotā skārda Ø200</t>
  </si>
  <si>
    <t>Gaisa vadi no cinkotā skārda Ø250</t>
  </si>
  <si>
    <t>Gaisa vadi no cinkotā skārda Ø315</t>
  </si>
  <si>
    <t xml:space="preserve">Iekārtu apsaite ventkamera </t>
  </si>
  <si>
    <t>Gaisa ieņemšanas reste ar rāmi USS/I-700-600</t>
  </si>
  <si>
    <t>Gaisa izmešanas konfuzors HF-400</t>
  </si>
  <si>
    <t>Droseļvārsti IRIS-100</t>
  </si>
  <si>
    <t>Droseļvārsti IRIS-125</t>
  </si>
  <si>
    <t>Droseļvārsti IRIS-160</t>
  </si>
  <si>
    <t>Droseļvārsti IRIS-200</t>
  </si>
  <si>
    <t>Droseļvārsti IRIS-250</t>
  </si>
  <si>
    <t>Droseļvārsti IRIS-315</t>
  </si>
  <si>
    <t>Pieplūdes difuzors CRL-100 - 4-way</t>
  </si>
  <si>
    <t>Pieplūdes difuzors CRL-125 - 4-way</t>
  </si>
  <si>
    <t>Pieplūdes difuzors CRL-160 - 4-way</t>
  </si>
  <si>
    <t>Pieplūdes difuzors CRL-200 - 4-way</t>
  </si>
  <si>
    <t>Pieplūdes difuzors ar HEPA kaste LCR-1-S-P-H-T-400-400 - Inner rotation</t>
  </si>
  <si>
    <t>Pieplūdes difuzors ar HEPA kaste LCR-1-S-P-H-F-600-300 - Inner rotation</t>
  </si>
  <si>
    <t>Pieplūdes reste RGS-0-325-75</t>
  </si>
  <si>
    <t>Nosūces reste ar HEPA kaste AE-11-C+VBX-2-300-100</t>
  </si>
  <si>
    <t>Nosūces reste ar HEPA kaste AE-11-C+VBX-2-300-150</t>
  </si>
  <si>
    <t>Nosūces difuzors URH/A-125</t>
  </si>
  <si>
    <t>Nosūces difuzors URH/A-160</t>
  </si>
  <si>
    <t>Nosūces reste RGS-0-325-75</t>
  </si>
  <si>
    <t>Nosūces reste RGS-0-425-75</t>
  </si>
  <si>
    <t>Ugunsdrošības vārsts CR2-400</t>
  </si>
  <si>
    <t>Ugunsdrošības vārsts CR2-315</t>
  </si>
  <si>
    <t>Ugunsdrošības vārsts CR60-200</t>
  </si>
  <si>
    <t>Ugunsdrošības vārsts CR60-160</t>
  </si>
  <si>
    <t>Trokšņa slāpētājs KVDp-315-1250-5</t>
  </si>
  <si>
    <t>Trokšņa slāpētājs DLDY 700 600 1250 20 14</t>
  </si>
  <si>
    <t>Siltumizolācija HVAC Lamella Mat AluCoat  b = 20mm</t>
  </si>
  <si>
    <t>Siltumizolācija HVAC Lamella Mat AluCoat  b = 100mm</t>
  </si>
  <si>
    <t xml:space="preserve">Skārda pārklājums ventilācijas izolācijai </t>
  </si>
  <si>
    <t xml:space="preserve">Tīrīšanas lūkas  </t>
  </si>
  <si>
    <t xml:space="preserve">Elektrokomutācijas materiāli. Sadale </t>
  </si>
  <si>
    <t xml:space="preserve">Stiprināšanas materiāli </t>
  </si>
  <si>
    <t xml:space="preserve">Blīvēšanas materiāli </t>
  </si>
  <si>
    <t xml:space="preserve">Gaisa vadu veidgabali  </t>
  </si>
  <si>
    <t xml:space="preserve">Marķēšanas materiāli  </t>
  </si>
  <si>
    <t xml:space="preserve">Palīgmateriāli </t>
  </si>
  <si>
    <t xml:space="preserve">Urbumu veikšana konstrukcijas </t>
  </si>
  <si>
    <t xml:space="preserve">Ugunsdrošās putas, mastika vai lenta. pārklāšana 
aizdarei sienu un grīdu šķērsojumos (PROMASEAL Gama vai analogs) </t>
  </si>
  <si>
    <t xml:space="preserve">Izpildprojekts </t>
  </si>
  <si>
    <t xml:space="preserve">N1; N2; N3 </t>
  </si>
  <si>
    <t>Jumta ventilators, ātruma regulātors TFSK 200 EC Sileo Black</t>
  </si>
  <si>
    <t>Jumta ventilators, ātruma regulātors TFSK 315 EC Sileo Black</t>
  </si>
  <si>
    <t>Jumta ventilators, ātruma regulātors TFSK 400 EC Sileo Black</t>
  </si>
  <si>
    <t>Jumta klusinātājs - kārba SSD 310/311 AL</t>
  </si>
  <si>
    <t>Jumta klusinātājs - kārba SSD 400/411 AL</t>
  </si>
  <si>
    <t>Jumta klusinātājs - kārba SSD 510/511 AL</t>
  </si>
  <si>
    <t>Pāreja ASK 310/311</t>
  </si>
  <si>
    <t>Pāreja ASK 410/411</t>
  </si>
  <si>
    <t>Pāreja ASK 510/511</t>
  </si>
  <si>
    <t>Pretvārsts RSK 200</t>
  </si>
  <si>
    <t>Pretvārsts RSK 315</t>
  </si>
  <si>
    <t>Pretvārsts RSK 400</t>
  </si>
  <si>
    <t>Gaisa vadi no cinkotā skārda Ø400</t>
  </si>
  <si>
    <t>Ugunsdrošības vārsts CR60-400</t>
  </si>
  <si>
    <t>Elektrokomutācijas materiāli. Sadale</t>
  </si>
  <si>
    <t>Stiprināšanas materiāli</t>
  </si>
  <si>
    <t>Blīvēšanas materiāli</t>
  </si>
  <si>
    <t xml:space="preserve">Gaisa vadu veidgabali </t>
  </si>
  <si>
    <t>APKURE siltā grīdas</t>
  </si>
  <si>
    <t>KAN-therm apkures caurule  20x2,0</t>
  </si>
  <si>
    <t xml:space="preserve">Cokols </t>
  </si>
  <si>
    <t>Siltumizolācija  KAN-50mm</t>
  </si>
  <si>
    <t>apkures kontūru sadalītāji 8cilpu</t>
  </si>
  <si>
    <t>Instalācijas skapis</t>
  </si>
  <si>
    <t>vadības un automātikas ierīces</t>
  </si>
  <si>
    <t>Atgaisošana</t>
  </si>
  <si>
    <t>Cauruļu veidgabali</t>
  </si>
  <si>
    <t>Ugunsdrošie materiāli atvērumu aizdarei</t>
  </si>
  <si>
    <t>PN1 -PN9 sajaukšanas mezgls (apkure):</t>
  </si>
  <si>
    <t>Cirkulācijas sūknis  ALPHA1L 25-40 180</t>
  </si>
  <si>
    <t>Trīsceļu vārsts VRG3 DN15, KVs=2,5</t>
  </si>
  <si>
    <t>Izpildes mehānisms AMV(E)435</t>
  </si>
  <si>
    <t>Filtrs DN25</t>
  </si>
  <si>
    <t>Lodveida vārsts DN25</t>
  </si>
  <si>
    <t>Pretvārsts DN25</t>
  </si>
  <si>
    <t>Balansēšanas vārsts STAD-15 KVs=2,52</t>
  </si>
  <si>
    <t>Balansēšanas vārsts STAD-20 KVs=5,70</t>
  </si>
  <si>
    <t xml:space="preserve">Termometrs T=0-100*C </t>
  </si>
  <si>
    <t xml:space="preserve">Manometrs ar trīsceļu vārstu P=0-6 Bar </t>
  </si>
  <si>
    <t>Automātiskais atgaisotājs Ø15</t>
  </si>
  <si>
    <t>Uponor cauruļvads</t>
  </si>
  <si>
    <t>Cauruļu fasondaļas</t>
  </si>
  <si>
    <t>Stiprinājumi</t>
  </si>
  <si>
    <t>Citi elementi</t>
  </si>
  <si>
    <t>Informācijas plākšņu montāža</t>
  </si>
  <si>
    <t>Grīdu konstrukcijas</t>
  </si>
  <si>
    <r>
      <t>m</t>
    </r>
    <r>
      <rPr>
        <b/>
        <vertAlign val="superscript"/>
        <sz val="10"/>
        <rFont val="Arial"/>
        <family val="2"/>
        <charset val="186"/>
      </rPr>
      <t>2</t>
    </r>
  </si>
  <si>
    <t>Esošā dz/b paneļa virsmas attīrīšana pēc demontāžas</t>
  </si>
  <si>
    <t>Trieciena skaņas izolācija - ThermoWhite WD100R slānis, λ=0,046 W/mK, 10kN/m2 ; b=100 mm</t>
  </si>
  <si>
    <t xml:space="preserve">Plēves vai atdalošā filtrauduma ieklāšana ar pārlaidumiem; ThermoWhite PE5/300 tvaika izolācija </t>
  </si>
  <si>
    <t>objekts</t>
  </si>
  <si>
    <t>Loga 900×700 mm, montāža no PVC pildiņiem, b=36mm, iekšpusē kvarca akmens plāksnes Laminam apdare b=3,5 mm</t>
  </si>
  <si>
    <t>Projektējamā pagaidu starpsiena</t>
  </si>
  <si>
    <t>Pagaidu starpsienas b=87,5 mm demontāža</t>
  </si>
  <si>
    <t>Pagaidu starpsienas b=100 mm demontāža</t>
  </si>
  <si>
    <t>Karkasa montāža 75mm;  Tērauda karkass, stati 0.6mm x 75mm x 50mm ar soli 600mm</t>
  </si>
  <si>
    <t>Starpsiena 1S21</t>
  </si>
  <si>
    <t>Skaņas izolācijas montāža, Minerālvate 60mm, blīvums 30kg/m³</t>
  </si>
  <si>
    <t>Karkasa montāža 75mm; Fermacell tērauda karkass, stati 0.6mm x 75mm x 50mm ar soli 600mm</t>
  </si>
  <si>
    <t>Starpsiena ar finieri</t>
  </si>
  <si>
    <t>Logi</t>
  </si>
  <si>
    <t>Grīdu apdares darbi</t>
  </si>
  <si>
    <t>Sienu un ailu  gruntēšana un krāsošana ar krāsu divās kārtās, (mitrumizturīgs); Mitrumizturīga, antibakteriāla, ūdens emulsijas krāsa Toni saskaņot ar pasūtītāju</t>
  </si>
  <si>
    <t>Sienu un ailu  gruntēšana un krāsošana ar krāsu divās kārtās; Ūdens emulsijas krāsa Toni saskaņot ar pasūtītāju</t>
  </si>
  <si>
    <t xml:space="preserve">Sienu un ailu  gruntēšana un krāsošana ar krāsu divās kārtās, (mitrumizturīgs); Mitrumizturīga, ūdens emulsijas krāsa Toni saskaņot ar pasūtītāju </t>
  </si>
  <si>
    <t>Sienu un ailu gruntēšana un krāsošana ar krāsu divās kārtās, (mitrumizturīgs); Mitrumizturīga, antibakteriāla, ūdens emulsijas krāsa Toni saskaņot ar pasūtītāju</t>
  </si>
  <si>
    <t>Sienu un ailu  (arī kāpņu laidu apakša) gruntēšana un krāsošana ar krāsu divās kārtās; Ūdens emulsijas krāsa Toni saskaņot ar pasūtītāju</t>
  </si>
  <si>
    <t>Spoguļu montāža WC</t>
  </si>
  <si>
    <t>Ģipškartona montāža, šuvju aizdare 1x12,5mm ģipškartons GKB , t. sk. skrūves, šuvju līme, špakteļmasa šuvēm un skrūvēm, savienojuma lentes  u.c palīgmateriāli</t>
  </si>
  <si>
    <t>Fermacell plātnes montāža 1x12,5mm, šuvju aizdare, t. sk. skrūves, šuvju līme, špakteļmasa šuvēm un skrūvēm, savienojuma lentes  u.c palīgmateriāli</t>
  </si>
  <si>
    <t>Sienu un ailu  sagatavošana krāsošanai, virsmas izlīdzināšana, gruntēšana, špaktelēšana,, kārtas biezums 1-3mm, slīpēšana, ailu profili</t>
  </si>
  <si>
    <t>Bēniņu lūkas montāža, iekšējais (brīvais) izmērs 600X800, siltināta, aprīkota ar kāpnēm, telpas griestu augstums 2720mm Lūkai jānodrošina EI 30</t>
  </si>
  <si>
    <t>Lūka</t>
  </si>
  <si>
    <t>PVC Starpsiena</t>
  </si>
  <si>
    <t>PVC konstrukcijas stiklotas starpsienas montāža ar furnitūru (apjoms bez durvīm, durvis skat. Durvju specifikācijā un atsevišķā tāmē)</t>
  </si>
  <si>
    <t>Grīdu hidroizolācija WC/duša, stūros ieklājot un pielīmējot blīvējošas lentas, audumus un membrānas (hidroizolācija, virsmu vispirms gruntēt ar grunti)</t>
  </si>
  <si>
    <t xml:space="preserve">Ziepju dozators </t>
  </si>
  <si>
    <t xml:space="preserve">WC papīra ruļļa turētājs </t>
  </si>
  <si>
    <t xml:space="preserve">WC birste </t>
  </si>
  <si>
    <t>Roku žāvēšanas iekārta</t>
  </si>
  <si>
    <t>Aprīkojums (modeļus un tipus precizēt ar pasūtītāju)</t>
  </si>
  <si>
    <t>Āķis/pakaraimais</t>
  </si>
  <si>
    <t xml:space="preserve">Papīra dvieļu turētājs </t>
  </si>
  <si>
    <t>Atkritumu urnas montāža</t>
  </si>
  <si>
    <t>Esošo grīdu segumu demontāža (t.sk. linolejs un flīzes)</t>
  </si>
  <si>
    <t>Izpilddokumentācija, nodošana ekspluatācijā</t>
  </si>
  <si>
    <t xml:space="preserve">Esošās sistēmas demontāža, utilizācija </t>
  </si>
  <si>
    <t>SILTUMAPGĀDE S1 - S9 sistēma</t>
  </si>
  <si>
    <t>Griestu apdares darbi</t>
  </si>
  <si>
    <t>Pacēlājs (šķērveida), montāža, demontāža, transports, ekspluatēšana, noma</t>
  </si>
  <si>
    <t>d/n</t>
  </si>
  <si>
    <t>Telpu uzkopšana pēc būvdarbu pabeigšanas</t>
  </si>
  <si>
    <t>Teritorijas uzkopšana pēc būvdarbu pabeigšanas</t>
  </si>
  <si>
    <t xml:space="preserve">Būvgružu šķirošana, savākšana, iekraušana konteinerā, izvešana un utilizācija </t>
  </si>
  <si>
    <t>Būvgružu novadīšanas caurules ar montāža no trešā stāva, noma, demontāža, aizvešana</t>
  </si>
  <si>
    <t>Izpilddokumentācijas izveide , nodošana ekspluatācijā</t>
  </si>
  <si>
    <t>Iekārto griestu sauso apmetuma plātņu demontāža</t>
  </si>
  <si>
    <t>Griestu konstrukcijas</t>
  </si>
  <si>
    <t>Lumare LED paneļa ieliktņa gaisma 60 W | Sistēma Griestu  620 x 620 mm Kvadrāts | Griestu lampa 4800 lm iesk. Transformators | Odenwald Ceiling / Odenwald Light | Biroja lampas režģa apgaismojums 5000 K neitrāli balts</t>
  </si>
  <si>
    <t>Izvadi 400V</t>
  </si>
  <si>
    <t xml:space="preserve">Pieslēguma automāti </t>
  </si>
  <si>
    <t>Finders</t>
  </si>
  <si>
    <t>ERSO</t>
  </si>
  <si>
    <t>EVOEL-SL</t>
  </si>
  <si>
    <t>Apolo</t>
  </si>
  <si>
    <t>Instalācijas materiāli: (nedegošs) stiprinājums kabeļiem (skavas, dībeļi, skrūves un saites) ar ugunsizturību ne mazāk kā 30 min</t>
  </si>
  <si>
    <t>4 cilpu adrešu ugunsdrošības panelis IRIS (1-4) L M LV</t>
  </si>
  <si>
    <t>Akumulatoru kabinets IRIS PS72 / 31020046</t>
  </si>
  <si>
    <t>Akumulators, 12V FGL 12 FGL70/L 18 Ah</t>
  </si>
  <si>
    <t>Adrešu dūmu detektors SensoIRIS S130</t>
  </si>
  <si>
    <t>Adrešu dūmu detektors ar izolatoru SensoIRIS S130 IS</t>
  </si>
  <si>
    <t>Adrešu siltuma detektors SensoIRIS T1100</t>
  </si>
  <si>
    <t>Adrešu trauksmes poga ar izolatoru, -10~+50°C SensoIRIS MCP 150</t>
  </si>
  <si>
    <t>Aizsargstikls MCP pogam MCP/COVER</t>
  </si>
  <si>
    <t>Adrešu bāze/sirēna ar strobu un izolatoru SensoIRIS BSOU IS</t>
  </si>
  <si>
    <t>Adrešu bāze/sirēna/strobs ar strobu un izolatoru SensoIRIS BSST IS</t>
  </si>
  <si>
    <t>Bāze SensoIRIS B124</t>
  </si>
  <si>
    <t>Sirēna ar strobu, IP65 PSC 0013</t>
  </si>
  <si>
    <t>Siltuma detektors, 60°C , Class A2 S, Aizsardzība-IP67, EX, EN54-5 Panasonic 6295</t>
  </si>
  <si>
    <t>Adrešu Izeju modulis ar izolatoru, 1 OUT SensoIRIS MOUT 240</t>
  </si>
  <si>
    <t>Adrešu ieeju modulis ar izolatoru, konvenc. zonu SensoIRIS MC-Z</t>
  </si>
  <si>
    <t>Adrešu Izeju modulis ar izolatoru, 4 OUT SensoIRIS MIO 04</t>
  </si>
  <si>
    <t>Adrešu ieeju/Izeju modulis ar izolatoru, 2 IN/2 OUT SensoIRIS MIO 22</t>
  </si>
  <si>
    <t xml:space="preserve">Luminiscējošās norādes trauksmes pogām </t>
  </si>
  <si>
    <t xml:space="preserve">Instalācijas materiāli </t>
  </si>
  <si>
    <t xml:space="preserve">2. KABEĻU MONTAŽAS MATERIĀLI </t>
  </si>
  <si>
    <t>Kabelis JE-E FE180/E30 1x2x1+1,0 ERSO</t>
  </si>
  <si>
    <t>Kabelis JE-E FE180/E30 1x2x0.8+0.8 ERSO</t>
  </si>
  <si>
    <t>PVC caurule d 20 EVOPIPE EVOEL-SL</t>
  </si>
  <si>
    <t>PVC caurule d 32 EVOPIPE EVOEL-SL</t>
  </si>
  <si>
    <t>Panasonic</t>
  </si>
  <si>
    <t>HILTI</t>
  </si>
  <si>
    <t>BAKS</t>
  </si>
  <si>
    <t>Kopos</t>
  </si>
  <si>
    <t>Ugunsturīgs blīvējuma materiāls HILTI CFS-IS*</t>
  </si>
  <si>
    <t>Relejs ar pamatnei 220vac/220vac, 4 NC/4 NO Finders</t>
  </si>
  <si>
    <t>Esošais</t>
  </si>
  <si>
    <t>Centrālais vadības panelis Integriti ISC Controller, metāliskā kārba ar barošanas bloku. INTG-996001EUPS ar visām paplašinātāju kartēm/Integriti ISC Controller central control panel, metal box with power supply. INTG-996001EUPS with all expansion cards</t>
  </si>
  <si>
    <t>(-2. esošais)</t>
  </si>
  <si>
    <t>Divu durvju kontrolieris Intelligent LAN Access Module. INTG- 996018PCB&amp;K/Intelligent LAN Access Module for two-door controller. INTG-</t>
  </si>
  <si>
    <t>(-1. esošais)</t>
  </si>
  <si>
    <t>UniBus Divu durvju kontrolieris-paplāšinātājs INTG-996535PCB&amp;K/Uni controller-controller INTG-996535PCB&amp;K</t>
  </si>
  <si>
    <t>8 zonu paplāšinātājs Integriti - 8 Zone LAN, PCB only. INTG-996005PCB&amp;KIT/Int 8 Zone LAN, PCB only. INTG-996005PCB&amp;KIT</t>
  </si>
  <si>
    <t>8 zonu paplāšinātājs Integriti - 8 Zone UniBus, INTG-996500PCB&amp;KIT/Inte UniBus, INTG-996500PCB&amp;KIT</t>
  </si>
  <si>
    <t>LAN izolators Inner Range - IR-995080/LAN izolators Inner Range - IR-995080</t>
  </si>
  <si>
    <t>LCD vadības tastatūra Prisma Terminal for Integriti - White INTG-996400/LCI keypad Prisma Terminal for Integriti - White INTG-996400</t>
  </si>
  <si>
    <t>Metāliskā kārba ar barošanas bloku 8A INTG-995203PE8EU/ supply 8A INTG-995203PE8EU</t>
  </si>
  <si>
    <t>Metāliskā kārba ar barošanas bloku 3A INTG-995201 PEEU3/ supply 3A INTG-995201PEEU3</t>
  </si>
  <si>
    <t>Akumulatoru baterija 12Vdc 18Ast FG21803/Rechargeable battery 12Vdc 18Ast FG21803</t>
  </si>
  <si>
    <t>Karšu nolāsltājs ar kodu šifrātoru (datu protokols E-Marin un RS485) INTG-994725</t>
  </si>
  <si>
    <t>Precizēt</t>
  </si>
  <si>
    <t>Karte ar čipu Mifare INTG-994612 / Sifer-U/</t>
  </si>
  <si>
    <t>(-3. esošais)</t>
  </si>
  <si>
    <t>Elektromagnētiskais sprūds, normāli atvērts (NO) Eff-Eff, 12/24Vdc, Eff-Eff 138W.1- E91 /Electromagnetic trigger, normally open (NO) Eff-Eff, 12/24Vdc, Eff-Eff 138W.1-</t>
  </si>
  <si>
    <t>Metaliskas plaksnes sprudam Eff-Eff/Metallic plaques for ratchet Eff-Eff</t>
  </si>
  <si>
    <t>Lokans kabeļu pievads Eff-Eff 10312-20-20/Flex</t>
  </si>
  <si>
    <t>gb.</t>
  </si>
  <si>
    <t>Infrasarkanais kustības detektors TITAN AG /31060016 /Infra TITAN AG /31060016</t>
  </si>
  <si>
    <t>Universālais kronšteins detektoriem Bracket P-REX /31070008/Uni detectors Bracket P-REX /31070008</t>
  </si>
  <si>
    <t>Durvju magnētiskais kontakts ZDD-417M Do</t>
  </si>
  <si>
    <t>Nozarkārba JB-720 WH/JB-720 WH Internal junction box with contacts and tamper</t>
  </si>
  <si>
    <t>Iekšējā trauksmes sirēna SL-150 blue/ do</t>
  </si>
  <si>
    <t>Ārējā trauksmes sirēna MR-300BL/</t>
  </si>
  <si>
    <t>Signalizācijas kabelis CQR 4x0.22 /Sig</t>
  </si>
  <si>
    <t>Signalizācijas kabelis CQR 8x0.22 detektoriem/Sig detectors</t>
  </si>
  <si>
    <t>Kabelis OMU 2x1.0 ( el.sprūdiem)/Cable OMU 2x1.0 (for electrical triggers)</t>
  </si>
  <si>
    <t>kts.</t>
  </si>
  <si>
    <t>Ugunsizturīgais blīvējums-mastika 310ml Hilti CFS-F FX/ ilt Resistant Mastic Sealant</t>
  </si>
  <si>
    <t>Izpilddokumentācija /Exe</t>
  </si>
  <si>
    <t>Būvdarbu vadīšana un uzraudzība/</t>
  </si>
  <si>
    <t>Lietotāju apmācīšana/User training</t>
  </si>
  <si>
    <t>Apsardzes un piekļuves sistēma</t>
  </si>
  <si>
    <t>Tāme sagatavota 2023. gada tirgus cenās, pamatojoties uz ESS-AS-PK daļas rasējumiem un specifikācijām.</t>
  </si>
  <si>
    <t>Tāme sagatavota 2023. gada vidējās tirgus cenās, pamatojoties uz DOP daļas rasējumiem un specifikācijām</t>
  </si>
  <si>
    <t>Finiera (mitrumizturīga) montāža b=12mm , t. sk, stiprinājumi</t>
  </si>
  <si>
    <t>Alumīnija līstes starp dažādiem grīdas segumiem montāža, t.sk. stiprinājumi u.c. palīgmateriāli</t>
  </si>
  <si>
    <t>Sienu; hidroizolācija WC/duša; Polimēru dispersijas hidroizolācijas iestrāde, stūros lietot elastīgu blīvējošu lentu  Sanmezglos</t>
  </si>
  <si>
    <t>PVC durvju  1180 x 2070 (h) montāža Ar stikla paketes pildiņu  Furnitūra Rokturis, slēdzene, eņģes saskaņojams ar pasūtītāju ar "krītošo" sliekšņa blīvējumu Aizvērēja mehānisms ar sliedi. Druvju vēršanās atdure sliedē. Jābūt CE marķējumam. Apdare/ krāsu tonis ārpusē/iekšpusē (Apd. tonis: RAL-9016(balts)/Apd. tonis: RAL-9016(balts))</t>
  </si>
  <si>
    <t>PVC durvju  1020 x 2070 (h) montāža Ar stikla paketes pildiņu  Furnitūra Rokturis, slēdzene, eņģes saskaņojams ar pasūtītāju ar "krītošo" sliekšņa blīvējumu Aizvērēja mehānisms ar sliedi. Druvju vēršanās atdure sliedē. Jābūt CE marķējumam. Apdare/ krāsu tonis ārpusē/iekšpusē (Apd. tonis: RAL-9016(balts)/Apd. tonis: RAL-9016(balts))</t>
  </si>
  <si>
    <t>PVC durvju  1180 x 2070 (h) montāža Ar stikla paketes pildiņu Skaņas izolācija R’w (dB) 54 Furnitūra Rokturis, slēdzene, eņģes saskaņojams ar pasūtītāju Aizvērēja mehānisms ar sliedi. Druvju vēršanās atdure sliedē. Jābūt CE marķējumam. Apdare/ krāsu tonis ārpusē/iekšpusē (Apd. tonis: RAL-9016(balts)/Apd. tonis: RAL-9016(balts))</t>
  </si>
  <si>
    <t>PVC durvju  860 x 2070 (h) montāža   Furnitūra Rokturis, slēdzene, eņģes saskaņojams ar pasūtītāju Aizvērēja mehānisms ar sliedi. Druvju vēršanās atdure sliedē. Jābūt CE marķējumam. Apdare/ krāsu tonis ārpusē/iekšpusē (Apd. tonis: RAL-9016(balts)/Apd. tonis: RAL-9016(balts))</t>
  </si>
  <si>
    <t>PVC durvju  1180 x 2070 (h) montāža   Furnitūra Rokturis, slēdzene, eņģes saskaņojams ar pasūtītāju Aizvērēja mehānisms ar sliedi. Druvju vēršanās atdure sliedē. Automātiskais slieksnis. Jābūt CE marķējumam. Apdare/ krāsu tonis ārpusē/iekšpusē (Apd. tonis: RAL-9016(balts)/Apd. tonis: RAL-9016(balts))</t>
  </si>
  <si>
    <t>KAN-therm Tacker Sistēmas plāksne ar A biezumu, ar rastra plēvi</t>
  </si>
  <si>
    <t xml:space="preserve">Spaile caurulēm </t>
  </si>
  <si>
    <t xml:space="preserve">Grīdas segums </t>
  </si>
  <si>
    <t xml:space="preserve">Kompensācijas šuve </t>
  </si>
  <si>
    <t>Izlīdzinošā kārta</t>
  </si>
  <si>
    <t>VRF ārējais bloks, Vadības panelis AMV7-O715</t>
  </si>
  <si>
    <t>Kabelis no āra transformatora 5x50m2</t>
  </si>
  <si>
    <t>Ultravioletas lampa</t>
  </si>
  <si>
    <t>Vai ekvivalents</t>
  </si>
  <si>
    <t>Iznesamais LED indikators RI 31</t>
  </si>
  <si>
    <t>Ugunsizturīgu aizblīvējumu marķēšanas etiķetes Hilti*</t>
  </si>
  <si>
    <t>Metāl. stiprinājums kabeļiem/caurulēm d=8/10 (100 gab.)/ BAKS, vai analogs</t>
  </si>
  <si>
    <t>Metāl. stiprinājums kabeļiem/caurulēm d=20mm (100 gab.)/ BAKS, vai analogs</t>
  </si>
  <si>
    <t>Skrūve betonam (100 gab.)/ SB 6.3x35 Kopos</t>
  </si>
  <si>
    <t>Skrūve metāla (100 gab.) Apolo</t>
  </si>
  <si>
    <t xml:space="preserve">* - nepieciešamību jāprecizē montāžas laikā </t>
  </si>
  <si>
    <t>Cilpu paplašinātājs IRIS Loop TTE</t>
  </si>
  <si>
    <t>Regulēšanas un programmēšanas darbi, grafiskās kartes uzstādīšana/Adji and programming work, installation of graphics cards</t>
  </si>
  <si>
    <t>Plastmasas caurule d 20 mm (kabeļu nolaišanai, instalēšanai pa sienām), EvoPipe Plastic pipe ∅20 mm (for cable routing, installation through walls), EvoPipe</t>
  </si>
  <si>
    <t>Stūrveida savienotājs d 20 mm, EvoPipe/Cor</t>
  </si>
  <si>
    <t>Caurules stiprinājuma elementi d 20 mm (100 gab.), EvoPipe/ Pip ∅20 mm (100 pcs.), EvoPipe</t>
  </si>
  <si>
    <t>Transporta izdevumi/Tra</t>
  </si>
  <si>
    <t>Lietotāju apmācīšana</t>
  </si>
  <si>
    <t>Grīdas konstrukcijas atjaunošana, gruntēšana, špaktelēšana , slīpēšana un izlīdzināšana ar 1-3mm Izlīdzinošā betona kārtu</t>
  </si>
  <si>
    <t>Grīdas konstrukcijas atjaunošana, gruntēšana, špaktelēšana , slīpēšana un izlīdzināšana ar 1-5mm Izlīdzinošā betona kārtu</t>
  </si>
  <si>
    <t xml:space="preserve">Esošās sistēmas demontāža </t>
  </si>
  <si>
    <t>Datu kabelis karšu , moduliem,nolasītājam UTP kat.5e 4x2x0.5 Premium Line /Dat cable for cards, modules, readers LSZH FTP cat.5e 4x2x0.5 Premium Line</t>
  </si>
  <si>
    <t xml:space="preserve">Pie sienas lente ar PE pārsegu </t>
  </si>
  <si>
    <t>Esošās apkures sistēmas demontāža , utilizācija</t>
  </si>
  <si>
    <r>
      <t>Cementa klona slāņa ar polipropilēna skaidām  ieklāšana b=70mm, pa perimetru kompensācijas lenta, piem. KNAUF malu lenta betonēšanai 8/100 vai ekvivalents; Cementa klons atbilstoši DIN 18560 CT-F3-S70-H45 ar polipropilēna disperso armējumu 0.9kg/m</t>
    </r>
    <r>
      <rPr>
        <vertAlign val="superscript"/>
        <sz val="10"/>
        <color indexed="8"/>
        <rFont val="Arial"/>
        <family val="2"/>
      </rPr>
      <t>3</t>
    </r>
    <r>
      <rPr>
        <sz val="10"/>
        <color indexed="8"/>
        <rFont val="Arial"/>
        <family val="2"/>
        <charset val="186"/>
      </rPr>
      <t xml:space="preserve"> un iebūvētām apkures caurulēm</t>
    </r>
  </si>
  <si>
    <r>
      <t>Tērauda durvju  1180 x 2070 (h) montāža   Furnitūra Rokturis, slēdzene, eņģes saskaņojams ar pasūtītāju Aizvērēja mehānisms ar sliedi. Druvju vēršanās atdure sliedē. Automātiskais slieksnis. Durvīm jānodrošina</t>
    </r>
    <r>
      <rPr>
        <b/>
        <sz val="10"/>
        <rFont val="Arial"/>
        <family val="2"/>
      </rPr>
      <t xml:space="preserve"> EI30 </t>
    </r>
    <r>
      <rPr>
        <sz val="10"/>
        <rFont val="Arial"/>
        <family val="2"/>
      </rPr>
      <t>Jābūt CE marķējumam. Apdare/ krāsu tonis ārpusē/iekšpusē (Apd. tonis: RAL-9016(balts)/Apd. tonis: RAL-9016(balts))</t>
    </r>
  </si>
  <si>
    <t>Moduļsistēmas griestu montāža; iekaramie griesti ~200 mm no pārseguma</t>
  </si>
  <si>
    <r>
      <t xml:space="preserve">Sauso apmetuma plātņu griesti, 200mm, no pārseguma griestu montāža
</t>
    </r>
    <r>
      <rPr>
        <sz val="10"/>
        <color indexed="8"/>
        <rFont val="Arial"/>
        <family val="2"/>
      </rPr>
      <t>Ģipškartona (mitrumizturīga) un apakškarkasa montāža, šuvju aizdare</t>
    </r>
  </si>
  <si>
    <r>
      <t xml:space="preserve">Sauso apmetuma plātņu griesti, 200mm, no pārseguma griestu montāža
</t>
    </r>
    <r>
      <rPr>
        <sz val="10"/>
        <color indexed="8"/>
        <rFont val="Arial"/>
        <family val="2"/>
      </rPr>
      <t>Ģipškartona un apakškarkasa montāža, šuvju aizdare</t>
    </r>
  </si>
  <si>
    <t>Sienas flīzēšana uz līmjavas kārtas, šuvotāja iestrāde, tajā skaitā stūru un nobeiguma profili; Lielformāta kvarca akmens masas plāksnes Laminam Collection Avorio, b=3.5mm</t>
  </si>
  <si>
    <t>Ugunsiturīgs kabeļu disks atvērumiem sienā CFS-D 25 Hilti*</t>
  </si>
  <si>
    <t xml:space="preserve">    Tāmju aprēķinā  paredzēts:</t>
  </si>
  <si>
    <t xml:space="preserve">     Būvizstrādājumu, mehānismu transports </t>
  </si>
  <si>
    <t xml:space="preserve">     Palīgdarbi un palīgmateriāli</t>
  </si>
  <si>
    <t xml:space="preserve">     Virsizdevumi %</t>
  </si>
  <si>
    <t xml:space="preserve">     Peļņa %</t>
  </si>
  <si>
    <t xml:space="preserve">     Finanšu rezerves neparedzētiem darbiem %</t>
  </si>
  <si>
    <t xml:space="preserve">     Pievienotās vērtības nodoklis  %</t>
  </si>
  <si>
    <t>Darbu apjomus skatīt kopā ar projektu. Tāmju sastādīšanas pamatojums, saskaņā ar  LBN  ir būvprojekts un tam pievienotais būvdarbu apjomu saraksts un būvprojekta specifikācijas.</t>
  </si>
  <si>
    <t>Zemāk minēto darbu apjomu pozīciju saraksts  neizslēdz citas pozīcijas, kuras nepieciešamas, lai pilnīgi pabeigtu attiecīgo darbu atbilstoši Tehniskā projekta risinājumiem. Palīgmateriāli ietverti attiecīgo sadaļu apjomos un paredzami darbu izmaksā. Visu cauruļu, gaisa vadu, kabeļu izmaksas jāparedz ar veidgabaliem un stiprinājumiem.</t>
  </si>
  <si>
    <t xml:space="preserve">Gadījumā, ja konstatē neatbilstību starp dotajiem darbu apjomiem un Tehniskā projekta   rasējumos dotajiem risinājumiem, par noteicošo jāpieņem  Tehniskā projektā norādīto. </t>
  </si>
  <si>
    <t>Darbu izmaksās jāparedz visu nepieciešamo materiālu un būvdarbu izmaksas, nepieciešamo pagaidu pasākumu un darbu izmaksas, kā arī visas izmaksas, kas var būt nepieciešamas, lai nodrošinātu atbilstību saistošām LR likumu un normatīvu prasībām, t.sk., ar darbu pieņemšanas-nodošanas procedūras, ar pieņemšanas komisiju organizāciju saistītās izmaksas (piemēram, izpildshēmu izstrāde, izpilddokumentācijas sagatavošana), kā arī jebkuru citu Tehniskajā projektā, Tehniskajās specifikācijās minēto darbu pozīciju, kas nav atsevišķi norādītas citviet, izmaksas.</t>
  </si>
  <si>
    <t xml:space="preserve">Neskatoties uz jebkādiem ierobežojumiem, ko var ietvert atsevišķu posteņu un/vai šīs Preambulas formulējumi, Pretendentam ir skaidri jāsaprot, ka kopsummas, ko Pretendents ierakstījis Kopējās cenas sadalījumā, attiecināmas tikai uz pilnībā pabeigtu darbu.  </t>
  </si>
  <si>
    <t>Tādēļ summā jāiekļauj visas papildizmaksas, izmaksas neparedzētiem gadījumiem un visa veida riski, kas nepieciešami, lai saskaņā ar Līgumu uzbūvētu, pabeigtu un nodrošinātu ekspluatāciju objektam (piem., iekārtu ekspluatācijas dokumentācijas izmaksas, izmaksas par apmācību objekta iekārtu lietošanā, izmaksas par būvizstrādājumu un iekārtu testēšanu).</t>
  </si>
  <si>
    <t>Visas atsauces uz iekārtu, būvizstrādājumu un izstrādājumu izgatavotājfirmām, kuras norādītas būvprojektā, liecina tikai par šo izstrādājumu un iekārtu kvalitātes un apkalpošanas līmeni.    Specifikācijās norādīto iekārtu un būvizstrādājumu nomaiņa ir iespējama ar citām tehniski ekvivalentām iekārtām un būvizstrādājumiem, saglabājot to īpašības.</t>
  </si>
  <si>
    <t xml:space="preserve">Ja Apjomos ir minēti konkrēti būvizstrādājumu ražotāju, būvizstrādājumu, iekārtu un  produktu nosaukumi, Pretendents drīkst piedāvāt un Tāmēs izcenot šiem konkrētajiem materiāliem, būvizstrādājumiem, iekārtām vai produktiem ekvivalentus citu ražotāju  materiālus, būvizstrādājumus, iekārtas vai  produktus, kuri kvalitātes, izpildījuma, ekspluatācijas īpašību, savietojamības un funkcionalitātes ziņā ir līdzvērtīgi vai pārāki kā Apjomos minētiem, kā arī atbilst Tehniskajam projektam un Tehniskajām specifikācijām.
</t>
  </si>
  <si>
    <t>Palīgmateriāli jāietver attiecīgo daļu apjomos, izmaksā.  Visu cauruļu, gaisa vadu, kabeļu izmaksas jāparedz ar veidgabaliem un stiprinājumiem.</t>
  </si>
  <si>
    <t>Ailes jāaizpilda obligāti ar savām formulām</t>
  </si>
  <si>
    <t>Ailes aizpildīsies automātiski</t>
  </si>
  <si>
    <t>%</t>
  </si>
  <si>
    <t xml:space="preserve">Sastādīja: _____________________( _____________________)___.___.______(Sertifikāta Nr.________) </t>
  </si>
  <si>
    <t>Pārbaudīja:_______________________(_____________________)___.___.______(Sertifikāta Nr.________)</t>
  </si>
  <si>
    <t>Tāme sastādīta _____. gada ____. ____________</t>
  </si>
  <si>
    <t>Būvdarbu apjomi</t>
  </si>
  <si>
    <t>(BA)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</si>
</sst>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2" formatCode="_-&quot;£&quot;* #,##0_-;\-&quot;£&quot;* #,##0_-;_-&quot;£&quot;* &quot;-&quot;_-;_-@_-"/>
    <numFmt numFmtId="44" formatCode="_-&quot;£&quot;* #,##0.00_-;\-&quot;£&quot;* #,##0.00_-;_-&quot;£&quot;* &quot;-&quot;??_-;_-@_-"/>
    <numFmt numFmtId="43" formatCode="_-* #,##0.00_-;\-* #,##0.00_-;_-* &quot;-&quot;??_-;_-@_-"/>
    <numFmt numFmtId="164" formatCode="_(* #,##0_);_(* \(#,##0\);_(* &quot;-&quot;_);_(@_)"/>
    <numFmt numFmtId="165" formatCode="_(* #,##0.00_);_(* \(#,##0.00\);_(* &quot;-&quot;??_);_(@_)"/>
    <numFmt numFmtId="166" formatCode="_-* #,##0.00\ _L_s_-;\-* #,##0.00\ _L_s_-;_-* &quot;-&quot;??\ _L_s_-;_-@_-"/>
    <numFmt numFmtId="167" formatCode="#,##0.00_ ;\-#,##0.00\ "/>
    <numFmt numFmtId="168" formatCode="0.0%"/>
    <numFmt numFmtId="169" formatCode="_-* #,##0&quot;$&quot;_-;\-* #,##0&quot;$&quot;_-;_-* &quot;-&quot;&quot;$&quot;_-;_-@_-"/>
    <numFmt numFmtId="170" formatCode="_-* #,##0.00&quot;$&quot;_-;\-* #,##0.00&quot;$&quot;_-;_-* &quot;-&quot;??&quot;$&quot;_-;_-@_-"/>
    <numFmt numFmtId="171" formatCode="m\o\n\th\ d\,\ yyyy"/>
    <numFmt numFmtId="172" formatCode="#.00"/>
    <numFmt numFmtId="173" formatCode="#."/>
    <numFmt numFmtId="174" formatCode="&quot;See Note &quot;\ #"/>
    <numFmt numFmtId="175" formatCode="0.00_)"/>
    <numFmt numFmtId="176" formatCode="0.0"/>
    <numFmt numFmtId="177" formatCode="dd\-mmm\-yy_)"/>
    <numFmt numFmtId="178" formatCode="_(* ###0.00_);_(* \(###0.00\);_(* &quot;-&quot;??_);_(@_)"/>
    <numFmt numFmtId="179" formatCode="_(* #,##0.00_);_(* \(#,##0.00\);_(* \-??_);_(@_)"/>
    <numFmt numFmtId="180" formatCode="#,##0.0"/>
    <numFmt numFmtId="181" formatCode="_-* #,##0.00_-;\-* #,##0.00_-;_-* \-??_-;_-@_-"/>
    <numFmt numFmtId="182" formatCode="_-&quot;Ls &quot;* #,##0.00_-;&quot;-Ls &quot;* #,##0.00_-;_-&quot;Ls &quot;* \-??_-;_-@_-"/>
    <numFmt numFmtId="183" formatCode="#,##0.00&quot; &quot;;#,##0.00&quot; &quot;;&quot;-&quot;#&quot; &quot;;&quot; &quot;@&quot; &quot;"/>
    <numFmt numFmtId="184" formatCode="mmm\ dd"/>
  </numFmts>
  <fonts count="173">
    <font>
      <sz val="11"/>
      <color indexed="8"/>
      <name val="Calibri"/>
      <family val="2"/>
      <charset val="186"/>
    </font>
    <font>
      <sz val="11"/>
      <color indexed="8"/>
      <name val="Calibri"/>
      <family val="2"/>
      <charset val="186"/>
    </font>
    <font>
      <sz val="11"/>
      <color indexed="9"/>
      <name val="Calibri"/>
      <family val="2"/>
      <charset val="186"/>
    </font>
    <font>
      <sz val="10"/>
      <name val="Arial Cyr"/>
      <charset val="204"/>
    </font>
    <font>
      <b/>
      <sz val="11"/>
      <color indexed="52"/>
      <name val="Calibri"/>
      <family val="2"/>
      <charset val="186"/>
    </font>
    <font>
      <sz val="11"/>
      <color indexed="20"/>
      <name val="Calibri"/>
      <family val="2"/>
      <charset val="186"/>
    </font>
    <font>
      <sz val="11"/>
      <color indexed="10"/>
      <name val="Calibri"/>
      <family val="2"/>
      <charset val="186"/>
    </font>
    <font>
      <b/>
      <sz val="11"/>
      <color indexed="9"/>
      <name val="Calibri"/>
      <family val="2"/>
      <charset val="186"/>
    </font>
    <font>
      <sz val="10"/>
      <name val="Arial"/>
      <family val="2"/>
      <charset val="186"/>
    </font>
    <font>
      <sz val="1"/>
      <color indexed="8"/>
      <name val="Courier"/>
      <family val="1"/>
      <charset val="186"/>
    </font>
    <font>
      <sz val="10"/>
      <name val="Helv"/>
    </font>
    <font>
      <sz val="10"/>
      <name val="Baltica"/>
    </font>
    <font>
      <i/>
      <sz val="11"/>
      <color indexed="23"/>
      <name val="Calibri"/>
      <family val="2"/>
      <charset val="186"/>
    </font>
    <font>
      <sz val="11"/>
      <color indexed="17"/>
      <name val="Calibri"/>
      <family val="2"/>
      <charset val="186"/>
    </font>
    <font>
      <b/>
      <sz val="1"/>
      <color indexed="8"/>
      <name val="Courier"/>
      <family val="1"/>
      <charset val="186"/>
    </font>
    <font>
      <b/>
      <sz val="18"/>
      <name val="ITCCenturyBookT"/>
    </font>
    <font>
      <b/>
      <sz val="14"/>
      <name val="ITCCenturyBookT"/>
    </font>
    <font>
      <sz val="14"/>
      <name val="ITCCenturyBookT"/>
    </font>
    <font>
      <sz val="11"/>
      <color indexed="62"/>
      <name val="Calibri"/>
      <family val="2"/>
      <charset val="186"/>
    </font>
    <font>
      <b/>
      <sz val="11"/>
      <color indexed="63"/>
      <name val="Calibri"/>
      <family val="2"/>
      <charset val="186"/>
    </font>
    <font>
      <sz val="11"/>
      <color indexed="52"/>
      <name val="Calibri"/>
      <family val="2"/>
      <charset val="186"/>
    </font>
    <font>
      <sz val="11"/>
      <color indexed="60"/>
      <name val="Calibri"/>
      <family val="2"/>
      <charset val="186"/>
    </font>
    <font>
      <sz val="10"/>
      <name val="Helv"/>
      <family val="2"/>
    </font>
    <font>
      <b/>
      <sz val="18"/>
      <color indexed="62"/>
      <name val="Cambria"/>
      <family val="2"/>
      <charset val="186"/>
    </font>
    <font>
      <sz val="9"/>
      <name val="TextBook"/>
    </font>
    <font>
      <b/>
      <sz val="18"/>
      <color indexed="56"/>
      <name val="Cambria"/>
      <family val="2"/>
      <charset val="186"/>
    </font>
    <font>
      <b/>
      <sz val="11"/>
      <color indexed="8"/>
      <name val="Calibri"/>
      <family val="2"/>
      <charset val="186"/>
    </font>
    <font>
      <sz val="8"/>
      <name val="Helv"/>
    </font>
    <font>
      <sz val="8"/>
      <name val="Calibri"/>
      <family val="2"/>
      <charset val="186"/>
    </font>
    <font>
      <sz val="8"/>
      <name val="Arial"/>
      <family val="2"/>
      <charset val="186"/>
    </font>
    <font>
      <sz val="10"/>
      <name val="Arial"/>
      <family val="2"/>
    </font>
    <font>
      <sz val="10"/>
      <name val="Times New Roman"/>
      <family val="1"/>
      <charset val="186"/>
    </font>
    <font>
      <b/>
      <sz val="10"/>
      <name val="Arial"/>
      <family val="2"/>
      <charset val="186"/>
    </font>
    <font>
      <sz val="11"/>
      <color indexed="8"/>
      <name val="Calibri"/>
      <family val="2"/>
      <charset val="186"/>
    </font>
    <font>
      <u/>
      <sz val="10"/>
      <color indexed="12"/>
      <name val="Arial"/>
      <family val="2"/>
    </font>
    <font>
      <sz val="10"/>
      <color indexed="10"/>
      <name val="Arial"/>
      <family val="2"/>
      <charset val="186"/>
    </font>
    <font>
      <sz val="12"/>
      <name val="Courier"/>
      <family val="1"/>
      <charset val="186"/>
    </font>
    <font>
      <b/>
      <sz val="16"/>
      <name val="Times New Roman"/>
      <family val="1"/>
      <charset val="186"/>
    </font>
    <font>
      <sz val="16"/>
      <name val="Times New Roman"/>
      <family val="1"/>
      <charset val="186"/>
    </font>
    <font>
      <sz val="12"/>
      <name val="Times New Roman"/>
      <family val="1"/>
      <charset val="186"/>
    </font>
    <font>
      <b/>
      <sz val="18"/>
      <name val="Times New Roman"/>
      <family val="1"/>
      <charset val="186"/>
    </font>
    <font>
      <b/>
      <sz val="18"/>
      <color indexed="8"/>
      <name val="Times New Roman"/>
      <family val="1"/>
      <charset val="186"/>
    </font>
    <font>
      <sz val="14"/>
      <color indexed="8"/>
      <name val="Times New Roman"/>
      <family val="1"/>
      <charset val="186"/>
    </font>
    <font>
      <sz val="18"/>
      <name val="Times New Roman"/>
      <family val="1"/>
      <charset val="186"/>
    </font>
    <font>
      <sz val="10"/>
      <color indexed="8"/>
      <name val="Arial"/>
      <family val="2"/>
      <charset val="186"/>
    </font>
    <font>
      <b/>
      <sz val="10"/>
      <color indexed="10"/>
      <name val="Arial"/>
      <family val="2"/>
      <charset val="186"/>
    </font>
    <font>
      <b/>
      <i/>
      <sz val="10"/>
      <color indexed="10"/>
      <name val="Arial"/>
      <family val="2"/>
      <charset val="186"/>
    </font>
    <font>
      <i/>
      <sz val="10"/>
      <color indexed="10"/>
      <name val="Arial"/>
      <family val="2"/>
      <charset val="186"/>
    </font>
    <font>
      <i/>
      <sz val="10"/>
      <name val="Arial"/>
      <family val="2"/>
      <charset val="186"/>
    </font>
    <font>
      <sz val="10"/>
      <color indexed="18"/>
      <name val="Arial"/>
      <family val="2"/>
      <charset val="186"/>
    </font>
    <font>
      <b/>
      <sz val="10"/>
      <color indexed="18"/>
      <name val="Arial"/>
      <family val="2"/>
      <charset val="186"/>
    </font>
    <font>
      <sz val="10"/>
      <name val="Courier"/>
      <family val="1"/>
      <charset val="186"/>
    </font>
    <font>
      <b/>
      <sz val="10"/>
      <color indexed="48"/>
      <name val="Arial"/>
      <family val="2"/>
      <charset val="186"/>
    </font>
    <font>
      <b/>
      <i/>
      <sz val="10"/>
      <color indexed="18"/>
      <name val="Arial"/>
      <family val="2"/>
      <charset val="186"/>
    </font>
    <font>
      <i/>
      <sz val="8"/>
      <name val="Arial"/>
      <family val="2"/>
      <charset val="186"/>
    </font>
    <font>
      <i/>
      <sz val="10"/>
      <color indexed="18"/>
      <name val="Arial"/>
      <family val="2"/>
      <charset val="186"/>
    </font>
    <font>
      <vertAlign val="superscript"/>
      <sz val="10"/>
      <name val="Arial"/>
      <family val="2"/>
      <charset val="186"/>
    </font>
    <font>
      <b/>
      <sz val="10"/>
      <color indexed="12"/>
      <name val="Arial"/>
      <family val="2"/>
      <charset val="186"/>
    </font>
    <font>
      <sz val="10"/>
      <color indexed="19"/>
      <name val="Arial"/>
      <family val="2"/>
      <charset val="186"/>
    </font>
    <font>
      <b/>
      <sz val="10"/>
      <color indexed="10"/>
      <name val="Arial"/>
      <family val="2"/>
      <charset val="186"/>
    </font>
    <font>
      <sz val="8"/>
      <color indexed="10"/>
      <name val="Arial"/>
      <family val="2"/>
      <charset val="186"/>
    </font>
    <font>
      <sz val="10"/>
      <name val="Arial"/>
      <family val="2"/>
      <charset val="204"/>
    </font>
    <font>
      <sz val="10"/>
      <color indexed="8"/>
      <name val="MS Sans Serif"/>
      <family val="2"/>
      <charset val="186"/>
    </font>
    <font>
      <b/>
      <u/>
      <sz val="10"/>
      <color indexed="10"/>
      <name val="Arial"/>
      <family val="2"/>
      <charset val="186"/>
    </font>
    <font>
      <sz val="14"/>
      <name val="Times New Roman"/>
      <family val="1"/>
      <charset val="186"/>
    </font>
    <font>
      <sz val="11"/>
      <color indexed="8"/>
      <name val="Calibri"/>
      <family val="2"/>
      <charset val="204"/>
    </font>
    <font>
      <sz val="10"/>
      <name val="TimesLR"/>
    </font>
    <font>
      <b/>
      <sz val="15"/>
      <color indexed="54"/>
      <name val="Calibri"/>
      <family val="2"/>
      <charset val="186"/>
    </font>
    <font>
      <b/>
      <sz val="13"/>
      <color indexed="54"/>
      <name val="Calibri"/>
      <family val="2"/>
      <charset val="186"/>
    </font>
    <font>
      <b/>
      <sz val="11"/>
      <color indexed="54"/>
      <name val="Calibri"/>
      <family val="2"/>
      <charset val="186"/>
    </font>
    <font>
      <sz val="10"/>
      <name val="MS Sans Serif"/>
      <family val="2"/>
      <charset val="186"/>
    </font>
    <font>
      <sz val="10"/>
      <color indexed="64"/>
      <name val="Arial"/>
      <family val="2"/>
      <charset val="186"/>
    </font>
    <font>
      <sz val="18"/>
      <color indexed="54"/>
      <name val="Calibri Light"/>
      <family val="2"/>
      <charset val="186"/>
    </font>
    <font>
      <b/>
      <sz val="10"/>
      <name val="Arial"/>
      <family val="2"/>
    </font>
    <font>
      <sz val="10"/>
      <color indexed="8"/>
      <name val="Arial"/>
      <family val="2"/>
    </font>
    <font>
      <sz val="10"/>
      <color indexed="8"/>
      <name val="Arial"/>
      <family val="2"/>
      <charset val="204"/>
    </font>
    <font>
      <sz val="10"/>
      <name val="Arial"/>
      <family val="2"/>
      <charset val="1"/>
    </font>
    <font>
      <b/>
      <sz val="10"/>
      <color indexed="8"/>
      <name val="Arial"/>
      <family val="2"/>
    </font>
    <font>
      <vertAlign val="superscript"/>
      <sz val="10"/>
      <name val="Arial"/>
      <family val="2"/>
    </font>
    <font>
      <sz val="11"/>
      <color indexed="8"/>
      <name val="Calibri"/>
      <family val="2"/>
    </font>
    <font>
      <i/>
      <sz val="10"/>
      <color indexed="8"/>
      <name val="Arial"/>
      <family val="2"/>
      <charset val="186"/>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8"/>
      <color indexed="56"/>
      <name val="Cambria"/>
      <family val="1"/>
      <charset val="204"/>
    </font>
    <font>
      <sz val="9.75"/>
      <name val="Arial"/>
      <family val="2"/>
      <charset val="186"/>
    </font>
    <font>
      <sz val="10"/>
      <color indexed="9"/>
      <name val="Arial"/>
      <family val="2"/>
      <charset val="204"/>
    </font>
    <font>
      <sz val="10"/>
      <color indexed="62"/>
      <name val="Arial"/>
      <family val="2"/>
      <charset val="204"/>
    </font>
    <font>
      <b/>
      <sz val="10"/>
      <color indexed="63"/>
      <name val="Arial"/>
      <family val="2"/>
      <charset val="204"/>
    </font>
    <font>
      <b/>
      <sz val="10"/>
      <color indexed="52"/>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b/>
      <sz val="10"/>
      <color indexed="8"/>
      <name val="Arial"/>
      <family val="2"/>
      <charset val="204"/>
    </font>
    <font>
      <b/>
      <sz val="10"/>
      <color indexed="9"/>
      <name val="Arial"/>
      <family val="2"/>
      <charset val="204"/>
    </font>
    <font>
      <sz val="10"/>
      <color indexed="60"/>
      <name val="Arial"/>
      <family val="2"/>
      <charset val="204"/>
    </font>
    <font>
      <sz val="10"/>
      <color indexed="20"/>
      <name val="Arial"/>
      <family val="2"/>
      <charset val="204"/>
    </font>
    <font>
      <i/>
      <sz val="10"/>
      <color indexed="23"/>
      <name val="Arial"/>
      <family val="2"/>
      <charset val="204"/>
    </font>
    <font>
      <sz val="10"/>
      <color indexed="52"/>
      <name val="Arial"/>
      <family val="2"/>
      <charset val="204"/>
    </font>
    <font>
      <sz val="10"/>
      <color indexed="10"/>
      <name val="Arial"/>
      <family val="2"/>
      <charset val="204"/>
    </font>
    <font>
      <sz val="10"/>
      <color indexed="17"/>
      <name val="Arial"/>
      <family val="2"/>
      <charset val="204"/>
    </font>
    <font>
      <sz val="10"/>
      <color indexed="64"/>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RimTimes"/>
    </font>
    <font>
      <vertAlign val="superscript"/>
      <sz val="10"/>
      <color indexed="8"/>
      <name val="Arial"/>
      <family val="2"/>
      <charset val="186"/>
    </font>
    <font>
      <sz val="8"/>
      <name val="Arial"/>
      <family val="2"/>
    </font>
    <font>
      <i/>
      <sz val="11"/>
      <color indexed="8"/>
      <name val="Calibri"/>
      <family val="2"/>
    </font>
    <font>
      <sz val="10"/>
      <name val="Arial"/>
      <family val="2"/>
    </font>
    <font>
      <b/>
      <vertAlign val="superscript"/>
      <sz val="10"/>
      <name val="Arial"/>
      <family val="2"/>
    </font>
    <font>
      <sz val="12"/>
      <color indexed="8"/>
      <name val="Times New Roman"/>
      <family val="1"/>
    </font>
    <font>
      <b/>
      <sz val="10"/>
      <color indexed="10"/>
      <name val="Arial"/>
      <family val="2"/>
    </font>
    <font>
      <b/>
      <sz val="10"/>
      <color indexed="18"/>
      <name val="Arial"/>
      <family val="2"/>
    </font>
    <font>
      <sz val="10"/>
      <color indexed="8"/>
      <name val="Arial"/>
      <family val="2"/>
      <charset val="1"/>
    </font>
    <font>
      <sz val="10"/>
      <color indexed="8"/>
      <name val="Times New Roman"/>
      <family val="1"/>
      <charset val="186"/>
    </font>
    <font>
      <sz val="10"/>
      <name val="Times New Roman"/>
      <family val="1"/>
    </font>
    <font>
      <b/>
      <sz val="10"/>
      <color indexed="10"/>
      <name val="Times New Roman"/>
      <family val="1"/>
    </font>
    <font>
      <b/>
      <vertAlign val="superscript"/>
      <sz val="10"/>
      <name val="Arial"/>
      <family val="2"/>
      <charset val="186"/>
    </font>
    <font>
      <vertAlign val="superscript"/>
      <sz val="10"/>
      <color indexed="8"/>
      <name val="Arial"/>
      <family val="2"/>
    </font>
    <font>
      <i/>
      <sz val="10"/>
      <name val="Arial"/>
      <family val="2"/>
    </font>
    <font>
      <sz val="9"/>
      <name val="Arial"/>
      <family val="2"/>
    </font>
    <font>
      <sz val="12"/>
      <name val="Helv"/>
    </font>
    <font>
      <sz val="11"/>
      <color rgb="FF000000"/>
      <name val="Calibri"/>
      <family val="2"/>
    </font>
    <font>
      <u/>
      <sz val="10"/>
      <color theme="10"/>
      <name val="Arial"/>
      <family val="2"/>
    </font>
    <font>
      <sz val="11"/>
      <color theme="1"/>
      <name val="Calibri"/>
      <family val="2"/>
      <scheme val="minor"/>
    </font>
    <font>
      <sz val="11"/>
      <color theme="1"/>
      <name val="Calibri"/>
      <family val="2"/>
      <charset val="186"/>
      <scheme val="minor"/>
    </font>
    <font>
      <sz val="11"/>
      <color theme="1"/>
      <name val="Calibri"/>
      <family val="2"/>
      <charset val="204"/>
      <scheme val="minor"/>
    </font>
    <font>
      <sz val="10"/>
      <color rgb="FF000000"/>
      <name val="Times New Roman"/>
      <family val="1"/>
    </font>
    <font>
      <sz val="10"/>
      <color theme="1"/>
      <name val="Times New Roman"/>
      <family val="2"/>
    </font>
    <font>
      <sz val="11"/>
      <color rgb="FF9C6500"/>
      <name val="Calibri"/>
      <family val="2"/>
      <charset val="186"/>
      <scheme val="minor"/>
    </font>
    <font>
      <sz val="10"/>
      <color theme="0" tint="-0.249977111117893"/>
      <name val="Arial"/>
      <family val="2"/>
      <charset val="186"/>
    </font>
    <font>
      <sz val="10"/>
      <color rgb="FF000000"/>
      <name val="Arial"/>
      <family val="2"/>
      <charset val="186"/>
    </font>
    <font>
      <sz val="10"/>
      <color theme="1"/>
      <name val="Arial"/>
      <family val="2"/>
    </font>
    <font>
      <sz val="10"/>
      <color theme="2"/>
      <name val="Arial"/>
      <family val="2"/>
      <charset val="186"/>
    </font>
    <font>
      <b/>
      <sz val="10"/>
      <color rgb="FF000000"/>
      <name val="Arial"/>
      <family val="2"/>
      <charset val="186"/>
    </font>
    <font>
      <b/>
      <sz val="10"/>
      <color rgb="FF002060"/>
      <name val="Arial"/>
      <family val="2"/>
    </font>
    <font>
      <sz val="10"/>
      <color theme="1"/>
      <name val="Arial"/>
      <family val="2"/>
      <charset val="186"/>
    </font>
    <font>
      <sz val="10"/>
      <color rgb="FF1C1C19"/>
      <name val="Arial"/>
      <family val="2"/>
      <charset val="186"/>
    </font>
    <font>
      <b/>
      <sz val="10"/>
      <color theme="1"/>
      <name val="Arial"/>
      <family val="2"/>
    </font>
    <font>
      <sz val="10"/>
      <color rgb="FF002060"/>
      <name val="Arial"/>
      <family val="2"/>
      <charset val="186"/>
    </font>
    <font>
      <b/>
      <sz val="10"/>
      <color rgb="FFFF0000"/>
      <name val="Arial"/>
      <family val="2"/>
    </font>
    <font>
      <sz val="10"/>
      <color rgb="FF000000"/>
      <name val="Arial"/>
      <family val="2"/>
    </font>
    <font>
      <b/>
      <sz val="10"/>
      <color rgb="FF0070C0"/>
      <name val="Arial"/>
      <family val="2"/>
    </font>
    <font>
      <sz val="10"/>
      <color rgb="FF002060"/>
      <name val="Arial"/>
      <family val="2"/>
    </font>
    <font>
      <sz val="10"/>
      <color rgb="FFFF0000"/>
      <name val="Arial"/>
      <family val="2"/>
      <charset val="186"/>
    </font>
    <font>
      <b/>
      <sz val="10"/>
      <color rgb="FF0070C0"/>
      <name val="Arial"/>
      <family val="2"/>
      <charset val="186"/>
    </font>
  </fonts>
  <fills count="56">
    <fill>
      <patternFill patternType="none"/>
    </fill>
    <fill>
      <patternFill patternType="gray125"/>
    </fill>
    <fill>
      <patternFill patternType="solid">
        <fgColor indexed="49"/>
      </patternFill>
    </fill>
    <fill>
      <patternFill patternType="solid">
        <fgColor indexed="10"/>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9"/>
      </patternFill>
    </fill>
    <fill>
      <patternFill patternType="solid">
        <fgColor indexed="26"/>
      </patternFill>
    </fill>
    <fill>
      <patternFill patternType="solid">
        <fgColor indexed="57"/>
      </patternFill>
    </fill>
    <fill>
      <patternFill patternType="solid">
        <fgColor indexed="54"/>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22"/>
      </patternFill>
    </fill>
    <fill>
      <patternFill patternType="solid">
        <fgColor indexed="43"/>
      </patternFill>
    </fill>
    <fill>
      <patternFill patternType="solid">
        <fgColor indexed="53"/>
      </patternFill>
    </fill>
    <fill>
      <patternFill patternType="solid">
        <fgColor indexed="30"/>
      </patternFill>
    </fill>
    <fill>
      <patternFill patternType="solid">
        <fgColor indexed="30"/>
        <bgColor indexed="21"/>
      </patternFill>
    </fill>
    <fill>
      <patternFill patternType="solid">
        <fgColor indexed="20"/>
      </patternFill>
    </fill>
    <fill>
      <patternFill patternType="solid">
        <fgColor indexed="20"/>
        <bgColor indexed="36"/>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36"/>
      </patternFill>
    </fill>
    <fill>
      <patternFill patternType="solid">
        <fgColor indexed="62"/>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lightGray"/>
    </fill>
    <fill>
      <patternFill patternType="solid">
        <fgColor indexed="43"/>
        <bgColor indexed="26"/>
      </patternFill>
    </fill>
    <fill>
      <patternFill patternType="solid">
        <fgColor indexed="65"/>
        <bgColor indexed="64"/>
      </patternFill>
    </fill>
    <fill>
      <patternFill patternType="solid">
        <fgColor indexed="26"/>
        <bgColor indexed="9"/>
      </patternFill>
    </fill>
    <fill>
      <patternFill patternType="solid">
        <fgColor indexed="58"/>
        <bgColor indexed="64"/>
      </patternFill>
    </fill>
    <fill>
      <patternFill patternType="solid">
        <fgColor rgb="FFFFEB9C"/>
      </patternFill>
    </fill>
    <fill>
      <patternFill patternType="solid">
        <fgColor rgb="FFFFEB9C"/>
        <bgColor indexed="64"/>
      </patternFill>
    </fill>
    <fill>
      <patternFill patternType="solid">
        <fgColor theme="6" tint="0.39997558519241921"/>
        <bgColor indexed="64"/>
      </patternFill>
    </fill>
    <fill>
      <patternFill patternType="solid">
        <fgColor theme="5" tint="0.79998168889431442"/>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4"/>
      </left>
      <right style="thin">
        <color indexed="64"/>
      </right>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594">
    <xf numFmtId="0" fontId="0" fillId="0" borderId="0"/>
    <xf numFmtId="0" fontId="2" fillId="2" borderId="0" applyNumberFormat="0" applyBorder="0" applyAlignment="0" applyProtection="0"/>
    <xf numFmtId="0" fontId="2" fillId="3" borderId="0" applyNumberFormat="0" applyBorder="0" applyAlignment="0" applyProtection="0"/>
    <xf numFmtId="0" fontId="33" fillId="4" borderId="0" applyNumberFormat="0" applyBorder="0" applyAlignment="0" applyProtection="0"/>
    <xf numFmtId="0" fontId="65" fillId="4" borderId="0" applyNumberFormat="0" applyBorder="0" applyAlignment="0" applyProtection="0"/>
    <xf numFmtId="0" fontId="79" fillId="5" borderId="0" applyNumberFormat="0" applyBorder="0" applyAlignment="0" applyProtection="0"/>
    <xf numFmtId="0" fontId="33" fillId="6" borderId="0" applyNumberFormat="0" applyBorder="0" applyAlignment="0" applyProtection="0"/>
    <xf numFmtId="0" fontId="65" fillId="6" borderId="0" applyNumberFormat="0" applyBorder="0" applyAlignment="0" applyProtection="0"/>
    <xf numFmtId="0" fontId="79" fillId="7" borderId="0" applyNumberFormat="0" applyBorder="0" applyAlignment="0" applyProtection="0"/>
    <xf numFmtId="0" fontId="33" fillId="8" borderId="0" applyNumberFormat="0" applyBorder="0" applyAlignment="0" applyProtection="0"/>
    <xf numFmtId="0" fontId="65" fillId="8" borderId="0" applyNumberFormat="0" applyBorder="0" applyAlignment="0" applyProtection="0"/>
    <xf numFmtId="0" fontId="79" fillId="9" borderId="0" applyNumberFormat="0" applyBorder="0" applyAlignment="0" applyProtection="0"/>
    <xf numFmtId="0" fontId="33" fillId="10" borderId="0" applyNumberFormat="0" applyBorder="0" applyAlignment="0" applyProtection="0"/>
    <xf numFmtId="0" fontId="65" fillId="6" borderId="0" applyNumberFormat="0" applyBorder="0" applyAlignment="0" applyProtection="0"/>
    <xf numFmtId="0" fontId="79" fillId="11" borderId="0" applyNumberFormat="0" applyBorder="0" applyAlignment="0" applyProtection="0"/>
    <xf numFmtId="0" fontId="33" fillId="12" borderId="0" applyNumberFormat="0" applyBorder="0" applyAlignment="0" applyProtection="0"/>
    <xf numFmtId="0" fontId="65" fillId="12" borderId="0" applyNumberFormat="0" applyBorder="0" applyAlignment="0" applyProtection="0"/>
    <xf numFmtId="0" fontId="79" fillId="13" borderId="0" applyNumberFormat="0" applyBorder="0" applyAlignment="0" applyProtection="0"/>
    <xf numFmtId="0" fontId="33" fillId="14" borderId="0" applyNumberFormat="0" applyBorder="0" applyAlignment="0" applyProtection="0"/>
    <xf numFmtId="0" fontId="65" fillId="14" borderId="0" applyNumberFormat="0" applyBorder="0" applyAlignment="0" applyProtection="0"/>
    <xf numFmtId="0" fontId="79" fillId="15" borderId="0" applyNumberFormat="0" applyBorder="0" applyAlignment="0" applyProtection="0"/>
    <xf numFmtId="0" fontId="33" fillId="12" borderId="0" applyNumberFormat="0" applyBorder="0" applyAlignment="0" applyProtection="0"/>
    <xf numFmtId="0" fontId="65" fillId="5" borderId="0" applyNumberFormat="0" applyBorder="0" applyAlignment="0" applyProtection="0"/>
    <xf numFmtId="0" fontId="75" fillId="4" borderId="0" applyNumberFormat="0" applyBorder="0" applyAlignment="0" applyProtection="0"/>
    <xf numFmtId="0" fontId="33" fillId="14" borderId="0" applyNumberFormat="0" applyBorder="0" applyAlignment="0" applyProtection="0"/>
    <xf numFmtId="0" fontId="65" fillId="7" borderId="0" applyNumberFormat="0" applyBorder="0" applyAlignment="0" applyProtection="0"/>
    <xf numFmtId="0" fontId="75" fillId="6" borderId="0" applyNumberFormat="0" applyBorder="0" applyAlignment="0" applyProtection="0"/>
    <xf numFmtId="0" fontId="33" fillId="16" borderId="0" applyNumberFormat="0" applyBorder="0" applyAlignment="0" applyProtection="0"/>
    <xf numFmtId="0" fontId="65" fillId="9" borderId="0" applyNumberFormat="0" applyBorder="0" applyAlignment="0" applyProtection="0"/>
    <xf numFmtId="0" fontId="75" fillId="8" borderId="0" applyNumberFormat="0" applyBorder="0" applyAlignment="0" applyProtection="0"/>
    <xf numFmtId="0" fontId="33" fillId="17" borderId="0" applyNumberFormat="0" applyBorder="0" applyAlignment="0" applyProtection="0"/>
    <xf numFmtId="0" fontId="65" fillId="11" borderId="0" applyNumberFormat="0" applyBorder="0" applyAlignment="0" applyProtection="0"/>
    <xf numFmtId="0" fontId="75" fillId="10" borderId="0" applyNumberFormat="0" applyBorder="0" applyAlignment="0" applyProtection="0"/>
    <xf numFmtId="0" fontId="33" fillId="4" borderId="0" applyNumberFormat="0" applyBorder="0" applyAlignment="0" applyProtection="0"/>
    <xf numFmtId="0" fontId="65" fillId="13" borderId="0" applyNumberFormat="0" applyBorder="0" applyAlignment="0" applyProtection="0"/>
    <xf numFmtId="0" fontId="75" fillId="12" borderId="0" applyNumberFormat="0" applyBorder="0" applyAlignment="0" applyProtection="0"/>
    <xf numFmtId="0" fontId="33" fillId="8" borderId="0" applyNumberFormat="0" applyBorder="0" applyAlignment="0" applyProtection="0"/>
    <xf numFmtId="0" fontId="65" fillId="15" borderId="0" applyNumberFormat="0" applyBorder="0" applyAlignment="0" applyProtection="0"/>
    <xf numFmtId="0" fontId="75" fillId="14" borderId="0" applyNumberFormat="0" applyBorder="0" applyAlignment="0" applyProtection="0"/>
    <xf numFmtId="0" fontId="1" fillId="16" borderId="0" applyNumberFormat="0" applyBorder="0" applyAlignment="0" applyProtection="0"/>
    <xf numFmtId="0" fontId="33" fillId="16"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1" fillId="17" borderId="0" applyNumberFormat="0" applyBorder="0" applyAlignment="0" applyProtection="0"/>
    <xf numFmtId="0" fontId="33" fillId="17" borderId="0" applyNumberFormat="0" applyBorder="0" applyAlignment="0" applyProtection="0"/>
    <xf numFmtId="0" fontId="1" fillId="16" borderId="0" applyNumberFormat="0" applyBorder="0" applyAlignment="0" applyProtection="0"/>
    <xf numFmtId="0" fontId="33" fillId="16" borderId="0" applyNumberFormat="0" applyBorder="0" applyAlignment="0" applyProtection="0"/>
    <xf numFmtId="0" fontId="1" fillId="12" borderId="0" applyNumberFormat="0" applyBorder="0" applyAlignment="0" applyProtection="0"/>
    <xf numFmtId="0" fontId="33" fillId="12"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3" fillId="20" borderId="0" applyNumberFormat="0" applyBorder="0" applyAlignment="0" applyProtection="0"/>
    <xf numFmtId="0" fontId="65" fillId="20" borderId="0" applyNumberFormat="0" applyBorder="0" applyAlignment="0" applyProtection="0"/>
    <xf numFmtId="0" fontId="79" fillId="21" borderId="0" applyNumberFormat="0" applyBorder="0" applyAlignment="0" applyProtection="0"/>
    <xf numFmtId="0" fontId="33" fillId="22" borderId="0" applyNumberFormat="0" applyBorder="0" applyAlignment="0" applyProtection="0"/>
    <xf numFmtId="0" fontId="65" fillId="22" borderId="0" applyNumberFormat="0" applyBorder="0" applyAlignment="0" applyProtection="0"/>
    <xf numFmtId="0" fontId="79" fillId="23" borderId="0" applyNumberFormat="0" applyBorder="0" applyAlignment="0" applyProtection="0"/>
    <xf numFmtId="0" fontId="33" fillId="24" borderId="0" applyNumberFormat="0" applyBorder="0" applyAlignment="0" applyProtection="0"/>
    <xf numFmtId="0" fontId="65" fillId="24" borderId="0" applyNumberFormat="0" applyBorder="0" applyAlignment="0" applyProtection="0"/>
    <xf numFmtId="0" fontId="79" fillId="25" borderId="0" applyNumberFormat="0" applyBorder="0" applyAlignment="0" applyProtection="0"/>
    <xf numFmtId="0" fontId="33" fillId="10" borderId="0" applyNumberFormat="0" applyBorder="0" applyAlignment="0" applyProtection="0"/>
    <xf numFmtId="0" fontId="65" fillId="6" borderId="0" applyNumberFormat="0" applyBorder="0" applyAlignment="0" applyProtection="0"/>
    <xf numFmtId="0" fontId="79" fillId="11" borderId="0" applyNumberFormat="0" applyBorder="0" applyAlignment="0" applyProtection="0"/>
    <xf numFmtId="0" fontId="33" fillId="20" borderId="0" applyNumberFormat="0" applyBorder="0" applyAlignment="0" applyProtection="0"/>
    <xf numFmtId="0" fontId="65" fillId="20" borderId="0" applyNumberFormat="0" applyBorder="0" applyAlignment="0" applyProtection="0"/>
    <xf numFmtId="0" fontId="79" fillId="21" borderId="0" applyNumberFormat="0" applyBorder="0" applyAlignment="0" applyProtection="0"/>
    <xf numFmtId="0" fontId="33" fillId="26" borderId="0" applyNumberFormat="0" applyBorder="0" applyAlignment="0" applyProtection="0"/>
    <xf numFmtId="0" fontId="65" fillId="26" borderId="0" applyNumberFormat="0" applyBorder="0" applyAlignment="0" applyProtection="0"/>
    <xf numFmtId="0" fontId="79" fillId="27" borderId="0" applyNumberFormat="0" applyBorder="0" applyAlignment="0" applyProtection="0"/>
    <xf numFmtId="0" fontId="33" fillId="20" borderId="0" applyNumberFormat="0" applyBorder="0" applyAlignment="0" applyProtection="0"/>
    <xf numFmtId="0" fontId="65" fillId="21" borderId="0" applyNumberFormat="0" applyBorder="0" applyAlignment="0" applyProtection="0"/>
    <xf numFmtId="0" fontId="75" fillId="20" borderId="0" applyNumberFormat="0" applyBorder="0" applyAlignment="0" applyProtection="0"/>
    <xf numFmtId="0" fontId="33" fillId="14" borderId="0" applyNumberFormat="0" applyBorder="0" applyAlignment="0" applyProtection="0"/>
    <xf numFmtId="0" fontId="65" fillId="23" borderId="0" applyNumberFormat="0" applyBorder="0" applyAlignment="0" applyProtection="0"/>
    <xf numFmtId="0" fontId="75" fillId="22" borderId="0" applyNumberFormat="0" applyBorder="0" applyAlignment="0" applyProtection="0"/>
    <xf numFmtId="0" fontId="33" fillId="28" borderId="0" applyNumberFormat="0" applyBorder="0" applyAlignment="0" applyProtection="0"/>
    <xf numFmtId="0" fontId="65" fillId="25" borderId="0" applyNumberFormat="0" applyBorder="0" applyAlignment="0" applyProtection="0"/>
    <xf numFmtId="0" fontId="75" fillId="24" borderId="0" applyNumberFormat="0" applyBorder="0" applyAlignment="0" applyProtection="0"/>
    <xf numFmtId="0" fontId="33" fillId="29" borderId="0" applyNumberFormat="0" applyBorder="0" applyAlignment="0" applyProtection="0"/>
    <xf numFmtId="0" fontId="65" fillId="11" borderId="0" applyNumberFormat="0" applyBorder="0" applyAlignment="0" applyProtection="0"/>
    <xf numFmtId="0" fontId="75" fillId="10" borderId="0" applyNumberFormat="0" applyBorder="0" applyAlignment="0" applyProtection="0"/>
    <xf numFmtId="0" fontId="33" fillId="20" borderId="0" applyNumberFormat="0" applyBorder="0" applyAlignment="0" applyProtection="0"/>
    <xf numFmtId="0" fontId="65" fillId="21" borderId="0" applyNumberFormat="0" applyBorder="0" applyAlignment="0" applyProtection="0"/>
    <xf numFmtId="0" fontId="75" fillId="20" borderId="0" applyNumberFormat="0" applyBorder="0" applyAlignment="0" applyProtection="0"/>
    <xf numFmtId="0" fontId="33" fillId="29" borderId="0" applyNumberFormat="0" applyBorder="0" applyAlignment="0" applyProtection="0"/>
    <xf numFmtId="0" fontId="65" fillId="27" borderId="0" applyNumberFormat="0" applyBorder="0" applyAlignment="0" applyProtection="0"/>
    <xf numFmtId="0" fontId="75" fillId="26" borderId="0" applyNumberFormat="0" applyBorder="0" applyAlignment="0" applyProtection="0"/>
    <xf numFmtId="0" fontId="1" fillId="28" borderId="0" applyNumberFormat="0" applyBorder="0" applyAlignment="0" applyProtection="0"/>
    <xf numFmtId="0" fontId="33" fillId="28" borderId="0" applyNumberFormat="0" applyBorder="0" applyAlignment="0" applyProtection="0"/>
    <xf numFmtId="0" fontId="1" fillId="22" borderId="0" applyNumberFormat="0" applyBorder="0" applyAlignment="0" applyProtection="0"/>
    <xf numFmtId="0" fontId="33" fillId="22" borderId="0" applyNumberFormat="0" applyBorder="0" applyAlignment="0" applyProtection="0"/>
    <xf numFmtId="0" fontId="1" fillId="29" borderId="0" applyNumberFormat="0" applyBorder="0" applyAlignment="0" applyProtection="0"/>
    <xf numFmtId="0" fontId="33" fillId="29" borderId="0" applyNumberFormat="0" applyBorder="0" applyAlignment="0" applyProtection="0"/>
    <xf numFmtId="0" fontId="1" fillId="28" borderId="0" applyNumberFormat="0" applyBorder="0" applyAlignment="0" applyProtection="0"/>
    <xf numFmtId="0" fontId="33" fillId="28" borderId="0" applyNumberFormat="0" applyBorder="0" applyAlignment="0" applyProtection="0"/>
    <xf numFmtId="0" fontId="1" fillId="20" borderId="0" applyNumberFormat="0" applyBorder="0" applyAlignment="0" applyProtection="0"/>
    <xf numFmtId="0" fontId="33" fillId="20" borderId="0" applyNumberFormat="0" applyBorder="0" applyAlignment="0" applyProtection="0"/>
    <xf numFmtId="0" fontId="1" fillId="14" borderId="0" applyNumberFormat="0" applyBorder="0" applyAlignment="0" applyProtection="0"/>
    <xf numFmtId="0" fontId="33" fillId="14" borderId="0" applyNumberFormat="0" applyBorder="0" applyAlignment="0" applyProtection="0"/>
    <xf numFmtId="0" fontId="2" fillId="2" borderId="0" applyNumberFormat="0" applyBorder="0" applyAlignment="0" applyProtection="0"/>
    <xf numFmtId="0" fontId="2" fillId="30" borderId="0" applyNumberFormat="0" applyBorder="0" applyAlignment="0" applyProtection="0"/>
    <xf numFmtId="0" fontId="81" fillId="31" borderId="0" applyNumberFormat="0" applyBorder="0" applyAlignment="0" applyProtection="0"/>
    <xf numFmtId="0" fontId="115" fillId="32" borderId="0" applyNumberFormat="0" applyBorder="0" applyAlignment="0" applyProtection="0"/>
    <xf numFmtId="0" fontId="81" fillId="22" borderId="0" applyNumberFormat="0" applyBorder="0" applyAlignment="0" applyProtection="0"/>
    <xf numFmtId="0" fontId="115" fillId="23" borderId="0" applyNumberFormat="0" applyBorder="0" applyAlignment="0" applyProtection="0"/>
    <xf numFmtId="0" fontId="81" fillId="24" borderId="0" applyNumberFormat="0" applyBorder="0" applyAlignment="0" applyProtection="0"/>
    <xf numFmtId="0" fontId="115" fillId="25" borderId="0" applyNumberFormat="0" applyBorder="0" applyAlignment="0" applyProtection="0"/>
    <xf numFmtId="0" fontId="81" fillId="33" borderId="0" applyNumberFormat="0" applyBorder="0" applyAlignment="0" applyProtection="0"/>
    <xf numFmtId="0" fontId="115" fillId="34" borderId="0" applyNumberFormat="0" applyBorder="0" applyAlignment="0" applyProtection="0"/>
    <xf numFmtId="0" fontId="81" fillId="2" borderId="0" applyNumberFormat="0" applyBorder="0" applyAlignment="0" applyProtection="0"/>
    <xf numFmtId="0" fontId="115" fillId="35" borderId="0" applyNumberFormat="0" applyBorder="0" applyAlignment="0" applyProtection="0"/>
    <xf numFmtId="0" fontId="81" fillId="36" borderId="0" applyNumberFormat="0" applyBorder="0" applyAlignment="0" applyProtection="0"/>
    <xf numFmtId="0" fontId="115" fillId="37" borderId="0" applyNumberFormat="0" applyBorder="0" applyAlignment="0" applyProtection="0"/>
    <xf numFmtId="0" fontId="2" fillId="20" borderId="0" applyNumberFormat="0" applyBorder="0" applyAlignment="0" applyProtection="0"/>
    <xf numFmtId="0" fontId="81" fillId="32" borderId="0" applyNumberFormat="0" applyBorder="0" applyAlignment="0" applyProtection="0"/>
    <xf numFmtId="0" fontId="99" fillId="31" borderId="0" applyNumberFormat="0" applyBorder="0" applyAlignment="0" applyProtection="0"/>
    <xf numFmtId="0" fontId="2" fillId="14" borderId="0" applyNumberFormat="0" applyBorder="0" applyAlignment="0" applyProtection="0"/>
    <xf numFmtId="0" fontId="81" fillId="23" borderId="0" applyNumberFormat="0" applyBorder="0" applyAlignment="0" applyProtection="0"/>
    <xf numFmtId="0" fontId="99" fillId="22" borderId="0" applyNumberFormat="0" applyBorder="0" applyAlignment="0" applyProtection="0"/>
    <xf numFmtId="0" fontId="2" fillId="28" borderId="0" applyNumberFormat="0" applyBorder="0" applyAlignment="0" applyProtection="0"/>
    <xf numFmtId="0" fontId="81" fillId="25" borderId="0" applyNumberFormat="0" applyBorder="0" applyAlignment="0" applyProtection="0"/>
    <xf numFmtId="0" fontId="99" fillId="24" borderId="0" applyNumberFormat="0" applyBorder="0" applyAlignment="0" applyProtection="0"/>
    <xf numFmtId="0" fontId="2" fillId="29" borderId="0" applyNumberFormat="0" applyBorder="0" applyAlignment="0" applyProtection="0"/>
    <xf numFmtId="0" fontId="81" fillId="34" borderId="0" applyNumberFormat="0" applyBorder="0" applyAlignment="0" applyProtection="0"/>
    <xf numFmtId="0" fontId="99" fillId="38" borderId="0" applyNumberFormat="0" applyBorder="0" applyAlignment="0" applyProtection="0"/>
    <xf numFmtId="0" fontId="2" fillId="2" borderId="0" applyNumberFormat="0" applyBorder="0" applyAlignment="0" applyProtection="0"/>
    <xf numFmtId="0" fontId="81" fillId="35" borderId="0" applyNumberFormat="0" applyBorder="0" applyAlignment="0" applyProtection="0"/>
    <xf numFmtId="0" fontId="99" fillId="2" borderId="0" applyNumberFormat="0" applyBorder="0" applyAlignment="0" applyProtection="0"/>
    <xf numFmtId="0" fontId="2" fillId="18" borderId="0" applyNumberFormat="0" applyBorder="0" applyAlignment="0" applyProtection="0"/>
    <xf numFmtId="0" fontId="81" fillId="37" borderId="0" applyNumberFormat="0" applyBorder="0" applyAlignment="0" applyProtection="0"/>
    <xf numFmtId="0" fontId="99" fillId="36" borderId="0" applyNumberFormat="0" applyBorder="0" applyAlignment="0" applyProtection="0"/>
    <xf numFmtId="0" fontId="2" fillId="2" borderId="0" applyNumberFormat="0" applyBorder="0" applyAlignment="0" applyProtection="0"/>
    <xf numFmtId="0" fontId="2" fillId="22"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2" fillId="2" borderId="0" applyNumberFormat="0" applyBorder="0" applyAlignment="0" applyProtection="0"/>
    <xf numFmtId="0" fontId="2" fillId="14" borderId="0" applyNumberFormat="0" applyBorder="0" applyAlignment="0" applyProtection="0"/>
    <xf numFmtId="169" fontId="3" fillId="0" borderId="0" applyFont="0" applyFill="0" applyBorder="0" applyAlignment="0" applyProtection="0"/>
    <xf numFmtId="170" fontId="3" fillId="0" borderId="0" applyFont="0" applyFill="0" applyBorder="0" applyAlignment="0" applyProtection="0"/>
    <xf numFmtId="0" fontId="81" fillId="39" borderId="0" applyNumberFormat="0" applyBorder="0" applyAlignment="0" applyProtection="0"/>
    <xf numFmtId="0" fontId="115" fillId="40" borderId="0" applyNumberFormat="0" applyBorder="0" applyAlignment="0" applyProtection="0"/>
    <xf numFmtId="0" fontId="81" fillId="3" borderId="0" applyNumberFormat="0" applyBorder="0" applyAlignment="0" applyProtection="0"/>
    <xf numFmtId="0" fontId="115" fillId="41" borderId="0" applyNumberFormat="0" applyBorder="0" applyAlignment="0" applyProtection="0"/>
    <xf numFmtId="0" fontId="81" fillId="18" borderId="0" applyNumberFormat="0" applyBorder="0" applyAlignment="0" applyProtection="0"/>
    <xf numFmtId="0" fontId="115" fillId="42" borderId="0" applyNumberFormat="0" applyBorder="0" applyAlignment="0" applyProtection="0"/>
    <xf numFmtId="0" fontId="81" fillId="33" borderId="0" applyNumberFormat="0" applyBorder="0" applyAlignment="0" applyProtection="0"/>
    <xf numFmtId="0" fontId="115" fillId="34" borderId="0" applyNumberFormat="0" applyBorder="0" applyAlignment="0" applyProtection="0"/>
    <xf numFmtId="0" fontId="81" fillId="2" borderId="0" applyNumberFormat="0" applyBorder="0" applyAlignment="0" applyProtection="0"/>
    <xf numFmtId="0" fontId="115" fillId="35" borderId="0" applyNumberFormat="0" applyBorder="0" applyAlignment="0" applyProtection="0"/>
    <xf numFmtId="0" fontId="81" fillId="30" borderId="0" applyNumberFormat="0" applyBorder="0" applyAlignment="0" applyProtection="0"/>
    <xf numFmtId="0" fontId="115" fillId="43" borderId="0" applyNumberFormat="0" applyBorder="0" applyAlignment="0" applyProtection="0"/>
    <xf numFmtId="0" fontId="4" fillId="16" borderId="1" applyNumberFormat="0" applyAlignment="0" applyProtection="0"/>
    <xf numFmtId="0" fontId="92" fillId="6" borderId="0" applyNumberFormat="0" applyBorder="0" applyAlignment="0" applyProtection="0"/>
    <xf numFmtId="0" fontId="116" fillId="7" borderId="0" applyNumberFormat="0" applyBorder="0" applyAlignment="0" applyProtection="0"/>
    <xf numFmtId="0" fontId="6" fillId="0" borderId="0" applyNumberFormat="0" applyFill="0" applyBorder="0" applyAlignment="0" applyProtection="0"/>
    <xf numFmtId="0" fontId="4" fillId="28" borderId="1" applyNumberFormat="0" applyAlignment="0" applyProtection="0"/>
    <xf numFmtId="0" fontId="84" fillId="28" borderId="1" applyNumberFormat="0" applyAlignment="0" applyProtection="0"/>
    <xf numFmtId="0" fontId="117" fillId="44" borderId="1" applyNumberFormat="0" applyAlignment="0" applyProtection="0"/>
    <xf numFmtId="0" fontId="89" fillId="45" borderId="2" applyNumberFormat="0" applyAlignment="0" applyProtection="0"/>
    <xf numFmtId="0" fontId="118" fillId="46" borderId="2" applyNumberFormat="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81" fontId="8" fillId="0" borderId="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165" fontId="8" fillId="0" borderId="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6" fontId="8"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33" fillId="0" borderId="0" applyFont="0" applyFill="0" applyBorder="0" applyAlignment="0" applyProtection="0"/>
    <xf numFmtId="165" fontId="8" fillId="0" borderId="0" applyFont="0" applyFill="0" applyBorder="0" applyAlignment="0" applyProtection="0"/>
    <xf numFmtId="182" fontId="8" fillId="0" borderId="0" applyFill="0" applyBorder="0" applyAlignment="0" applyProtection="0"/>
    <xf numFmtId="171" fontId="9" fillId="0" borderId="0">
      <protection locked="0"/>
    </xf>
    <xf numFmtId="164" fontId="8" fillId="0" borderId="0" applyFont="0" applyFill="0" applyBorder="0" applyAlignment="0" applyProtection="0"/>
    <xf numFmtId="165" fontId="8" fillId="0" borderId="0" applyFont="0" applyFill="0" applyBorder="0" applyAlignment="0" applyProtection="0"/>
    <xf numFmtId="0" fontId="11" fillId="0" borderId="0" applyNumberFormat="0"/>
    <xf numFmtId="183" fontId="149" fillId="0" borderId="0" applyBorder="0" applyProtection="0"/>
    <xf numFmtId="0" fontId="8" fillId="0" borderId="0"/>
    <xf numFmtId="0" fontId="79" fillId="0" borderId="0"/>
    <xf numFmtId="0" fontId="65" fillId="0" borderId="0"/>
    <xf numFmtId="0" fontId="65" fillId="0" borderId="0"/>
    <xf numFmtId="0" fontId="79" fillId="0" borderId="0"/>
    <xf numFmtId="0" fontId="79" fillId="0" borderId="0"/>
    <xf numFmtId="0" fontId="33" fillId="0" borderId="0"/>
    <xf numFmtId="0" fontId="65" fillId="0" borderId="0"/>
    <xf numFmtId="0" fontId="79" fillId="0" borderId="0"/>
    <xf numFmtId="0" fontId="33" fillId="0" borderId="0"/>
    <xf numFmtId="0" fontId="93" fillId="0" borderId="0" applyNumberFormat="0" applyFill="0" applyBorder="0" applyAlignment="0" applyProtection="0"/>
    <xf numFmtId="0" fontId="119" fillId="0" borderId="0" applyNumberFormat="0" applyFill="0" applyBorder="0" applyAlignment="0" applyProtection="0"/>
    <xf numFmtId="172" fontId="9" fillId="0" borderId="0">
      <protection locked="0"/>
    </xf>
    <xf numFmtId="0" fontId="96" fillId="8" borderId="0" applyNumberFormat="0" applyBorder="0" applyAlignment="0" applyProtection="0"/>
    <xf numFmtId="0" fontId="120" fillId="9" borderId="0" applyNumberFormat="0" applyBorder="0" applyAlignment="0" applyProtection="0"/>
    <xf numFmtId="0" fontId="85" fillId="0" borderId="3" applyNumberFormat="0" applyFill="0" applyAlignment="0" applyProtection="0"/>
    <xf numFmtId="0" fontId="121" fillId="0" borderId="3" applyNumberFormat="0" applyFill="0" applyAlignment="0" applyProtection="0"/>
    <xf numFmtId="0" fontId="86" fillId="0" borderId="4" applyNumberFormat="0" applyFill="0" applyAlignment="0" applyProtection="0"/>
    <xf numFmtId="0" fontId="122" fillId="0" borderId="4" applyNumberFormat="0" applyFill="0" applyAlignment="0" applyProtection="0"/>
    <xf numFmtId="0" fontId="87" fillId="0" borderId="5" applyNumberFormat="0" applyFill="0" applyAlignment="0" applyProtection="0"/>
    <xf numFmtId="0" fontId="123" fillId="0" borderId="5" applyNumberFormat="0" applyFill="0" applyAlignment="0" applyProtection="0"/>
    <xf numFmtId="0" fontId="87" fillId="0" borderId="0" applyNumberFormat="0" applyFill="0" applyBorder="0" applyAlignment="0" applyProtection="0"/>
    <xf numFmtId="0" fontId="123" fillId="0" borderId="0" applyNumberFormat="0" applyFill="0" applyBorder="0" applyAlignment="0" applyProtection="0"/>
    <xf numFmtId="173" fontId="14" fillId="0" borderId="0">
      <protection locked="0"/>
    </xf>
    <xf numFmtId="173" fontId="14" fillId="0" borderId="0">
      <protection locked="0"/>
    </xf>
    <xf numFmtId="0" fontId="15" fillId="47" borderId="0"/>
    <xf numFmtId="0" fontId="16" fillId="1" borderId="0"/>
    <xf numFmtId="0" fontId="17" fillId="0" borderId="0"/>
    <xf numFmtId="0" fontId="34" fillId="0" borderId="0" applyNumberFormat="0" applyFill="0" applyBorder="0" applyAlignment="0" applyProtection="0"/>
    <xf numFmtId="0" fontId="150" fillId="0" borderId="0" applyNumberFormat="0" applyFill="0" applyBorder="0" applyAlignment="0" applyProtection="0">
      <alignment vertical="top"/>
      <protection locked="0"/>
    </xf>
    <xf numFmtId="0" fontId="18" fillId="14" borderId="1" applyNumberFormat="0" applyAlignment="0" applyProtection="0"/>
    <xf numFmtId="0" fontId="18" fillId="14" borderId="1" applyNumberFormat="0" applyAlignment="0" applyProtection="0"/>
    <xf numFmtId="0" fontId="124" fillId="15" borderId="1" applyNumberFormat="0" applyAlignment="0" applyProtection="0"/>
    <xf numFmtId="0" fontId="19" fillId="16" borderId="6" applyNumberFormat="0" applyAlignment="0" applyProtection="0"/>
    <xf numFmtId="0" fontId="3" fillId="0" borderId="0"/>
    <xf numFmtId="165" fontId="79" fillId="0" borderId="0" applyFont="0" applyFill="0" applyBorder="0" applyAlignment="0" applyProtection="0"/>
    <xf numFmtId="165" fontId="79" fillId="0" borderId="0" applyFont="0" applyFill="0" applyBorder="0" applyAlignment="0" applyProtection="0"/>
    <xf numFmtId="166" fontId="8" fillId="0" borderId="0" applyFont="0" applyFill="0" applyBorder="0" applyAlignment="0" applyProtection="0"/>
    <xf numFmtId="43" fontId="135" fillId="0" borderId="0" applyFont="0" applyFill="0" applyBorder="0" applyAlignment="0" applyProtection="0"/>
    <xf numFmtId="173" fontId="9" fillId="0" borderId="7">
      <protection locked="0"/>
    </xf>
    <xf numFmtId="0" fontId="94" fillId="0" borderId="8" applyNumberFormat="0" applyFill="0" applyAlignment="0" applyProtection="0"/>
    <xf numFmtId="0" fontId="125" fillId="0" borderId="8" applyNumberFormat="0" applyFill="0" applyAlignment="0" applyProtection="0"/>
    <xf numFmtId="0" fontId="21" fillId="29" borderId="0" applyNumberFormat="0" applyBorder="0" applyAlignment="0" applyProtection="0"/>
    <xf numFmtId="0" fontId="21" fillId="29" borderId="0" applyNumberFormat="0" applyBorder="0" applyAlignment="0" applyProtection="0"/>
    <xf numFmtId="0" fontId="91" fillId="29" borderId="0" applyNumberFormat="0" applyBorder="0" applyAlignment="0" applyProtection="0"/>
    <xf numFmtId="0" fontId="126" fillId="48" borderId="0" applyNumberFormat="0" applyBorder="0" applyAlignment="0" applyProtection="0"/>
    <xf numFmtId="0" fontId="8" fillId="0" borderId="0"/>
    <xf numFmtId="0" fontId="8" fillId="0" borderId="0">
      <alignment vertical="center" wrapText="1"/>
    </xf>
    <xf numFmtId="0" fontId="114" fillId="0" borderId="0"/>
    <xf numFmtId="0" fontId="114" fillId="0" borderId="0"/>
    <xf numFmtId="0" fontId="151" fillId="0" borderId="0"/>
    <xf numFmtId="0" fontId="8" fillId="0" borderId="0"/>
    <xf numFmtId="0" fontId="151" fillId="0" borderId="0"/>
    <xf numFmtId="0" fontId="8" fillId="0" borderId="0"/>
    <xf numFmtId="0" fontId="8" fillId="0" borderId="0"/>
    <xf numFmtId="0" fontId="151" fillId="0" borderId="0"/>
    <xf numFmtId="0" fontId="151" fillId="0" borderId="0"/>
    <xf numFmtId="0" fontId="152" fillId="0" borderId="0"/>
    <xf numFmtId="0" fontId="151" fillId="0" borderId="0"/>
    <xf numFmtId="0" fontId="79" fillId="0" borderId="0"/>
    <xf numFmtId="0" fontId="30" fillId="0" borderId="0"/>
    <xf numFmtId="0" fontId="8" fillId="0" borderId="0"/>
    <xf numFmtId="0" fontId="8" fillId="0" borderId="0"/>
    <xf numFmtId="0" fontId="8" fillId="0" borderId="0">
      <alignment vertical="center" wrapText="1"/>
    </xf>
    <xf numFmtId="0" fontId="151" fillId="0" borderId="0"/>
    <xf numFmtId="0" fontId="8" fillId="0" borderId="0"/>
    <xf numFmtId="0" fontId="8" fillId="0" borderId="0"/>
    <xf numFmtId="0" fontId="33" fillId="0" borderId="0"/>
    <xf numFmtId="0" fontId="61" fillId="0" borderId="0"/>
    <xf numFmtId="0" fontId="8" fillId="0" borderId="0"/>
    <xf numFmtId="0" fontId="8" fillId="0" borderId="0"/>
    <xf numFmtId="0" fontId="61" fillId="0" borderId="0"/>
    <xf numFmtId="0" fontId="8" fillId="49" borderId="0">
      <alignment vertical="center" wrapText="1"/>
    </xf>
    <xf numFmtId="0" fontId="65" fillId="0" borderId="0"/>
    <xf numFmtId="0" fontId="8" fillId="0" borderId="0"/>
    <xf numFmtId="0" fontId="8" fillId="0" borderId="0"/>
    <xf numFmtId="0" fontId="151" fillId="0" borderId="0"/>
    <xf numFmtId="0" fontId="30" fillId="0" borderId="0"/>
    <xf numFmtId="0" fontId="8" fillId="0" borderId="0"/>
    <xf numFmtId="0" fontId="8" fillId="0" borderId="0"/>
    <xf numFmtId="0" fontId="8" fillId="49" borderId="0">
      <alignment vertical="center" wrapText="1"/>
    </xf>
    <xf numFmtId="0" fontId="22" fillId="0" borderId="0"/>
    <xf numFmtId="0" fontId="8" fillId="0" borderId="0">
      <alignment vertical="center" wrapText="1"/>
    </xf>
    <xf numFmtId="0" fontId="30" fillId="0" borderId="0"/>
    <xf numFmtId="0" fontId="61" fillId="0" borderId="0"/>
    <xf numFmtId="0" fontId="33" fillId="0" borderId="0"/>
    <xf numFmtId="0" fontId="33" fillId="0" borderId="0"/>
    <xf numFmtId="0" fontId="33" fillId="0" borderId="0"/>
    <xf numFmtId="0" fontId="8" fillId="0" borderId="0"/>
    <xf numFmtId="0" fontId="8" fillId="0" borderId="0"/>
    <xf numFmtId="0" fontId="8" fillId="0" borderId="0"/>
    <xf numFmtId="0" fontId="65" fillId="0" borderId="0"/>
    <xf numFmtId="0" fontId="8" fillId="0" borderId="0"/>
    <xf numFmtId="0" fontId="33" fillId="0" borderId="0"/>
    <xf numFmtId="0" fontId="151" fillId="0" borderId="0"/>
    <xf numFmtId="0" fontId="152" fillId="0" borderId="0"/>
    <xf numFmtId="0" fontId="30" fillId="0" borderId="0"/>
    <xf numFmtId="0" fontId="30" fillId="0" borderId="0"/>
    <xf numFmtId="0" fontId="33" fillId="0" borderId="0"/>
    <xf numFmtId="0" fontId="79" fillId="0" borderId="0"/>
    <xf numFmtId="0" fontId="33" fillId="0" borderId="0"/>
    <xf numFmtId="0" fontId="8" fillId="0" borderId="0"/>
    <xf numFmtId="0" fontId="8" fillId="0" borderId="0"/>
    <xf numFmtId="0" fontId="1" fillId="0" borderId="0"/>
    <xf numFmtId="0" fontId="33" fillId="0" borderId="0"/>
    <xf numFmtId="0" fontId="131" fillId="0" borderId="0">
      <alignment vertical="top"/>
    </xf>
    <xf numFmtId="0" fontId="70" fillId="0" borderId="0"/>
    <xf numFmtId="0" fontId="151" fillId="0" borderId="0"/>
    <xf numFmtId="0" fontId="74" fillId="0" borderId="0"/>
    <xf numFmtId="0" fontId="8" fillId="0" borderId="0"/>
    <xf numFmtId="0" fontId="153" fillId="0" borderId="0"/>
    <xf numFmtId="0" fontId="71" fillId="0" borderId="0"/>
    <xf numFmtId="0" fontId="8" fillId="49" borderId="0">
      <alignment vertical="center" wrapText="1"/>
    </xf>
    <xf numFmtId="0" fontId="154" fillId="0" borderId="0"/>
    <xf numFmtId="0" fontId="8" fillId="0" borderId="0"/>
    <xf numFmtId="0" fontId="36" fillId="0" borderId="0"/>
    <xf numFmtId="0" fontId="36" fillId="0" borderId="0"/>
    <xf numFmtId="0" fontId="8" fillId="0" borderId="0"/>
    <xf numFmtId="0" fontId="36" fillId="0" borderId="0"/>
    <xf numFmtId="0" fontId="66" fillId="0" borderId="0"/>
    <xf numFmtId="0" fontId="8" fillId="0" borderId="0"/>
    <xf numFmtId="0" fontId="153" fillId="0" borderId="0"/>
    <xf numFmtId="0" fontId="8" fillId="0" borderId="0"/>
    <xf numFmtId="0" fontId="79" fillId="0" borderId="0"/>
    <xf numFmtId="0" fontId="79" fillId="0" borderId="0"/>
    <xf numFmtId="0" fontId="152" fillId="0" borderId="0"/>
    <xf numFmtId="0" fontId="36" fillId="0" borderId="0"/>
    <xf numFmtId="0" fontId="8" fillId="0" borderId="0"/>
    <xf numFmtId="0" fontId="8" fillId="0" borderId="0"/>
    <xf numFmtId="0" fontId="8" fillId="0" borderId="0" applyNumberFormat="0" applyFont="0" applyFill="0" applyBorder="0" applyAlignment="0" applyProtection="0">
      <alignment vertical="top"/>
    </xf>
    <xf numFmtId="0" fontId="30" fillId="0" borderId="0"/>
    <xf numFmtId="0" fontId="36" fillId="0" borderId="0"/>
    <xf numFmtId="0" fontId="10" fillId="0" borderId="0"/>
    <xf numFmtId="0" fontId="10" fillId="0" borderId="0"/>
    <xf numFmtId="0" fontId="8" fillId="0" borderId="0"/>
    <xf numFmtId="0" fontId="36" fillId="0" borderId="0"/>
    <xf numFmtId="0" fontId="36" fillId="0" borderId="0"/>
    <xf numFmtId="0" fontId="36" fillId="0" borderId="0"/>
    <xf numFmtId="0" fontId="8" fillId="0" borderId="0"/>
    <xf numFmtId="0" fontId="62" fillId="0" borderId="0"/>
    <xf numFmtId="0" fontId="44" fillId="0" borderId="0"/>
    <xf numFmtId="0" fontId="10" fillId="0" borderId="0"/>
    <xf numFmtId="0" fontId="36" fillId="0" borderId="0"/>
    <xf numFmtId="0" fontId="36" fillId="0" borderId="0"/>
    <xf numFmtId="0" fontId="8" fillId="0" borderId="0"/>
    <xf numFmtId="0" fontId="23" fillId="0" borderId="0" applyNumberFormat="0" applyFill="0" applyBorder="0" applyAlignment="0" applyProtection="0"/>
    <xf numFmtId="0" fontId="33" fillId="17" borderId="9" applyNumberFormat="0" applyFont="0" applyAlignment="0" applyProtection="0"/>
    <xf numFmtId="0" fontId="75" fillId="17" borderId="9" applyNumberFormat="0" applyFont="0" applyAlignment="0" applyProtection="0"/>
    <xf numFmtId="0" fontId="8" fillId="50" borderId="9" applyNumberFormat="0" applyAlignment="0" applyProtection="0"/>
    <xf numFmtId="3" fontId="98" fillId="0" borderId="0" applyNumberFormat="0">
      <alignment horizontal="center"/>
    </xf>
    <xf numFmtId="0" fontId="19" fillId="28" borderId="6" applyNumberFormat="0" applyAlignment="0" applyProtection="0"/>
    <xf numFmtId="0" fontId="83" fillId="28" borderId="6" applyNumberFormat="0" applyAlignment="0" applyProtection="0"/>
    <xf numFmtId="0" fontId="127" fillId="44" borderId="6" applyNumberFormat="0" applyAlignment="0" applyProtection="0"/>
    <xf numFmtId="0" fontId="8" fillId="0" borderId="0"/>
    <xf numFmtId="0" fontId="155" fillId="0" borderId="0"/>
    <xf numFmtId="0" fontId="155" fillId="0" borderId="0"/>
    <xf numFmtId="0" fontId="8" fillId="0" borderId="0"/>
    <xf numFmtId="0" fontId="8" fillId="0" borderId="0"/>
    <xf numFmtId="0" fontId="10" fillId="0" borderId="0"/>
    <xf numFmtId="0" fontId="8" fillId="49" borderId="0">
      <alignment vertical="center" wrapText="1"/>
    </xf>
    <xf numFmtId="0" fontId="79" fillId="0" borderId="0">
      <alignment vertical="top"/>
    </xf>
    <xf numFmtId="0" fontId="8" fillId="49" borderId="0">
      <alignment vertical="center" wrapText="1"/>
    </xf>
    <xf numFmtId="0" fontId="8" fillId="0" borderId="0" applyNumberFormat="0" applyFont="0" applyFill="0" applyBorder="0" applyAlignment="0" applyProtection="0">
      <alignment vertical="top"/>
    </xf>
    <xf numFmtId="0" fontId="8" fillId="0" borderId="0"/>
    <xf numFmtId="0" fontId="135" fillId="0" borderId="0"/>
    <xf numFmtId="9" fontId="8" fillId="0" borderId="0" applyFont="0" applyFill="0" applyBorder="0" applyAlignment="0" applyProtection="0"/>
    <xf numFmtId="9" fontId="61" fillId="0" borderId="0" applyFont="0" applyFill="0" applyBorder="0" applyAlignment="0" applyProtection="0"/>
    <xf numFmtId="9" fontId="79" fillId="0" borderId="0" applyFont="0" applyFill="0" applyBorder="0" applyAlignment="0" applyProtection="0"/>
    <xf numFmtId="9" fontId="8" fillId="0" borderId="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7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24" fillId="0" borderId="0"/>
    <xf numFmtId="9" fontId="1" fillId="0" borderId="0" applyFont="0" applyFill="0" applyBorder="0" applyAlignment="0" applyProtection="0"/>
    <xf numFmtId="9" fontId="135" fillId="0" borderId="0" applyFont="0" applyFill="0" applyBorder="0" applyAlignment="0" applyProtection="0"/>
    <xf numFmtId="0" fontId="20" fillId="0" borderId="8" applyNumberFormat="0" applyFill="0" applyAlignment="0" applyProtection="0"/>
    <xf numFmtId="0" fontId="8" fillId="51" borderId="0"/>
    <xf numFmtId="0" fontId="10" fillId="0" borderId="0"/>
    <xf numFmtId="0" fontId="10" fillId="0" borderId="0"/>
    <xf numFmtId="0" fontId="30" fillId="0" borderId="0"/>
    <xf numFmtId="0" fontId="61" fillId="0" borderId="0"/>
    <xf numFmtId="0" fontId="10" fillId="0" borderId="0"/>
    <xf numFmtId="0" fontId="10" fillId="0" borderId="0"/>
    <xf numFmtId="0" fontId="76" fillId="0" borderId="0"/>
    <xf numFmtId="0" fontId="8" fillId="0" borderId="0"/>
    <xf numFmtId="0" fontId="61" fillId="0" borderId="0"/>
    <xf numFmtId="0" fontId="10" fillId="0" borderId="0"/>
    <xf numFmtId="0" fontId="25" fillId="0" borderId="0" applyNumberFormat="0" applyFill="0" applyBorder="0" applyAlignment="0" applyProtection="0"/>
    <xf numFmtId="0" fontId="97" fillId="0" borderId="0" applyNumberFormat="0" applyFill="0" applyBorder="0" applyAlignment="0" applyProtection="0"/>
    <xf numFmtId="0" fontId="128" fillId="0" borderId="0" applyNumberFormat="0" applyFill="0" applyBorder="0" applyAlignment="0" applyProtection="0"/>
    <xf numFmtId="0" fontId="26" fillId="0" borderId="10" applyNumberFormat="0" applyFill="0" applyAlignment="0" applyProtection="0"/>
    <xf numFmtId="173" fontId="9" fillId="0" borderId="7">
      <protection locked="0"/>
    </xf>
    <xf numFmtId="0" fontId="129" fillId="0" borderId="10" applyNumberFormat="0" applyFill="0" applyAlignment="0" applyProtection="0"/>
    <xf numFmtId="174" fontId="27" fillId="0" borderId="0">
      <alignment horizontal="left"/>
    </xf>
    <xf numFmtId="42" fontId="8" fillId="0" borderId="0" applyFont="0" applyFill="0" applyBorder="0" applyAlignment="0" applyProtection="0"/>
    <xf numFmtId="44" fontId="8" fillId="0" borderId="0" applyFont="0" applyFill="0" applyBorder="0" applyAlignment="0" applyProtection="0"/>
    <xf numFmtId="0" fontId="6" fillId="0" borderId="0" applyNumberFormat="0" applyFill="0" applyBorder="0" applyAlignment="0" applyProtection="0"/>
    <xf numFmtId="0" fontId="95" fillId="0" borderId="0" applyNumberFormat="0" applyFill="0" applyBorder="0" applyAlignment="0" applyProtection="0"/>
    <xf numFmtId="0" fontId="130" fillId="0" borderId="0" applyNumberFormat="0" applyFill="0" applyBorder="0" applyAlignment="0" applyProtection="0"/>
    <xf numFmtId="0" fontId="2" fillId="2" borderId="0" applyNumberFormat="0" applyBorder="0" applyAlignment="0" applyProtection="0"/>
    <xf numFmtId="0" fontId="81" fillId="40" borderId="0" applyNumberFormat="0" applyBorder="0" applyAlignment="0" applyProtection="0"/>
    <xf numFmtId="0" fontId="99" fillId="39" borderId="0" applyNumberFormat="0" applyBorder="0" applyAlignment="0" applyProtection="0"/>
    <xf numFmtId="0" fontId="2" fillId="30" borderId="0" applyNumberFormat="0" applyBorder="0" applyAlignment="0" applyProtection="0"/>
    <xf numFmtId="0" fontId="81" fillId="41" borderId="0" applyNumberFormat="0" applyBorder="0" applyAlignment="0" applyProtection="0"/>
    <xf numFmtId="0" fontId="99" fillId="3" borderId="0" applyNumberFormat="0" applyBorder="0" applyAlignment="0" applyProtection="0"/>
    <xf numFmtId="0" fontId="2" fillId="45" borderId="0" applyNumberFormat="0" applyBorder="0" applyAlignment="0" applyProtection="0"/>
    <xf numFmtId="0" fontId="81" fillId="42" borderId="0" applyNumberFormat="0" applyBorder="0" applyAlignment="0" applyProtection="0"/>
    <xf numFmtId="0" fontId="99" fillId="18" borderId="0" applyNumberFormat="0" applyBorder="0" applyAlignment="0" applyProtection="0"/>
    <xf numFmtId="0" fontId="2" fillId="26" borderId="0" applyNumberFormat="0" applyBorder="0" applyAlignment="0" applyProtection="0"/>
    <xf numFmtId="0" fontId="81" fillId="34" borderId="0" applyNumberFormat="0" applyBorder="0" applyAlignment="0" applyProtection="0"/>
    <xf numFmtId="0" fontId="99" fillId="38" borderId="0" applyNumberFormat="0" applyBorder="0" applyAlignment="0" applyProtection="0"/>
    <xf numFmtId="0" fontId="2" fillId="39" borderId="0" applyNumberFormat="0" applyBorder="0" applyAlignment="0" applyProtection="0"/>
    <xf numFmtId="0" fontId="81" fillId="35" borderId="0" applyNumberFormat="0" applyBorder="0" applyAlignment="0" applyProtection="0"/>
    <xf numFmtId="0" fontId="99" fillId="2" borderId="0" applyNumberFormat="0" applyBorder="0" applyAlignment="0" applyProtection="0"/>
    <xf numFmtId="0" fontId="2" fillId="18" borderId="0" applyNumberFormat="0" applyBorder="0" applyAlignment="0" applyProtection="0"/>
    <xf numFmtId="0" fontId="81" fillId="43" borderId="0" applyNumberFormat="0" applyBorder="0" applyAlignment="0" applyProtection="0"/>
    <xf numFmtId="0" fontId="99" fillId="30" borderId="0" applyNumberFormat="0" applyBorder="0" applyAlignment="0" applyProtection="0"/>
    <xf numFmtId="0" fontId="18" fillId="14" borderId="1" applyNumberFormat="0" applyAlignment="0" applyProtection="0"/>
    <xf numFmtId="0" fontId="82" fillId="15" borderId="1" applyNumberFormat="0" applyAlignment="0" applyProtection="0"/>
    <xf numFmtId="0" fontId="100" fillId="14" borderId="1" applyNumberFormat="0" applyAlignment="0" applyProtection="0"/>
    <xf numFmtId="0" fontId="19" fillId="28" borderId="6" applyNumberFormat="0" applyAlignment="0" applyProtection="0"/>
    <xf numFmtId="0" fontId="83" fillId="44" borderId="6" applyNumberFormat="0" applyAlignment="0" applyProtection="0"/>
    <xf numFmtId="0" fontId="101" fillId="28" borderId="6" applyNumberFormat="0" applyAlignment="0" applyProtection="0"/>
    <xf numFmtId="0" fontId="4" fillId="28" borderId="1" applyNumberFormat="0" applyAlignment="0" applyProtection="0"/>
    <xf numFmtId="0" fontId="84" fillId="44" borderId="1" applyNumberFormat="0" applyAlignment="0" applyProtection="0"/>
    <xf numFmtId="0" fontId="102" fillId="28" borderId="1" applyNumberFormat="0" applyAlignment="0" applyProtection="0"/>
    <xf numFmtId="0" fontId="34" fillId="0" borderId="0" applyNumberFormat="0" applyFill="0" applyBorder="0" applyAlignment="0" applyProtection="0">
      <alignment vertical="top"/>
      <protection locked="0"/>
    </xf>
    <xf numFmtId="0" fontId="67" fillId="0" borderId="11" applyNumberFormat="0" applyFill="0" applyAlignment="0" applyProtection="0"/>
    <xf numFmtId="0" fontId="85" fillId="0" borderId="3" applyNumberFormat="0" applyFill="0" applyAlignment="0" applyProtection="0"/>
    <xf numFmtId="0" fontId="103" fillId="0" borderId="3" applyNumberFormat="0" applyFill="0" applyAlignment="0" applyProtection="0"/>
    <xf numFmtId="0" fontId="68" fillId="0" borderId="12" applyNumberFormat="0" applyFill="0" applyAlignment="0" applyProtection="0"/>
    <xf numFmtId="0" fontId="86" fillId="0" borderId="4" applyNumberFormat="0" applyFill="0" applyAlignment="0" applyProtection="0"/>
    <xf numFmtId="0" fontId="104" fillId="0" borderId="4" applyNumberFormat="0" applyFill="0" applyAlignment="0" applyProtection="0"/>
    <xf numFmtId="0" fontId="69" fillId="0" borderId="13" applyNumberFormat="0" applyFill="0" applyAlignment="0" applyProtection="0"/>
    <xf numFmtId="0" fontId="87" fillId="0" borderId="5" applyNumberFormat="0" applyFill="0" applyAlignment="0" applyProtection="0"/>
    <xf numFmtId="0" fontId="105" fillId="0" borderId="5" applyNumberFormat="0" applyFill="0" applyAlignment="0" applyProtection="0"/>
    <xf numFmtId="0" fontId="69" fillId="0" borderId="0" applyNumberFormat="0" applyFill="0" applyBorder="0" applyAlignment="0" applyProtection="0"/>
    <xf numFmtId="0" fontId="87" fillId="0" borderId="0" applyNumberFormat="0" applyFill="0" applyBorder="0" applyAlignment="0" applyProtection="0"/>
    <xf numFmtId="0" fontId="105" fillId="0" borderId="0" applyNumberFormat="0" applyFill="0" applyBorder="0" applyAlignment="0" applyProtection="0"/>
    <xf numFmtId="0" fontId="26" fillId="0" borderId="14" applyNumberFormat="0" applyFill="0" applyAlignment="0" applyProtection="0"/>
    <xf numFmtId="0" fontId="88" fillId="0" borderId="10" applyNumberFormat="0" applyFill="0" applyAlignment="0" applyProtection="0"/>
    <xf numFmtId="0" fontId="106" fillId="0" borderId="10" applyNumberFormat="0" applyFill="0" applyAlignment="0" applyProtection="0"/>
    <xf numFmtId="0" fontId="7" fillId="45" borderId="2" applyNumberFormat="0" applyAlignment="0" applyProtection="0"/>
    <xf numFmtId="0" fontId="89" fillId="46" borderId="2" applyNumberFormat="0" applyAlignment="0" applyProtection="0"/>
    <xf numFmtId="0" fontId="107" fillId="45" borderId="2" applyNumberFormat="0" applyAlignment="0" applyProtection="0"/>
    <xf numFmtId="0" fontId="72" fillId="0" borderId="0" applyNumberFormat="0" applyFill="0" applyBorder="0" applyAlignment="0" applyProtection="0"/>
    <xf numFmtId="0" fontId="90" fillId="0" borderId="0" applyNumberFormat="0" applyFill="0" applyBorder="0" applyAlignment="0" applyProtection="0"/>
    <xf numFmtId="0" fontId="21" fillId="29" borderId="0" applyNumberFormat="0" applyBorder="0" applyAlignment="0" applyProtection="0"/>
    <xf numFmtId="0" fontId="156" fillId="52" borderId="0" applyNumberFormat="0" applyBorder="0" applyAlignment="0" applyProtection="0"/>
    <xf numFmtId="0" fontId="30" fillId="53" borderId="15" applyNumberFormat="0" applyAlignment="0" applyProtection="0"/>
    <xf numFmtId="0" fontId="91" fillId="48" borderId="0" applyNumberFormat="0" applyBorder="0" applyAlignment="0" applyProtection="0"/>
    <xf numFmtId="0" fontId="108" fillId="29" borderId="0" applyNumberFormat="0" applyBorder="0" applyAlignment="0" applyProtection="0"/>
    <xf numFmtId="0" fontId="30" fillId="0" borderId="0"/>
    <xf numFmtId="0" fontId="61" fillId="0" borderId="0"/>
    <xf numFmtId="0" fontId="8" fillId="0" borderId="0"/>
    <xf numFmtId="0" fontId="65" fillId="0" borderId="0"/>
    <xf numFmtId="0" fontId="8" fillId="0" borderId="0"/>
    <xf numFmtId="0" fontId="30" fillId="0" borderId="0"/>
    <xf numFmtId="0" fontId="65" fillId="0" borderId="0"/>
    <xf numFmtId="0" fontId="151" fillId="0" borderId="0"/>
    <xf numFmtId="0" fontId="8" fillId="0" borderId="0"/>
    <xf numFmtId="0" fontId="5" fillId="6" borderId="0" applyNumberFormat="0" applyBorder="0" applyAlignment="0" applyProtection="0"/>
    <xf numFmtId="0" fontId="92" fillId="7" borderId="0" applyNumberFormat="0" applyBorder="0" applyAlignment="0" applyProtection="0"/>
    <xf numFmtId="0" fontId="109" fillId="6" borderId="0" applyNumberFormat="0" applyBorder="0" applyAlignment="0" applyProtection="0"/>
    <xf numFmtId="0" fontId="12" fillId="0" borderId="0" applyNumberFormat="0" applyFill="0" applyBorder="0" applyAlignment="0" applyProtection="0"/>
    <xf numFmtId="0" fontId="93" fillId="0" borderId="0" applyNumberFormat="0" applyFill="0" applyBorder="0" applyAlignment="0" applyProtection="0"/>
    <xf numFmtId="0" fontId="110" fillId="0" borderId="0" applyNumberFormat="0" applyFill="0" applyBorder="0" applyAlignment="0" applyProtection="0"/>
    <xf numFmtId="0" fontId="61" fillId="17" borderId="9" applyNumberFormat="0" applyFont="0" applyAlignment="0" applyProtection="0"/>
    <xf numFmtId="0" fontId="8" fillId="50" borderId="9" applyNumberFormat="0" applyAlignment="0" applyProtection="0"/>
    <xf numFmtId="9" fontId="36" fillId="0" borderId="0" applyFill="0" applyAlignment="0" applyProtection="0"/>
    <xf numFmtId="0" fontId="20" fillId="0" borderId="8" applyNumberFormat="0" applyFill="0" applyAlignment="0" applyProtection="0"/>
    <xf numFmtId="0" fontId="94" fillId="0" borderId="8" applyNumberFormat="0" applyFill="0" applyAlignment="0" applyProtection="0"/>
    <xf numFmtId="0" fontId="111" fillId="0" borderId="8" applyNumberFormat="0" applyFill="0" applyAlignment="0" applyProtection="0"/>
    <xf numFmtId="0" fontId="10" fillId="0" borderId="0"/>
    <xf numFmtId="0" fontId="8" fillId="0" borderId="0"/>
    <xf numFmtId="0" fontId="6" fillId="0" borderId="0" applyNumberFormat="0" applyFill="0" applyBorder="0" applyAlignment="0" applyProtection="0"/>
    <xf numFmtId="0" fontId="95" fillId="0" borderId="0" applyNumberFormat="0" applyFill="0" applyBorder="0" applyAlignment="0" applyProtection="0"/>
    <xf numFmtId="0" fontId="112" fillId="0" borderId="0" applyNumberFormat="0" applyFill="0" applyBorder="0" applyAlignment="0" applyProtection="0"/>
    <xf numFmtId="179" fontId="36" fillId="0" borderId="0" applyFill="0" applyAlignment="0" applyProtection="0"/>
    <xf numFmtId="0" fontId="13" fillId="8" borderId="0" applyNumberFormat="0" applyBorder="0" applyAlignment="0" applyProtection="0"/>
    <xf numFmtId="0" fontId="96" fillId="9" borderId="0" applyNumberFormat="0" applyBorder="0" applyAlignment="0" applyProtection="0"/>
    <xf numFmtId="0" fontId="113" fillId="8" borderId="0" applyNumberFormat="0" applyBorder="0" applyAlignment="0" applyProtection="0"/>
  </cellStyleXfs>
  <cellXfs count="500">
    <xf numFmtId="0" fontId="0" fillId="0" borderId="0" xfId="0"/>
    <xf numFmtId="0" fontId="36" fillId="0" borderId="16" xfId="446" applyBorder="1" applyAlignment="1">
      <alignment vertical="center"/>
    </xf>
    <xf numFmtId="0" fontId="10" fillId="0" borderId="16" xfId="490" applyBorder="1" applyAlignment="1">
      <alignment vertical="center"/>
    </xf>
    <xf numFmtId="0" fontId="40" fillId="0" borderId="16" xfId="490" applyFont="1" applyBorder="1" applyAlignment="1">
      <alignment vertical="center" wrapText="1"/>
    </xf>
    <xf numFmtId="0" fontId="43" fillId="0" borderId="16" xfId="490" applyFont="1" applyBorder="1" applyAlignment="1">
      <alignment vertical="center"/>
    </xf>
    <xf numFmtId="0" fontId="43" fillId="0" borderId="16" xfId="490" applyFont="1" applyBorder="1" applyAlignment="1">
      <alignment vertical="center" wrapText="1"/>
    </xf>
    <xf numFmtId="0" fontId="39" fillId="0" borderId="16" xfId="490" applyFont="1" applyBorder="1" applyAlignment="1">
      <alignment vertical="center"/>
    </xf>
    <xf numFmtId="0" fontId="38" fillId="0" borderId="16" xfId="490" applyFont="1" applyBorder="1" applyAlignment="1">
      <alignment vertical="center" wrapText="1"/>
    </xf>
    <xf numFmtId="0" fontId="37" fillId="0" borderId="16" xfId="490" applyFont="1" applyBorder="1" applyAlignment="1">
      <alignment vertical="center"/>
    </xf>
    <xf numFmtId="0" fontId="38" fillId="0" borderId="16" xfId="490" applyFont="1" applyBorder="1" applyAlignment="1">
      <alignment vertical="center"/>
    </xf>
    <xf numFmtId="0" fontId="64" fillId="0" borderId="16" xfId="490" applyFont="1" applyBorder="1" applyAlignment="1">
      <alignment vertical="center" wrapText="1"/>
    </xf>
    <xf numFmtId="0" fontId="40" fillId="0" borderId="16" xfId="490" applyFont="1" applyBorder="1" applyAlignment="1">
      <alignment vertical="center"/>
    </xf>
    <xf numFmtId="0" fontId="42" fillId="0" borderId="16" xfId="490" applyFont="1" applyBorder="1" applyAlignment="1">
      <alignment vertical="center"/>
    </xf>
    <xf numFmtId="0" fontId="41" fillId="0" borderId="16" xfId="490" applyFont="1" applyBorder="1" applyAlignment="1">
      <alignment vertical="center"/>
    </xf>
    <xf numFmtId="0" fontId="141" fillId="0" borderId="16" xfId="490" applyFont="1" applyBorder="1" applyAlignment="1">
      <alignment vertical="center"/>
    </xf>
    <xf numFmtId="0" fontId="142" fillId="0" borderId="16" xfId="490" applyFont="1" applyBorder="1" applyAlignment="1">
      <alignment horizontal="center" vertical="center"/>
    </xf>
    <xf numFmtId="0" fontId="143" fillId="0" borderId="16" xfId="490" applyFont="1" applyBorder="1" applyAlignment="1">
      <alignment horizontal="center" vertical="center"/>
    </xf>
    <xf numFmtId="0" fontId="8" fillId="0" borderId="0" xfId="447" applyFont="1" applyAlignment="1">
      <alignment horizontal="center" vertical="center"/>
    </xf>
    <xf numFmtId="0" fontId="8" fillId="0" borderId="0" xfId="447" applyFont="1" applyAlignment="1">
      <alignment horizontal="left" vertical="center" wrapText="1"/>
    </xf>
    <xf numFmtId="168" fontId="8" fillId="0" borderId="0" xfId="447" applyNumberFormat="1" applyFont="1" applyAlignment="1">
      <alignment vertical="center"/>
    </xf>
    <xf numFmtId="0" fontId="51" fillId="0" borderId="0" xfId="447" applyFont="1" applyAlignment="1">
      <alignment vertical="center"/>
    </xf>
    <xf numFmtId="0" fontId="8" fillId="0" borderId="0" xfId="447" applyFont="1" applyAlignment="1">
      <alignment vertical="center"/>
    </xf>
    <xf numFmtId="0" fontId="32" fillId="0" borderId="0" xfId="447" applyFont="1" applyAlignment="1">
      <alignment horizontal="left" vertical="center" wrapText="1"/>
    </xf>
    <xf numFmtId="0" fontId="31" fillId="0" borderId="0" xfId="447" applyFont="1" applyAlignment="1">
      <alignment horizontal="right" vertical="center" wrapText="1"/>
    </xf>
    <xf numFmtId="0" fontId="8" fillId="0" borderId="0" xfId="447" applyFont="1" applyAlignment="1">
      <alignment horizontal="left" vertical="center"/>
    </xf>
    <xf numFmtId="2" fontId="8" fillId="0" borderId="0" xfId="447" applyNumberFormat="1" applyFont="1" applyAlignment="1">
      <alignment vertical="center"/>
    </xf>
    <xf numFmtId="2" fontId="8" fillId="0" borderId="0" xfId="447" applyNumberFormat="1" applyFont="1" applyAlignment="1">
      <alignment horizontal="center" vertical="center"/>
    </xf>
    <xf numFmtId="2" fontId="8" fillId="0" borderId="0" xfId="447" applyNumberFormat="1" applyFont="1" applyAlignment="1">
      <alignment horizontal="left" vertical="center"/>
    </xf>
    <xf numFmtId="175" fontId="8" fillId="0" borderId="0" xfId="447" applyNumberFormat="1" applyFont="1" applyAlignment="1">
      <alignment vertical="center"/>
    </xf>
    <xf numFmtId="0" fontId="32" fillId="0" borderId="0" xfId="447" applyFont="1" applyAlignment="1">
      <alignment horizontal="left" vertical="center"/>
    </xf>
    <xf numFmtId="37" fontId="8" fillId="0" borderId="0" xfId="447" applyNumberFormat="1" applyFont="1" applyAlignment="1">
      <alignment vertical="center"/>
    </xf>
    <xf numFmtId="0" fontId="45" fillId="0" borderId="0" xfId="447" applyFont="1" applyAlignment="1">
      <alignment horizontal="center" vertical="center" wrapText="1"/>
    </xf>
    <xf numFmtId="0" fontId="8" fillId="0" borderId="0" xfId="376" applyAlignment="1">
      <alignment horizontal="left" vertical="center" wrapText="1"/>
    </xf>
    <xf numFmtId="0" fontId="8" fillId="0" borderId="0" xfId="447" applyFont="1" applyAlignment="1">
      <alignment horizontal="right" vertical="center"/>
    </xf>
    <xf numFmtId="0" fontId="44" fillId="0" borderId="0" xfId="447" applyFont="1" applyAlignment="1">
      <alignment horizontal="center" vertical="center"/>
    </xf>
    <xf numFmtId="0" fontId="48" fillId="0" borderId="17" xfId="447" applyFont="1" applyBorder="1" applyAlignment="1">
      <alignment horizontal="center" vertical="center" wrapText="1"/>
    </xf>
    <xf numFmtId="0" fontId="8" fillId="0" borderId="0" xfId="447" applyFont="1" applyAlignment="1">
      <alignment vertical="center" wrapText="1"/>
    </xf>
    <xf numFmtId="175" fontId="52" fillId="0" borderId="0" xfId="447" applyNumberFormat="1" applyFont="1" applyAlignment="1">
      <alignment vertical="center"/>
    </xf>
    <xf numFmtId="0" fontId="8" fillId="0" borderId="0" xfId="447" applyFont="1" applyAlignment="1">
      <alignment horizontal="center" vertical="center" wrapText="1"/>
    </xf>
    <xf numFmtId="0" fontId="45" fillId="0" borderId="0" xfId="447" applyFont="1" applyAlignment="1">
      <alignment horizontal="left" vertical="center" wrapText="1"/>
    </xf>
    <xf numFmtId="4" fontId="8" fillId="0" borderId="0" xfId="490" applyNumberFormat="1" applyFont="1" applyAlignment="1">
      <alignment vertical="center"/>
    </xf>
    <xf numFmtId="10" fontId="50" fillId="0" borderId="0" xfId="475" applyNumberFormat="1" applyFont="1" applyFill="1" applyBorder="1" applyAlignment="1">
      <alignment vertical="center"/>
    </xf>
    <xf numFmtId="0" fontId="8" fillId="0" borderId="0" xfId="376" applyAlignment="1">
      <alignment horizontal="center" vertical="center" wrapText="1"/>
    </xf>
    <xf numFmtId="0" fontId="8" fillId="0" borderId="0" xfId="376" applyAlignment="1">
      <alignment vertical="center" wrapText="1"/>
    </xf>
    <xf numFmtId="4" fontId="50" fillId="0" borderId="0" xfId="490" applyNumberFormat="1" applyFont="1" applyAlignment="1">
      <alignment vertical="center"/>
    </xf>
    <xf numFmtId="0" fontId="50" fillId="0" borderId="0" xfId="447" applyFont="1" applyAlignment="1">
      <alignment horizontal="right" vertical="center" wrapText="1"/>
    </xf>
    <xf numFmtId="4" fontId="8" fillId="0" borderId="0" xfId="447" applyNumberFormat="1" applyFont="1" applyAlignment="1">
      <alignment vertical="center"/>
    </xf>
    <xf numFmtId="0" fontId="8" fillId="0" borderId="0" xfId="447" applyFont="1" applyAlignment="1">
      <alignment horizontal="right" vertical="center" wrapText="1"/>
    </xf>
    <xf numFmtId="0" fontId="32" fillId="0" borderId="0" xfId="447" applyFont="1" applyAlignment="1">
      <alignment horizontal="right" vertical="center" wrapText="1"/>
    </xf>
    <xf numFmtId="0" fontId="53" fillId="0" borderId="0" xfId="447" applyFont="1" applyAlignment="1">
      <alignment horizontal="right" vertical="center" wrapText="1"/>
    </xf>
    <xf numFmtId="0" fontId="45" fillId="0" borderId="0" xfId="453" applyFont="1" applyAlignment="1">
      <alignment vertical="center"/>
    </xf>
    <xf numFmtId="0" fontId="8" fillId="0" borderId="0" xfId="447" applyFont="1" applyAlignment="1">
      <alignment horizontal="justify" vertical="center" wrapText="1"/>
    </xf>
    <xf numFmtId="0" fontId="30" fillId="0" borderId="0" xfId="0" applyFont="1" applyAlignment="1">
      <alignment horizontal="center" vertical="center" wrapText="1"/>
    </xf>
    <xf numFmtId="0" fontId="30" fillId="0" borderId="0" xfId="0" applyFont="1" applyAlignment="1">
      <alignment vertical="center" wrapText="1"/>
    </xf>
    <xf numFmtId="0" fontId="30" fillId="0" borderId="0" xfId="0" applyFont="1" applyAlignment="1">
      <alignment horizontal="center" vertical="center"/>
    </xf>
    <xf numFmtId="0" fontId="74" fillId="0" borderId="0" xfId="0" applyFont="1" applyAlignment="1">
      <alignment vertical="center" wrapText="1"/>
    </xf>
    <xf numFmtId="0" fontId="0" fillId="0" borderId="0" xfId="0" applyAlignment="1">
      <alignment vertical="center"/>
    </xf>
    <xf numFmtId="0" fontId="8" fillId="0" borderId="0" xfId="490" applyFont="1" applyAlignment="1">
      <alignment vertical="center"/>
    </xf>
    <xf numFmtId="0" fontId="32" fillId="0" borderId="0" xfId="490" applyFont="1" applyAlignment="1">
      <alignment horizontal="center" vertical="center"/>
    </xf>
    <xf numFmtId="0" fontId="32" fillId="0" borderId="0" xfId="490" applyFont="1" applyAlignment="1">
      <alignment horizontal="right" vertical="center"/>
    </xf>
    <xf numFmtId="0" fontId="45" fillId="0" borderId="0" xfId="490" applyFont="1" applyAlignment="1">
      <alignment horizontal="center" vertical="center"/>
    </xf>
    <xf numFmtId="0" fontId="8" fillId="0" borderId="0" xfId="490" applyFont="1" applyAlignment="1">
      <alignment vertical="center" wrapText="1"/>
    </xf>
    <xf numFmtId="2" fontId="8" fillId="0" borderId="0" xfId="490" applyNumberFormat="1" applyFont="1" applyAlignment="1">
      <alignment vertical="center"/>
    </xf>
    <xf numFmtId="16" fontId="8" fillId="0" borderId="0" xfId="490" applyNumberFormat="1" applyFont="1" applyAlignment="1">
      <alignment vertical="center"/>
    </xf>
    <xf numFmtId="0" fontId="63" fillId="0" borderId="0" xfId="490" applyFont="1" applyAlignment="1">
      <alignment horizontal="center" vertical="center"/>
    </xf>
    <xf numFmtId="0" fontId="32" fillId="0" borderId="0" xfId="490" applyFont="1" applyAlignment="1">
      <alignment vertical="center"/>
    </xf>
    <xf numFmtId="167" fontId="32" fillId="0" borderId="0" xfId="490" applyNumberFormat="1" applyFont="1" applyAlignment="1">
      <alignment horizontal="center" vertical="center"/>
    </xf>
    <xf numFmtId="0" fontId="30" fillId="0" borderId="0" xfId="490" applyFont="1" applyAlignment="1">
      <alignment horizontal="right" vertical="center"/>
    </xf>
    <xf numFmtId="0" fontId="29" fillId="0" borderId="0" xfId="490" applyFont="1" applyAlignment="1">
      <alignment vertical="center"/>
    </xf>
    <xf numFmtId="0" fontId="29" fillId="0" borderId="17" xfId="490" applyFont="1" applyBorder="1" applyAlignment="1">
      <alignment horizontal="center" vertical="center" wrapText="1"/>
    </xf>
    <xf numFmtId="0" fontId="29" fillId="0" borderId="0" xfId="490" applyFont="1" applyAlignment="1">
      <alignment horizontal="center" vertical="center" textRotation="90" wrapText="1"/>
    </xf>
    <xf numFmtId="0" fontId="29" fillId="0" borderId="0" xfId="490" applyFont="1" applyAlignment="1">
      <alignment horizontal="center" vertical="center" wrapText="1"/>
    </xf>
    <xf numFmtId="2" fontId="29" fillId="0" borderId="0" xfId="490" applyNumberFormat="1" applyFont="1" applyAlignment="1">
      <alignment horizontal="center" vertical="center" textRotation="90" wrapText="1"/>
    </xf>
    <xf numFmtId="3" fontId="29" fillId="0" borderId="0" xfId="490" applyNumberFormat="1" applyFont="1" applyAlignment="1">
      <alignment horizontal="center" vertical="center" textRotation="90"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376" applyAlignment="1">
      <alignment horizontal="center" vertical="center"/>
    </xf>
    <xf numFmtId="2" fontId="8" fillId="0" borderId="0" xfId="437" applyNumberFormat="1" applyAlignment="1">
      <alignment horizontal="right" vertical="center"/>
    </xf>
    <xf numFmtId="2" fontId="8" fillId="0" borderId="0" xfId="438" applyNumberFormat="1" applyAlignment="1">
      <alignment horizontal="right" vertical="center"/>
    </xf>
    <xf numFmtId="4" fontId="8" fillId="0" borderId="0" xfId="437" applyNumberFormat="1" applyAlignment="1">
      <alignment horizontal="right" vertical="center"/>
    </xf>
    <xf numFmtId="4" fontId="49" fillId="0" borderId="0" xfId="425" applyNumberFormat="1" applyFont="1" applyAlignment="1">
      <alignment horizontal="right" vertical="center"/>
    </xf>
    <xf numFmtId="3" fontId="8" fillId="0" borderId="0" xfId="425" applyNumberFormat="1" applyFont="1" applyAlignment="1">
      <alignment horizontal="center" vertical="center"/>
    </xf>
    <xf numFmtId="4" fontId="8" fillId="0" borderId="0" xfId="425" applyNumberFormat="1" applyFont="1" applyAlignment="1">
      <alignment horizontal="right" vertical="center"/>
    </xf>
    <xf numFmtId="0" fontId="8" fillId="0" borderId="0" xfId="0" applyFont="1" applyAlignment="1">
      <alignment vertical="center"/>
    </xf>
    <xf numFmtId="0" fontId="44" fillId="0" borderId="0" xfId="0" applyFont="1" applyAlignment="1">
      <alignment horizontal="center" vertical="center" wrapText="1"/>
    </xf>
    <xf numFmtId="0" fontId="140" fillId="0" borderId="0" xfId="0" applyFont="1" applyAlignment="1">
      <alignment horizontal="center" vertical="center" wrapText="1"/>
    </xf>
    <xf numFmtId="2" fontId="157" fillId="0" borderId="0" xfId="437" applyNumberFormat="1" applyFont="1" applyAlignment="1">
      <alignment horizontal="center" vertical="center"/>
    </xf>
    <xf numFmtId="2" fontId="8" fillId="0" borderId="0" xfId="438" applyNumberFormat="1" applyAlignment="1">
      <alignment horizontal="center" vertical="center"/>
    </xf>
    <xf numFmtId="0" fontId="158" fillId="0" borderId="0" xfId="0" applyFont="1" applyAlignment="1">
      <alignment horizontal="center" vertical="center"/>
    </xf>
    <xf numFmtId="0" fontId="8" fillId="0" borderId="0" xfId="441" applyFont="1" applyAlignment="1">
      <alignment horizontal="left" vertical="center" wrapText="1"/>
    </xf>
    <xf numFmtId="0" fontId="8" fillId="0" borderId="0" xfId="442" applyFont="1" applyAlignment="1">
      <alignment horizontal="center" vertical="center"/>
    </xf>
    <xf numFmtId="1" fontId="8" fillId="0" borderId="0" xfId="303" applyNumberFormat="1" applyFont="1" applyFill="1" applyBorder="1" applyAlignment="1" applyProtection="1">
      <alignment horizontal="center" vertical="center"/>
    </xf>
    <xf numFmtId="0" fontId="8" fillId="0" borderId="0" xfId="0" applyFont="1" applyAlignment="1">
      <alignment horizontal="left" vertical="center" wrapText="1"/>
    </xf>
    <xf numFmtId="0" fontId="8" fillId="0" borderId="0" xfId="490" applyFont="1" applyAlignment="1">
      <alignment horizontal="center" vertical="center"/>
    </xf>
    <xf numFmtId="1" fontId="8" fillId="0" borderId="0" xfId="490" applyNumberFormat="1" applyFont="1" applyAlignment="1">
      <alignment horizontal="center" vertical="center"/>
    </xf>
    <xf numFmtId="0" fontId="8" fillId="0" borderId="0" xfId="437" applyAlignment="1">
      <alignment vertical="center"/>
    </xf>
    <xf numFmtId="0" fontId="32" fillId="0" borderId="0" xfId="437" applyFont="1" applyAlignment="1">
      <alignment horizontal="right" vertical="center"/>
    </xf>
    <xf numFmtId="3" fontId="32" fillId="0" borderId="0" xfId="437" applyNumberFormat="1" applyFont="1" applyAlignment="1">
      <alignment horizontal="center" vertical="center"/>
    </xf>
    <xf numFmtId="4" fontId="32" fillId="0" borderId="0" xfId="437" applyNumberFormat="1" applyFont="1" applyAlignment="1">
      <alignment horizontal="center" vertical="center"/>
    </xf>
    <xf numFmtId="2" fontId="8" fillId="0" borderId="0" xfId="490" applyNumberFormat="1" applyFont="1" applyAlignment="1">
      <alignment horizontal="center" vertical="center"/>
    </xf>
    <xf numFmtId="2" fontId="8" fillId="0" borderId="0" xfId="437" applyNumberFormat="1" applyAlignment="1">
      <alignment vertical="center"/>
    </xf>
    <xf numFmtId="3" fontId="32" fillId="0" borderId="0" xfId="490" applyNumberFormat="1" applyFont="1" applyAlignment="1">
      <alignment horizontal="center" vertical="center"/>
    </xf>
    <xf numFmtId="4" fontId="50" fillId="0" borderId="0" xfId="490" applyNumberFormat="1" applyFont="1" applyAlignment="1">
      <alignment horizontal="right" vertical="center"/>
    </xf>
    <xf numFmtId="3" fontId="8" fillId="0" borderId="0" xfId="490" applyNumberFormat="1" applyFont="1" applyAlignment="1">
      <alignment horizontal="center" vertical="center"/>
    </xf>
    <xf numFmtId="0" fontId="32" fillId="0" borderId="0" xfId="490" applyFont="1" applyAlignment="1">
      <alignment horizontal="center" vertical="center" wrapText="1"/>
    </xf>
    <xf numFmtId="0" fontId="45" fillId="0" borderId="0" xfId="490" applyFont="1" applyAlignment="1">
      <alignment horizontal="center" vertical="center" wrapText="1"/>
    </xf>
    <xf numFmtId="1" fontId="44" fillId="0" borderId="0" xfId="0" applyNumberFormat="1" applyFont="1" applyAlignment="1">
      <alignment horizontal="center" vertical="center" wrapText="1"/>
    </xf>
    <xf numFmtId="1" fontId="44" fillId="0" borderId="0" xfId="0" applyNumberFormat="1" applyFont="1" applyAlignment="1">
      <alignment horizontal="center" vertical="center"/>
    </xf>
    <xf numFmtId="4" fontId="8" fillId="0" borderId="0" xfId="490" applyNumberFormat="1" applyFont="1" applyAlignment="1">
      <alignment horizontal="center" vertical="center"/>
    </xf>
    <xf numFmtId="0" fontId="8" fillId="0" borderId="0" xfId="490" applyFont="1" applyAlignment="1">
      <alignment horizontal="left" vertical="center" wrapText="1"/>
    </xf>
    <xf numFmtId="0" fontId="8" fillId="0" borderId="0" xfId="439" applyFont="1" applyFill="1" applyBorder="1" applyAlignment="1">
      <alignment vertical="center"/>
    </xf>
    <xf numFmtId="0" fontId="8" fillId="0" borderId="0" xfId="439" applyFont="1" applyFill="1" applyBorder="1" applyAlignment="1">
      <alignment horizontal="right" vertical="center"/>
    </xf>
    <xf numFmtId="0" fontId="32" fillId="0" borderId="0" xfId="437" applyFont="1" applyAlignment="1">
      <alignment horizontal="right" vertical="center" wrapText="1"/>
    </xf>
    <xf numFmtId="0" fontId="76" fillId="0" borderId="0" xfId="0" applyFont="1" applyAlignment="1">
      <alignment wrapText="1"/>
    </xf>
    <xf numFmtId="0" fontId="32" fillId="0" borderId="0" xfId="490" quotePrefix="1" applyFont="1" applyAlignment="1">
      <alignment horizontal="center" vertical="center"/>
    </xf>
    <xf numFmtId="0" fontId="32" fillId="0" borderId="0" xfId="0" applyFont="1" applyAlignment="1">
      <alignment horizontal="center" vertical="center" wrapText="1"/>
    </xf>
    <xf numFmtId="2" fontId="8" fillId="0" borderId="0" xfId="437" applyNumberFormat="1" applyAlignment="1">
      <alignment horizontal="center" vertical="center"/>
    </xf>
    <xf numFmtId="2" fontId="159" fillId="0" borderId="0" xfId="0" applyNumberFormat="1" applyFont="1" applyAlignment="1">
      <alignment horizontal="center" vertical="center"/>
    </xf>
    <xf numFmtId="0" fontId="159" fillId="0" borderId="0" xfId="0" applyFont="1"/>
    <xf numFmtId="2" fontId="160" fillId="0" borderId="0" xfId="437" applyNumberFormat="1" applyFont="1" applyAlignment="1">
      <alignment vertical="center"/>
    </xf>
    <xf numFmtId="0" fontId="44" fillId="0" borderId="0" xfId="0" applyFont="1"/>
    <xf numFmtId="0" fontId="44" fillId="0" borderId="0" xfId="0" applyFont="1" applyAlignment="1">
      <alignment wrapText="1"/>
    </xf>
    <xf numFmtId="0" fontId="44" fillId="0" borderId="0" xfId="0" applyFont="1" applyAlignment="1">
      <alignment horizontal="center"/>
    </xf>
    <xf numFmtId="0" fontId="161" fillId="0" borderId="0" xfId="0" applyFont="1" applyAlignment="1">
      <alignment horizontal="center" wrapText="1"/>
    </xf>
    <xf numFmtId="0" fontId="8" fillId="0" borderId="0" xfId="0" applyFont="1" applyAlignment="1">
      <alignment vertical="center" wrapText="1"/>
    </xf>
    <xf numFmtId="2" fontId="8" fillId="0" borderId="0" xfId="376" applyNumberFormat="1" applyAlignment="1">
      <alignment horizontal="center" vertical="center" wrapText="1"/>
    </xf>
    <xf numFmtId="0" fontId="8" fillId="0" borderId="0" xfId="450" quotePrefix="1" applyFont="1" applyAlignment="1">
      <alignment horizontal="center" vertical="center"/>
    </xf>
    <xf numFmtId="0" fontId="8" fillId="0" borderId="0" xfId="366" applyFont="1" applyAlignment="1">
      <alignment horizontal="left" vertical="center" wrapText="1"/>
    </xf>
    <xf numFmtId="0" fontId="158" fillId="0" borderId="0" xfId="0" applyFont="1" applyAlignment="1">
      <alignment horizontal="center" vertical="center" wrapText="1"/>
    </xf>
    <xf numFmtId="0" fontId="8" fillId="0" borderId="0" xfId="437" applyAlignment="1">
      <alignment horizontal="center" vertical="center"/>
    </xf>
    <xf numFmtId="0" fontId="159" fillId="0" borderId="0" xfId="0" applyFont="1" applyAlignment="1">
      <alignment horizontal="center" vertical="center" wrapText="1"/>
    </xf>
    <xf numFmtId="0" fontId="30" fillId="0" borderId="0" xfId="0" applyFont="1" applyAlignment="1">
      <alignment horizontal="left" vertical="center" wrapText="1"/>
    </xf>
    <xf numFmtId="0" fontId="8" fillId="0" borderId="0" xfId="490" quotePrefix="1" applyFont="1" applyAlignment="1">
      <alignment horizontal="center" vertical="center"/>
    </xf>
    <xf numFmtId="180" fontId="8" fillId="0" borderId="0" xfId="425" applyNumberFormat="1" applyFont="1" applyAlignment="1">
      <alignment horizontal="center" vertical="center"/>
    </xf>
    <xf numFmtId="0" fontId="73" fillId="0" borderId="0" xfId="474" applyFont="1" applyAlignment="1">
      <alignment horizontal="center" vertical="center" wrapText="1"/>
    </xf>
    <xf numFmtId="2" fontId="162" fillId="0" borderId="0" xfId="0" applyNumberFormat="1" applyFont="1" applyAlignment="1">
      <alignment horizontal="center" vertical="center"/>
    </xf>
    <xf numFmtId="2" fontId="8" fillId="0" borderId="0" xfId="0" applyNumberFormat="1" applyFont="1" applyAlignment="1">
      <alignment horizontal="center" vertical="center"/>
    </xf>
    <xf numFmtId="0" fontId="8" fillId="0" borderId="0" xfId="0" applyFont="1"/>
    <xf numFmtId="0" fontId="8" fillId="0" borderId="0" xfId="0" applyFont="1" applyAlignment="1">
      <alignment horizontal="center"/>
    </xf>
    <xf numFmtId="165" fontId="8" fillId="0" borderId="0" xfId="0" applyNumberFormat="1" applyFont="1" applyAlignment="1">
      <alignment vertical="center" wrapText="1"/>
    </xf>
    <xf numFmtId="0" fontId="30" fillId="0" borderId="0" xfId="490" applyFont="1" applyAlignment="1">
      <alignment vertical="center" wrapText="1"/>
    </xf>
    <xf numFmtId="0" fontId="73" fillId="0" borderId="0" xfId="490" applyFont="1" applyAlignment="1">
      <alignment horizontal="center" vertical="center"/>
    </xf>
    <xf numFmtId="2" fontId="30" fillId="0" borderId="0" xfId="0" applyNumberFormat="1" applyFont="1" applyAlignment="1">
      <alignment horizontal="center" vertical="center"/>
    </xf>
    <xf numFmtId="0" fontId="8" fillId="0" borderId="0" xfId="436" applyFont="1" applyAlignment="1">
      <alignment vertical="center"/>
    </xf>
    <xf numFmtId="0" fontId="8" fillId="0" borderId="0" xfId="453" applyFont="1" applyAlignment="1">
      <alignment vertical="center"/>
    </xf>
    <xf numFmtId="1" fontId="8" fillId="0" borderId="0" xfId="0" applyNumberFormat="1" applyFont="1" applyAlignment="1">
      <alignment horizontal="center" vertical="center"/>
    </xf>
    <xf numFmtId="0" fontId="44" fillId="0" borderId="18" xfId="447" applyFont="1" applyBorder="1" applyAlignment="1">
      <alignment horizontal="center" vertical="center"/>
    </xf>
    <xf numFmtId="0" fontId="44" fillId="0" borderId="19" xfId="447" applyFont="1" applyBorder="1" applyAlignment="1">
      <alignment horizontal="center" vertical="center"/>
    </xf>
    <xf numFmtId="0" fontId="44" fillId="0" borderId="17" xfId="447" applyFont="1" applyBorder="1" applyAlignment="1">
      <alignment horizontal="center" vertical="center"/>
    </xf>
    <xf numFmtId="0" fontId="44" fillId="0" borderId="17" xfId="447" applyFont="1" applyBorder="1" applyAlignment="1">
      <alignment horizontal="center" vertical="center" wrapText="1"/>
    </xf>
    <xf numFmtId="49" fontId="45" fillId="0" borderId="0" xfId="447" applyNumberFormat="1" applyFont="1" applyAlignment="1">
      <alignment horizontal="center" vertical="center" wrapText="1"/>
    </xf>
    <xf numFmtId="49" fontId="8" fillId="0" borderId="0" xfId="447" applyNumberFormat="1" applyFont="1" applyAlignment="1">
      <alignment horizontal="left" vertical="center" wrapText="1"/>
    </xf>
    <xf numFmtId="0" fontId="30" fillId="0" borderId="0" xfId="447" applyFont="1" applyAlignment="1">
      <alignment horizontal="left" vertical="center" wrapText="1"/>
    </xf>
    <xf numFmtId="0" fontId="35" fillId="0" borderId="0" xfId="447" applyFont="1" applyAlignment="1">
      <alignment horizontal="left" vertical="center" wrapText="1"/>
    </xf>
    <xf numFmtId="49" fontId="35" fillId="0" borderId="0" xfId="447" applyNumberFormat="1" applyFont="1" applyAlignment="1">
      <alignment horizontal="left" vertical="center" wrapText="1"/>
    </xf>
    <xf numFmtId="0" fontId="35" fillId="0" borderId="0" xfId="447" applyFont="1" applyAlignment="1">
      <alignment horizontal="center" vertical="center" wrapText="1"/>
    </xf>
    <xf numFmtId="2" fontId="73" fillId="0" borderId="0" xfId="0" applyNumberFormat="1" applyFont="1" applyAlignment="1">
      <alignment horizontal="center" vertical="center"/>
    </xf>
    <xf numFmtId="0" fontId="30" fillId="0" borderId="0" xfId="0" applyFont="1" applyAlignment="1">
      <alignment vertical="center"/>
    </xf>
    <xf numFmtId="0" fontId="30" fillId="0" borderId="0" xfId="0" applyFont="1"/>
    <xf numFmtId="0" fontId="30" fillId="0" borderId="0" xfId="0" applyFont="1" applyAlignment="1">
      <alignment horizontal="center"/>
    </xf>
    <xf numFmtId="0" fontId="32" fillId="0" borderId="0" xfId="453" applyFont="1" applyAlignment="1">
      <alignment horizontal="left" vertical="center" wrapText="1"/>
    </xf>
    <xf numFmtId="2" fontId="8" fillId="0" borderId="0" xfId="453" applyNumberFormat="1" applyFont="1" applyAlignment="1">
      <alignment vertical="center"/>
    </xf>
    <xf numFmtId="2" fontId="8" fillId="0" borderId="0" xfId="483" applyNumberFormat="1" applyFont="1" applyFill="1" applyAlignment="1">
      <alignment vertical="center"/>
    </xf>
    <xf numFmtId="2" fontId="58" fillId="0" borderId="0" xfId="453" applyNumberFormat="1" applyFont="1" applyAlignment="1">
      <alignment vertical="center"/>
    </xf>
    <xf numFmtId="175" fontId="8" fillId="0" borderId="0" xfId="453" applyNumberFormat="1" applyFont="1" applyAlignment="1">
      <alignment vertical="center"/>
    </xf>
    <xf numFmtId="0" fontId="32" fillId="0" borderId="0" xfId="448" applyFont="1" applyAlignment="1">
      <alignment horizontal="left" vertical="center" wrapText="1"/>
    </xf>
    <xf numFmtId="37" fontId="8" fillId="0" borderId="0" xfId="453" applyNumberFormat="1" applyFont="1" applyAlignment="1">
      <alignment vertical="center"/>
    </xf>
    <xf numFmtId="0" fontId="44" fillId="0" borderId="0" xfId="453" applyFont="1" applyAlignment="1">
      <alignment horizontal="left" vertical="center" wrapText="1"/>
    </xf>
    <xf numFmtId="37" fontId="8" fillId="0" borderId="0" xfId="453" applyNumberFormat="1" applyFont="1" applyAlignment="1">
      <alignment vertical="center" wrapText="1"/>
    </xf>
    <xf numFmtId="37" fontId="46" fillId="0" borderId="0" xfId="453" applyNumberFormat="1" applyFont="1" applyAlignment="1">
      <alignment horizontal="center" vertical="center" wrapText="1"/>
    </xf>
    <xf numFmtId="0" fontId="8" fillId="0" borderId="20" xfId="453" applyFont="1" applyBorder="1" applyAlignment="1">
      <alignment vertical="center" wrapText="1"/>
    </xf>
    <xf numFmtId="0" fontId="8" fillId="0" borderId="20" xfId="453" applyFont="1" applyBorder="1" applyAlignment="1">
      <alignment vertical="center"/>
    </xf>
    <xf numFmtId="1" fontId="8" fillId="0" borderId="0" xfId="453" applyNumberFormat="1" applyFont="1" applyAlignment="1">
      <alignment vertical="center"/>
    </xf>
    <xf numFmtId="0" fontId="8" fillId="0" borderId="20" xfId="453" applyFont="1" applyBorder="1" applyAlignment="1">
      <alignment horizontal="left" vertical="center" wrapText="1"/>
    </xf>
    <xf numFmtId="0" fontId="8" fillId="0" borderId="0" xfId="453" applyFont="1" applyAlignment="1">
      <alignment horizontal="left" vertical="center" wrapText="1"/>
    </xf>
    <xf numFmtId="0" fontId="47" fillId="0" borderId="0" xfId="452" applyFont="1" applyAlignment="1">
      <alignment horizontal="justify" vertical="center" wrapText="1"/>
    </xf>
    <xf numFmtId="0" fontId="8" fillId="0" borderId="0" xfId="452" applyFont="1" applyAlignment="1">
      <alignment vertical="center"/>
    </xf>
    <xf numFmtId="37" fontId="8" fillId="0" borderId="0" xfId="452" applyNumberFormat="1" applyFont="1" applyAlignment="1">
      <alignment vertical="center"/>
    </xf>
    <xf numFmtId="0" fontId="8" fillId="0" borderId="0" xfId="453" applyFont="1" applyAlignment="1">
      <alignment vertical="center" wrapText="1"/>
    </xf>
    <xf numFmtId="4" fontId="8" fillId="0" borderId="0" xfId="453" applyNumberFormat="1" applyFont="1" applyAlignment="1">
      <alignment vertical="center"/>
    </xf>
    <xf numFmtId="0" fontId="49" fillId="0" borderId="0" xfId="453" applyFont="1" applyAlignment="1">
      <alignment horizontal="right" vertical="center"/>
    </xf>
    <xf numFmtId="4" fontId="49" fillId="0" borderId="0" xfId="453" applyNumberFormat="1" applyFont="1" applyAlignment="1">
      <alignment horizontal="left" vertical="center"/>
    </xf>
    <xf numFmtId="165" fontId="48" fillId="0" borderId="0" xfId="453" applyNumberFormat="1" applyFont="1" applyAlignment="1">
      <alignment horizontal="left" vertical="center" wrapText="1"/>
    </xf>
    <xf numFmtId="165" fontId="48" fillId="0" borderId="0" xfId="453" applyNumberFormat="1" applyFont="1" applyAlignment="1">
      <alignment horizontal="right" vertical="center" wrapText="1"/>
    </xf>
    <xf numFmtId="0" fontId="29" fillId="0" borderId="18" xfId="490" applyFont="1" applyBorder="1" applyAlignment="1">
      <alignment horizontal="center" vertical="center" wrapText="1"/>
    </xf>
    <xf numFmtId="0" fontId="29" fillId="0" borderId="17" xfId="490" applyFont="1" applyBorder="1" applyAlignment="1">
      <alignment horizontal="center" vertical="center"/>
    </xf>
    <xf numFmtId="0" fontId="37" fillId="0" borderId="16" xfId="490" applyFont="1" applyBorder="1" applyAlignment="1">
      <alignment vertical="center" wrapText="1"/>
    </xf>
    <xf numFmtId="0" fontId="30" fillId="0" borderId="0" xfId="0" applyFont="1" applyAlignment="1">
      <alignment horizontal="center" wrapText="1"/>
    </xf>
    <xf numFmtId="0" fontId="30" fillId="0" borderId="0" xfId="0" applyFont="1" applyAlignment="1">
      <alignment horizontal="center" vertical="top"/>
    </xf>
    <xf numFmtId="0" fontId="30" fillId="0" borderId="0" xfId="0" applyFont="1" applyAlignment="1">
      <alignment horizontal="left" vertical="top" indent="1"/>
    </xf>
    <xf numFmtId="2" fontId="30" fillId="0" borderId="0" xfId="0" applyNumberFormat="1" applyFont="1" applyAlignment="1">
      <alignment horizontal="center" vertical="center" wrapText="1"/>
    </xf>
    <xf numFmtId="0" fontId="159" fillId="0" borderId="0" xfId="0" applyFont="1" applyAlignment="1">
      <alignment horizontal="left" vertical="center" wrapText="1"/>
    </xf>
    <xf numFmtId="0" fontId="159" fillId="0" borderId="0" xfId="0" applyFont="1" applyAlignment="1">
      <alignment vertical="center"/>
    </xf>
    <xf numFmtId="0" fontId="159" fillId="0" borderId="0" xfId="0" applyFont="1" applyAlignment="1">
      <alignment vertical="center" wrapText="1"/>
    </xf>
    <xf numFmtId="2" fontId="159" fillId="0" borderId="0" xfId="0" applyNumberFormat="1" applyFont="1" applyAlignment="1">
      <alignment horizontal="center" vertical="center" wrapText="1"/>
    </xf>
    <xf numFmtId="49" fontId="32" fillId="0" borderId="0" xfId="449" applyNumberFormat="1" applyFont="1" applyAlignment="1">
      <alignment horizontal="center" vertical="center" wrapText="1"/>
    </xf>
    <xf numFmtId="0" fontId="44" fillId="0" borderId="0" xfId="0" applyFont="1" applyAlignment="1">
      <alignment horizontal="center" vertical="center"/>
    </xf>
    <xf numFmtId="0" fontId="44" fillId="0" borderId="0" xfId="449" applyFont="1" applyAlignment="1">
      <alignment horizontal="center"/>
    </xf>
    <xf numFmtId="0" fontId="8" fillId="0" borderId="0" xfId="0" applyFont="1" applyAlignment="1">
      <alignment wrapText="1"/>
    </xf>
    <xf numFmtId="0" fontId="163" fillId="0" borderId="0" xfId="0" applyFont="1" applyAlignment="1">
      <alignment horizontal="left" vertical="center" wrapText="1"/>
    </xf>
    <xf numFmtId="0" fontId="163" fillId="0" borderId="0" xfId="0" applyFont="1" applyAlignment="1">
      <alignment horizontal="center" vertical="center"/>
    </xf>
    <xf numFmtId="0" fontId="44" fillId="0" borderId="0" xfId="449" applyFont="1" applyAlignment="1">
      <alignment wrapText="1"/>
    </xf>
    <xf numFmtId="0" fontId="164" fillId="0" borderId="0" xfId="0" applyFont="1"/>
    <xf numFmtId="0" fontId="32" fillId="0" borderId="0" xfId="0" applyFont="1" applyAlignment="1">
      <alignment horizontal="center" wrapText="1"/>
    </xf>
    <xf numFmtId="0" fontId="32" fillId="0" borderId="0" xfId="0" applyFont="1" applyAlignment="1">
      <alignment horizontal="left" vertical="center" wrapText="1"/>
    </xf>
    <xf numFmtId="1" fontId="159" fillId="0" borderId="0" xfId="0" applyNumberFormat="1" applyFont="1" applyAlignment="1">
      <alignment horizontal="center" vertical="center" wrapText="1"/>
    </xf>
    <xf numFmtId="0" fontId="30" fillId="0" borderId="0" xfId="474" applyFont="1" applyAlignment="1">
      <alignment horizontal="center" vertical="center" wrapText="1"/>
    </xf>
    <xf numFmtId="0" fontId="8" fillId="0" borderId="0" xfId="474" applyFont="1" applyAlignment="1">
      <alignment vertical="center"/>
    </xf>
    <xf numFmtId="0" fontId="8" fillId="0" borderId="0" xfId="474" applyFont="1" applyAlignment="1">
      <alignment horizontal="center" vertical="center"/>
    </xf>
    <xf numFmtId="0" fontId="8" fillId="0" borderId="0" xfId="474" applyFont="1" applyAlignment="1">
      <alignment horizontal="left" vertical="center" wrapText="1"/>
    </xf>
    <xf numFmtId="0" fontId="30" fillId="0" borderId="0" xfId="474" applyFont="1" applyAlignment="1">
      <alignment vertical="center"/>
    </xf>
    <xf numFmtId="0" fontId="8" fillId="0" borderId="0" xfId="474" applyFont="1" applyAlignment="1">
      <alignment horizontal="center" vertical="center" wrapText="1"/>
    </xf>
    <xf numFmtId="2" fontId="30" fillId="0" borderId="0" xfId="0" applyNumberFormat="1" applyFont="1" applyAlignment="1">
      <alignment horizontal="left" vertical="center" wrapText="1"/>
    </xf>
    <xf numFmtId="3" fontId="8" fillId="0" borderId="0" xfId="437" applyNumberFormat="1" applyAlignment="1">
      <alignment horizontal="center" vertical="center"/>
    </xf>
    <xf numFmtId="2" fontId="48" fillId="0" borderId="0" xfId="0" applyNumberFormat="1" applyFont="1" applyAlignment="1">
      <alignment vertical="center" wrapText="1"/>
    </xf>
    <xf numFmtId="1" fontId="8" fillId="0" borderId="0" xfId="451" applyNumberFormat="1" applyFont="1" applyAlignment="1">
      <alignment horizontal="center" vertical="center"/>
    </xf>
    <xf numFmtId="4" fontId="30" fillId="0" borderId="0" xfId="252" applyNumberFormat="1" applyFont="1" applyFill="1" applyBorder="1" applyAlignment="1" applyProtection="1">
      <alignment horizontal="center" vertical="center"/>
    </xf>
    <xf numFmtId="0" fontId="8" fillId="0" borderId="0" xfId="490" applyFont="1" applyAlignment="1">
      <alignment horizontal="center" vertical="center" wrapText="1"/>
    </xf>
    <xf numFmtId="3" fontId="8" fillId="0" borderId="0" xfId="490" applyNumberFormat="1" applyFont="1" applyAlignment="1">
      <alignment horizontal="center" vertical="center" wrapText="1"/>
    </xf>
    <xf numFmtId="0" fontId="8" fillId="0" borderId="0" xfId="490" applyFont="1" applyAlignment="1">
      <alignment horizontal="right" vertical="center"/>
    </xf>
    <xf numFmtId="0" fontId="165" fillId="0" borderId="0" xfId="472" applyFont="1" applyFill="1" applyAlignment="1">
      <alignment horizontal="center"/>
    </xf>
    <xf numFmtId="2" fontId="32" fillId="0" borderId="0" xfId="490" applyNumberFormat="1" applyFont="1" applyAlignment="1">
      <alignment horizontal="center" vertical="center"/>
    </xf>
    <xf numFmtId="4" fontId="8" fillId="0" borderId="0" xfId="443" applyNumberFormat="1" applyFont="1" applyAlignment="1">
      <alignment horizontal="right" vertical="center"/>
    </xf>
    <xf numFmtId="0" fontId="44" fillId="0" borderId="0" xfId="0" applyFont="1" applyAlignment="1">
      <alignment vertical="center"/>
    </xf>
    <xf numFmtId="0" fontId="44" fillId="0" borderId="0" xfId="0" applyFont="1" applyAlignment="1">
      <alignment vertical="center" wrapText="1"/>
    </xf>
    <xf numFmtId="0" fontId="8" fillId="0" borderId="0" xfId="437" applyAlignment="1">
      <alignment horizontal="right" vertical="center"/>
    </xf>
    <xf numFmtId="4" fontId="32" fillId="0" borderId="0" xfId="437" applyNumberFormat="1" applyFont="1" applyAlignment="1">
      <alignment horizontal="right" vertical="center"/>
    </xf>
    <xf numFmtId="2" fontId="166" fillId="0" borderId="0" xfId="437" applyNumberFormat="1" applyFont="1" applyAlignment="1">
      <alignment vertical="center"/>
    </xf>
    <xf numFmtId="9" fontId="8" fillId="0" borderId="0" xfId="485" applyFont="1" applyFill="1" applyBorder="1" applyAlignment="1">
      <alignment horizontal="right" vertical="center"/>
    </xf>
    <xf numFmtId="0" fontId="0" fillId="0" borderId="0" xfId="0" applyAlignment="1">
      <alignment vertical="center" wrapText="1"/>
    </xf>
    <xf numFmtId="0" fontId="48" fillId="0" borderId="0" xfId="474" applyFont="1" applyAlignment="1">
      <alignment horizontal="center" vertical="center"/>
    </xf>
    <xf numFmtId="0" fontId="32" fillId="0" borderId="0" xfId="474" applyFont="1" applyAlignment="1">
      <alignment horizontal="right" vertical="center"/>
    </xf>
    <xf numFmtId="16" fontId="32" fillId="0" borderId="0" xfId="451" quotePrefix="1" applyNumberFormat="1" applyFont="1" applyAlignment="1">
      <alignment horizontal="center" vertical="center"/>
    </xf>
    <xf numFmtId="0" fontId="80" fillId="0" borderId="0" xfId="474" applyFont="1" applyAlignment="1">
      <alignment horizontal="center" vertical="center"/>
    </xf>
    <xf numFmtId="0" fontId="8" fillId="0" borderId="0" xfId="474" applyFont="1" applyAlignment="1">
      <alignment vertical="center" wrapText="1"/>
    </xf>
    <xf numFmtId="0" fontId="45" fillId="0" borderId="0" xfId="451" applyFont="1" applyAlignment="1">
      <alignment horizontal="center" vertical="center"/>
    </xf>
    <xf numFmtId="4" fontId="32" fillId="0" borderId="0" xfId="474" applyNumberFormat="1" applyFont="1" applyAlignment="1">
      <alignment horizontal="center" vertical="center" wrapText="1"/>
    </xf>
    <xf numFmtId="4" fontId="44" fillId="0" borderId="0" xfId="474" applyNumberFormat="1" applyFont="1" applyAlignment="1">
      <alignment horizontal="right" vertical="center"/>
    </xf>
    <xf numFmtId="0" fontId="77" fillId="0" borderId="0" xfId="474" applyFont="1" applyAlignment="1">
      <alignment horizontal="center" vertical="center"/>
    </xf>
    <xf numFmtId="0" fontId="73" fillId="0" borderId="0" xfId="474" applyFont="1" applyAlignment="1">
      <alignment vertical="center"/>
    </xf>
    <xf numFmtId="0" fontId="8" fillId="0" borderId="0" xfId="474" applyFont="1" applyAlignment="1">
      <alignment horizontal="left" vertical="center"/>
    </xf>
    <xf numFmtId="2" fontId="32" fillId="0" borderId="0" xfId="474" applyNumberFormat="1" applyFont="1" applyAlignment="1">
      <alignment horizontal="center" vertical="center" wrapText="1"/>
    </xf>
    <xf numFmtId="2" fontId="30" fillId="0" borderId="0" xfId="474" applyNumberFormat="1" applyFont="1" applyAlignment="1">
      <alignment horizontal="right" vertical="center"/>
    </xf>
    <xf numFmtId="0" fontId="29" fillId="0" borderId="0" xfId="474" applyFont="1" applyAlignment="1">
      <alignment vertical="center"/>
    </xf>
    <xf numFmtId="0" fontId="8" fillId="0" borderId="0" xfId="451" applyFont="1" applyAlignment="1">
      <alignment vertical="center"/>
    </xf>
    <xf numFmtId="0" fontId="8" fillId="0" borderId="0" xfId="451" applyFont="1" applyAlignment="1">
      <alignment horizontal="center" vertical="center"/>
    </xf>
    <xf numFmtId="4" fontId="8" fillId="0" borderId="0" xfId="474" applyNumberFormat="1" applyFont="1" applyAlignment="1">
      <alignment vertical="center"/>
    </xf>
    <xf numFmtId="0" fontId="30" fillId="0" borderId="0" xfId="474" applyFont="1" applyAlignment="1">
      <alignment horizontal="left" vertical="center" wrapText="1"/>
    </xf>
    <xf numFmtId="0" fontId="159" fillId="0" borderId="0" xfId="474" applyFont="1" applyAlignment="1">
      <alignment horizontal="left" vertical="center" wrapText="1"/>
    </xf>
    <xf numFmtId="2" fontId="8" fillId="0" borderId="0" xfId="451" applyNumberFormat="1" applyFont="1" applyAlignment="1">
      <alignment horizontal="center" vertical="center"/>
    </xf>
    <xf numFmtId="165" fontId="8" fillId="0" borderId="0" xfId="474" applyNumberFormat="1" applyFont="1" applyAlignment="1">
      <alignment horizontal="center" vertical="center" wrapText="1"/>
    </xf>
    <xf numFmtId="184" fontId="50" fillId="0" borderId="0" xfId="474" applyNumberFormat="1" applyFont="1" applyAlignment="1">
      <alignment horizontal="center" vertical="center"/>
    </xf>
    <xf numFmtId="184" fontId="50" fillId="0" borderId="0" xfId="474" applyNumberFormat="1" applyFont="1" applyAlignment="1">
      <alignment horizontal="right" vertical="center"/>
    </xf>
    <xf numFmtId="4" fontId="55" fillId="0" borderId="0" xfId="474" applyNumberFormat="1" applyFont="1" applyAlignment="1">
      <alignment horizontal="center" vertical="center"/>
    </xf>
    <xf numFmtId="4" fontId="49" fillId="0" borderId="0" xfId="474" applyNumberFormat="1" applyFont="1" applyAlignment="1">
      <alignment horizontal="center" vertical="center"/>
    </xf>
    <xf numFmtId="4" fontId="49" fillId="0" borderId="0" xfId="474" applyNumberFormat="1" applyFont="1" applyAlignment="1">
      <alignment horizontal="right" vertical="center"/>
    </xf>
    <xf numFmtId="4" fontId="32" fillId="0" borderId="0" xfId="474" applyNumberFormat="1" applyFont="1" applyAlignment="1">
      <alignment horizontal="right" vertical="center"/>
    </xf>
    <xf numFmtId="0" fontId="49" fillId="0" borderId="0" xfId="474" applyFont="1" applyAlignment="1">
      <alignment vertical="center"/>
    </xf>
    <xf numFmtId="0" fontId="48" fillId="0" borderId="0" xfId="436" applyFont="1" applyAlignment="1">
      <alignment horizontal="center" vertical="center" wrapText="1"/>
    </xf>
    <xf numFmtId="16" fontId="8" fillId="0" borderId="0" xfId="474" applyNumberFormat="1" applyFont="1" applyAlignment="1">
      <alignment horizontal="center" vertical="center"/>
    </xf>
    <xf numFmtId="0" fontId="46" fillId="0" borderId="0" xfId="436" applyFont="1" applyAlignment="1">
      <alignment horizontal="right" vertical="center" wrapText="1"/>
    </xf>
    <xf numFmtId="0" fontId="32" fillId="0" borderId="0" xfId="474" applyFont="1" applyAlignment="1">
      <alignment horizontal="center" vertical="center" wrapText="1"/>
    </xf>
    <xf numFmtId="4" fontId="45" fillId="0" borderId="0" xfId="474" applyNumberFormat="1" applyFont="1" applyAlignment="1">
      <alignment horizontal="right" vertical="center"/>
    </xf>
    <xf numFmtId="2" fontId="8" fillId="0" borderId="0" xfId="474" applyNumberFormat="1" applyFont="1" applyAlignment="1">
      <alignment horizontal="center" vertical="center"/>
    </xf>
    <xf numFmtId="1" fontId="8" fillId="0" borderId="0" xfId="474" applyNumberFormat="1" applyFont="1" applyAlignment="1">
      <alignment vertical="center"/>
    </xf>
    <xf numFmtId="177" fontId="8" fillId="0" borderId="0" xfId="436" applyNumberFormat="1" applyFont="1" applyAlignment="1">
      <alignment horizontal="left" vertical="center" wrapText="1"/>
    </xf>
    <xf numFmtId="177" fontId="8" fillId="0" borderId="0" xfId="436" applyNumberFormat="1" applyFont="1" applyAlignment="1">
      <alignment horizontal="center" vertical="center" wrapText="1"/>
    </xf>
    <xf numFmtId="4" fontId="8" fillId="0" borderId="0" xfId="474" applyNumberFormat="1" applyFont="1" applyAlignment="1">
      <alignment horizontal="right" vertical="center"/>
    </xf>
    <xf numFmtId="0" fontId="8" fillId="0" borderId="0" xfId="436" applyFont="1" applyAlignment="1">
      <alignment horizontal="center" vertical="center"/>
    </xf>
    <xf numFmtId="4" fontId="8" fillId="0" borderId="0" xfId="436" applyNumberFormat="1" applyFont="1" applyAlignment="1">
      <alignment vertical="center"/>
    </xf>
    <xf numFmtId="1" fontId="8" fillId="0" borderId="0" xfId="436" applyNumberFormat="1" applyFont="1" applyAlignment="1">
      <alignment vertical="center"/>
    </xf>
    <xf numFmtId="0" fontId="159" fillId="0" borderId="0" xfId="0" applyFont="1" applyAlignment="1">
      <alignment horizontal="center"/>
    </xf>
    <xf numFmtId="4" fontId="44" fillId="0" borderId="0" xfId="474" applyNumberFormat="1" applyFont="1" applyAlignment="1">
      <alignment horizontal="center" vertical="center"/>
    </xf>
    <xf numFmtId="0" fontId="8" fillId="0" borderId="0" xfId="443" applyFont="1" applyAlignment="1">
      <alignment horizontal="center" vertical="center"/>
    </xf>
    <xf numFmtId="0" fontId="165" fillId="0" borderId="0" xfId="0" applyFont="1" applyAlignment="1">
      <alignment horizontal="center" vertical="center"/>
    </xf>
    <xf numFmtId="0" fontId="8" fillId="0" borderId="0" xfId="443" applyFont="1" applyAlignment="1">
      <alignment vertical="center"/>
    </xf>
    <xf numFmtId="2" fontId="30" fillId="0" borderId="0" xfId="437" applyNumberFormat="1" applyFont="1" applyAlignment="1">
      <alignment horizontal="right" vertical="center"/>
    </xf>
    <xf numFmtId="2" fontId="165" fillId="0" borderId="0" xfId="0" applyNumberFormat="1" applyFont="1" applyAlignment="1">
      <alignment horizontal="center" vertical="center"/>
    </xf>
    <xf numFmtId="0" fontId="159" fillId="0" borderId="0" xfId="0" applyFont="1" applyAlignment="1">
      <alignment horizontal="center" vertical="center"/>
    </xf>
    <xf numFmtId="0" fontId="167" fillId="0" borderId="0" xfId="474" applyFont="1" applyAlignment="1">
      <alignment horizontal="center" vertical="center" wrapText="1"/>
    </xf>
    <xf numFmtId="0" fontId="60" fillId="0" borderId="0" xfId="490" applyFont="1" applyAlignment="1">
      <alignment horizontal="center" vertical="center"/>
    </xf>
    <xf numFmtId="2" fontId="166" fillId="0" borderId="0" xfId="437" applyNumberFormat="1" applyFont="1" applyAlignment="1">
      <alignment horizontal="right" vertical="center"/>
    </xf>
    <xf numFmtId="0" fontId="73" fillId="0" borderId="0" xfId="490" applyFont="1" applyAlignment="1">
      <alignment horizontal="center" vertical="center" wrapText="1"/>
    </xf>
    <xf numFmtId="2" fontId="30" fillId="0" borderId="0" xfId="490" applyNumberFormat="1" applyFont="1" applyAlignment="1">
      <alignment horizontal="center" vertical="center"/>
    </xf>
    <xf numFmtId="0" fontId="168" fillId="0" borderId="0" xfId="0" applyFont="1" applyAlignment="1">
      <alignment vertical="center" wrapText="1"/>
    </xf>
    <xf numFmtId="0" fontId="169" fillId="0" borderId="0" xfId="474" applyFont="1" applyAlignment="1">
      <alignment horizontal="center" vertical="center" wrapText="1"/>
    </xf>
    <xf numFmtId="0" fontId="73" fillId="0" borderId="0" xfId="0" applyFont="1" applyAlignment="1">
      <alignment horizontal="center"/>
    </xf>
    <xf numFmtId="1" fontId="30" fillId="0" borderId="0" xfId="0" applyNumberFormat="1" applyFont="1" applyAlignment="1">
      <alignment horizontal="center" vertical="center" wrapText="1"/>
    </xf>
    <xf numFmtId="0" fontId="74" fillId="0" borderId="0" xfId="0" applyFont="1" applyAlignment="1">
      <alignment vertical="center"/>
    </xf>
    <xf numFmtId="0" fontId="30" fillId="0" borderId="0" xfId="490" applyFont="1" applyAlignment="1">
      <alignment horizontal="center" vertical="center"/>
    </xf>
    <xf numFmtId="2" fontId="170" fillId="0" borderId="0" xfId="0" applyNumberFormat="1" applyFont="1" applyAlignment="1">
      <alignment horizontal="center" vertical="center"/>
    </xf>
    <xf numFmtId="0" fontId="48" fillId="0" borderId="0" xfId="490" applyFont="1" applyAlignment="1">
      <alignment horizontal="right" vertical="center"/>
    </xf>
    <xf numFmtId="0" fontId="30" fillId="0" borderId="0" xfId="490" applyFont="1" applyAlignment="1">
      <alignment vertical="center"/>
    </xf>
    <xf numFmtId="1" fontId="162" fillId="0" borderId="0" xfId="0" applyNumberFormat="1" applyFont="1" applyAlignment="1">
      <alignment horizontal="center" vertical="center"/>
    </xf>
    <xf numFmtId="0" fontId="171" fillId="0" borderId="0" xfId="0" applyFont="1" applyAlignment="1">
      <alignment horizontal="left" vertical="center" wrapText="1"/>
    </xf>
    <xf numFmtId="0" fontId="8" fillId="0" borderId="0" xfId="490" applyFont="1" applyAlignment="1">
      <alignment horizontal="center" vertical="center" textRotation="90" wrapText="1"/>
    </xf>
    <xf numFmtId="2" fontId="8" fillId="0" borderId="0" xfId="490" applyNumberFormat="1" applyFont="1" applyAlignment="1">
      <alignment horizontal="center" vertical="center" textRotation="90" wrapText="1"/>
    </xf>
    <xf numFmtId="3" fontId="8" fillId="0" borderId="0" xfId="490" applyNumberFormat="1" applyFont="1" applyAlignment="1">
      <alignment horizontal="center" vertical="center" textRotation="90" wrapText="1"/>
    </xf>
    <xf numFmtId="0" fontId="48" fillId="0" borderId="0" xfId="490" applyFont="1" applyAlignment="1">
      <alignment horizontal="left" vertical="center" wrapText="1"/>
    </xf>
    <xf numFmtId="0" fontId="44" fillId="0" borderId="0" xfId="490" applyFont="1" applyAlignment="1">
      <alignment horizontal="center" vertical="center"/>
    </xf>
    <xf numFmtId="1" fontId="44" fillId="0" borderId="0" xfId="399" applyNumberFormat="1" applyFont="1" applyAlignment="1">
      <alignment horizontal="center" vertical="center" wrapText="1"/>
    </xf>
    <xf numFmtId="0" fontId="73" fillId="0" borderId="0" xfId="490" applyFont="1" applyAlignment="1">
      <alignment horizontal="right" vertical="center"/>
    </xf>
    <xf numFmtId="0" fontId="73" fillId="0" borderId="0" xfId="490" quotePrefix="1" applyFont="1" applyAlignment="1">
      <alignment horizontal="center" vertical="center"/>
    </xf>
    <xf numFmtId="0" fontId="138" fillId="0" borderId="0" xfId="490" applyFont="1" applyAlignment="1">
      <alignment horizontal="center" vertical="center"/>
    </xf>
    <xf numFmtId="2" fontId="30" fillId="0" borderId="0" xfId="490" applyNumberFormat="1" applyFont="1" applyAlignment="1">
      <alignment vertical="center"/>
    </xf>
    <xf numFmtId="16" fontId="30" fillId="0" borderId="0" xfId="490" applyNumberFormat="1" applyFont="1" applyAlignment="1">
      <alignment vertical="center"/>
    </xf>
    <xf numFmtId="0" fontId="73" fillId="0" borderId="0" xfId="490" applyFont="1" applyAlignment="1">
      <alignment vertical="center"/>
    </xf>
    <xf numFmtId="167" fontId="73" fillId="0" borderId="0" xfId="490" applyNumberFormat="1" applyFont="1" applyAlignment="1">
      <alignment horizontal="center" vertical="center"/>
    </xf>
    <xf numFmtId="0" fontId="133" fillId="0" borderId="0" xfId="490" applyFont="1" applyAlignment="1">
      <alignment vertical="center"/>
    </xf>
    <xf numFmtId="0" fontId="133" fillId="0" borderId="17" xfId="490" applyFont="1" applyBorder="1" applyAlignment="1">
      <alignment horizontal="center" vertical="center" wrapText="1"/>
    </xf>
    <xf numFmtId="0" fontId="133" fillId="0" borderId="0" xfId="490" applyFont="1" applyAlignment="1">
      <alignment horizontal="center" vertical="center" textRotation="90" wrapText="1"/>
    </xf>
    <xf numFmtId="0" fontId="133" fillId="0" borderId="0" xfId="490" applyFont="1" applyAlignment="1">
      <alignment horizontal="center" vertical="center" wrapText="1"/>
    </xf>
    <xf numFmtId="2" fontId="133" fillId="0" borderId="0" xfId="490" applyNumberFormat="1" applyFont="1" applyAlignment="1">
      <alignment horizontal="center" vertical="center" textRotation="90" wrapText="1"/>
    </xf>
    <xf numFmtId="3" fontId="133" fillId="0" borderId="0" xfId="490" applyNumberFormat="1" applyFont="1" applyAlignment="1">
      <alignment horizontal="center" vertical="center" textRotation="90" wrapText="1"/>
    </xf>
    <xf numFmtId="180" fontId="8" fillId="0" borderId="0" xfId="425" applyNumberFormat="1" applyFont="1" applyAlignment="1">
      <alignment horizontal="right" vertical="center"/>
    </xf>
    <xf numFmtId="0" fontId="30" fillId="0" borderId="0" xfId="437" applyFont="1" applyAlignment="1">
      <alignment horizontal="center" vertical="center"/>
    </xf>
    <xf numFmtId="0" fontId="30" fillId="0" borderId="0" xfId="437" applyFont="1" applyAlignment="1">
      <alignment vertical="center"/>
    </xf>
    <xf numFmtId="0" fontId="73" fillId="0" borderId="0" xfId="437" applyFont="1" applyAlignment="1">
      <alignment horizontal="right" vertical="center"/>
    </xf>
    <xf numFmtId="3" fontId="73" fillId="0" borderId="0" xfId="437" applyNumberFormat="1" applyFont="1" applyAlignment="1">
      <alignment horizontal="center" vertical="center"/>
    </xf>
    <xf numFmtId="4" fontId="73" fillId="0" borderId="0" xfId="437" applyNumberFormat="1" applyFont="1" applyAlignment="1">
      <alignment horizontal="center" vertical="center"/>
    </xf>
    <xf numFmtId="1" fontId="30" fillId="0" borderId="0" xfId="437" applyNumberFormat="1" applyFont="1" applyAlignment="1">
      <alignment horizontal="center" vertical="center"/>
    </xf>
    <xf numFmtId="3" fontId="73" fillId="0" borderId="0" xfId="490" applyNumberFormat="1" applyFont="1" applyAlignment="1">
      <alignment horizontal="center" vertical="center"/>
    </xf>
    <xf numFmtId="4" fontId="139" fillId="0" borderId="0" xfId="490" applyNumberFormat="1" applyFont="1" applyAlignment="1">
      <alignment horizontal="right" vertical="center"/>
    </xf>
    <xf numFmtId="3" fontId="30" fillId="0" borderId="0" xfId="490" applyNumberFormat="1" applyFont="1" applyAlignment="1">
      <alignment horizontal="center" vertical="center"/>
    </xf>
    <xf numFmtId="0" fontId="8" fillId="0" borderId="0" xfId="449" applyFont="1" applyAlignment="1">
      <alignment vertical="center"/>
    </xf>
    <xf numFmtId="165" fontId="8" fillId="0" borderId="0" xfId="0" applyNumberFormat="1" applyFont="1" applyAlignment="1">
      <alignment horizontal="center" vertical="center" wrapText="1"/>
    </xf>
    <xf numFmtId="1" fontId="8" fillId="0" borderId="0" xfId="376" applyNumberFormat="1" applyAlignment="1">
      <alignment horizontal="center" vertical="center" wrapText="1"/>
    </xf>
    <xf numFmtId="0" fontId="163" fillId="0" borderId="0" xfId="0" applyFont="1" applyAlignment="1">
      <alignment vertical="center" wrapText="1"/>
    </xf>
    <xf numFmtId="2" fontId="44" fillId="0" borderId="0" xfId="0" applyNumberFormat="1" applyFont="1" applyAlignment="1">
      <alignment horizontal="center" vertical="center"/>
    </xf>
    <xf numFmtId="2" fontId="8" fillId="0" borderId="0" xfId="0" applyNumberFormat="1" applyFont="1" applyAlignment="1">
      <alignment horizontal="center"/>
    </xf>
    <xf numFmtId="0" fontId="168" fillId="0" borderId="0" xfId="0" applyFont="1"/>
    <xf numFmtId="49" fontId="168" fillId="0" borderId="0" xfId="0" applyNumberFormat="1" applyFont="1" applyAlignment="1">
      <alignment horizontal="center" vertical="center" wrapText="1"/>
    </xf>
    <xf numFmtId="3" fontId="168" fillId="0" borderId="0" xfId="0" applyNumberFormat="1" applyFont="1" applyAlignment="1">
      <alignment horizontal="center" vertical="center" wrapText="1"/>
    </xf>
    <xf numFmtId="0" fontId="59" fillId="0" borderId="0" xfId="490" applyFont="1" applyAlignment="1">
      <alignment horizontal="center" vertical="center"/>
    </xf>
    <xf numFmtId="0" fontId="172" fillId="0" borderId="0" xfId="0" applyFont="1" applyAlignment="1">
      <alignment horizontal="center" vertical="center" wrapText="1"/>
    </xf>
    <xf numFmtId="0" fontId="8" fillId="0" borderId="0" xfId="376" applyAlignment="1">
      <alignment vertical="center"/>
    </xf>
    <xf numFmtId="10" fontId="8" fillId="0" borderId="0" xfId="376" applyNumberFormat="1" applyAlignment="1">
      <alignment vertical="center"/>
    </xf>
    <xf numFmtId="0" fontId="45" fillId="0" borderId="0" xfId="376" applyFont="1" applyAlignment="1">
      <alignment horizontal="center" vertical="center" wrapText="1"/>
    </xf>
    <xf numFmtId="175" fontId="8" fillId="0" borderId="0" xfId="376" applyNumberFormat="1" applyAlignment="1">
      <alignment vertical="center"/>
    </xf>
    <xf numFmtId="168" fontId="8" fillId="0" borderId="0" xfId="376" applyNumberFormat="1" applyAlignment="1">
      <alignment vertical="center"/>
    </xf>
    <xf numFmtId="0" fontId="32" fillId="0" borderId="0" xfId="376" applyFont="1" applyAlignment="1">
      <alignment horizontal="left" vertical="center" wrapText="1"/>
    </xf>
    <xf numFmtId="0" fontId="32" fillId="0" borderId="0" xfId="376" applyFont="1" applyAlignment="1">
      <alignment horizontal="left" vertical="center"/>
    </xf>
    <xf numFmtId="0" fontId="8" fillId="0" borderId="0" xfId="376" applyAlignment="1">
      <alignment horizontal="left" vertical="center"/>
    </xf>
    <xf numFmtId="0" fontId="8" fillId="0" borderId="0" xfId="376" applyAlignment="1">
      <alignment horizontal="right" vertical="center" wrapText="1"/>
    </xf>
    <xf numFmtId="4" fontId="50" fillId="0" borderId="0" xfId="376" applyNumberFormat="1" applyFont="1" applyAlignment="1">
      <alignment horizontal="center" vertical="center" wrapText="1"/>
    </xf>
    <xf numFmtId="3" fontId="50" fillId="0" borderId="0" xfId="376" applyNumberFormat="1" applyFont="1" applyAlignment="1">
      <alignment horizontal="center" vertical="center" wrapText="1"/>
    </xf>
    <xf numFmtId="175" fontId="8" fillId="0" borderId="0" xfId="376" applyNumberFormat="1" applyAlignment="1">
      <alignment horizontal="right" vertical="center"/>
    </xf>
    <xf numFmtId="0" fontId="54" fillId="0" borderId="17" xfId="376" applyFont="1" applyBorder="1" applyAlignment="1">
      <alignment horizontal="center" vertical="center" wrapText="1"/>
    </xf>
    <xf numFmtId="0" fontId="29" fillId="0" borderId="0" xfId="376" applyFont="1" applyAlignment="1">
      <alignment vertical="center"/>
    </xf>
    <xf numFmtId="0" fontId="45" fillId="0" borderId="0" xfId="444" applyFont="1" applyAlignment="1">
      <alignment horizontal="center" vertical="center"/>
    </xf>
    <xf numFmtId="0" fontId="45" fillId="0" borderId="0" xfId="376" applyFont="1" applyAlignment="1">
      <alignment vertical="center" wrapText="1"/>
    </xf>
    <xf numFmtId="4" fontId="32" fillId="0" borderId="0" xfId="376" applyNumberFormat="1" applyFont="1" applyAlignment="1">
      <alignment vertical="center"/>
    </xf>
    <xf numFmtId="0" fontId="8" fillId="0" borderId="0" xfId="376" quotePrefix="1" applyAlignment="1">
      <alignment horizontal="center" vertical="center" wrapText="1"/>
    </xf>
    <xf numFmtId="0" fontId="33" fillId="0" borderId="0" xfId="444" applyFont="1" applyAlignment="1">
      <alignment horizontal="center" vertical="center"/>
    </xf>
    <xf numFmtId="1" fontId="8" fillId="0" borderId="0" xfId="376" applyNumberFormat="1" applyAlignment="1">
      <alignment horizontal="center" vertical="center"/>
    </xf>
    <xf numFmtId="4" fontId="8" fillId="0" borderId="0" xfId="376" applyNumberFormat="1" applyAlignment="1">
      <alignment vertical="center"/>
    </xf>
    <xf numFmtId="4" fontId="30" fillId="0" borderId="0" xfId="252" applyNumberFormat="1" applyFont="1" applyFill="1" applyBorder="1" applyAlignment="1" applyProtection="1">
      <alignment vertical="center"/>
    </xf>
    <xf numFmtId="4" fontId="30" fillId="0" borderId="0" xfId="252" applyNumberFormat="1" applyFont="1" applyFill="1" applyBorder="1" applyAlignment="1" applyProtection="1">
      <alignment horizontal="right" vertical="center"/>
    </xf>
    <xf numFmtId="3" fontId="30" fillId="0" borderId="0" xfId="252" applyNumberFormat="1" applyFont="1" applyFill="1" applyBorder="1" applyAlignment="1" applyProtection="1">
      <alignment horizontal="right" vertical="center"/>
    </xf>
    <xf numFmtId="16" fontId="50" fillId="0" borderId="0" xfId="376" applyNumberFormat="1" applyFont="1" applyAlignment="1">
      <alignment horizontal="center" vertical="center"/>
    </xf>
    <xf numFmtId="0" fontId="50" fillId="0" borderId="0" xfId="376" applyFont="1" applyAlignment="1">
      <alignment horizontal="right" vertical="center" wrapText="1"/>
    </xf>
    <xf numFmtId="0" fontId="55" fillId="0" borderId="0" xfId="444" applyFont="1" applyAlignment="1">
      <alignment horizontal="center" vertical="center"/>
    </xf>
    <xf numFmtId="0" fontId="49" fillId="0" borderId="0" xfId="376" applyFont="1" applyAlignment="1">
      <alignment horizontal="center" vertical="center"/>
    </xf>
    <xf numFmtId="4" fontId="50" fillId="0" borderId="0" xfId="376" applyNumberFormat="1" applyFont="1" applyAlignment="1">
      <alignment vertical="center"/>
    </xf>
    <xf numFmtId="3" fontId="50" fillId="0" borderId="0" xfId="376" applyNumberFormat="1" applyFont="1" applyAlignment="1">
      <alignment vertical="center"/>
    </xf>
    <xf numFmtId="16" fontId="50" fillId="0" borderId="0" xfId="376" applyNumberFormat="1" applyFont="1" applyAlignment="1">
      <alignment horizontal="right" vertical="center"/>
    </xf>
    <xf numFmtId="0" fontId="45" fillId="0" borderId="0" xfId="376" applyFont="1" applyAlignment="1">
      <alignment horizontal="left" vertical="center"/>
    </xf>
    <xf numFmtId="3" fontId="8" fillId="0" borderId="0" xfId="376" applyNumberFormat="1" applyAlignment="1">
      <alignment vertical="center"/>
    </xf>
    <xf numFmtId="0" fontId="8" fillId="0" borderId="0" xfId="436" applyFont="1" applyAlignment="1">
      <alignment horizontal="center" vertical="center" wrapText="1"/>
    </xf>
    <xf numFmtId="16" fontId="8" fillId="0" borderId="0" xfId="474" applyNumberFormat="1" applyFont="1" applyAlignment="1">
      <alignment horizontal="left" vertical="center" wrapText="1"/>
    </xf>
    <xf numFmtId="4" fontId="8" fillId="0" borderId="0" xfId="474" applyNumberFormat="1" applyFont="1" applyAlignment="1">
      <alignment horizontal="center" vertical="center" wrapText="1"/>
    </xf>
    <xf numFmtId="4" fontId="8" fillId="0" borderId="0" xfId="376" applyNumberFormat="1" applyAlignment="1">
      <alignment horizontal="center" vertical="center"/>
    </xf>
    <xf numFmtId="2" fontId="8" fillId="0" borderId="0" xfId="376" applyNumberFormat="1" applyAlignment="1">
      <alignment horizontal="center" vertical="center"/>
    </xf>
    <xf numFmtId="0" fontId="50" fillId="0" borderId="0" xfId="376" applyFont="1" applyAlignment="1">
      <alignment horizontal="center" vertical="center"/>
    </xf>
    <xf numFmtId="0" fontId="50" fillId="0" borderId="0" xfId="376" applyFont="1" applyAlignment="1">
      <alignment horizontal="right" vertical="center"/>
    </xf>
    <xf numFmtId="0" fontId="45" fillId="0" borderId="0" xfId="376" applyFont="1" applyAlignment="1">
      <alignment vertical="center"/>
    </xf>
    <xf numFmtId="0" fontId="8" fillId="0" borderId="0" xfId="376" quotePrefix="1" applyAlignment="1">
      <alignment horizontal="center" vertical="center"/>
    </xf>
    <xf numFmtId="3" fontId="8" fillId="0" borderId="0" xfId="376" applyNumberFormat="1" applyAlignment="1">
      <alignment horizontal="center" vertical="center"/>
    </xf>
    <xf numFmtId="4" fontId="49" fillId="0" borderId="0" xfId="376" applyNumberFormat="1" applyFont="1" applyAlignment="1">
      <alignment horizontal="center" vertical="center"/>
    </xf>
    <xf numFmtId="4" fontId="57" fillId="0" borderId="0" xfId="376" applyNumberFormat="1" applyFont="1" applyAlignment="1">
      <alignment vertical="center"/>
    </xf>
    <xf numFmtId="10" fontId="8" fillId="0" borderId="0" xfId="376" applyNumberFormat="1" applyAlignment="1">
      <alignment horizontal="center" vertical="center"/>
    </xf>
    <xf numFmtId="0" fontId="32" fillId="0" borderId="0" xfId="0" applyFont="1" applyAlignment="1">
      <alignment horizontal="right" vertical="center" wrapText="1"/>
    </xf>
    <xf numFmtId="0" fontId="32" fillId="0" borderId="0" xfId="376" applyFont="1" applyAlignment="1">
      <alignment horizontal="center" vertical="center"/>
    </xf>
    <xf numFmtId="0" fontId="32" fillId="0" borderId="0" xfId="376" applyFont="1" applyAlignment="1">
      <alignment vertical="center"/>
    </xf>
    <xf numFmtId="0" fontId="57" fillId="0" borderId="0" xfId="376" applyFont="1" applyAlignment="1">
      <alignment vertical="center"/>
    </xf>
    <xf numFmtId="0" fontId="30" fillId="0" borderId="0" xfId="443" applyFont="1" applyAlignment="1">
      <alignment vertical="center" wrapText="1"/>
    </xf>
    <xf numFmtId="0" fontId="30" fillId="0" borderId="0" xfId="443" applyFont="1" applyAlignment="1">
      <alignment horizontal="center" vertical="center"/>
    </xf>
    <xf numFmtId="3" fontId="30" fillId="0" borderId="0" xfId="271" applyNumberFormat="1" applyFont="1" applyFill="1" applyAlignment="1">
      <alignment horizontal="center" vertical="center"/>
    </xf>
    <xf numFmtId="3" fontId="30" fillId="0" borderId="0" xfId="443" applyNumberFormat="1" applyFont="1" applyAlignment="1">
      <alignment horizontal="center" vertical="center"/>
    </xf>
    <xf numFmtId="1" fontId="30" fillId="0" borderId="0" xfId="0" applyNumberFormat="1" applyFont="1" applyAlignment="1">
      <alignment horizontal="center" vertical="center"/>
    </xf>
    <xf numFmtId="0" fontId="45" fillId="0" borderId="0" xfId="376" applyFont="1" applyAlignment="1">
      <alignment horizontal="center" vertical="center"/>
    </xf>
    <xf numFmtId="178" fontId="8" fillId="0" borderId="0" xfId="166" applyNumberFormat="1" applyFont="1" applyFill="1" applyBorder="1" applyAlignment="1" applyProtection="1">
      <alignment horizontal="center" vertical="center"/>
    </xf>
    <xf numFmtId="178" fontId="8" fillId="0" borderId="0" xfId="166" applyNumberFormat="1" applyFont="1" applyFill="1" applyBorder="1" applyAlignment="1">
      <alignment horizontal="right" vertical="center"/>
    </xf>
    <xf numFmtId="4" fontId="8" fillId="0" borderId="0" xfId="166" applyNumberFormat="1" applyFont="1" applyFill="1" applyBorder="1" applyAlignment="1">
      <alignment horizontal="right" vertical="center"/>
    </xf>
    <xf numFmtId="3" fontId="8" fillId="0" borderId="0" xfId="166" applyNumberFormat="1" applyFont="1" applyFill="1" applyBorder="1" applyAlignment="1">
      <alignment horizontal="center" vertical="center"/>
    </xf>
    <xf numFmtId="4" fontId="8" fillId="0" borderId="0" xfId="376" applyNumberFormat="1" applyAlignment="1">
      <alignment horizontal="right" vertical="center"/>
    </xf>
    <xf numFmtId="0" fontId="74" fillId="0" borderId="0" xfId="0" applyFont="1" applyAlignment="1">
      <alignment horizontal="center" vertical="center" wrapText="1"/>
    </xf>
    <xf numFmtId="0" fontId="53" fillId="0" borderId="0" xfId="376" applyFont="1" applyAlignment="1">
      <alignment horizontal="center" vertical="center"/>
    </xf>
    <xf numFmtId="0" fontId="53" fillId="0" borderId="0" xfId="376" applyFont="1" applyAlignment="1">
      <alignment horizontal="right" vertical="center" wrapText="1"/>
    </xf>
    <xf numFmtId="0" fontId="55" fillId="0" borderId="0" xfId="376" applyFont="1" applyAlignment="1">
      <alignment horizontal="center" vertical="center"/>
    </xf>
    <xf numFmtId="4" fontId="8" fillId="0" borderId="0" xfId="166" applyNumberFormat="1" applyFont="1" applyFill="1" applyBorder="1" applyAlignment="1" applyProtection="1">
      <alignment horizontal="right" vertical="center"/>
    </xf>
    <xf numFmtId="0" fontId="8" fillId="0" borderId="0" xfId="0" applyFont="1" applyAlignment="1">
      <alignment vertical="top" wrapText="1"/>
    </xf>
    <xf numFmtId="0" fontId="168" fillId="0" borderId="0" xfId="0" applyFont="1" applyAlignment="1">
      <alignment horizontal="center" vertical="center"/>
    </xf>
    <xf numFmtId="0" fontId="137" fillId="0" borderId="0" xfId="0" applyFont="1"/>
    <xf numFmtId="2" fontId="8" fillId="0" borderId="0" xfId="0" applyNumberFormat="1" applyFont="1" applyAlignment="1">
      <alignment horizontal="center" vertical="center" wrapText="1"/>
    </xf>
    <xf numFmtId="4" fontId="8" fillId="0" borderId="0" xfId="271" applyNumberFormat="1" applyFont="1" applyFill="1" applyBorder="1" applyAlignment="1" applyProtection="1">
      <alignment horizontal="center" vertical="center"/>
    </xf>
    <xf numFmtId="4" fontId="8" fillId="0" borderId="0" xfId="425" applyNumberFormat="1" applyFont="1" applyAlignment="1">
      <alignment horizontal="center" vertical="center"/>
    </xf>
    <xf numFmtId="0" fontId="134" fillId="0" borderId="0" xfId="0" applyFont="1"/>
    <xf numFmtId="0" fontId="160" fillId="0" borderId="0" xfId="437" applyFont="1" applyAlignment="1">
      <alignment vertical="center"/>
    </xf>
    <xf numFmtId="4" fontId="32" fillId="0" borderId="0" xfId="490" applyNumberFormat="1" applyFont="1" applyAlignment="1">
      <alignment horizontal="center" vertical="center"/>
    </xf>
    <xf numFmtId="0" fontId="171" fillId="0" borderId="0" xfId="490" applyFont="1" applyAlignment="1">
      <alignment vertical="center"/>
    </xf>
    <xf numFmtId="0" fontId="30" fillId="0" borderId="0" xfId="0" applyFont="1" applyAlignment="1">
      <alignment horizontal="left" vertical="center"/>
    </xf>
    <xf numFmtId="0" fontId="30" fillId="0" borderId="0" xfId="0" applyFont="1" applyAlignment="1">
      <alignment horizontal="justify" vertical="center" wrapText="1"/>
    </xf>
    <xf numFmtId="176" fontId="8" fillId="0" borderId="0" xfId="376" applyNumberFormat="1" applyAlignment="1">
      <alignment horizontal="center" vertical="center"/>
    </xf>
    <xf numFmtId="0" fontId="73" fillId="0" borderId="0" xfId="0" applyFont="1" applyAlignment="1">
      <alignment horizontal="center" vertical="center" wrapText="1"/>
    </xf>
    <xf numFmtId="0" fontId="30" fillId="0" borderId="0" xfId="440" quotePrefix="1" applyAlignment="1">
      <alignment horizontal="center" vertical="center"/>
    </xf>
    <xf numFmtId="0" fontId="146" fillId="0" borderId="0" xfId="0" applyFont="1"/>
    <xf numFmtId="0" fontId="74" fillId="0" borderId="0" xfId="0" applyFont="1"/>
    <xf numFmtId="0" fontId="147" fillId="0" borderId="0" xfId="0" applyFont="1" applyAlignment="1">
      <alignment horizontal="center" vertical="center" wrapText="1"/>
    </xf>
    <xf numFmtId="1" fontId="8" fillId="0" borderId="0" xfId="166" applyNumberFormat="1" applyFont="1" applyFill="1" applyBorder="1" applyAlignment="1" applyProtection="1">
      <alignment horizontal="center" vertical="center"/>
    </xf>
    <xf numFmtId="1" fontId="8" fillId="0" borderId="0" xfId="0" applyNumberFormat="1" applyFont="1" applyAlignment="1">
      <alignment vertical="center" wrapText="1"/>
    </xf>
    <xf numFmtId="1" fontId="8" fillId="0" borderId="0" xfId="0" applyNumberFormat="1" applyFont="1" applyAlignment="1">
      <alignment vertical="center"/>
    </xf>
    <xf numFmtId="0" fontId="30" fillId="0" borderId="0" xfId="453" applyFont="1" applyAlignment="1">
      <alignment horizontal="left" vertical="center" wrapText="1"/>
    </xf>
    <xf numFmtId="0" fontId="30" fillId="0" borderId="0" xfId="436" applyFont="1" applyAlignment="1">
      <alignment horizontal="justify" vertical="center" wrapText="1"/>
    </xf>
    <xf numFmtId="0" fontId="30" fillId="0" borderId="0" xfId="452" applyFont="1" applyAlignment="1">
      <alignment vertical="center"/>
    </xf>
    <xf numFmtId="0" fontId="30" fillId="0" borderId="0" xfId="0" applyFont="1" applyAlignment="1">
      <alignment horizontal="justify" vertical="center"/>
    </xf>
    <xf numFmtId="0" fontId="74" fillId="0" borderId="0" xfId="0" applyFont="1" applyAlignment="1">
      <alignment horizontal="center" vertical="center"/>
    </xf>
    <xf numFmtId="2" fontId="30" fillId="0" borderId="0" xfId="0" applyNumberFormat="1" applyFont="1" applyAlignment="1">
      <alignment vertical="center"/>
    </xf>
    <xf numFmtId="37" fontId="30" fillId="0" borderId="0" xfId="0" applyNumberFormat="1" applyFont="1" applyAlignment="1">
      <alignment vertical="center"/>
    </xf>
    <xf numFmtId="0" fontId="30" fillId="0" borderId="0" xfId="436" applyFont="1" applyAlignment="1">
      <alignment vertical="center"/>
    </xf>
    <xf numFmtId="0" fontId="74" fillId="0" borderId="0" xfId="436" applyFont="1" applyAlignment="1">
      <alignment horizontal="center" vertical="center"/>
    </xf>
    <xf numFmtId="2" fontId="30" fillId="0" borderId="0" xfId="436" applyNumberFormat="1" applyFont="1" applyAlignment="1">
      <alignment vertical="center"/>
    </xf>
    <xf numFmtId="37" fontId="30" fillId="0" borderId="0" xfId="436" applyNumberFormat="1" applyFont="1" applyAlignment="1">
      <alignment vertical="center"/>
    </xf>
    <xf numFmtId="0" fontId="8" fillId="0" borderId="0" xfId="445" applyFont="1" applyAlignment="1">
      <alignment vertical="center"/>
    </xf>
    <xf numFmtId="0" fontId="31" fillId="0" borderId="0" xfId="0" applyFont="1" applyAlignment="1">
      <alignment horizontal="justify" vertical="center"/>
    </xf>
    <xf numFmtId="0" fontId="8" fillId="0" borderId="0" xfId="436" applyFont="1" applyAlignment="1">
      <alignment horizontal="justify" vertical="center" wrapText="1"/>
    </xf>
    <xf numFmtId="2" fontId="8" fillId="0" borderId="0" xfId="436" applyNumberFormat="1" applyFont="1" applyAlignment="1">
      <alignment vertical="center"/>
    </xf>
    <xf numFmtId="0" fontId="8" fillId="0" borderId="26" xfId="453" applyFont="1" applyBorder="1" applyAlignment="1">
      <alignment horizontal="left" vertical="center" wrapText="1"/>
    </xf>
    <xf numFmtId="0" fontId="30" fillId="0" borderId="26" xfId="436" applyFont="1" applyBorder="1" applyAlignment="1">
      <alignment vertical="center"/>
    </xf>
    <xf numFmtId="4" fontId="8" fillId="54" borderId="17" xfId="447" applyNumberFormat="1" applyFont="1" applyFill="1" applyBorder="1" applyAlignment="1">
      <alignment vertical="center"/>
    </xf>
    <xf numFmtId="4" fontId="8" fillId="55" borderId="0" xfId="490" applyNumberFormat="1" applyFont="1" applyFill="1" applyAlignment="1">
      <alignment vertical="center"/>
    </xf>
    <xf numFmtId="0" fontId="8" fillId="0" borderId="0" xfId="0" applyFont="1" applyAlignment="1">
      <alignment horizontal="right" vertical="center" wrapText="1"/>
    </xf>
    <xf numFmtId="10" fontId="8" fillId="0" borderId="0" xfId="485" applyNumberFormat="1" applyFont="1" applyFill="1" applyAlignment="1">
      <alignment horizontal="center" vertical="center" wrapText="1"/>
    </xf>
    <xf numFmtId="4" fontId="8" fillId="54" borderId="17" xfId="376" applyNumberFormat="1" applyFill="1" applyBorder="1" applyAlignment="1" applyProtection="1">
      <alignment vertical="center"/>
      <protection locked="0"/>
    </xf>
    <xf numFmtId="0" fontId="48" fillId="0" borderId="0" xfId="0" applyFont="1" applyAlignment="1">
      <alignment horizontal="right" vertical="center" wrapText="1"/>
    </xf>
    <xf numFmtId="0" fontId="48" fillId="0" borderId="0" xfId="0" applyFont="1" applyAlignment="1">
      <alignment horizontal="center" vertical="center" wrapText="1"/>
    </xf>
    <xf numFmtId="10" fontId="48" fillId="0" borderId="0" xfId="0" applyNumberFormat="1" applyFont="1" applyAlignment="1">
      <alignment horizontal="center" vertical="center" wrapText="1"/>
    </xf>
    <xf numFmtId="0" fontId="30" fillId="0" borderId="0" xfId="452" applyFont="1" applyAlignment="1">
      <alignment horizontal="justify" vertical="center" wrapText="1"/>
    </xf>
    <xf numFmtId="43" fontId="8" fillId="0" borderId="0" xfId="0" applyNumberFormat="1" applyFont="1" applyAlignment="1">
      <alignment horizontal="center" vertical="center" wrapText="1"/>
    </xf>
    <xf numFmtId="2" fontId="30" fillId="0" borderId="0" xfId="437" applyNumberFormat="1" applyFont="1" applyAlignment="1">
      <alignment horizontal="center" vertical="center"/>
    </xf>
    <xf numFmtId="2" fontId="30" fillId="55" borderId="0" xfId="437" applyNumberFormat="1" applyFont="1" applyFill="1" applyAlignment="1">
      <alignment horizontal="center" vertical="center"/>
    </xf>
    <xf numFmtId="43" fontId="8" fillId="0" borderId="0" xfId="0" applyNumberFormat="1" applyFont="1" applyAlignment="1">
      <alignment horizontal="right" vertical="center" wrapText="1"/>
    </xf>
    <xf numFmtId="4" fontId="49" fillId="55" borderId="0" xfId="425" applyNumberFormat="1" applyFont="1" applyFill="1" applyAlignment="1">
      <alignment horizontal="right" vertical="center"/>
    </xf>
    <xf numFmtId="3" fontId="8" fillId="55" borderId="0" xfId="425" applyNumberFormat="1" applyFont="1" applyFill="1" applyAlignment="1">
      <alignment horizontal="center" vertical="center"/>
    </xf>
    <xf numFmtId="4" fontId="8" fillId="55" borderId="0" xfId="425" applyNumberFormat="1" applyFont="1" applyFill="1" applyAlignment="1">
      <alignment horizontal="right" vertical="center"/>
    </xf>
    <xf numFmtId="0" fontId="137" fillId="0" borderId="0" xfId="490" applyFont="1" applyAlignment="1">
      <alignment vertical="center"/>
    </xf>
    <xf numFmtId="0" fontId="148" fillId="0" borderId="16" xfId="490" applyFont="1" applyBorder="1" applyAlignment="1">
      <alignment vertical="center"/>
    </xf>
    <xf numFmtId="4" fontId="50" fillId="55" borderId="0" xfId="376" applyNumberFormat="1" applyFont="1" applyFill="1" applyAlignment="1">
      <alignment vertical="center"/>
    </xf>
    <xf numFmtId="4" fontId="30" fillId="55" borderId="0" xfId="376" applyNumberFormat="1" applyFont="1" applyFill="1" applyAlignment="1">
      <alignment vertical="center"/>
    </xf>
    <xf numFmtId="4" fontId="8" fillId="0" borderId="0" xfId="0" applyNumberFormat="1" applyFont="1" applyAlignment="1">
      <alignment horizontal="right" vertical="center" wrapText="1"/>
    </xf>
    <xf numFmtId="0" fontId="64" fillId="54" borderId="16" xfId="490" applyFont="1" applyFill="1" applyBorder="1" applyAlignment="1">
      <alignment vertical="center"/>
    </xf>
    <xf numFmtId="0" fontId="10" fillId="0" borderId="16" xfId="490" applyBorder="1" applyAlignment="1">
      <alignment horizontal="center" vertical="center"/>
    </xf>
    <xf numFmtId="0" fontId="10" fillId="0" borderId="16" xfId="490" applyBorder="1" applyAlignment="1">
      <alignment vertical="center"/>
    </xf>
    <xf numFmtId="0" fontId="8" fillId="0" borderId="17" xfId="490" applyFont="1" applyBorder="1" applyAlignment="1">
      <alignment horizontal="center" vertical="center" wrapText="1"/>
    </xf>
    <xf numFmtId="0" fontId="44" fillId="0" borderId="18" xfId="447" applyFont="1" applyBorder="1" applyAlignment="1">
      <alignment horizontal="center" vertical="center" wrapText="1"/>
    </xf>
    <xf numFmtId="0" fontId="44" fillId="0" borderId="19" xfId="447" applyFont="1" applyBorder="1" applyAlignment="1">
      <alignment horizontal="center" vertical="center" wrapText="1"/>
    </xf>
    <xf numFmtId="0" fontId="8" fillId="0" borderId="0" xfId="453" applyFont="1" applyAlignment="1">
      <alignment horizontal="center" vertical="center"/>
    </xf>
    <xf numFmtId="0" fontId="48" fillId="0" borderId="18" xfId="436" applyFont="1" applyBorder="1" applyAlignment="1">
      <alignment horizontal="center" vertical="center" wrapText="1"/>
    </xf>
    <xf numFmtId="0" fontId="48" fillId="0" borderId="19" xfId="436" applyFont="1" applyBorder="1" applyAlignment="1">
      <alignment horizontal="center" vertical="center" wrapText="1"/>
    </xf>
    <xf numFmtId="0" fontId="48" fillId="0" borderId="17" xfId="436" applyFont="1" applyBorder="1" applyAlignment="1">
      <alignment horizontal="center" vertical="center" wrapText="1"/>
    </xf>
    <xf numFmtId="0" fontId="48" fillId="0" borderId="21" xfId="447" applyFont="1" applyBorder="1" applyAlignment="1">
      <alignment horizontal="center" vertical="center" wrapText="1"/>
    </xf>
    <xf numFmtId="0" fontId="48" fillId="0" borderId="22" xfId="447" applyFont="1" applyBorder="1" applyAlignment="1">
      <alignment horizontal="center" vertical="center" wrapText="1"/>
    </xf>
    <xf numFmtId="0" fontId="54" fillId="0" borderId="18" xfId="376" applyFont="1" applyBorder="1" applyAlignment="1">
      <alignment horizontal="center" vertical="center" wrapText="1"/>
    </xf>
    <xf numFmtId="0" fontId="54" fillId="0" borderId="19" xfId="376" applyFont="1" applyBorder="1" applyAlignment="1">
      <alignment horizontal="center" vertical="center" wrapText="1"/>
    </xf>
    <xf numFmtId="0" fontId="54" fillId="0" borderId="17" xfId="376" applyFont="1" applyBorder="1" applyAlignment="1">
      <alignment horizontal="center" vertical="center" wrapText="1"/>
    </xf>
    <xf numFmtId="0" fontId="29" fillId="0" borderId="18" xfId="376" applyFont="1" applyBorder="1" applyAlignment="1">
      <alignment horizontal="center" vertical="center" wrapText="1"/>
    </xf>
    <xf numFmtId="0" fontId="29" fillId="0" borderId="19" xfId="376" applyFont="1" applyBorder="1" applyAlignment="1">
      <alignment horizontal="center" vertical="center" wrapText="1"/>
    </xf>
    <xf numFmtId="0" fontId="29" fillId="0" borderId="23" xfId="490" applyFont="1" applyBorder="1" applyAlignment="1">
      <alignment horizontal="center" vertical="center"/>
    </xf>
    <xf numFmtId="0" fontId="29" fillId="0" borderId="24" xfId="490" applyFont="1" applyBorder="1" applyAlignment="1">
      <alignment horizontal="center" vertical="center"/>
    </xf>
    <xf numFmtId="0" fontId="29" fillId="0" borderId="25" xfId="490" applyFont="1" applyBorder="1" applyAlignment="1">
      <alignment horizontal="center" vertical="center"/>
    </xf>
    <xf numFmtId="0" fontId="29" fillId="0" borderId="18" xfId="490" applyFont="1" applyBorder="1" applyAlignment="1">
      <alignment horizontal="center" vertical="center" textRotation="90" wrapText="1"/>
    </xf>
    <xf numFmtId="0" fontId="29" fillId="0" borderId="19" xfId="490" applyFont="1" applyBorder="1" applyAlignment="1">
      <alignment horizontal="center" vertical="center" textRotation="90" wrapText="1"/>
    </xf>
    <xf numFmtId="0" fontId="29" fillId="0" borderId="18" xfId="490" applyFont="1" applyBorder="1" applyAlignment="1">
      <alignment horizontal="center" vertical="center" wrapText="1"/>
    </xf>
    <xf numFmtId="0" fontId="29" fillId="0" borderId="19" xfId="490" applyFont="1" applyBorder="1" applyAlignment="1">
      <alignment horizontal="center" vertical="center" wrapText="1"/>
    </xf>
    <xf numFmtId="2" fontId="29" fillId="0" borderId="18" xfId="490" applyNumberFormat="1" applyFont="1" applyBorder="1" applyAlignment="1">
      <alignment horizontal="center" vertical="center" textRotation="90" wrapText="1"/>
    </xf>
    <xf numFmtId="2" fontId="29" fillId="0" borderId="19" xfId="490" applyNumberFormat="1" applyFont="1" applyBorder="1" applyAlignment="1">
      <alignment horizontal="center" vertical="center" textRotation="90" wrapText="1"/>
    </xf>
    <xf numFmtId="0" fontId="29" fillId="0" borderId="17" xfId="490" applyFont="1" applyBorder="1" applyAlignment="1">
      <alignment horizontal="center" vertical="center"/>
    </xf>
    <xf numFmtId="0" fontId="29" fillId="0" borderId="17" xfId="490" applyFont="1" applyBorder="1" applyAlignment="1">
      <alignment horizontal="center" vertical="center" textRotation="90" wrapText="1"/>
    </xf>
    <xf numFmtId="2" fontId="29" fillId="0" borderId="17" xfId="490" applyNumberFormat="1" applyFont="1" applyBorder="1" applyAlignment="1">
      <alignment horizontal="center" vertical="center" textRotation="90" wrapText="1"/>
    </xf>
    <xf numFmtId="0" fontId="29" fillId="0" borderId="17" xfId="490" applyFont="1" applyBorder="1" applyAlignment="1">
      <alignment horizontal="center"/>
    </xf>
    <xf numFmtId="0" fontId="29" fillId="0" borderId="17" xfId="490" applyFont="1" applyBorder="1" applyAlignment="1">
      <alignment horizontal="center" vertical="center" wrapText="1"/>
    </xf>
    <xf numFmtId="0" fontId="29" fillId="0" borderId="15" xfId="490" applyFont="1" applyBorder="1" applyAlignment="1">
      <alignment horizontal="center" vertical="center" textRotation="90" wrapText="1"/>
    </xf>
    <xf numFmtId="2" fontId="29" fillId="0" borderId="15" xfId="490" applyNumberFormat="1" applyFont="1" applyBorder="1" applyAlignment="1">
      <alignment horizontal="center" vertical="center" textRotation="90" wrapText="1"/>
    </xf>
    <xf numFmtId="0" fontId="133" fillId="0" borderId="17" xfId="490" applyFont="1" applyBorder="1" applyAlignment="1">
      <alignment horizontal="center" vertical="center"/>
    </xf>
    <xf numFmtId="0" fontId="133" fillId="0" borderId="17" xfId="490" applyFont="1" applyBorder="1" applyAlignment="1">
      <alignment horizontal="center" vertical="center" textRotation="90" wrapText="1"/>
    </xf>
    <xf numFmtId="0" fontId="133" fillId="0" borderId="18" xfId="490" applyFont="1" applyBorder="1" applyAlignment="1">
      <alignment horizontal="center" vertical="center" textRotation="90" wrapText="1"/>
    </xf>
    <xf numFmtId="0" fontId="133" fillId="0" borderId="18" xfId="490" applyFont="1" applyBorder="1" applyAlignment="1">
      <alignment horizontal="center" vertical="center" wrapText="1"/>
    </xf>
    <xf numFmtId="0" fontId="133" fillId="0" borderId="19" xfId="490" applyFont="1" applyBorder="1" applyAlignment="1">
      <alignment horizontal="center" vertical="center" wrapText="1"/>
    </xf>
    <xf numFmtId="2" fontId="133" fillId="0" borderId="17" xfId="490" applyNumberFormat="1" applyFont="1" applyBorder="1" applyAlignment="1">
      <alignment horizontal="center" vertical="center" textRotation="90" wrapText="1"/>
    </xf>
    <xf numFmtId="2" fontId="133" fillId="0" borderId="18" xfId="490" applyNumberFormat="1" applyFont="1" applyBorder="1" applyAlignment="1">
      <alignment horizontal="center" vertical="center" textRotation="90" wrapText="1"/>
    </xf>
  </cellXfs>
  <cellStyles count="594">
    <cellStyle name="1. izcēlums" xfId="1" xr:uid="{00000000-0005-0000-0000-000000000000}"/>
    <cellStyle name="2. izcēlums"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2 2" xfId="6" xr:uid="{00000000-0005-0000-0000-000005000000}"/>
    <cellStyle name="20% - Accent2 2 2" xfId="7" xr:uid="{00000000-0005-0000-0000-000006000000}"/>
    <cellStyle name="20% - Accent2 2 2 2" xfId="8" xr:uid="{00000000-0005-0000-0000-000007000000}"/>
    <cellStyle name="20% - Accent3 2" xfId="9" xr:uid="{00000000-0005-0000-0000-000008000000}"/>
    <cellStyle name="20% - Accent3 2 2" xfId="10" xr:uid="{00000000-0005-0000-0000-000009000000}"/>
    <cellStyle name="20% - Accent3 2 2 2" xfId="11" xr:uid="{00000000-0005-0000-0000-00000A000000}"/>
    <cellStyle name="20% - Accent4 2" xfId="12" xr:uid="{00000000-0005-0000-0000-00000B000000}"/>
    <cellStyle name="20% - Accent4 2 2" xfId="13" xr:uid="{00000000-0005-0000-0000-00000C000000}"/>
    <cellStyle name="20% - Accent4 2 2 2" xfId="14" xr:uid="{00000000-0005-0000-0000-00000D000000}"/>
    <cellStyle name="20% - Accent5 2" xfId="15" xr:uid="{00000000-0005-0000-0000-00000E000000}"/>
    <cellStyle name="20% - Accent5 2 2" xfId="16" xr:uid="{00000000-0005-0000-0000-00000F000000}"/>
    <cellStyle name="20% - Accent5 2 2 2" xfId="17" xr:uid="{00000000-0005-0000-0000-000010000000}"/>
    <cellStyle name="20% - Accent6 2" xfId="18" xr:uid="{00000000-0005-0000-0000-000011000000}"/>
    <cellStyle name="20% - Accent6 2 2" xfId="19" xr:uid="{00000000-0005-0000-0000-000012000000}"/>
    <cellStyle name="20% - Accent6 2 2 2" xfId="20" xr:uid="{00000000-0005-0000-0000-000013000000}"/>
    <cellStyle name="20% - Акцент1" xfId="21" xr:uid="{00000000-0005-0000-0000-000014000000}"/>
    <cellStyle name="20% - Акцент1 2" xfId="22" xr:uid="{00000000-0005-0000-0000-000015000000}"/>
    <cellStyle name="20% - Акцент1 2 2" xfId="23" xr:uid="{00000000-0005-0000-0000-000016000000}"/>
    <cellStyle name="20% - Акцент2" xfId="24" xr:uid="{00000000-0005-0000-0000-000017000000}"/>
    <cellStyle name="20% - Акцент2 2" xfId="25" xr:uid="{00000000-0005-0000-0000-000018000000}"/>
    <cellStyle name="20% - Акцент2 2 2" xfId="26" xr:uid="{00000000-0005-0000-0000-000019000000}"/>
    <cellStyle name="20% - Акцент3" xfId="27" xr:uid="{00000000-0005-0000-0000-00001A000000}"/>
    <cellStyle name="20% - Акцент3 2" xfId="28" xr:uid="{00000000-0005-0000-0000-00001B000000}"/>
    <cellStyle name="20% - Акцент3 2 2" xfId="29" xr:uid="{00000000-0005-0000-0000-00001C000000}"/>
    <cellStyle name="20% - Акцент4" xfId="30" xr:uid="{00000000-0005-0000-0000-00001D000000}"/>
    <cellStyle name="20% - Акцент4 2" xfId="31" xr:uid="{00000000-0005-0000-0000-00001E000000}"/>
    <cellStyle name="20% - Акцент4 2 2" xfId="32" xr:uid="{00000000-0005-0000-0000-00001F000000}"/>
    <cellStyle name="20% - Акцент5" xfId="33" xr:uid="{00000000-0005-0000-0000-000020000000}"/>
    <cellStyle name="20% - Акцент5 2" xfId="34" xr:uid="{00000000-0005-0000-0000-000021000000}"/>
    <cellStyle name="20% - Акцент5 2 2" xfId="35" xr:uid="{00000000-0005-0000-0000-000022000000}"/>
    <cellStyle name="20% - Акцент6" xfId="36" xr:uid="{00000000-0005-0000-0000-000023000000}"/>
    <cellStyle name="20% - Акцент6 2" xfId="37" xr:uid="{00000000-0005-0000-0000-000024000000}"/>
    <cellStyle name="20% - Акцент6 2 2" xfId="38" xr:uid="{00000000-0005-0000-0000-000025000000}"/>
    <cellStyle name="20% no 1. izcēluma" xfId="39" xr:uid="{00000000-0005-0000-0000-000026000000}"/>
    <cellStyle name="20% no 1. izcēluma 2" xfId="40" xr:uid="{00000000-0005-0000-0000-000027000000}"/>
    <cellStyle name="20% no 2. izcēluma" xfId="41" xr:uid="{00000000-0005-0000-0000-000028000000}"/>
    <cellStyle name="20% no 2. izcēluma 2" xfId="42" xr:uid="{00000000-0005-0000-0000-000029000000}"/>
    <cellStyle name="20% no 3. izcēluma" xfId="43" xr:uid="{00000000-0005-0000-0000-00002A000000}"/>
    <cellStyle name="20% no 3. izcēluma 2" xfId="44" xr:uid="{00000000-0005-0000-0000-00002B000000}"/>
    <cellStyle name="20% no 4. izcēluma" xfId="45" xr:uid="{00000000-0005-0000-0000-00002C000000}"/>
    <cellStyle name="20% no 4. izcēluma 2" xfId="46" xr:uid="{00000000-0005-0000-0000-00002D000000}"/>
    <cellStyle name="20% no 5. izcēluma" xfId="47" xr:uid="{00000000-0005-0000-0000-00002E000000}"/>
    <cellStyle name="20% no 5. izcēluma 2" xfId="48" xr:uid="{00000000-0005-0000-0000-00002F000000}"/>
    <cellStyle name="20% no 6. izcēluma" xfId="49" xr:uid="{00000000-0005-0000-0000-000030000000}"/>
    <cellStyle name="20% no 6. izcēluma 2" xfId="50" xr:uid="{00000000-0005-0000-0000-000031000000}"/>
    <cellStyle name="3. izcēlums " xfId="51" xr:uid="{00000000-0005-0000-0000-000032000000}"/>
    <cellStyle name="4. izcēlums" xfId="52" xr:uid="{00000000-0005-0000-0000-000033000000}"/>
    <cellStyle name="40% - Accent1 2" xfId="53" xr:uid="{00000000-0005-0000-0000-000034000000}"/>
    <cellStyle name="40% - Accent1 2 2" xfId="54" xr:uid="{00000000-0005-0000-0000-000035000000}"/>
    <cellStyle name="40% - Accent1 2 2 2" xfId="55" xr:uid="{00000000-0005-0000-0000-000036000000}"/>
    <cellStyle name="40% - Accent2 2" xfId="56" xr:uid="{00000000-0005-0000-0000-000037000000}"/>
    <cellStyle name="40% - Accent2 2 2" xfId="57" xr:uid="{00000000-0005-0000-0000-000038000000}"/>
    <cellStyle name="40% - Accent2 2 2 2" xfId="58" xr:uid="{00000000-0005-0000-0000-000039000000}"/>
    <cellStyle name="40% - Accent3 2" xfId="59" xr:uid="{00000000-0005-0000-0000-00003A000000}"/>
    <cellStyle name="40% - Accent3 2 2" xfId="60" xr:uid="{00000000-0005-0000-0000-00003B000000}"/>
    <cellStyle name="40% - Accent3 2 2 2" xfId="61" xr:uid="{00000000-0005-0000-0000-00003C000000}"/>
    <cellStyle name="40% - Accent4 2" xfId="62" xr:uid="{00000000-0005-0000-0000-00003D000000}"/>
    <cellStyle name="40% - Accent4 2 2" xfId="63" xr:uid="{00000000-0005-0000-0000-00003E000000}"/>
    <cellStyle name="40% - Accent4 2 2 2" xfId="64" xr:uid="{00000000-0005-0000-0000-00003F000000}"/>
    <cellStyle name="40% - Accent5 2" xfId="65" xr:uid="{00000000-0005-0000-0000-000040000000}"/>
    <cellStyle name="40% - Accent5 2 2" xfId="66" xr:uid="{00000000-0005-0000-0000-000041000000}"/>
    <cellStyle name="40% - Accent5 2 2 2" xfId="67" xr:uid="{00000000-0005-0000-0000-000042000000}"/>
    <cellStyle name="40% - Accent6 2" xfId="68" xr:uid="{00000000-0005-0000-0000-000043000000}"/>
    <cellStyle name="40% - Accent6 2 2" xfId="69" xr:uid="{00000000-0005-0000-0000-000044000000}"/>
    <cellStyle name="40% - Accent6 2 2 2" xfId="70" xr:uid="{00000000-0005-0000-0000-000045000000}"/>
    <cellStyle name="40% - Акцент1" xfId="71" xr:uid="{00000000-0005-0000-0000-000046000000}"/>
    <cellStyle name="40% - Акцент1 2" xfId="72" xr:uid="{00000000-0005-0000-0000-000047000000}"/>
    <cellStyle name="40% - Акцент1 2 2" xfId="73" xr:uid="{00000000-0005-0000-0000-000048000000}"/>
    <cellStyle name="40% - Акцент2" xfId="74" xr:uid="{00000000-0005-0000-0000-000049000000}"/>
    <cellStyle name="40% - Акцент2 2" xfId="75" xr:uid="{00000000-0005-0000-0000-00004A000000}"/>
    <cellStyle name="40% - Акцент2 2 2" xfId="76" xr:uid="{00000000-0005-0000-0000-00004B000000}"/>
    <cellStyle name="40% - Акцент3" xfId="77" xr:uid="{00000000-0005-0000-0000-00004C000000}"/>
    <cellStyle name="40% - Акцент3 2" xfId="78" xr:uid="{00000000-0005-0000-0000-00004D000000}"/>
    <cellStyle name="40% - Акцент3 2 2" xfId="79" xr:uid="{00000000-0005-0000-0000-00004E000000}"/>
    <cellStyle name="40% - Акцент4" xfId="80" xr:uid="{00000000-0005-0000-0000-00004F000000}"/>
    <cellStyle name="40% - Акцент4 2" xfId="81" xr:uid="{00000000-0005-0000-0000-000050000000}"/>
    <cellStyle name="40% - Акцент4 2 2" xfId="82" xr:uid="{00000000-0005-0000-0000-000051000000}"/>
    <cellStyle name="40% - Акцент5" xfId="83" xr:uid="{00000000-0005-0000-0000-000052000000}"/>
    <cellStyle name="40% - Акцент5 2" xfId="84" xr:uid="{00000000-0005-0000-0000-000053000000}"/>
    <cellStyle name="40% - Акцент5 2 2" xfId="85" xr:uid="{00000000-0005-0000-0000-000054000000}"/>
    <cellStyle name="40% - Акцент6" xfId="86" xr:uid="{00000000-0005-0000-0000-000055000000}"/>
    <cellStyle name="40% - Акцент6 2" xfId="87" xr:uid="{00000000-0005-0000-0000-000056000000}"/>
    <cellStyle name="40% - Акцент6 2 2" xfId="88" xr:uid="{00000000-0005-0000-0000-000057000000}"/>
    <cellStyle name="40% no 1. izcēluma" xfId="89" xr:uid="{00000000-0005-0000-0000-000058000000}"/>
    <cellStyle name="40% no 1. izcēluma 2" xfId="90" xr:uid="{00000000-0005-0000-0000-000059000000}"/>
    <cellStyle name="40% no 2. izcēluma" xfId="91" xr:uid="{00000000-0005-0000-0000-00005A000000}"/>
    <cellStyle name="40% no 2. izcēluma 2" xfId="92" xr:uid="{00000000-0005-0000-0000-00005B000000}"/>
    <cellStyle name="40% no 3. izcēluma" xfId="93" xr:uid="{00000000-0005-0000-0000-00005C000000}"/>
    <cellStyle name="40% no 3. izcēluma 2" xfId="94" xr:uid="{00000000-0005-0000-0000-00005D000000}"/>
    <cellStyle name="40% no 4. izcēluma" xfId="95" xr:uid="{00000000-0005-0000-0000-00005E000000}"/>
    <cellStyle name="40% no 4. izcēluma 2" xfId="96" xr:uid="{00000000-0005-0000-0000-00005F000000}"/>
    <cellStyle name="40% no 5. izcēluma" xfId="97" xr:uid="{00000000-0005-0000-0000-000060000000}"/>
    <cellStyle name="40% no 5. izcēluma 2" xfId="98" xr:uid="{00000000-0005-0000-0000-000061000000}"/>
    <cellStyle name="40% no 6. izcēluma" xfId="99" xr:uid="{00000000-0005-0000-0000-000062000000}"/>
    <cellStyle name="40% no 6. izcēluma 2" xfId="100" xr:uid="{00000000-0005-0000-0000-000063000000}"/>
    <cellStyle name="5. izcēlums" xfId="101" xr:uid="{00000000-0005-0000-0000-000064000000}"/>
    <cellStyle name="6. izcēlums" xfId="102" xr:uid="{00000000-0005-0000-0000-000065000000}"/>
    <cellStyle name="60% - Accent1 2" xfId="103" xr:uid="{00000000-0005-0000-0000-000066000000}"/>
    <cellStyle name="60% - Accent1 2 2" xfId="104" xr:uid="{00000000-0005-0000-0000-000067000000}"/>
    <cellStyle name="60% - Accent2 2" xfId="105" xr:uid="{00000000-0005-0000-0000-000068000000}"/>
    <cellStyle name="60% - Accent2 2 2" xfId="106" xr:uid="{00000000-0005-0000-0000-000069000000}"/>
    <cellStyle name="60% - Accent3 2" xfId="107" xr:uid="{00000000-0005-0000-0000-00006A000000}"/>
    <cellStyle name="60% - Accent3 2 2" xfId="108" xr:uid="{00000000-0005-0000-0000-00006B000000}"/>
    <cellStyle name="60% - Accent4 2" xfId="109" xr:uid="{00000000-0005-0000-0000-00006C000000}"/>
    <cellStyle name="60% - Accent4 2 2" xfId="110" xr:uid="{00000000-0005-0000-0000-00006D000000}"/>
    <cellStyle name="60% - Accent5 2" xfId="111" xr:uid="{00000000-0005-0000-0000-00006E000000}"/>
    <cellStyle name="60% - Accent5 2 2" xfId="112" xr:uid="{00000000-0005-0000-0000-00006F000000}"/>
    <cellStyle name="60% - Accent6 2" xfId="113" xr:uid="{00000000-0005-0000-0000-000070000000}"/>
    <cellStyle name="60% - Accent6 2 2" xfId="114" xr:uid="{00000000-0005-0000-0000-000071000000}"/>
    <cellStyle name="60% - Акцент1" xfId="115" xr:uid="{00000000-0005-0000-0000-000072000000}"/>
    <cellStyle name="60% - Акцент1 2" xfId="116" xr:uid="{00000000-0005-0000-0000-000073000000}"/>
    <cellStyle name="60% - Акцент1 2 2" xfId="117" xr:uid="{00000000-0005-0000-0000-000074000000}"/>
    <cellStyle name="60% - Акцент2" xfId="118" xr:uid="{00000000-0005-0000-0000-000075000000}"/>
    <cellStyle name="60% - Акцент2 2" xfId="119" xr:uid="{00000000-0005-0000-0000-000076000000}"/>
    <cellStyle name="60% - Акцент2 2 2" xfId="120" xr:uid="{00000000-0005-0000-0000-000077000000}"/>
    <cellStyle name="60% - Акцент3" xfId="121" xr:uid="{00000000-0005-0000-0000-000078000000}"/>
    <cellStyle name="60% - Акцент3 2" xfId="122" xr:uid="{00000000-0005-0000-0000-000079000000}"/>
    <cellStyle name="60% - Акцент3 2 2" xfId="123" xr:uid="{00000000-0005-0000-0000-00007A000000}"/>
    <cellStyle name="60% - Акцент4" xfId="124" xr:uid="{00000000-0005-0000-0000-00007B000000}"/>
    <cellStyle name="60% - Акцент4 2" xfId="125" xr:uid="{00000000-0005-0000-0000-00007C000000}"/>
    <cellStyle name="60% - Акцент4 2 2" xfId="126" xr:uid="{00000000-0005-0000-0000-00007D000000}"/>
    <cellStyle name="60% - Акцент5" xfId="127" xr:uid="{00000000-0005-0000-0000-00007E000000}"/>
    <cellStyle name="60% - Акцент5 2" xfId="128" xr:uid="{00000000-0005-0000-0000-00007F000000}"/>
    <cellStyle name="60% - Акцент5 2 2" xfId="129" xr:uid="{00000000-0005-0000-0000-000080000000}"/>
    <cellStyle name="60% - Акцент6" xfId="130" xr:uid="{00000000-0005-0000-0000-000081000000}"/>
    <cellStyle name="60% - Акцент6 2" xfId="131" xr:uid="{00000000-0005-0000-0000-000082000000}"/>
    <cellStyle name="60% - Акцент6 2 2" xfId="132" xr:uid="{00000000-0005-0000-0000-000083000000}"/>
    <cellStyle name="60% no 1. izcēluma" xfId="133" xr:uid="{00000000-0005-0000-0000-000084000000}"/>
    <cellStyle name="60% no 2. izcēluma" xfId="134" xr:uid="{00000000-0005-0000-0000-000085000000}"/>
    <cellStyle name="60% no 3. izcēluma" xfId="135" xr:uid="{00000000-0005-0000-0000-000086000000}"/>
    <cellStyle name="60% no 4. izcēluma" xfId="136" xr:uid="{00000000-0005-0000-0000-000087000000}"/>
    <cellStyle name="60% no 5. izcēluma" xfId="137" xr:uid="{00000000-0005-0000-0000-000088000000}"/>
    <cellStyle name="60% no 6. izcēluma" xfId="138" xr:uid="{00000000-0005-0000-0000-000089000000}"/>
    <cellStyle name="Äåķåęķūé [0]_laroux" xfId="139" xr:uid="{00000000-0005-0000-0000-00008A000000}"/>
    <cellStyle name="Äåķåęķūé_laroux" xfId="140" xr:uid="{00000000-0005-0000-0000-00008B000000}"/>
    <cellStyle name="Accent1 2" xfId="141" xr:uid="{00000000-0005-0000-0000-00008C000000}"/>
    <cellStyle name="Accent1 2 2" xfId="142" xr:uid="{00000000-0005-0000-0000-00008D000000}"/>
    <cellStyle name="Accent2 2" xfId="143" xr:uid="{00000000-0005-0000-0000-00008E000000}"/>
    <cellStyle name="Accent2 2 2" xfId="144" xr:uid="{00000000-0005-0000-0000-00008F000000}"/>
    <cellStyle name="Accent3 2" xfId="145" xr:uid="{00000000-0005-0000-0000-000090000000}"/>
    <cellStyle name="Accent3 2 2" xfId="146" xr:uid="{00000000-0005-0000-0000-000091000000}"/>
    <cellStyle name="Accent4 2" xfId="147" xr:uid="{00000000-0005-0000-0000-000092000000}"/>
    <cellStyle name="Accent4 2 2" xfId="148" xr:uid="{00000000-0005-0000-0000-000093000000}"/>
    <cellStyle name="Accent5 2" xfId="149" xr:uid="{00000000-0005-0000-0000-000094000000}"/>
    <cellStyle name="Accent5 2 2" xfId="150" xr:uid="{00000000-0005-0000-0000-000095000000}"/>
    <cellStyle name="Accent6 2" xfId="151" xr:uid="{00000000-0005-0000-0000-000096000000}"/>
    <cellStyle name="Accent6 2 2" xfId="152" xr:uid="{00000000-0005-0000-0000-000097000000}"/>
    <cellStyle name="Aprēķināšana" xfId="153" xr:uid="{00000000-0005-0000-0000-000098000000}"/>
    <cellStyle name="Bad 2" xfId="154" xr:uid="{00000000-0005-0000-0000-000099000000}"/>
    <cellStyle name="Bad 2 2" xfId="155" xr:uid="{00000000-0005-0000-0000-00009A000000}"/>
    <cellStyle name="Brīdinājuma teksts" xfId="156" xr:uid="{00000000-0005-0000-0000-00009B000000}"/>
    <cellStyle name="Calculation" xfId="157" builtinId="22" customBuiltin="1"/>
    <cellStyle name="Calculation 2" xfId="158" xr:uid="{00000000-0005-0000-0000-00009D000000}"/>
    <cellStyle name="Calculation 2 2" xfId="159" xr:uid="{00000000-0005-0000-0000-00009E000000}"/>
    <cellStyle name="Check Cell 2" xfId="160" xr:uid="{00000000-0005-0000-0000-00009F000000}"/>
    <cellStyle name="Check Cell 2 2" xfId="161" xr:uid="{00000000-0005-0000-0000-0000A0000000}"/>
    <cellStyle name="Comma 10" xfId="162" xr:uid="{00000000-0005-0000-0000-0000A1000000}"/>
    <cellStyle name="Comma 10 2" xfId="163" xr:uid="{00000000-0005-0000-0000-0000A2000000}"/>
    <cellStyle name="Comma 10 2 2" xfId="164" xr:uid="{00000000-0005-0000-0000-0000A3000000}"/>
    <cellStyle name="Comma 10 3" xfId="165" xr:uid="{00000000-0005-0000-0000-0000A4000000}"/>
    <cellStyle name="Comma 2" xfId="166" xr:uid="{00000000-0005-0000-0000-0000A5000000}"/>
    <cellStyle name="Comma 2 2" xfId="167" xr:uid="{00000000-0005-0000-0000-0000A6000000}"/>
    <cellStyle name="Comma 2 2 2" xfId="168" xr:uid="{00000000-0005-0000-0000-0000A7000000}"/>
    <cellStyle name="Comma 2 2 2 2" xfId="169" xr:uid="{00000000-0005-0000-0000-0000A8000000}"/>
    <cellStyle name="Comma 2 2 2 2 2" xfId="170" xr:uid="{00000000-0005-0000-0000-0000A9000000}"/>
    <cellStyle name="Comma 2 2 2 2 2 2" xfId="171" xr:uid="{00000000-0005-0000-0000-0000AA000000}"/>
    <cellStyle name="Comma 2 2 2 2 3" xfId="172" xr:uid="{00000000-0005-0000-0000-0000AB000000}"/>
    <cellStyle name="Comma 2 2 2 3" xfId="173" xr:uid="{00000000-0005-0000-0000-0000AC000000}"/>
    <cellStyle name="Comma 2 2 2 3 2" xfId="174" xr:uid="{00000000-0005-0000-0000-0000AD000000}"/>
    <cellStyle name="Comma 2 2 2 4" xfId="175" xr:uid="{00000000-0005-0000-0000-0000AE000000}"/>
    <cellStyle name="Comma 2 2 3" xfId="176" xr:uid="{00000000-0005-0000-0000-0000AF000000}"/>
    <cellStyle name="Comma 2 2 3 2" xfId="177" xr:uid="{00000000-0005-0000-0000-0000B0000000}"/>
    <cellStyle name="Comma 2 2 3 2 2" xfId="178" xr:uid="{00000000-0005-0000-0000-0000B1000000}"/>
    <cellStyle name="Comma 2 2 3 3" xfId="179" xr:uid="{00000000-0005-0000-0000-0000B2000000}"/>
    <cellStyle name="Comma 2 2 4" xfId="180" xr:uid="{00000000-0005-0000-0000-0000B3000000}"/>
    <cellStyle name="Comma 2 2 4 2" xfId="181" xr:uid="{00000000-0005-0000-0000-0000B4000000}"/>
    <cellStyle name="Comma 2 2 5" xfId="182" xr:uid="{00000000-0005-0000-0000-0000B5000000}"/>
    <cellStyle name="Comma 2 3" xfId="183" xr:uid="{00000000-0005-0000-0000-0000B6000000}"/>
    <cellStyle name="Comma 2 3 2" xfId="184" xr:uid="{00000000-0005-0000-0000-0000B7000000}"/>
    <cellStyle name="Comma 2 3 2 2" xfId="185" xr:uid="{00000000-0005-0000-0000-0000B8000000}"/>
    <cellStyle name="Comma 2 3 2 2 2" xfId="186" xr:uid="{00000000-0005-0000-0000-0000B9000000}"/>
    <cellStyle name="Comma 2 3 2 2 2 2" xfId="187" xr:uid="{00000000-0005-0000-0000-0000BA000000}"/>
    <cellStyle name="Comma 2 3 2 2 2 2 2" xfId="188" xr:uid="{00000000-0005-0000-0000-0000BB000000}"/>
    <cellStyle name="Comma 2 3 2 2 2 3" xfId="189" xr:uid="{00000000-0005-0000-0000-0000BC000000}"/>
    <cellStyle name="Comma 2 3 2 2 3" xfId="190" xr:uid="{00000000-0005-0000-0000-0000BD000000}"/>
    <cellStyle name="Comma 2 3 2 2 3 2" xfId="191" xr:uid="{00000000-0005-0000-0000-0000BE000000}"/>
    <cellStyle name="Comma 2 3 2 2 4" xfId="192" xr:uid="{00000000-0005-0000-0000-0000BF000000}"/>
    <cellStyle name="Comma 2 3 2 3" xfId="193" xr:uid="{00000000-0005-0000-0000-0000C0000000}"/>
    <cellStyle name="Comma 2 3 2 3 2" xfId="194" xr:uid="{00000000-0005-0000-0000-0000C1000000}"/>
    <cellStyle name="Comma 2 3 2 3 2 2" xfId="195" xr:uid="{00000000-0005-0000-0000-0000C2000000}"/>
    <cellStyle name="Comma 2 3 2 3 3" xfId="196" xr:uid="{00000000-0005-0000-0000-0000C3000000}"/>
    <cellStyle name="Comma 2 3 2 4" xfId="197" xr:uid="{00000000-0005-0000-0000-0000C4000000}"/>
    <cellStyle name="Comma 2 3 2 4 2" xfId="198" xr:uid="{00000000-0005-0000-0000-0000C5000000}"/>
    <cellStyle name="Comma 2 3 2 5" xfId="199" xr:uid="{00000000-0005-0000-0000-0000C6000000}"/>
    <cellStyle name="Comma 2 3 3" xfId="200" xr:uid="{00000000-0005-0000-0000-0000C7000000}"/>
    <cellStyle name="Comma 2 3 3 2" xfId="201" xr:uid="{00000000-0005-0000-0000-0000C8000000}"/>
    <cellStyle name="Comma 2 3 3 2 2" xfId="202" xr:uid="{00000000-0005-0000-0000-0000C9000000}"/>
    <cellStyle name="Comma 2 3 3 2 2 2" xfId="203" xr:uid="{00000000-0005-0000-0000-0000CA000000}"/>
    <cellStyle name="Comma 2 3 3 2 3" xfId="204" xr:uid="{00000000-0005-0000-0000-0000CB000000}"/>
    <cellStyle name="Comma 2 3 3 3" xfId="205" xr:uid="{00000000-0005-0000-0000-0000CC000000}"/>
    <cellStyle name="Comma 2 3 3 3 2" xfId="206" xr:uid="{00000000-0005-0000-0000-0000CD000000}"/>
    <cellStyle name="Comma 2 3 3 4" xfId="207" xr:uid="{00000000-0005-0000-0000-0000CE000000}"/>
    <cellStyle name="Comma 2 3 4" xfId="208" xr:uid="{00000000-0005-0000-0000-0000CF000000}"/>
    <cellStyle name="Comma 2 3 4 2" xfId="209" xr:uid="{00000000-0005-0000-0000-0000D0000000}"/>
    <cellStyle name="Comma 2 3 4 2 2" xfId="210" xr:uid="{00000000-0005-0000-0000-0000D1000000}"/>
    <cellStyle name="Comma 2 3 4 3" xfId="211" xr:uid="{00000000-0005-0000-0000-0000D2000000}"/>
    <cellStyle name="Comma 2 3 5" xfId="212" xr:uid="{00000000-0005-0000-0000-0000D3000000}"/>
    <cellStyle name="Comma 2 3 5 2" xfId="213" xr:uid="{00000000-0005-0000-0000-0000D4000000}"/>
    <cellStyle name="Comma 2 3 6" xfId="214" xr:uid="{00000000-0005-0000-0000-0000D5000000}"/>
    <cellStyle name="Comma 2 4" xfId="215" xr:uid="{00000000-0005-0000-0000-0000D6000000}"/>
    <cellStyle name="Comma 2 4 2" xfId="216" xr:uid="{00000000-0005-0000-0000-0000D7000000}"/>
    <cellStyle name="Comma 2 4 2 2" xfId="217" xr:uid="{00000000-0005-0000-0000-0000D8000000}"/>
    <cellStyle name="Comma 2 4 2 3" xfId="218" xr:uid="{00000000-0005-0000-0000-0000D9000000}"/>
    <cellStyle name="Comma 2 4 3" xfId="219" xr:uid="{00000000-0005-0000-0000-0000DA000000}"/>
    <cellStyle name="Comma 2 4 3 2" xfId="220" xr:uid="{00000000-0005-0000-0000-0000DB000000}"/>
    <cellStyle name="Comma 2 4 4" xfId="221" xr:uid="{00000000-0005-0000-0000-0000DC000000}"/>
    <cellStyle name="Comma 2 4 4 2" xfId="222" xr:uid="{00000000-0005-0000-0000-0000DD000000}"/>
    <cellStyle name="Comma 2 4 5" xfId="223" xr:uid="{00000000-0005-0000-0000-0000DE000000}"/>
    <cellStyle name="Comma 2 5" xfId="224" xr:uid="{00000000-0005-0000-0000-0000DF000000}"/>
    <cellStyle name="Comma 2 5 2" xfId="225" xr:uid="{00000000-0005-0000-0000-0000E0000000}"/>
    <cellStyle name="Comma 2 5 2 2" xfId="226" xr:uid="{00000000-0005-0000-0000-0000E1000000}"/>
    <cellStyle name="Comma 2 5 3" xfId="227" xr:uid="{00000000-0005-0000-0000-0000E2000000}"/>
    <cellStyle name="Comma 2 5 3 2" xfId="228" xr:uid="{00000000-0005-0000-0000-0000E3000000}"/>
    <cellStyle name="Comma 2 5 4" xfId="229" xr:uid="{00000000-0005-0000-0000-0000E4000000}"/>
    <cellStyle name="Comma 2 6" xfId="230" xr:uid="{00000000-0005-0000-0000-0000E5000000}"/>
    <cellStyle name="Comma 2 6 2" xfId="231" xr:uid="{00000000-0005-0000-0000-0000E6000000}"/>
    <cellStyle name="Comma 2 7" xfId="232" xr:uid="{00000000-0005-0000-0000-0000E7000000}"/>
    <cellStyle name="Comma 2 7 2" xfId="233" xr:uid="{00000000-0005-0000-0000-0000E8000000}"/>
    <cellStyle name="Comma 2 8" xfId="234" xr:uid="{00000000-0005-0000-0000-0000E9000000}"/>
    <cellStyle name="Comma 2 9" xfId="235" xr:uid="{00000000-0005-0000-0000-0000EA000000}"/>
    <cellStyle name="Comma 3" xfId="236" xr:uid="{00000000-0005-0000-0000-0000EB000000}"/>
    <cellStyle name="Comma 3 2" xfId="237" xr:uid="{00000000-0005-0000-0000-0000EC000000}"/>
    <cellStyle name="Comma 3 2 2" xfId="238" xr:uid="{00000000-0005-0000-0000-0000ED000000}"/>
    <cellStyle name="Comma 3 2 2 2" xfId="239" xr:uid="{00000000-0005-0000-0000-0000EE000000}"/>
    <cellStyle name="Comma 3 2 2 2 2" xfId="240" xr:uid="{00000000-0005-0000-0000-0000EF000000}"/>
    <cellStyle name="Comma 3 2 2 3" xfId="241" xr:uid="{00000000-0005-0000-0000-0000F0000000}"/>
    <cellStyle name="Comma 3 2 3" xfId="242" xr:uid="{00000000-0005-0000-0000-0000F1000000}"/>
    <cellStyle name="Comma 3 2 3 2" xfId="243" xr:uid="{00000000-0005-0000-0000-0000F2000000}"/>
    <cellStyle name="Comma 3 2 4" xfId="244" xr:uid="{00000000-0005-0000-0000-0000F3000000}"/>
    <cellStyle name="Comma 3 3" xfId="245" xr:uid="{00000000-0005-0000-0000-0000F4000000}"/>
    <cellStyle name="Comma 3 3 2" xfId="246" xr:uid="{00000000-0005-0000-0000-0000F5000000}"/>
    <cellStyle name="Comma 3 3 2 2" xfId="247" xr:uid="{00000000-0005-0000-0000-0000F6000000}"/>
    <cellStyle name="Comma 3 3 3" xfId="248" xr:uid="{00000000-0005-0000-0000-0000F7000000}"/>
    <cellStyle name="Comma 3 4" xfId="249" xr:uid="{00000000-0005-0000-0000-0000F8000000}"/>
    <cellStyle name="Comma 3 4 2" xfId="250" xr:uid="{00000000-0005-0000-0000-0000F9000000}"/>
    <cellStyle name="Comma 3 5" xfId="251" xr:uid="{00000000-0005-0000-0000-0000FA000000}"/>
    <cellStyle name="Comma 4" xfId="252" xr:uid="{00000000-0005-0000-0000-0000FB000000}"/>
    <cellStyle name="Comma 4 2" xfId="253" xr:uid="{00000000-0005-0000-0000-0000FC000000}"/>
    <cellStyle name="Comma 4 2 2" xfId="254" xr:uid="{00000000-0005-0000-0000-0000FD000000}"/>
    <cellStyle name="Comma 4 2 2 2" xfId="255" xr:uid="{00000000-0005-0000-0000-0000FE000000}"/>
    <cellStyle name="Comma 4 2 2 2 2" xfId="256" xr:uid="{00000000-0005-0000-0000-0000FF000000}"/>
    <cellStyle name="Comma 4 2 2 3" xfId="257" xr:uid="{00000000-0005-0000-0000-000000010000}"/>
    <cellStyle name="Comma 4 2 3" xfId="258" xr:uid="{00000000-0005-0000-0000-000001010000}"/>
    <cellStyle name="Comma 4 2 3 2" xfId="259" xr:uid="{00000000-0005-0000-0000-000002010000}"/>
    <cellStyle name="Comma 4 2 4" xfId="260" xr:uid="{00000000-0005-0000-0000-000003010000}"/>
    <cellStyle name="Comma 4 2 4 2" xfId="261" xr:uid="{00000000-0005-0000-0000-000004010000}"/>
    <cellStyle name="Comma 4 2 5" xfId="262" xr:uid="{00000000-0005-0000-0000-000005010000}"/>
    <cellStyle name="Comma 4 3" xfId="263" xr:uid="{00000000-0005-0000-0000-000006010000}"/>
    <cellStyle name="Comma 4 3 2" xfId="264" xr:uid="{00000000-0005-0000-0000-000007010000}"/>
    <cellStyle name="Comma 4 3 2 2" xfId="265" xr:uid="{00000000-0005-0000-0000-000008010000}"/>
    <cellStyle name="Comma 4 3 3" xfId="266" xr:uid="{00000000-0005-0000-0000-000009010000}"/>
    <cellStyle name="Comma 4 4" xfId="267" xr:uid="{00000000-0005-0000-0000-00000A010000}"/>
    <cellStyle name="Comma 4 4 2" xfId="268" xr:uid="{00000000-0005-0000-0000-00000B010000}"/>
    <cellStyle name="Comma 4 5" xfId="269" xr:uid="{00000000-0005-0000-0000-00000C010000}"/>
    <cellStyle name="Comma 4 6" xfId="270" xr:uid="{00000000-0005-0000-0000-00000D010000}"/>
    <cellStyle name="Comma 5" xfId="271" xr:uid="{00000000-0005-0000-0000-00000E010000}"/>
    <cellStyle name="Comma 5 2" xfId="272" xr:uid="{00000000-0005-0000-0000-00000F010000}"/>
    <cellStyle name="Comma 5 2 2" xfId="273" xr:uid="{00000000-0005-0000-0000-000010010000}"/>
    <cellStyle name="Comma 5 2 2 2" xfId="274" xr:uid="{00000000-0005-0000-0000-000011010000}"/>
    <cellStyle name="Comma 5 2 2 2 2" xfId="275" xr:uid="{00000000-0005-0000-0000-000012010000}"/>
    <cellStyle name="Comma 5 2 2 3" xfId="276" xr:uid="{00000000-0005-0000-0000-000013010000}"/>
    <cellStyle name="Comma 5 2 20" xfId="277" xr:uid="{00000000-0005-0000-0000-000014010000}"/>
    <cellStyle name="Comma 5 2 3" xfId="278" xr:uid="{00000000-0005-0000-0000-000015010000}"/>
    <cellStyle name="Comma 5 2 3 2" xfId="279" xr:uid="{00000000-0005-0000-0000-000016010000}"/>
    <cellStyle name="Comma 5 2 4" xfId="280" xr:uid="{00000000-0005-0000-0000-000017010000}"/>
    <cellStyle name="Comma 6" xfId="281" xr:uid="{00000000-0005-0000-0000-000018010000}"/>
    <cellStyle name="Comma 6 19" xfId="282" xr:uid="{00000000-0005-0000-0000-000019010000}"/>
    <cellStyle name="Comma 6 2" xfId="283" xr:uid="{00000000-0005-0000-0000-00001A010000}"/>
    <cellStyle name="Comma 6 2 2" xfId="284" xr:uid="{00000000-0005-0000-0000-00001B010000}"/>
    <cellStyle name="Comma 6 2 2 2" xfId="285" xr:uid="{00000000-0005-0000-0000-00001C010000}"/>
    <cellStyle name="Comma 6 2 2 2 2" xfId="286" xr:uid="{00000000-0005-0000-0000-00001D010000}"/>
    <cellStyle name="Comma 6 2 2 3" xfId="287" xr:uid="{00000000-0005-0000-0000-00001E010000}"/>
    <cellStyle name="Comma 6 2 3" xfId="288" xr:uid="{00000000-0005-0000-0000-00001F010000}"/>
    <cellStyle name="Comma 6 2 3 2" xfId="289" xr:uid="{00000000-0005-0000-0000-000020010000}"/>
    <cellStyle name="Comma 6 2 4" xfId="290" xr:uid="{00000000-0005-0000-0000-000021010000}"/>
    <cellStyle name="Comma 6 3" xfId="291" xr:uid="{00000000-0005-0000-0000-000022010000}"/>
    <cellStyle name="Comma 6 3 2" xfId="292" xr:uid="{00000000-0005-0000-0000-000023010000}"/>
    <cellStyle name="Comma 6 3 2 2" xfId="293" xr:uid="{00000000-0005-0000-0000-000024010000}"/>
    <cellStyle name="Comma 6 3 3" xfId="294" xr:uid="{00000000-0005-0000-0000-000025010000}"/>
    <cellStyle name="Comma 6 4" xfId="295" xr:uid="{00000000-0005-0000-0000-000026010000}"/>
    <cellStyle name="Comma 6 4 2" xfId="296" xr:uid="{00000000-0005-0000-0000-000027010000}"/>
    <cellStyle name="Comma 6 5" xfId="297" xr:uid="{00000000-0005-0000-0000-000028010000}"/>
    <cellStyle name="Comma 7" xfId="298" xr:uid="{00000000-0005-0000-0000-000029010000}"/>
    <cellStyle name="Comma 7 2" xfId="299" xr:uid="{00000000-0005-0000-0000-00002A010000}"/>
    <cellStyle name="Comma 7 2 2" xfId="300" xr:uid="{00000000-0005-0000-0000-00002B010000}"/>
    <cellStyle name="Comma 8" xfId="301" xr:uid="{00000000-0005-0000-0000-00002C010000}"/>
    <cellStyle name="Comma 8 2" xfId="302" xr:uid="{00000000-0005-0000-0000-00002D010000}"/>
    <cellStyle name="Comma_88PSII" xfId="303" xr:uid="{00000000-0005-0000-0000-00002E010000}"/>
    <cellStyle name="Currency 2" xfId="304" xr:uid="{00000000-0005-0000-0000-00002F010000}"/>
    <cellStyle name="Date" xfId="305" xr:uid="{00000000-0005-0000-0000-000030010000}"/>
    <cellStyle name="Dezimal [0]_Compiling Utility Macros" xfId="306" xr:uid="{00000000-0005-0000-0000-000031010000}"/>
    <cellStyle name="Dezimal_Compiling Utility Macros" xfId="307" xr:uid="{00000000-0005-0000-0000-000032010000}"/>
    <cellStyle name="Divider" xfId="308" xr:uid="{00000000-0005-0000-0000-000033010000}"/>
    <cellStyle name="Excel Built-in Comma" xfId="309" xr:uid="{00000000-0005-0000-0000-000034010000}"/>
    <cellStyle name="Excel Built-in Normal" xfId="310" xr:uid="{00000000-0005-0000-0000-000035010000}"/>
    <cellStyle name="Excel Built-in Normal 1" xfId="311" xr:uid="{00000000-0005-0000-0000-000036010000}"/>
    <cellStyle name="Excel Built-in Normal 2" xfId="312" xr:uid="{00000000-0005-0000-0000-000037010000}"/>
    <cellStyle name="Excel Built-in Normal 2 2" xfId="313" xr:uid="{00000000-0005-0000-0000-000038010000}"/>
    <cellStyle name="Excel Built-in Normal 2 2 2" xfId="314" xr:uid="{00000000-0005-0000-0000-000039010000}"/>
    <cellStyle name="Excel Built-in Normal 2 3" xfId="315" xr:uid="{00000000-0005-0000-0000-00003A010000}"/>
    <cellStyle name="Excel Built-in Normal 3" xfId="316" xr:uid="{00000000-0005-0000-0000-00003B010000}"/>
    <cellStyle name="Excel Built-in Normal 3 2" xfId="317" xr:uid="{00000000-0005-0000-0000-00003C010000}"/>
    <cellStyle name="Excel Built-in Normal 3 3" xfId="318" xr:uid="{00000000-0005-0000-0000-00003D010000}"/>
    <cellStyle name="Excel Built-in Normal 5" xfId="319" xr:uid="{00000000-0005-0000-0000-00003E010000}"/>
    <cellStyle name="Explanatory Text 2" xfId="320" xr:uid="{00000000-0005-0000-0000-00003F010000}"/>
    <cellStyle name="Explanatory Text 2 2" xfId="321" xr:uid="{00000000-0005-0000-0000-000040010000}"/>
    <cellStyle name="Fixed" xfId="322" xr:uid="{00000000-0005-0000-0000-000041010000}"/>
    <cellStyle name="Good 2" xfId="323" xr:uid="{00000000-0005-0000-0000-000042010000}"/>
    <cellStyle name="Good 2 2" xfId="324" xr:uid="{00000000-0005-0000-0000-000043010000}"/>
    <cellStyle name="Heading 1 2" xfId="325" xr:uid="{00000000-0005-0000-0000-000044010000}"/>
    <cellStyle name="Heading 1 2 2" xfId="326" xr:uid="{00000000-0005-0000-0000-000045010000}"/>
    <cellStyle name="Heading 2 2" xfId="327" xr:uid="{00000000-0005-0000-0000-000046010000}"/>
    <cellStyle name="Heading 2 2 2" xfId="328" xr:uid="{00000000-0005-0000-0000-000047010000}"/>
    <cellStyle name="Heading 3 2" xfId="329" xr:uid="{00000000-0005-0000-0000-000048010000}"/>
    <cellStyle name="Heading 3 2 2" xfId="330" xr:uid="{00000000-0005-0000-0000-000049010000}"/>
    <cellStyle name="Heading 4 2" xfId="331" xr:uid="{00000000-0005-0000-0000-00004A010000}"/>
    <cellStyle name="Heading 4 2 2" xfId="332" xr:uid="{00000000-0005-0000-0000-00004B010000}"/>
    <cellStyle name="Heading1" xfId="333" xr:uid="{00000000-0005-0000-0000-00004C010000}"/>
    <cellStyle name="Heading2" xfId="334" xr:uid="{00000000-0005-0000-0000-00004D010000}"/>
    <cellStyle name="Headline I" xfId="335" xr:uid="{00000000-0005-0000-0000-00004E010000}"/>
    <cellStyle name="Headline II" xfId="336" xr:uid="{00000000-0005-0000-0000-00004F010000}"/>
    <cellStyle name="Headline III" xfId="337" xr:uid="{00000000-0005-0000-0000-000050010000}"/>
    <cellStyle name="Hyperlink 2" xfId="338" xr:uid="{00000000-0005-0000-0000-000051010000}"/>
    <cellStyle name="Hyperlink 2 2" xfId="339" xr:uid="{00000000-0005-0000-0000-000052010000}"/>
    <cellStyle name="Ievade" xfId="340" xr:uid="{00000000-0005-0000-0000-000053010000}"/>
    <cellStyle name="Īįū÷ķūé_laroux" xfId="344" xr:uid="{00000000-0005-0000-0000-000057010000}"/>
    <cellStyle name="Input" xfId="341" builtinId="20" customBuiltin="1"/>
    <cellStyle name="Input 2" xfId="342" xr:uid="{00000000-0005-0000-0000-000055010000}"/>
    <cellStyle name="Izvade" xfId="343" xr:uid="{00000000-0005-0000-0000-000056010000}"/>
    <cellStyle name="Komats 2" xfId="345" xr:uid="{00000000-0005-0000-0000-000058010000}"/>
    <cellStyle name="Komats 2 2" xfId="346" xr:uid="{00000000-0005-0000-0000-000059010000}"/>
    <cellStyle name="Komats 3" xfId="347" xr:uid="{00000000-0005-0000-0000-00005A010000}"/>
    <cellStyle name="Komats 4" xfId="348" xr:uid="{00000000-0005-0000-0000-00005B010000}"/>
    <cellStyle name="Kopsumma" xfId="349" xr:uid="{00000000-0005-0000-0000-00005C010000}"/>
    <cellStyle name="Linked Cell 2" xfId="350" xr:uid="{00000000-0005-0000-0000-00005D010000}"/>
    <cellStyle name="Linked Cell 2 2" xfId="351" xr:uid="{00000000-0005-0000-0000-00005E010000}"/>
    <cellStyle name="Neitrāls" xfId="352" xr:uid="{00000000-0005-0000-0000-00005F010000}"/>
    <cellStyle name="Neutral" xfId="353" builtinId="28" customBuiltin="1"/>
    <cellStyle name="Neutral 2" xfId="354" xr:uid="{00000000-0005-0000-0000-000061010000}"/>
    <cellStyle name="Neutral 2 2" xfId="355" xr:uid="{00000000-0005-0000-0000-000062010000}"/>
    <cellStyle name="Normaali_light-98_gun" xfId="356" xr:uid="{00000000-0005-0000-0000-000063010000}"/>
    <cellStyle name="Normal" xfId="0" builtinId="0"/>
    <cellStyle name="Normal 10" xfId="357" xr:uid="{00000000-0005-0000-0000-000065010000}"/>
    <cellStyle name="Normal 10 2" xfId="358" xr:uid="{00000000-0005-0000-0000-000066010000}"/>
    <cellStyle name="Normal 10 3" xfId="359" xr:uid="{00000000-0005-0000-0000-000067010000}"/>
    <cellStyle name="Normal 10 4" xfId="360" xr:uid="{00000000-0005-0000-0000-000068010000}"/>
    <cellStyle name="Normal 10_Jurmalas slimnica Reaton tame" xfId="361" xr:uid="{00000000-0005-0000-0000-000069010000}"/>
    <cellStyle name="Normal 11" xfId="362" xr:uid="{00000000-0005-0000-0000-00006A010000}"/>
    <cellStyle name="Normal 11 2" xfId="363" xr:uid="{00000000-0005-0000-0000-00006B010000}"/>
    <cellStyle name="Normal 12" xfId="364" xr:uid="{00000000-0005-0000-0000-00006C010000}"/>
    <cellStyle name="Normal 12 2" xfId="365" xr:uid="{00000000-0005-0000-0000-00006D010000}"/>
    <cellStyle name="Normal 12 3" xfId="366" xr:uid="{00000000-0005-0000-0000-00006E010000}"/>
    <cellStyle name="Normal 12 4" xfId="367" xr:uid="{00000000-0005-0000-0000-00006F010000}"/>
    <cellStyle name="Normal 13" xfId="368" xr:uid="{00000000-0005-0000-0000-000070010000}"/>
    <cellStyle name="Normal 13 2" xfId="369" xr:uid="{00000000-0005-0000-0000-000071010000}"/>
    <cellStyle name="Normal 13 3" xfId="370" xr:uid="{00000000-0005-0000-0000-000072010000}"/>
    <cellStyle name="Normal 14" xfId="371" xr:uid="{00000000-0005-0000-0000-000073010000}"/>
    <cellStyle name="Normal 14 2" xfId="372" xr:uid="{00000000-0005-0000-0000-000074010000}"/>
    <cellStyle name="Normal 15" xfId="373" xr:uid="{00000000-0005-0000-0000-000075010000}"/>
    <cellStyle name="Normal 18" xfId="374" xr:uid="{00000000-0005-0000-0000-000076010000}"/>
    <cellStyle name="Normal 19 2" xfId="375" xr:uid="{00000000-0005-0000-0000-000077010000}"/>
    <cellStyle name="Normal 2" xfId="376" xr:uid="{00000000-0005-0000-0000-000078010000}"/>
    <cellStyle name="Normal 2 10" xfId="377" xr:uid="{00000000-0005-0000-0000-000079010000}"/>
    <cellStyle name="Normal 2 11" xfId="378" xr:uid="{00000000-0005-0000-0000-00007A010000}"/>
    <cellStyle name="Normal 2 2" xfId="379" xr:uid="{00000000-0005-0000-0000-00007B010000}"/>
    <cellStyle name="Normal 2 2 2" xfId="380" xr:uid="{00000000-0005-0000-0000-00007C010000}"/>
    <cellStyle name="Normal 2 2 2 2" xfId="381" xr:uid="{00000000-0005-0000-0000-00007D010000}"/>
    <cellStyle name="Normal 2 2 2 2 2" xfId="382" xr:uid="{00000000-0005-0000-0000-00007E010000}"/>
    <cellStyle name="Normal 2 2 3" xfId="383" xr:uid="{00000000-0005-0000-0000-00007F010000}"/>
    <cellStyle name="Normal 2 2_Kuldiga_Bernudarzs_01.01" xfId="384" xr:uid="{00000000-0005-0000-0000-000080010000}"/>
    <cellStyle name="Normal 2 3" xfId="385" xr:uid="{00000000-0005-0000-0000-000081010000}"/>
    <cellStyle name="Normal 2 3 2" xfId="386" xr:uid="{00000000-0005-0000-0000-000082010000}"/>
    <cellStyle name="Normal 2 3_32_UAS_tame_Stradini_STA" xfId="387" xr:uid="{00000000-0005-0000-0000-000083010000}"/>
    <cellStyle name="Normal 2 4" xfId="388" xr:uid="{00000000-0005-0000-0000-000084010000}"/>
    <cellStyle name="Normal 2 4 2" xfId="389" xr:uid="{00000000-0005-0000-0000-000085010000}"/>
    <cellStyle name="Normal 2 4 3" xfId="390" xr:uid="{00000000-0005-0000-0000-000086010000}"/>
    <cellStyle name="Normal 2 5" xfId="391" xr:uid="{00000000-0005-0000-0000-000087010000}"/>
    <cellStyle name="Normal 2 5 2" xfId="392" xr:uid="{00000000-0005-0000-0000-000088010000}"/>
    <cellStyle name="Normal 2 6" xfId="393" xr:uid="{00000000-0005-0000-0000-000089010000}"/>
    <cellStyle name="Normal 2 6 2" xfId="394" xr:uid="{00000000-0005-0000-0000-00008A010000}"/>
    <cellStyle name="Normal 2 7" xfId="395" xr:uid="{00000000-0005-0000-0000-00008B010000}"/>
    <cellStyle name="Normal 2 8" xfId="396" xr:uid="{00000000-0005-0000-0000-00008C010000}"/>
    <cellStyle name="Normal 2 9" xfId="397" xr:uid="{00000000-0005-0000-0000-00008D010000}"/>
    <cellStyle name="Normal 2_Granulu razosanas komplekss" xfId="398" xr:uid="{00000000-0005-0000-0000-00008E010000}"/>
    <cellStyle name="Normal 2_Kuldiga_Bernudarzs_07.01" xfId="399" xr:uid="{00000000-0005-0000-0000-00008F010000}"/>
    <cellStyle name="Normal 3" xfId="400" xr:uid="{00000000-0005-0000-0000-000090010000}"/>
    <cellStyle name="Normal 3 2" xfId="401" xr:uid="{00000000-0005-0000-0000-000091010000}"/>
    <cellStyle name="Normal 3 2 2" xfId="402" xr:uid="{00000000-0005-0000-0000-000092010000}"/>
    <cellStyle name="Normal 3 3" xfId="403" xr:uid="{00000000-0005-0000-0000-000093010000}"/>
    <cellStyle name="Normal 3 3 2" xfId="404" xr:uid="{00000000-0005-0000-0000-000094010000}"/>
    <cellStyle name="Normal 3 4" xfId="405" xr:uid="{00000000-0005-0000-0000-000095010000}"/>
    <cellStyle name="Normal 3 5" xfId="406" xr:uid="{00000000-0005-0000-0000-000096010000}"/>
    <cellStyle name="Normal 3_REMCE-Lermontova iela, 07.02.2012" xfId="407" xr:uid="{00000000-0005-0000-0000-000097010000}"/>
    <cellStyle name="Normal 34" xfId="408" xr:uid="{00000000-0005-0000-0000-000098010000}"/>
    <cellStyle name="Normal 34 2" xfId="409" xr:uid="{00000000-0005-0000-0000-000099010000}"/>
    <cellStyle name="Normal 35" xfId="410" xr:uid="{00000000-0005-0000-0000-00009A010000}"/>
    <cellStyle name="Normal 38" xfId="411" xr:uid="{00000000-0005-0000-0000-00009B010000}"/>
    <cellStyle name="Normal 38 2" xfId="412" xr:uid="{00000000-0005-0000-0000-00009C010000}"/>
    <cellStyle name="Normal 4" xfId="413" xr:uid="{00000000-0005-0000-0000-00009D010000}"/>
    <cellStyle name="Normal 4 2" xfId="414" xr:uid="{00000000-0005-0000-0000-00009E010000}"/>
    <cellStyle name="Normal 4 2 2" xfId="415" xr:uid="{00000000-0005-0000-0000-00009F010000}"/>
    <cellStyle name="Normal 4 3" xfId="416" xr:uid="{00000000-0005-0000-0000-0000A0010000}"/>
    <cellStyle name="Normal 4 3 2" xfId="417" xr:uid="{00000000-0005-0000-0000-0000A1010000}"/>
    <cellStyle name="Normal 4 4" xfId="418" xr:uid="{00000000-0005-0000-0000-0000A2010000}"/>
    <cellStyle name="Normal 45" xfId="419" xr:uid="{00000000-0005-0000-0000-0000A3010000}"/>
    <cellStyle name="Normal 5" xfId="420" xr:uid="{00000000-0005-0000-0000-0000A4010000}"/>
    <cellStyle name="Normal 5 2" xfId="421" xr:uid="{00000000-0005-0000-0000-0000A5010000}"/>
    <cellStyle name="Normal 5 2 2" xfId="422" xr:uid="{00000000-0005-0000-0000-0000A6010000}"/>
    <cellStyle name="Normal 5 3" xfId="423" xr:uid="{00000000-0005-0000-0000-0000A7010000}"/>
    <cellStyle name="Normal 5 3 2" xfId="424" xr:uid="{00000000-0005-0000-0000-0000A8010000}"/>
    <cellStyle name="Normal 6" xfId="425" xr:uid="{00000000-0005-0000-0000-0000A9010000}"/>
    <cellStyle name="Normal 6 2" xfId="426" xr:uid="{00000000-0005-0000-0000-0000AA010000}"/>
    <cellStyle name="Normal 6 2 2" xfId="427" xr:uid="{00000000-0005-0000-0000-0000AB010000}"/>
    <cellStyle name="Normal 7" xfId="428" xr:uid="{00000000-0005-0000-0000-0000AC010000}"/>
    <cellStyle name="Normal 8" xfId="429" xr:uid="{00000000-0005-0000-0000-0000AD010000}"/>
    <cellStyle name="Normal 8 2" xfId="430" xr:uid="{00000000-0005-0000-0000-0000AE010000}"/>
    <cellStyle name="Normal 8 2 2 3" xfId="431" xr:uid="{00000000-0005-0000-0000-0000AF010000}"/>
    <cellStyle name="Normal 9" xfId="432" xr:uid="{00000000-0005-0000-0000-0000B0010000}"/>
    <cellStyle name="Normal 9 2" xfId="433" xr:uid="{00000000-0005-0000-0000-0000B1010000}"/>
    <cellStyle name="Normal 9 3" xfId="434" xr:uid="{00000000-0005-0000-0000-0000B2010000}"/>
    <cellStyle name="Normal 9 4" xfId="435" xr:uid="{00000000-0005-0000-0000-0000B3010000}"/>
    <cellStyle name="Normal_1 gimnazija_18_09_2007_ar_formulam" xfId="436" xr:uid="{00000000-0005-0000-0000-0000B4010000}"/>
    <cellStyle name="Normal_2009-08-20_BKUS_20.korpuss_Tame_PASUT." xfId="437" xr:uid="{00000000-0005-0000-0000-0000B5010000}"/>
    <cellStyle name="Normal_2009-08-20_BKUS_20.korpuss_Tame_PASUT._LVM_T sejums_2013" xfId="438" xr:uid="{00000000-0005-0000-0000-0000B6010000}"/>
    <cellStyle name="Normal_2010-01-08 Tame CARAN D'ACHE_Rezekne_(plskt.17.00)" xfId="439" xr:uid="{00000000-0005-0000-0000-0000B7010000}"/>
    <cellStyle name="Normal_501-06tames forma" xfId="440" xr:uid="{00000000-0005-0000-0000-0000B8010000}"/>
    <cellStyle name="Normal_88PSII" xfId="441" xr:uid="{00000000-0005-0000-0000-0000B9010000}"/>
    <cellStyle name="Normal_Apkure" xfId="442" xr:uid="{00000000-0005-0000-0000-0000BA010000}"/>
    <cellStyle name="Normal_DOP_krb 9 sergejs" xfId="443" xr:uid="{00000000-0005-0000-0000-0000BB010000}"/>
    <cellStyle name="Normal_gertrudes iela 1707" xfId="444" xr:uid="{00000000-0005-0000-0000-0000BC010000}"/>
    <cellStyle name="Normal_Ikskile_22.07.2010._Ar_formulam" xfId="445" xr:uid="{00000000-0005-0000-0000-0000BD010000}"/>
    <cellStyle name="Normal_italija" xfId="446" xr:uid="{00000000-0005-0000-0000-0000BE010000}"/>
    <cellStyle name="Normal_OzolniekuUKT_07_07_2009_ar_formulam" xfId="447" xr:uid="{00000000-0005-0000-0000-0000BF010000}"/>
    <cellStyle name="Normal_rats5_UKAVK_170809_sk" xfId="448" xr:uid="{00000000-0005-0000-0000-0000C0010000}"/>
    <cellStyle name="Normal_RS_spec_vent_17.05" xfId="449" xr:uid="{00000000-0005-0000-0000-0000C1010000}"/>
    <cellStyle name="Normal_Sheet1_Kopija no LNB MEP 17_07_2007_LV" xfId="450" xr:uid="{00000000-0005-0000-0000-0000C2010000}"/>
    <cellStyle name="Normal_TA_krb9_Sergejs" xfId="451" xr:uid="{00000000-0005-0000-0000-0000C3010000}"/>
    <cellStyle name="Normal_TUS-VB+K_tame_ak_ST" xfId="452" xr:uid="{00000000-0005-0000-0000-0000C4010000}"/>
    <cellStyle name="Normal_Vienibas prospekts 43" xfId="453" xr:uid="{00000000-0005-0000-0000-0000C5010000}"/>
    <cellStyle name="Normalny_price List 2005 WAY_INT" xfId="454" xr:uid="{00000000-0005-0000-0000-0000C6010000}"/>
    <cellStyle name="Nosaukums" xfId="455" xr:uid="{00000000-0005-0000-0000-0000C7010000}"/>
    <cellStyle name="Note 2" xfId="456" xr:uid="{00000000-0005-0000-0000-0000C8010000}"/>
    <cellStyle name="Note 2 2" xfId="457" xr:uid="{00000000-0005-0000-0000-0000C9010000}"/>
    <cellStyle name="Note 2 2 2" xfId="458" xr:uid="{00000000-0005-0000-0000-0000CA010000}"/>
    <cellStyle name="Note 3" xfId="459" xr:uid="{00000000-0005-0000-0000-0000CB010000}"/>
    <cellStyle name="Output" xfId="460" builtinId="21" customBuiltin="1"/>
    <cellStyle name="Output 2" xfId="461" xr:uid="{00000000-0005-0000-0000-0000CD010000}"/>
    <cellStyle name="Output 2 2" xfId="462" xr:uid="{00000000-0005-0000-0000-0000CE010000}"/>
    <cellStyle name="Parastais 10" xfId="463" xr:uid="{00000000-0005-0000-0000-0000CF010000}"/>
    <cellStyle name="Parastais 3" xfId="464" xr:uid="{00000000-0005-0000-0000-0000D0010000}"/>
    <cellStyle name="Parastais 3 2" xfId="465" xr:uid="{00000000-0005-0000-0000-0000D1010000}"/>
    <cellStyle name="Parastais 7" xfId="466" xr:uid="{00000000-0005-0000-0000-0000D2010000}"/>
    <cellStyle name="Parastais 8" xfId="467" xr:uid="{00000000-0005-0000-0000-0000D3010000}"/>
    <cellStyle name="Parastais_EL eka+AF8-2" xfId="468" xr:uid="{00000000-0005-0000-0000-0000D4010000}"/>
    <cellStyle name="Parasts 2" xfId="469" xr:uid="{00000000-0005-0000-0000-0000D5010000}"/>
    <cellStyle name="Parasts 2 2" xfId="470" xr:uid="{00000000-0005-0000-0000-0000D6010000}"/>
    <cellStyle name="Parasts 3" xfId="471" xr:uid="{00000000-0005-0000-0000-0000D7010000}"/>
    <cellStyle name="Parasts 4" xfId="472" xr:uid="{00000000-0005-0000-0000-0000D8010000}"/>
    <cellStyle name="Parasts 5" xfId="473" xr:uid="{00000000-0005-0000-0000-0000D9010000}"/>
    <cellStyle name="Parasts 6" xfId="474" xr:uid="{00000000-0005-0000-0000-0000DA010000}"/>
    <cellStyle name="Percent" xfId="485" builtinId="5"/>
    <cellStyle name="Percent 2" xfId="475" xr:uid="{00000000-0005-0000-0000-0000DC010000}"/>
    <cellStyle name="Percent 2 2" xfId="476" xr:uid="{00000000-0005-0000-0000-0000DD010000}"/>
    <cellStyle name="Percent 2 2 2" xfId="477" xr:uid="{00000000-0005-0000-0000-0000DE010000}"/>
    <cellStyle name="Percent 3" xfId="478" xr:uid="{00000000-0005-0000-0000-0000DF010000}"/>
    <cellStyle name="Percent 4" xfId="479" xr:uid="{00000000-0005-0000-0000-0000E0010000}"/>
    <cellStyle name="Percent 5" xfId="480" xr:uid="{00000000-0005-0000-0000-0000E1010000}"/>
    <cellStyle name="Percent 5 2" xfId="481" xr:uid="{00000000-0005-0000-0000-0000E2010000}"/>
    <cellStyle name="Percent 5 3" xfId="482" xr:uid="{00000000-0005-0000-0000-0000E3010000}"/>
    <cellStyle name="Percent_Vienibas prospekts 43" xfId="483" xr:uid="{00000000-0005-0000-0000-0000E4010000}"/>
    <cellStyle name="Position" xfId="484" xr:uid="{00000000-0005-0000-0000-0000E5010000}"/>
    <cellStyle name="Procenti 2" xfId="486" xr:uid="{00000000-0005-0000-0000-0000E6010000}"/>
    <cellStyle name="Saistītā šūna" xfId="487" xr:uid="{00000000-0005-0000-0000-0000E7010000}"/>
    <cellStyle name="Standard_Anpassen der Amortisation" xfId="488" xr:uid="{00000000-0005-0000-0000-0000E8010000}"/>
    <cellStyle name="Stils 1" xfId="489" xr:uid="{00000000-0005-0000-0000-0000E9010000}"/>
    <cellStyle name="Style 1" xfId="490" xr:uid="{00000000-0005-0000-0000-0000EA010000}"/>
    <cellStyle name="Style 1 2" xfId="491" xr:uid="{00000000-0005-0000-0000-0000EB010000}"/>
    <cellStyle name="Style 1 2 2" xfId="492" xr:uid="{00000000-0005-0000-0000-0000EC010000}"/>
    <cellStyle name="Style 1 2 3" xfId="493" xr:uid="{00000000-0005-0000-0000-0000ED010000}"/>
    <cellStyle name="Style 1 3" xfId="494" xr:uid="{00000000-0005-0000-0000-0000EE010000}"/>
    <cellStyle name="Style 1 3 2" xfId="495" xr:uid="{00000000-0005-0000-0000-0000EF010000}"/>
    <cellStyle name="Style 1 3 3" xfId="496" xr:uid="{00000000-0005-0000-0000-0000F0010000}"/>
    <cellStyle name="Style 1 4" xfId="497" xr:uid="{00000000-0005-0000-0000-0000F1010000}"/>
    <cellStyle name="Style 2" xfId="498" xr:uid="{00000000-0005-0000-0000-0000F2010000}"/>
    <cellStyle name="Title" xfId="499" builtinId="15" customBuiltin="1"/>
    <cellStyle name="Title 2" xfId="500" xr:uid="{00000000-0005-0000-0000-0000F4010000}"/>
    <cellStyle name="Title 2 2" xfId="501" xr:uid="{00000000-0005-0000-0000-0000F5010000}"/>
    <cellStyle name="Total" xfId="502" builtinId="25" customBuiltin="1"/>
    <cellStyle name="Total 2" xfId="503" xr:uid="{00000000-0005-0000-0000-0000F7010000}"/>
    <cellStyle name="Total 2 2" xfId="504" xr:uid="{00000000-0005-0000-0000-0000F8010000}"/>
    <cellStyle name="Unit" xfId="505" xr:uid="{00000000-0005-0000-0000-0000F9010000}"/>
    <cellStyle name="Währung [0]_Compiling Utility Macros" xfId="506" xr:uid="{00000000-0005-0000-0000-0000FA010000}"/>
    <cellStyle name="Währung_Compiling Utility Macros" xfId="507" xr:uid="{00000000-0005-0000-0000-0000FB010000}"/>
    <cellStyle name="Warning Text" xfId="508" builtinId="11" customBuiltin="1"/>
    <cellStyle name="Warning Text 2" xfId="509" xr:uid="{00000000-0005-0000-0000-0000FD010000}"/>
    <cellStyle name="Warning Text 2 2" xfId="510" xr:uid="{00000000-0005-0000-0000-0000FE010000}"/>
    <cellStyle name="Акцент1" xfId="511" xr:uid="{00000000-0005-0000-0000-0000FF010000}"/>
    <cellStyle name="Акцент1 2" xfId="512" xr:uid="{00000000-0005-0000-0000-000000020000}"/>
    <cellStyle name="Акцент1 2 2" xfId="513" xr:uid="{00000000-0005-0000-0000-000001020000}"/>
    <cellStyle name="Акцент2" xfId="514" xr:uid="{00000000-0005-0000-0000-000002020000}"/>
    <cellStyle name="Акцент2 2" xfId="515" xr:uid="{00000000-0005-0000-0000-000003020000}"/>
    <cellStyle name="Акцент2 2 2" xfId="516" xr:uid="{00000000-0005-0000-0000-000004020000}"/>
    <cellStyle name="Акцент3" xfId="517" xr:uid="{00000000-0005-0000-0000-000005020000}"/>
    <cellStyle name="Акцент3 2" xfId="518" xr:uid="{00000000-0005-0000-0000-000006020000}"/>
    <cellStyle name="Акцент3 2 2" xfId="519" xr:uid="{00000000-0005-0000-0000-000007020000}"/>
    <cellStyle name="Акцент4" xfId="520" xr:uid="{00000000-0005-0000-0000-000008020000}"/>
    <cellStyle name="Акцент4 2" xfId="521" xr:uid="{00000000-0005-0000-0000-000009020000}"/>
    <cellStyle name="Акцент4 2 2" xfId="522" xr:uid="{00000000-0005-0000-0000-00000A020000}"/>
    <cellStyle name="Акцент5" xfId="523" xr:uid="{00000000-0005-0000-0000-00000B020000}"/>
    <cellStyle name="Акцент5 2" xfId="524" xr:uid="{00000000-0005-0000-0000-00000C020000}"/>
    <cellStyle name="Акцент5 2 2" xfId="525" xr:uid="{00000000-0005-0000-0000-00000D020000}"/>
    <cellStyle name="Акцент6" xfId="526" xr:uid="{00000000-0005-0000-0000-00000E020000}"/>
    <cellStyle name="Акцент6 2" xfId="527" xr:uid="{00000000-0005-0000-0000-00000F020000}"/>
    <cellStyle name="Акцент6 2 2" xfId="528" xr:uid="{00000000-0005-0000-0000-000010020000}"/>
    <cellStyle name="Ввод " xfId="529" xr:uid="{00000000-0005-0000-0000-000011020000}"/>
    <cellStyle name="Ввод  2" xfId="530" xr:uid="{00000000-0005-0000-0000-000012020000}"/>
    <cellStyle name="Ввод  2 2" xfId="531" xr:uid="{00000000-0005-0000-0000-000013020000}"/>
    <cellStyle name="Вывод" xfId="532" xr:uid="{00000000-0005-0000-0000-000014020000}"/>
    <cellStyle name="Вывод 2" xfId="533" xr:uid="{00000000-0005-0000-0000-000015020000}"/>
    <cellStyle name="Вывод 2 2" xfId="534" xr:uid="{00000000-0005-0000-0000-000016020000}"/>
    <cellStyle name="Вычисление" xfId="535" xr:uid="{00000000-0005-0000-0000-000017020000}"/>
    <cellStyle name="Вычисление 2" xfId="536" xr:uid="{00000000-0005-0000-0000-000018020000}"/>
    <cellStyle name="Вычисление 2 2" xfId="537" xr:uid="{00000000-0005-0000-0000-000019020000}"/>
    <cellStyle name="Гиперссылка 2" xfId="538" xr:uid="{00000000-0005-0000-0000-00001A020000}"/>
    <cellStyle name="Заголовок 1" xfId="539" xr:uid="{00000000-0005-0000-0000-00001B020000}"/>
    <cellStyle name="Заголовок 1 2" xfId="540" xr:uid="{00000000-0005-0000-0000-00001C020000}"/>
    <cellStyle name="Заголовок 1 2 2" xfId="541" xr:uid="{00000000-0005-0000-0000-00001D020000}"/>
    <cellStyle name="Заголовок 2" xfId="542" xr:uid="{00000000-0005-0000-0000-00001E020000}"/>
    <cellStyle name="Заголовок 2 2" xfId="543" xr:uid="{00000000-0005-0000-0000-00001F020000}"/>
    <cellStyle name="Заголовок 2 2 2" xfId="544" xr:uid="{00000000-0005-0000-0000-000020020000}"/>
    <cellStyle name="Заголовок 3" xfId="545" xr:uid="{00000000-0005-0000-0000-000021020000}"/>
    <cellStyle name="Заголовок 3 2" xfId="546" xr:uid="{00000000-0005-0000-0000-000022020000}"/>
    <cellStyle name="Заголовок 3 2 2" xfId="547" xr:uid="{00000000-0005-0000-0000-000023020000}"/>
    <cellStyle name="Заголовок 4" xfId="548" xr:uid="{00000000-0005-0000-0000-000024020000}"/>
    <cellStyle name="Заголовок 4 2" xfId="549" xr:uid="{00000000-0005-0000-0000-000025020000}"/>
    <cellStyle name="Заголовок 4 2 2" xfId="550" xr:uid="{00000000-0005-0000-0000-000026020000}"/>
    <cellStyle name="Итог" xfId="551" xr:uid="{00000000-0005-0000-0000-000027020000}"/>
    <cellStyle name="Итог 2" xfId="552" xr:uid="{00000000-0005-0000-0000-000028020000}"/>
    <cellStyle name="Итог 2 2" xfId="553" xr:uid="{00000000-0005-0000-0000-000029020000}"/>
    <cellStyle name="Контрольная ячейка" xfId="554" xr:uid="{00000000-0005-0000-0000-00002A020000}"/>
    <cellStyle name="Контрольная ячейка 2" xfId="555" xr:uid="{00000000-0005-0000-0000-00002B020000}"/>
    <cellStyle name="Контрольная ячейка 2 2" xfId="556" xr:uid="{00000000-0005-0000-0000-00002C020000}"/>
    <cellStyle name="Название" xfId="557" xr:uid="{00000000-0005-0000-0000-00002D020000}"/>
    <cellStyle name="Название 2" xfId="558" xr:uid="{00000000-0005-0000-0000-00002E020000}"/>
    <cellStyle name="Нейтральный" xfId="559" xr:uid="{00000000-0005-0000-0000-00002F020000}"/>
    <cellStyle name="Нейтральный 2" xfId="560" xr:uid="{00000000-0005-0000-0000-000030020000}"/>
    <cellStyle name="Нейтральный 3" xfId="561" xr:uid="{00000000-0005-0000-0000-000031020000}"/>
    <cellStyle name="Нейтральный 4" xfId="562" xr:uid="{00000000-0005-0000-0000-000032020000}"/>
    <cellStyle name="Нейтральный 4 2" xfId="563" xr:uid="{00000000-0005-0000-0000-000033020000}"/>
    <cellStyle name="Обычный 2" xfId="564" xr:uid="{00000000-0005-0000-0000-000034020000}"/>
    <cellStyle name="Обычный 2 2" xfId="565" xr:uid="{00000000-0005-0000-0000-000035020000}"/>
    <cellStyle name="Обычный 2 2 2" xfId="566" xr:uid="{00000000-0005-0000-0000-000036020000}"/>
    <cellStyle name="Обычный 2 3" xfId="567" xr:uid="{00000000-0005-0000-0000-000037020000}"/>
    <cellStyle name="Обычный 2 3 2" xfId="568" xr:uid="{00000000-0005-0000-0000-000038020000}"/>
    <cellStyle name="Обычный 3" xfId="569" xr:uid="{00000000-0005-0000-0000-000039020000}"/>
    <cellStyle name="Обычный 3 2" xfId="570" xr:uid="{00000000-0005-0000-0000-00003A020000}"/>
    <cellStyle name="Обычный 3 2 2" xfId="571" xr:uid="{00000000-0005-0000-0000-00003B020000}"/>
    <cellStyle name="Обычный_10-0.4kv rekonstr. grafiks pa dienam KTP uzstadisana, tp1112 demontaza Raudas iela" xfId="572" xr:uid="{00000000-0005-0000-0000-00003C020000}"/>
    <cellStyle name="Плохой" xfId="573" xr:uid="{00000000-0005-0000-0000-00003D020000}"/>
    <cellStyle name="Плохой 2" xfId="574" xr:uid="{00000000-0005-0000-0000-00003E020000}"/>
    <cellStyle name="Плохой 2 2" xfId="575" xr:uid="{00000000-0005-0000-0000-00003F020000}"/>
    <cellStyle name="Пояснение" xfId="576" xr:uid="{00000000-0005-0000-0000-000040020000}"/>
    <cellStyle name="Пояснение 2" xfId="577" xr:uid="{00000000-0005-0000-0000-000041020000}"/>
    <cellStyle name="Пояснение 2 2" xfId="578" xr:uid="{00000000-0005-0000-0000-000042020000}"/>
    <cellStyle name="Примечание" xfId="579" xr:uid="{00000000-0005-0000-0000-000043020000}"/>
    <cellStyle name="Примечание 2" xfId="580" xr:uid="{00000000-0005-0000-0000-000044020000}"/>
    <cellStyle name="Процентный_Tame BS AUE" xfId="581" xr:uid="{00000000-0005-0000-0000-000045020000}"/>
    <cellStyle name="Связанная ячейка" xfId="582" xr:uid="{00000000-0005-0000-0000-000046020000}"/>
    <cellStyle name="Связанная ячейка 2" xfId="583" xr:uid="{00000000-0005-0000-0000-000047020000}"/>
    <cellStyle name="Связанная ячейка 2 2" xfId="584" xr:uid="{00000000-0005-0000-0000-000048020000}"/>
    <cellStyle name="Стиль 1" xfId="585" xr:uid="{00000000-0005-0000-0000-000049020000}"/>
    <cellStyle name="Стиль 1 2" xfId="586" xr:uid="{00000000-0005-0000-0000-00004A020000}"/>
    <cellStyle name="Текст предупреждения" xfId="587" xr:uid="{00000000-0005-0000-0000-00004B020000}"/>
    <cellStyle name="Текст предупреждения 2" xfId="588" xr:uid="{00000000-0005-0000-0000-00004C020000}"/>
    <cellStyle name="Текст предупреждения 2 2" xfId="589" xr:uid="{00000000-0005-0000-0000-00004D020000}"/>
    <cellStyle name="Финансовый_Tame BS AUE" xfId="590" xr:uid="{00000000-0005-0000-0000-00004E020000}"/>
    <cellStyle name="Хороший" xfId="591" xr:uid="{00000000-0005-0000-0000-00004F020000}"/>
    <cellStyle name="Хороший 2" xfId="592" xr:uid="{00000000-0005-0000-0000-000050020000}"/>
    <cellStyle name="Хороший 2 2" xfId="593" xr:uid="{00000000-0005-0000-0000-00005102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28575</xdr:rowOff>
    </xdr:from>
    <xdr:to>
      <xdr:col>1</xdr:col>
      <xdr:colOff>0</xdr:colOff>
      <xdr:row>37</xdr:row>
      <xdr:rowOff>28575</xdr:rowOff>
    </xdr:to>
    <xdr:sp macro="" textlink="">
      <xdr:nvSpPr>
        <xdr:cNvPr id="595304" name="Line 1">
          <a:extLst>
            <a:ext uri="{FF2B5EF4-FFF2-40B4-BE49-F238E27FC236}">
              <a16:creationId xmlns:a16="http://schemas.microsoft.com/office/drawing/2014/main" id="{84B67B1E-2AEC-9395-E2A5-CB3F67A3352C}"/>
            </a:ext>
          </a:extLst>
        </xdr:cNvPr>
        <xdr:cNvSpPr>
          <a:spLocks noChangeShapeType="1"/>
        </xdr:cNvSpPr>
      </xdr:nvSpPr>
      <xdr:spPr bwMode="auto">
        <a:xfrm>
          <a:off x="0" y="9277350"/>
          <a:ext cx="6257925" cy="0"/>
        </a:xfrm>
        <a:prstGeom prst="line">
          <a:avLst/>
        </a:prstGeom>
        <a:noFill/>
        <a:ln w="3810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1543050</xdr:colOff>
      <xdr:row>0</xdr:row>
      <xdr:rowOff>104775</xdr:rowOff>
    </xdr:from>
    <xdr:to>
      <xdr:col>0</xdr:col>
      <xdr:colOff>4210050</xdr:colOff>
      <xdr:row>5</xdr:row>
      <xdr:rowOff>19050</xdr:rowOff>
    </xdr:to>
    <xdr:pic>
      <xdr:nvPicPr>
        <xdr:cNvPr id="595305" name="Picture 2" descr="Tamesana">
          <a:extLst>
            <a:ext uri="{FF2B5EF4-FFF2-40B4-BE49-F238E27FC236}">
              <a16:creationId xmlns:a16="http://schemas.microsoft.com/office/drawing/2014/main" id="{9F0F70F4-6333-714D-FE6C-C58543B97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 y="104775"/>
          <a:ext cx="26670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155575</xdr:colOff>
      <xdr:row>14</xdr:row>
      <xdr:rowOff>0</xdr:rowOff>
    </xdr:from>
    <xdr:ext cx="184731" cy="264560"/>
    <xdr:sp macro="" textlink="">
      <xdr:nvSpPr>
        <xdr:cNvPr id="2" name="TextBox 1">
          <a:extLst>
            <a:ext uri="{FF2B5EF4-FFF2-40B4-BE49-F238E27FC236}">
              <a16:creationId xmlns:a16="http://schemas.microsoft.com/office/drawing/2014/main" id="{E277395C-0094-9DF2-E7BC-3050C59A6180}"/>
            </a:ext>
          </a:extLst>
        </xdr:cNvPr>
        <xdr:cNvSpPr txBox="1"/>
      </xdr:nvSpPr>
      <xdr:spPr>
        <a:xfrm>
          <a:off x="9128125" y="110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155575</xdr:colOff>
      <xdr:row>84</xdr:row>
      <xdr:rowOff>0</xdr:rowOff>
    </xdr:from>
    <xdr:ext cx="184731" cy="264560"/>
    <xdr:sp macro="" textlink="">
      <xdr:nvSpPr>
        <xdr:cNvPr id="2" name="TextBox 1">
          <a:extLst>
            <a:ext uri="{FF2B5EF4-FFF2-40B4-BE49-F238E27FC236}">
              <a16:creationId xmlns:a16="http://schemas.microsoft.com/office/drawing/2014/main" id="{4E005BF0-3944-89E8-8E91-2FC86FFF591B}"/>
            </a:ext>
          </a:extLst>
        </xdr:cNvPr>
        <xdr:cNvSpPr txBox="1"/>
      </xdr:nvSpPr>
      <xdr:spPr>
        <a:xfrm>
          <a:off x="9728200" y="167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lv-LV"/>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49</xdr:row>
      <xdr:rowOff>0</xdr:rowOff>
    </xdr:from>
    <xdr:to>
      <xdr:col>2</xdr:col>
      <xdr:colOff>76200</xdr:colOff>
      <xdr:row>50</xdr:row>
      <xdr:rowOff>38100</xdr:rowOff>
    </xdr:to>
    <xdr:sp macro="" textlink="">
      <xdr:nvSpPr>
        <xdr:cNvPr id="790549" name="Text Box 1137">
          <a:extLst>
            <a:ext uri="{FF2B5EF4-FFF2-40B4-BE49-F238E27FC236}">
              <a16:creationId xmlns:a16="http://schemas.microsoft.com/office/drawing/2014/main" id="{916DED44-7494-472D-E051-2D99E3724520}"/>
            </a:ext>
          </a:extLst>
        </xdr:cNvPr>
        <xdr:cNvSpPr txBox="1">
          <a:spLocks noChangeArrowheads="1"/>
        </xdr:cNvSpPr>
      </xdr:nvSpPr>
      <xdr:spPr bwMode="auto">
        <a:xfrm>
          <a:off x="113347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76200</xdr:colOff>
      <xdr:row>50</xdr:row>
      <xdr:rowOff>47625</xdr:rowOff>
    </xdr:to>
    <xdr:sp macro="" textlink="">
      <xdr:nvSpPr>
        <xdr:cNvPr id="790550" name="Text Box 1137">
          <a:extLst>
            <a:ext uri="{FF2B5EF4-FFF2-40B4-BE49-F238E27FC236}">
              <a16:creationId xmlns:a16="http://schemas.microsoft.com/office/drawing/2014/main" id="{7064921E-79F7-E5DB-D91B-586A2920CB6D}"/>
            </a:ext>
          </a:extLst>
        </xdr:cNvPr>
        <xdr:cNvSpPr txBox="1">
          <a:spLocks noChangeArrowheads="1"/>
        </xdr:cNvSpPr>
      </xdr:nvSpPr>
      <xdr:spPr bwMode="auto">
        <a:xfrm>
          <a:off x="1133475" y="112109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76200</xdr:colOff>
      <xdr:row>50</xdr:row>
      <xdr:rowOff>38100</xdr:rowOff>
    </xdr:to>
    <xdr:sp macro="" textlink="">
      <xdr:nvSpPr>
        <xdr:cNvPr id="790551" name="Text Box 1137">
          <a:extLst>
            <a:ext uri="{FF2B5EF4-FFF2-40B4-BE49-F238E27FC236}">
              <a16:creationId xmlns:a16="http://schemas.microsoft.com/office/drawing/2014/main" id="{9E4C5A4E-0EC9-771F-643A-9FA12C7EE471}"/>
            </a:ext>
          </a:extLst>
        </xdr:cNvPr>
        <xdr:cNvSpPr txBox="1">
          <a:spLocks noChangeArrowheads="1"/>
        </xdr:cNvSpPr>
      </xdr:nvSpPr>
      <xdr:spPr bwMode="auto">
        <a:xfrm>
          <a:off x="113347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49</xdr:row>
      <xdr:rowOff>0</xdr:rowOff>
    </xdr:from>
    <xdr:to>
      <xdr:col>2</xdr:col>
      <xdr:colOff>76200</xdr:colOff>
      <xdr:row>50</xdr:row>
      <xdr:rowOff>38100</xdr:rowOff>
    </xdr:to>
    <xdr:sp macro="" textlink="">
      <xdr:nvSpPr>
        <xdr:cNvPr id="790552" name="Text Box 1137">
          <a:extLst>
            <a:ext uri="{FF2B5EF4-FFF2-40B4-BE49-F238E27FC236}">
              <a16:creationId xmlns:a16="http://schemas.microsoft.com/office/drawing/2014/main" id="{44DE901A-C9E0-3EE0-F960-58A83734AB20}"/>
            </a:ext>
          </a:extLst>
        </xdr:cNvPr>
        <xdr:cNvSpPr txBox="1">
          <a:spLocks noChangeArrowheads="1"/>
        </xdr:cNvSpPr>
      </xdr:nvSpPr>
      <xdr:spPr bwMode="auto">
        <a:xfrm>
          <a:off x="1133475" y="112109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76200</xdr:colOff>
      <xdr:row>55</xdr:row>
      <xdr:rowOff>38100</xdr:rowOff>
    </xdr:to>
    <xdr:sp macro="" textlink="">
      <xdr:nvSpPr>
        <xdr:cNvPr id="598916" name="Text Box 1137">
          <a:extLst>
            <a:ext uri="{FF2B5EF4-FFF2-40B4-BE49-F238E27FC236}">
              <a16:creationId xmlns:a16="http://schemas.microsoft.com/office/drawing/2014/main" id="{B9C5538C-15D4-5261-1730-6394E76E44B6}"/>
            </a:ext>
          </a:extLst>
        </xdr:cNvPr>
        <xdr:cNvSpPr txBox="1">
          <a:spLocks noChangeArrowheads="1"/>
        </xdr:cNvSpPr>
      </xdr:nvSpPr>
      <xdr:spPr bwMode="auto">
        <a:xfrm>
          <a:off x="1114425" y="954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47625</xdr:rowOff>
    </xdr:to>
    <xdr:sp macro="" textlink="">
      <xdr:nvSpPr>
        <xdr:cNvPr id="598917" name="Text Box 1137">
          <a:extLst>
            <a:ext uri="{FF2B5EF4-FFF2-40B4-BE49-F238E27FC236}">
              <a16:creationId xmlns:a16="http://schemas.microsoft.com/office/drawing/2014/main" id="{2ADFAF44-1985-F9A2-88AC-444F27669DD3}"/>
            </a:ext>
          </a:extLst>
        </xdr:cNvPr>
        <xdr:cNvSpPr txBox="1">
          <a:spLocks noChangeArrowheads="1"/>
        </xdr:cNvSpPr>
      </xdr:nvSpPr>
      <xdr:spPr bwMode="auto">
        <a:xfrm>
          <a:off x="1114425" y="95440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38100</xdr:rowOff>
    </xdr:to>
    <xdr:sp macro="" textlink="">
      <xdr:nvSpPr>
        <xdr:cNvPr id="598918" name="Text Box 1137">
          <a:extLst>
            <a:ext uri="{FF2B5EF4-FFF2-40B4-BE49-F238E27FC236}">
              <a16:creationId xmlns:a16="http://schemas.microsoft.com/office/drawing/2014/main" id="{0E73539B-078F-1A45-AE82-4416959BEDE1}"/>
            </a:ext>
          </a:extLst>
        </xdr:cNvPr>
        <xdr:cNvSpPr txBox="1">
          <a:spLocks noChangeArrowheads="1"/>
        </xdr:cNvSpPr>
      </xdr:nvSpPr>
      <xdr:spPr bwMode="auto">
        <a:xfrm>
          <a:off x="1114425" y="954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38100</xdr:rowOff>
    </xdr:to>
    <xdr:sp macro="" textlink="">
      <xdr:nvSpPr>
        <xdr:cNvPr id="598919" name="Text Box 1137">
          <a:extLst>
            <a:ext uri="{FF2B5EF4-FFF2-40B4-BE49-F238E27FC236}">
              <a16:creationId xmlns:a16="http://schemas.microsoft.com/office/drawing/2014/main" id="{0E7C60BF-3BB4-BE60-E2DB-A6E99777C91E}"/>
            </a:ext>
          </a:extLst>
        </xdr:cNvPr>
        <xdr:cNvSpPr txBox="1">
          <a:spLocks noChangeArrowheads="1"/>
        </xdr:cNvSpPr>
      </xdr:nvSpPr>
      <xdr:spPr bwMode="auto">
        <a:xfrm>
          <a:off x="1114425" y="954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76200</xdr:colOff>
      <xdr:row>55</xdr:row>
      <xdr:rowOff>38100</xdr:rowOff>
    </xdr:to>
    <xdr:sp macro="" textlink="">
      <xdr:nvSpPr>
        <xdr:cNvPr id="598920" name="Text Box 1137">
          <a:extLst>
            <a:ext uri="{FF2B5EF4-FFF2-40B4-BE49-F238E27FC236}">
              <a16:creationId xmlns:a16="http://schemas.microsoft.com/office/drawing/2014/main" id="{5137426D-5C60-71DD-C83D-C1E9C409B045}"/>
            </a:ext>
          </a:extLst>
        </xdr:cNvPr>
        <xdr:cNvSpPr txBox="1">
          <a:spLocks noChangeArrowheads="1"/>
        </xdr:cNvSpPr>
      </xdr:nvSpPr>
      <xdr:spPr bwMode="auto">
        <a:xfrm>
          <a:off x="1114425" y="95440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B41"/>
  <sheetViews>
    <sheetView showZeros="0" topLeftCell="A18" workbookViewId="0">
      <selection activeCell="A40" sqref="A40"/>
    </sheetView>
  </sheetViews>
  <sheetFormatPr defaultColWidth="11.140625" defaultRowHeight="15"/>
  <cols>
    <col min="1" max="1" width="93.85546875" style="2" customWidth="1"/>
    <col min="2" max="16384" width="11.140625" style="1"/>
  </cols>
  <sheetData>
    <row r="1" spans="1:1">
      <c r="A1" s="461"/>
    </row>
    <row r="2" spans="1:1">
      <c r="A2" s="461"/>
    </row>
    <row r="3" spans="1:1">
      <c r="A3" s="461"/>
    </row>
    <row r="4" spans="1:1">
      <c r="A4" s="461"/>
    </row>
    <row r="5" spans="1:1">
      <c r="A5" s="461"/>
    </row>
    <row r="6" spans="1:1">
      <c r="A6" s="462"/>
    </row>
    <row r="7" spans="1:1">
      <c r="A7" s="462"/>
    </row>
    <row r="8" spans="1:1">
      <c r="A8" s="462"/>
    </row>
    <row r="9" spans="1:1">
      <c r="A9" s="462"/>
    </row>
    <row r="10" spans="1:1" ht="45">
      <c r="A10" s="3" t="s">
        <v>166</v>
      </c>
    </row>
    <row r="11" spans="1:1" ht="23.25">
      <c r="A11" s="4" t="s">
        <v>169</v>
      </c>
    </row>
    <row r="12" spans="1:1" ht="23.25">
      <c r="A12" s="5" t="s">
        <v>167</v>
      </c>
    </row>
    <row r="13" spans="1:1" ht="15.75">
      <c r="A13" s="6"/>
    </row>
    <row r="14" spans="1:1" ht="22.5">
      <c r="A14" s="3" t="s">
        <v>164</v>
      </c>
    </row>
    <row r="15" spans="1:1" ht="23.25">
      <c r="A15" s="4" t="s">
        <v>170</v>
      </c>
    </row>
    <row r="16" spans="1:1" ht="23.25">
      <c r="A16" s="5" t="s">
        <v>165</v>
      </c>
    </row>
    <row r="17" spans="1:2" ht="20.25">
      <c r="A17" s="7"/>
    </row>
    <row r="18" spans="1:2" ht="20.25">
      <c r="A18" s="8" t="s">
        <v>135</v>
      </c>
    </row>
    <row r="19" spans="1:2" ht="20.25">
      <c r="A19" s="9" t="s">
        <v>136</v>
      </c>
    </row>
    <row r="20" spans="1:2" ht="18.75">
      <c r="A20" s="10" t="s">
        <v>137</v>
      </c>
    </row>
    <row r="21" spans="1:2" ht="20.25">
      <c r="A21" s="7"/>
    </row>
    <row r="22" spans="1:2" ht="22.5">
      <c r="A22" s="11"/>
    </row>
    <row r="23" spans="1:2" ht="40.5">
      <c r="A23" s="186" t="s">
        <v>163</v>
      </c>
      <c r="B23" s="11"/>
    </row>
    <row r="24" spans="1:2" ht="18.75">
      <c r="A24" s="12" t="s">
        <v>168</v>
      </c>
    </row>
    <row r="25" spans="1:2" ht="18.75">
      <c r="A25" s="12" t="s">
        <v>140</v>
      </c>
    </row>
    <row r="26" spans="1:2" ht="22.5">
      <c r="A26" s="13"/>
    </row>
    <row r="27" spans="1:2" ht="22.5">
      <c r="A27" s="11" t="s">
        <v>606</v>
      </c>
    </row>
    <row r="28" spans="1:2" ht="15.75">
      <c r="A28" s="6" t="s">
        <v>607</v>
      </c>
    </row>
    <row r="29" spans="1:2" ht="18.75">
      <c r="A29" s="12"/>
    </row>
    <row r="30" spans="1:2" ht="15.75">
      <c r="A30" s="455" t="s">
        <v>603</v>
      </c>
    </row>
    <row r="31" spans="1:2" ht="15.75">
      <c r="A31" s="456"/>
    </row>
    <row r="32" spans="1:2" ht="15.75">
      <c r="A32" s="455" t="s">
        <v>604</v>
      </c>
    </row>
    <row r="33" spans="1:2" ht="18.75">
      <c r="A33" s="12"/>
      <c r="B33" s="14"/>
    </row>
    <row r="34" spans="1:2" ht="18.75">
      <c r="A34" s="460" t="s">
        <v>605</v>
      </c>
    </row>
    <row r="35" spans="1:2" ht="18.75">
      <c r="A35" s="12"/>
    </row>
    <row r="36" spans="1:2" ht="18.75">
      <c r="A36" s="12"/>
    </row>
    <row r="39" spans="1:2">
      <c r="A39" s="15" t="s">
        <v>132</v>
      </c>
    </row>
    <row r="40" spans="1:2">
      <c r="A40" s="15" t="s">
        <v>133</v>
      </c>
    </row>
    <row r="41" spans="1:2">
      <c r="A41" s="16" t="s">
        <v>134</v>
      </c>
    </row>
  </sheetData>
  <mergeCells count="2">
    <mergeCell ref="A1:A5"/>
    <mergeCell ref="A6:A9"/>
  </mergeCells>
  <phoneticPr fontId="28" type="noConversion"/>
  <pageMargins left="0.86614173228346458" right="0.43307086614173229" top="0.59055118110236227" bottom="0.44" header="0.31496062992125984" footer="0.24"/>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P203"/>
  <sheetViews>
    <sheetView showZeros="0" topLeftCell="B2" zoomScaleNormal="100" zoomScaleSheetLayoutView="130" workbookViewId="0">
      <selection activeCell="A25" sqref="A25"/>
    </sheetView>
  </sheetViews>
  <sheetFormatPr defaultRowHeight="12.75"/>
  <cols>
    <col min="1" max="1" width="5" style="57" customWidth="1"/>
    <col min="2" max="2" width="8.28515625" style="57" customWidth="1"/>
    <col min="3" max="3" width="63.85546875" style="57" customWidth="1"/>
    <col min="4" max="4" width="6.42578125" style="57" customWidth="1"/>
    <col min="5" max="5" width="8.7109375" style="62" customWidth="1"/>
    <col min="6" max="6" width="8" style="57" customWidth="1"/>
    <col min="7" max="7" width="11.42578125" style="57" customWidth="1"/>
    <col min="8" max="8" width="7" style="57" customWidth="1"/>
    <col min="9" max="9" width="9.140625" style="57" customWidth="1"/>
    <col min="10" max="10" width="7.5703125" style="57" customWidth="1"/>
    <col min="11" max="11" width="9.28515625" style="57" customWidth="1"/>
    <col min="12" max="12" width="9.140625" style="57" customWidth="1"/>
    <col min="13" max="13" width="10.7109375" style="57" customWidth="1"/>
    <col min="14" max="14" width="9" style="57" customWidth="1"/>
    <col min="15" max="15" width="10.42578125" style="57" customWidth="1"/>
    <col min="16" max="16" width="11.7109375" style="57" customWidth="1"/>
    <col min="17" max="16384" width="9.140625" style="57"/>
  </cols>
  <sheetData>
    <row r="1" spans="1:16">
      <c r="B1" s="58"/>
      <c r="C1" s="58"/>
      <c r="D1" s="58"/>
      <c r="E1" s="58"/>
      <c r="F1" s="58"/>
      <c r="G1" s="59" t="s">
        <v>78</v>
      </c>
      <c r="H1" s="114" t="s">
        <v>80</v>
      </c>
      <c r="I1" s="58"/>
      <c r="J1" s="58"/>
      <c r="K1" s="58"/>
      <c r="L1" s="58"/>
      <c r="M1" s="58"/>
      <c r="N1" s="58"/>
      <c r="O1" s="58"/>
      <c r="P1" s="58"/>
    </row>
    <row r="2" spans="1:16">
      <c r="B2" s="60"/>
      <c r="C2" s="60"/>
      <c r="D2" s="60"/>
      <c r="E2" s="60"/>
      <c r="F2" s="60"/>
      <c r="G2" s="60" t="s">
        <v>463</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P23</f>
        <v>0</v>
      </c>
      <c r="P6" s="65" t="s">
        <v>51</v>
      </c>
    </row>
    <row r="7" spans="1:16">
      <c r="A7" s="57" t="s">
        <v>140</v>
      </c>
    </row>
    <row r="8" spans="1:16">
      <c r="A8" s="57" t="s">
        <v>159</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33.75">
      <c r="A11" s="487"/>
      <c r="B11" s="487"/>
      <c r="C11" s="483"/>
      <c r="D11" s="487"/>
      <c r="E11" s="488"/>
      <c r="F11" s="69" t="s">
        <v>56</v>
      </c>
      <c r="G11" s="69" t="s">
        <v>67</v>
      </c>
      <c r="H11" s="69" t="s">
        <v>74</v>
      </c>
      <c r="I11" s="69" t="s">
        <v>75</v>
      </c>
      <c r="J11" s="69" t="s">
        <v>76</v>
      </c>
      <c r="K11" s="69" t="s">
        <v>50</v>
      </c>
      <c r="L11" s="69" t="s">
        <v>6</v>
      </c>
      <c r="M11" s="69" t="s">
        <v>74</v>
      </c>
      <c r="N11" s="69" t="s">
        <v>75</v>
      </c>
      <c r="O11" s="69" t="s">
        <v>76</v>
      </c>
      <c r="P11" s="69" t="s">
        <v>77</v>
      </c>
    </row>
    <row r="12" spans="1:16">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c r="A13" s="71"/>
      <c r="B13" s="71"/>
      <c r="C13" s="71"/>
      <c r="D13" s="71"/>
      <c r="E13" s="71"/>
      <c r="F13" s="71"/>
      <c r="G13" s="71"/>
      <c r="H13" s="71"/>
      <c r="I13" s="71"/>
      <c r="J13" s="71"/>
      <c r="K13" s="71"/>
      <c r="L13" s="71"/>
      <c r="M13" s="71"/>
      <c r="N13" s="71"/>
      <c r="O13" s="71"/>
      <c r="P13" s="71"/>
    </row>
    <row r="14" spans="1:16">
      <c r="A14" s="217"/>
      <c r="B14" s="217"/>
      <c r="C14" s="104"/>
      <c r="D14" s="217"/>
      <c r="E14" s="217"/>
      <c r="F14" s="217"/>
      <c r="G14" s="116"/>
      <c r="H14" s="217"/>
      <c r="I14" s="217"/>
      <c r="J14" s="217"/>
      <c r="K14" s="217"/>
      <c r="L14" s="218"/>
      <c r="M14" s="217"/>
      <c r="N14" s="217"/>
      <c r="O14" s="217"/>
      <c r="P14" s="217"/>
    </row>
    <row r="15" spans="1:16" s="68" customFormat="1">
      <c r="A15" s="70"/>
      <c r="B15" s="70"/>
      <c r="C15" s="285" t="s">
        <v>115</v>
      </c>
      <c r="D15" s="70"/>
      <c r="E15" s="72"/>
      <c r="F15" s="448"/>
      <c r="G15" s="449"/>
      <c r="H15" s="450">
        <f t="shared" ref="H15:H21" si="1">ROUND(F15*G15,2)</f>
        <v>0</v>
      </c>
      <c r="I15" s="449"/>
      <c r="J15" s="451"/>
      <c r="K15" s="452">
        <f t="shared" ref="K15:K21" si="2">ROUND(SUM(H15:J15),2)</f>
        <v>0</v>
      </c>
      <c r="L15" s="453">
        <f t="shared" ref="L15:L21" si="3">ROUND(E15*F15,2)</f>
        <v>0</v>
      </c>
      <c r="M15" s="454">
        <f t="shared" ref="M15:M21" si="4">ROUND(E15*H15,2)</f>
        <v>0</v>
      </c>
      <c r="N15" s="454">
        <f t="shared" ref="N15:N21" si="5">ROUND(E15*I15,2)</f>
        <v>0</v>
      </c>
      <c r="O15" s="454">
        <f t="shared" ref="O15:O21" si="6">ROUND(E15*J15,2)</f>
        <v>0</v>
      </c>
      <c r="P15" s="454">
        <f t="shared" ref="P15:P21" si="7">ROUND(SUM(M15:O15),2)</f>
        <v>0</v>
      </c>
    </row>
    <row r="16" spans="1:16" s="83" customFormat="1" ht="25.5">
      <c r="A16" s="132">
        <v>1</v>
      </c>
      <c r="B16" s="288"/>
      <c r="C16" s="284" t="s">
        <v>580</v>
      </c>
      <c r="D16" s="128" t="s">
        <v>96</v>
      </c>
      <c r="E16" s="290">
        <v>144.22</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83" customFormat="1" ht="25.5">
      <c r="A17" s="132">
        <v>2</v>
      </c>
      <c r="B17" s="288"/>
      <c r="C17" s="284" t="s">
        <v>581</v>
      </c>
      <c r="D17" s="128" t="s">
        <v>96</v>
      </c>
      <c r="E17" s="290">
        <v>200.79</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83" customFormat="1">
      <c r="A18" s="132"/>
      <c r="B18" s="288"/>
      <c r="C18" s="284"/>
      <c r="D18" s="128"/>
      <c r="E18" s="290"/>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68" customFormat="1">
      <c r="A19" s="70"/>
      <c r="B19" s="70"/>
      <c r="C19" s="285" t="s">
        <v>178</v>
      </c>
      <c r="D19" s="70"/>
      <c r="E19" s="72"/>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83" customFormat="1" ht="25.5">
      <c r="A20" s="132">
        <v>3</v>
      </c>
      <c r="B20" s="288"/>
      <c r="C20" s="284" t="s">
        <v>580</v>
      </c>
      <c r="D20" s="128" t="s">
        <v>96</v>
      </c>
      <c r="E20" s="290">
        <v>642.79000000000008</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83" customFormat="1" ht="25.5">
      <c r="A21" s="132">
        <v>4</v>
      </c>
      <c r="B21" s="288"/>
      <c r="C21" s="284" t="s">
        <v>581</v>
      </c>
      <c r="D21" s="128" t="s">
        <v>96</v>
      </c>
      <c r="E21" s="290">
        <v>54.15</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c r="D22" s="95"/>
      <c r="E22" s="57"/>
      <c r="F22" s="225"/>
      <c r="G22" s="86"/>
      <c r="H22" s="225"/>
      <c r="I22" s="225"/>
      <c r="J22" s="225"/>
      <c r="K22" s="96"/>
      <c r="L22" s="97"/>
      <c r="M22" s="226"/>
      <c r="N22" s="226"/>
      <c r="O22" s="226"/>
      <c r="P22" s="226"/>
    </row>
    <row r="23" spans="1:16">
      <c r="C23" s="96" t="s">
        <v>463</v>
      </c>
      <c r="D23" s="219" t="s">
        <v>37</v>
      </c>
      <c r="E23" s="227">
        <v>1041.95</v>
      </c>
      <c r="F23" s="225"/>
      <c r="G23" s="116"/>
      <c r="H23" s="225"/>
      <c r="I23" s="225"/>
      <c r="L23" s="101">
        <f>SUM($L$14:L22)</f>
        <v>0</v>
      </c>
      <c r="M23" s="102">
        <f>SUM($M$14:M22)</f>
        <v>0</v>
      </c>
      <c r="N23" s="102">
        <f>SUM($N$14:N22)</f>
        <v>0</v>
      </c>
      <c r="O23" s="102">
        <f>SUM($O$14:O22)</f>
        <v>0</v>
      </c>
      <c r="P23" s="102">
        <f>SUM($P$14:P22)</f>
        <v>0</v>
      </c>
    </row>
    <row r="24" spans="1:16">
      <c r="F24" s="219"/>
      <c r="G24" s="116"/>
      <c r="H24" s="219"/>
      <c r="I24" s="219"/>
      <c r="J24" s="219"/>
      <c r="K24" s="219"/>
      <c r="L24" s="103"/>
      <c r="M24" s="219"/>
      <c r="N24" s="219"/>
      <c r="O24" s="228"/>
      <c r="P24" s="219"/>
    </row>
    <row r="25" spans="1:16" ht="15">
      <c r="C25" s="229"/>
      <c r="F25" s="219"/>
      <c r="G25" s="116"/>
      <c r="H25" s="219"/>
      <c r="I25" s="219"/>
      <c r="J25" s="219"/>
      <c r="K25" s="219"/>
      <c r="L25" s="103"/>
      <c r="M25" s="219"/>
      <c r="N25" s="219"/>
      <c r="O25" s="219"/>
      <c r="P25" s="219"/>
    </row>
    <row r="26" spans="1:16" ht="15">
      <c r="C26" s="229"/>
      <c r="G26" s="116"/>
      <c r="L26" s="103"/>
    </row>
    <row r="27" spans="1:16">
      <c r="G27" s="116"/>
      <c r="L27" s="103"/>
    </row>
    <row r="28" spans="1:16">
      <c r="G28" s="116"/>
      <c r="L28" s="103"/>
    </row>
    <row r="29" spans="1:16">
      <c r="G29" s="116"/>
      <c r="L29" s="103"/>
    </row>
    <row r="30" spans="1:16">
      <c r="G30" s="116"/>
      <c r="L30" s="103"/>
    </row>
    <row r="31" spans="1:16">
      <c r="G31" s="116"/>
      <c r="L31" s="103"/>
    </row>
    <row r="32" spans="1:16">
      <c r="G32" s="116"/>
      <c r="L32" s="103"/>
    </row>
    <row r="33" spans="5:12">
      <c r="G33" s="116"/>
      <c r="L33" s="103"/>
    </row>
    <row r="34" spans="5:12">
      <c r="G34" s="116"/>
      <c r="L34" s="103"/>
    </row>
    <row r="35" spans="5:12">
      <c r="G35" s="116"/>
      <c r="L35" s="103"/>
    </row>
    <row r="36" spans="5:12">
      <c r="G36" s="116"/>
      <c r="L36" s="103"/>
    </row>
    <row r="37" spans="5:12">
      <c r="G37" s="116"/>
      <c r="L37" s="103"/>
    </row>
    <row r="38" spans="5:12">
      <c r="G38" s="116"/>
      <c r="L38" s="103"/>
    </row>
    <row r="39" spans="5:12">
      <c r="G39" s="116"/>
      <c r="L39" s="103"/>
    </row>
    <row r="40" spans="5:12">
      <c r="G40" s="116"/>
      <c r="L40" s="103"/>
    </row>
    <row r="41" spans="5:12">
      <c r="E41" s="86"/>
      <c r="G41" s="116"/>
      <c r="L41" s="103"/>
    </row>
    <row r="42" spans="5:12">
      <c r="G42" s="116"/>
      <c r="L42" s="103"/>
    </row>
    <row r="43" spans="5:12">
      <c r="G43" s="116"/>
      <c r="L43" s="103"/>
    </row>
    <row r="44" spans="5:12">
      <c r="G44" s="116"/>
      <c r="L44" s="103"/>
    </row>
    <row r="45" spans="5:12">
      <c r="G45" s="116"/>
      <c r="L45" s="103"/>
    </row>
    <row r="46" spans="5:12">
      <c r="G46" s="116"/>
      <c r="L46" s="103"/>
    </row>
    <row r="47" spans="5:12">
      <c r="G47" s="116"/>
      <c r="L47" s="103"/>
    </row>
    <row r="48" spans="5:12">
      <c r="G48" s="116"/>
      <c r="L48" s="103"/>
    </row>
    <row r="49" spans="7:12">
      <c r="G49" s="116"/>
      <c r="L49" s="103"/>
    </row>
    <row r="50" spans="7:12">
      <c r="G50" s="116"/>
      <c r="L50" s="103"/>
    </row>
    <row r="51" spans="7:12">
      <c r="G51" s="116"/>
      <c r="L51" s="103"/>
    </row>
    <row r="52" spans="7:12">
      <c r="G52" s="116"/>
      <c r="L52" s="103"/>
    </row>
    <row r="53" spans="7:12">
      <c r="G53" s="116"/>
      <c r="L53" s="103"/>
    </row>
    <row r="54" spans="7:12">
      <c r="G54" s="116"/>
      <c r="L54" s="103"/>
    </row>
    <row r="55" spans="7:12">
      <c r="G55" s="116"/>
      <c r="L55" s="103"/>
    </row>
    <row r="56" spans="7:12">
      <c r="G56" s="116"/>
      <c r="L56" s="103"/>
    </row>
    <row r="57" spans="7:12">
      <c r="G57" s="116"/>
      <c r="L57" s="103"/>
    </row>
    <row r="58" spans="7:12">
      <c r="G58" s="116"/>
      <c r="L58" s="103"/>
    </row>
    <row r="59" spans="7:12">
      <c r="G59" s="116"/>
      <c r="L59" s="103"/>
    </row>
    <row r="60" spans="7:12">
      <c r="G60" s="116"/>
      <c r="L60" s="103"/>
    </row>
    <row r="61" spans="7:12">
      <c r="G61" s="116"/>
      <c r="L61" s="103"/>
    </row>
    <row r="62" spans="7:12">
      <c r="G62" s="116"/>
      <c r="L62" s="103"/>
    </row>
    <row r="63" spans="7:12">
      <c r="G63" s="116"/>
      <c r="L63" s="103"/>
    </row>
    <row r="64" spans="7:12">
      <c r="G64" s="116"/>
      <c r="L64" s="103"/>
    </row>
    <row r="65" spans="7:12">
      <c r="G65" s="116"/>
      <c r="L65" s="103"/>
    </row>
    <row r="66" spans="7:12">
      <c r="G66" s="116"/>
      <c r="L66" s="103"/>
    </row>
    <row r="67" spans="7:12">
      <c r="G67" s="116"/>
      <c r="L67" s="103"/>
    </row>
    <row r="68" spans="7:12">
      <c r="G68" s="116"/>
      <c r="L68" s="103"/>
    </row>
    <row r="69" spans="7:12">
      <c r="G69" s="116"/>
      <c r="L69" s="103"/>
    </row>
    <row r="70" spans="7:12">
      <c r="G70" s="116"/>
      <c r="L70" s="103"/>
    </row>
    <row r="71" spans="7:12">
      <c r="G71" s="116"/>
      <c r="L71" s="103"/>
    </row>
    <row r="72" spans="7:12">
      <c r="G72" s="116"/>
      <c r="L72" s="103"/>
    </row>
    <row r="73" spans="7:12">
      <c r="G73" s="116"/>
      <c r="L73" s="103"/>
    </row>
    <row r="74" spans="7:12">
      <c r="G74" s="116"/>
      <c r="L74" s="103"/>
    </row>
    <row r="75" spans="7:12">
      <c r="G75" s="116"/>
      <c r="L75" s="103"/>
    </row>
    <row r="76" spans="7:12">
      <c r="G76" s="116"/>
      <c r="L76" s="103"/>
    </row>
    <row r="77" spans="7:12">
      <c r="G77" s="116"/>
      <c r="L77" s="103"/>
    </row>
    <row r="78" spans="7:12">
      <c r="G78" s="116"/>
      <c r="L78" s="103"/>
    </row>
    <row r="79" spans="7:12">
      <c r="G79" s="116"/>
      <c r="L79" s="103"/>
    </row>
    <row r="80" spans="7:12">
      <c r="G80" s="116"/>
      <c r="L80" s="103"/>
    </row>
    <row r="81" spans="7:12">
      <c r="G81" s="116"/>
      <c r="L81" s="103"/>
    </row>
    <row r="82" spans="7:12">
      <c r="G82" s="116"/>
      <c r="L82" s="103"/>
    </row>
    <row r="83" spans="7:12">
      <c r="G83" s="116"/>
      <c r="L83" s="103"/>
    </row>
    <row r="84" spans="7:12">
      <c r="G84" s="116"/>
      <c r="L84" s="103"/>
    </row>
    <row r="85" spans="7:12">
      <c r="G85" s="116"/>
      <c r="L85" s="103"/>
    </row>
    <row r="86" spans="7:12">
      <c r="G86" s="116"/>
      <c r="L86" s="103"/>
    </row>
    <row r="87" spans="7:12">
      <c r="G87" s="116"/>
      <c r="L87" s="103"/>
    </row>
    <row r="88" spans="7:12">
      <c r="G88" s="116"/>
      <c r="L88" s="103"/>
    </row>
    <row r="89" spans="7:12">
      <c r="G89" s="116"/>
      <c r="L89" s="103"/>
    </row>
    <row r="90" spans="7:12">
      <c r="G90" s="116"/>
      <c r="L90" s="103"/>
    </row>
    <row r="91" spans="7:12">
      <c r="G91" s="116"/>
      <c r="L91" s="103"/>
    </row>
    <row r="92" spans="7:12">
      <c r="G92" s="116"/>
      <c r="L92" s="103"/>
    </row>
    <row r="93" spans="7:12">
      <c r="G93" s="116"/>
      <c r="L93" s="103"/>
    </row>
    <row r="94" spans="7:12">
      <c r="G94" s="116"/>
      <c r="L94" s="103"/>
    </row>
    <row r="95" spans="7:12">
      <c r="G95" s="116"/>
      <c r="L95" s="103"/>
    </row>
    <row r="96" spans="7:12">
      <c r="G96" s="116"/>
      <c r="L96" s="103"/>
    </row>
    <row r="97" spans="7:12">
      <c r="G97" s="116"/>
      <c r="L97" s="103"/>
    </row>
    <row r="98" spans="7:12">
      <c r="G98" s="116"/>
      <c r="L98" s="103"/>
    </row>
    <row r="99" spans="7:12">
      <c r="G99" s="116"/>
      <c r="L99" s="103"/>
    </row>
    <row r="100" spans="7:12">
      <c r="G100" s="116"/>
      <c r="L100" s="103"/>
    </row>
    <row r="101" spans="7:12">
      <c r="G101" s="116"/>
      <c r="L101" s="103"/>
    </row>
    <row r="102" spans="7:12">
      <c r="G102" s="116"/>
      <c r="L102" s="103"/>
    </row>
    <row r="103" spans="7:12">
      <c r="G103" s="116"/>
      <c r="L103" s="103"/>
    </row>
    <row r="104" spans="7:12">
      <c r="G104" s="116"/>
      <c r="L104" s="103"/>
    </row>
    <row r="105" spans="7:12">
      <c r="G105" s="116"/>
      <c r="L105" s="103"/>
    </row>
    <row r="106" spans="7:12">
      <c r="G106" s="116"/>
      <c r="L106" s="103"/>
    </row>
    <row r="107" spans="7:12">
      <c r="G107" s="116"/>
      <c r="L107" s="103"/>
    </row>
    <row r="108" spans="7:12">
      <c r="G108" s="116"/>
      <c r="L108" s="103"/>
    </row>
    <row r="109" spans="7:12">
      <c r="G109" s="116"/>
      <c r="L109" s="103"/>
    </row>
    <row r="110" spans="7:12">
      <c r="G110" s="116"/>
      <c r="L110" s="103"/>
    </row>
    <row r="111" spans="7:12">
      <c r="G111" s="116"/>
      <c r="L111" s="103"/>
    </row>
    <row r="112" spans="7:12">
      <c r="G112" s="116"/>
      <c r="L112" s="103"/>
    </row>
    <row r="113" spans="7:12">
      <c r="G113" s="116"/>
      <c r="L113" s="103"/>
    </row>
    <row r="114" spans="7:12">
      <c r="G114" s="116"/>
      <c r="L114" s="103"/>
    </row>
    <row r="115" spans="7:12">
      <c r="G115" s="116"/>
      <c r="L115" s="103"/>
    </row>
    <row r="116" spans="7:12">
      <c r="G116" s="116"/>
      <c r="L116" s="103"/>
    </row>
    <row r="117" spans="7:12">
      <c r="G117" s="116"/>
      <c r="L117" s="103"/>
    </row>
    <row r="118" spans="7:12">
      <c r="G118" s="116"/>
      <c r="L118" s="103"/>
    </row>
    <row r="119" spans="7:12">
      <c r="G119" s="116"/>
      <c r="L119" s="103"/>
    </row>
    <row r="120" spans="7:12">
      <c r="G120" s="116"/>
      <c r="L120" s="103"/>
    </row>
    <row r="121" spans="7:12">
      <c r="G121" s="116"/>
      <c r="L121" s="103"/>
    </row>
    <row r="122" spans="7:12">
      <c r="G122" s="116"/>
      <c r="L122" s="103"/>
    </row>
    <row r="123" spans="7:12">
      <c r="G123" s="116"/>
      <c r="L123" s="103"/>
    </row>
    <row r="124" spans="7:12">
      <c r="G124" s="116"/>
      <c r="L124" s="103"/>
    </row>
    <row r="125" spans="7:12">
      <c r="G125" s="116"/>
      <c r="L125" s="103"/>
    </row>
    <row r="126" spans="7:12">
      <c r="G126" s="116"/>
      <c r="L126" s="103"/>
    </row>
    <row r="127" spans="7:12">
      <c r="G127" s="116"/>
      <c r="L127" s="103"/>
    </row>
    <row r="128" spans="7:12">
      <c r="G128" s="116"/>
      <c r="L128" s="103"/>
    </row>
    <row r="129" spans="7:12">
      <c r="G129" s="116"/>
      <c r="L129" s="103"/>
    </row>
    <row r="130" spans="7:12">
      <c r="G130" s="116"/>
      <c r="L130" s="103"/>
    </row>
    <row r="131" spans="7:12">
      <c r="G131" s="116"/>
      <c r="L131" s="103"/>
    </row>
    <row r="132" spans="7:12">
      <c r="G132" s="116"/>
      <c r="L132" s="103"/>
    </row>
    <row r="133" spans="7:12">
      <c r="G133" s="116"/>
      <c r="L133" s="103"/>
    </row>
    <row r="134" spans="7:12">
      <c r="G134" s="116"/>
      <c r="L134" s="103"/>
    </row>
    <row r="135" spans="7:12">
      <c r="G135" s="116"/>
      <c r="L135" s="103"/>
    </row>
    <row r="136" spans="7:12">
      <c r="G136" s="116"/>
      <c r="L136" s="103"/>
    </row>
    <row r="137" spans="7:12">
      <c r="G137" s="116"/>
      <c r="L137" s="103"/>
    </row>
    <row r="138" spans="7:12">
      <c r="G138" s="116"/>
      <c r="L138" s="103"/>
    </row>
    <row r="139" spans="7:12">
      <c r="G139" s="116"/>
      <c r="L139" s="103"/>
    </row>
    <row r="140" spans="7:12">
      <c r="G140" s="116"/>
      <c r="L140" s="103"/>
    </row>
    <row r="141" spans="7:12">
      <c r="G141" s="116"/>
      <c r="L141" s="103"/>
    </row>
    <row r="142" spans="7:12">
      <c r="G142" s="116"/>
      <c r="L142" s="103"/>
    </row>
    <row r="143" spans="7:12">
      <c r="G143" s="116"/>
      <c r="L143" s="103"/>
    </row>
    <row r="144" spans="7:12">
      <c r="G144" s="116"/>
      <c r="L144" s="103"/>
    </row>
    <row r="145" spans="7:12">
      <c r="G145" s="116"/>
      <c r="L145" s="103"/>
    </row>
    <row r="146" spans="7:12">
      <c r="G146" s="116"/>
      <c r="L146" s="103"/>
    </row>
    <row r="147" spans="7:12">
      <c r="G147" s="116"/>
      <c r="L147" s="103"/>
    </row>
    <row r="148" spans="7:12">
      <c r="G148" s="116"/>
      <c r="L148" s="103"/>
    </row>
    <row r="149" spans="7:12">
      <c r="G149" s="116"/>
      <c r="L149" s="103"/>
    </row>
    <row r="150" spans="7:12">
      <c r="G150" s="116"/>
      <c r="L150" s="103"/>
    </row>
    <row r="151" spans="7:12">
      <c r="G151" s="116"/>
      <c r="L151" s="103"/>
    </row>
    <row r="152" spans="7:12">
      <c r="G152" s="116"/>
      <c r="L152" s="103"/>
    </row>
    <row r="153" spans="7:12">
      <c r="G153" s="116"/>
      <c r="L153" s="103"/>
    </row>
    <row r="154" spans="7:12">
      <c r="G154" s="116"/>
    </row>
    <row r="155" spans="7:12">
      <c r="G155" s="116"/>
    </row>
    <row r="156" spans="7:12">
      <c r="G156" s="116"/>
    </row>
    <row r="157" spans="7:12">
      <c r="G157" s="116"/>
    </row>
    <row r="158" spans="7:12">
      <c r="G158" s="116"/>
    </row>
    <row r="159" spans="7:12">
      <c r="G159" s="116"/>
    </row>
    <row r="160" spans="7:12">
      <c r="G160" s="116"/>
    </row>
    <row r="161" spans="7:7">
      <c r="G161" s="116"/>
    </row>
    <row r="162" spans="7:7">
      <c r="G162" s="116"/>
    </row>
    <row r="163" spans="7:7">
      <c r="G163" s="116"/>
    </row>
    <row r="164" spans="7:7">
      <c r="G164" s="116"/>
    </row>
    <row r="165" spans="7:7">
      <c r="G165" s="116"/>
    </row>
    <row r="166" spans="7:7">
      <c r="G166" s="116"/>
    </row>
    <row r="167" spans="7:7">
      <c r="G167" s="116"/>
    </row>
    <row r="168" spans="7:7">
      <c r="G168" s="116"/>
    </row>
    <row r="169" spans="7:7">
      <c r="G169" s="116"/>
    </row>
    <row r="170" spans="7:7">
      <c r="G170" s="116"/>
    </row>
    <row r="171" spans="7:7">
      <c r="G171" s="116"/>
    </row>
    <row r="172" spans="7:7">
      <c r="G172" s="116"/>
    </row>
    <row r="173" spans="7:7">
      <c r="G173" s="116"/>
    </row>
    <row r="174" spans="7:7">
      <c r="G174" s="116"/>
    </row>
    <row r="175" spans="7:7">
      <c r="G175" s="116"/>
    </row>
    <row r="176" spans="7:7">
      <c r="G176" s="116"/>
    </row>
    <row r="177" spans="7:7">
      <c r="G177" s="116"/>
    </row>
    <row r="178" spans="7:7">
      <c r="G178" s="116"/>
    </row>
    <row r="179" spans="7:7">
      <c r="G179" s="116"/>
    </row>
    <row r="180" spans="7:7">
      <c r="G180" s="116"/>
    </row>
    <row r="181" spans="7:7">
      <c r="G181" s="116"/>
    </row>
    <row r="182" spans="7:7">
      <c r="G182" s="116"/>
    </row>
    <row r="183" spans="7:7">
      <c r="G183" s="116"/>
    </row>
    <row r="184" spans="7:7">
      <c r="G184" s="116"/>
    </row>
    <row r="185" spans="7:7">
      <c r="G185" s="116"/>
    </row>
    <row r="186" spans="7:7">
      <c r="G186" s="116"/>
    </row>
    <row r="187" spans="7:7">
      <c r="G187" s="116"/>
    </row>
    <row r="188" spans="7:7">
      <c r="G188" s="116"/>
    </row>
    <row r="189" spans="7:7">
      <c r="G189" s="116"/>
    </row>
    <row r="190" spans="7:7">
      <c r="G190" s="116"/>
    </row>
    <row r="191" spans="7:7">
      <c r="G191" s="116"/>
    </row>
    <row r="192" spans="7:7">
      <c r="G192" s="116"/>
    </row>
    <row r="193" spans="7:7">
      <c r="G193" s="116"/>
    </row>
    <row r="194" spans="7:7">
      <c r="G194" s="116"/>
    </row>
    <row r="195" spans="7:7">
      <c r="G195" s="116"/>
    </row>
    <row r="196" spans="7:7">
      <c r="G196" s="116"/>
    </row>
    <row r="197" spans="7:7">
      <c r="G197" s="116"/>
    </row>
    <row r="198" spans="7:7">
      <c r="G198" s="116"/>
    </row>
    <row r="199" spans="7:7">
      <c r="G199" s="116"/>
    </row>
    <row r="200" spans="7:7">
      <c r="G200" s="116"/>
    </row>
    <row r="201" spans="7:7">
      <c r="G201" s="116"/>
    </row>
    <row r="202" spans="7:7">
      <c r="G202" s="116"/>
    </row>
    <row r="203" spans="7:7">
      <c r="G203" s="116"/>
    </row>
  </sheetData>
  <autoFilter ref="A12:P23" xr:uid="{00000000-0009-0000-0000-000009000000}"/>
  <mergeCells count="7">
    <mergeCell ref="L10:P10"/>
    <mergeCell ref="A10:A11"/>
    <mergeCell ref="B10:B11"/>
    <mergeCell ref="C10:C11"/>
    <mergeCell ref="D10:D11"/>
    <mergeCell ref="E10:E11"/>
    <mergeCell ref="F10:K10"/>
  </mergeCells>
  <printOptions horizontalCentered="1" gridLines="1"/>
  <pageMargins left="0" right="0" top="0.86614173228346458" bottom="0.39370078740157483" header="0.19685039370078741" footer="0.15748031496062992"/>
  <pageSetup paperSize="9" scale="75" orientation="landscape" r:id="rId1"/>
  <headerFooter alignWithMargins="0">
    <oddFooter>&amp;C&amp;A&amp;R&amp;P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P200"/>
  <sheetViews>
    <sheetView showZeros="0" zoomScale="115" zoomScaleNormal="115" zoomScaleSheetLayoutView="100" workbookViewId="0">
      <selection activeCell="A25" sqref="A25"/>
    </sheetView>
  </sheetViews>
  <sheetFormatPr defaultRowHeight="12.75"/>
  <cols>
    <col min="1" max="1" width="5" style="57" customWidth="1"/>
    <col min="2" max="2" width="7.5703125" style="57" customWidth="1"/>
    <col min="3" max="3" width="61.140625" style="57" customWidth="1"/>
    <col min="4" max="4" width="6.42578125" style="57" customWidth="1"/>
    <col min="5" max="5" width="8.7109375" style="62" customWidth="1"/>
    <col min="6" max="6" width="8" style="57" customWidth="1"/>
    <col min="7" max="7" width="11.42578125" style="57" customWidth="1"/>
    <col min="8" max="8" width="8.28515625" style="57" customWidth="1"/>
    <col min="9" max="9" width="9.140625" style="57" customWidth="1"/>
    <col min="10" max="10" width="7.5703125" style="57" customWidth="1"/>
    <col min="11" max="11" width="9.28515625" style="57" customWidth="1"/>
    <col min="12" max="12" width="9.140625" style="57" customWidth="1"/>
    <col min="13" max="13" width="10.7109375" style="57" customWidth="1"/>
    <col min="14" max="14" width="9.85546875" style="57" customWidth="1"/>
    <col min="15" max="15" width="10.42578125" style="57" customWidth="1"/>
    <col min="16" max="16" width="11.7109375" style="57" customWidth="1"/>
    <col min="17" max="16384" width="9.140625" style="57"/>
  </cols>
  <sheetData>
    <row r="1" spans="1:16">
      <c r="B1" s="58"/>
      <c r="C1" s="58"/>
      <c r="D1" s="58"/>
      <c r="E1" s="58"/>
      <c r="F1" s="58"/>
      <c r="G1" s="59" t="s">
        <v>78</v>
      </c>
      <c r="H1" s="114" t="s">
        <v>81</v>
      </c>
      <c r="I1" s="58"/>
      <c r="J1" s="58"/>
      <c r="K1" s="58"/>
      <c r="L1" s="58"/>
      <c r="M1" s="58"/>
      <c r="N1" s="58"/>
      <c r="O1" s="58"/>
      <c r="P1" s="58"/>
    </row>
    <row r="2" spans="1:16">
      <c r="B2" s="60"/>
      <c r="C2" s="60"/>
      <c r="D2" s="60"/>
      <c r="E2" s="60"/>
      <c r="F2" s="60"/>
      <c r="G2" s="60" t="s">
        <v>411</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P21</f>
        <v>0</v>
      </c>
      <c r="P6" s="65" t="s">
        <v>51</v>
      </c>
    </row>
    <row r="7" spans="1:16">
      <c r="A7" s="57" t="s">
        <v>140</v>
      </c>
    </row>
    <row r="8" spans="1:16">
      <c r="A8" s="57" t="s">
        <v>159</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33.75">
      <c r="A11" s="487"/>
      <c r="B11" s="487"/>
      <c r="C11" s="483"/>
      <c r="D11" s="487"/>
      <c r="E11" s="488"/>
      <c r="F11" s="69" t="s">
        <v>56</v>
      </c>
      <c r="G11" s="69" t="s">
        <v>67</v>
      </c>
      <c r="H11" s="69" t="s">
        <v>74</v>
      </c>
      <c r="I11" s="69" t="s">
        <v>75</v>
      </c>
      <c r="J11" s="69" t="s">
        <v>76</v>
      </c>
      <c r="K11" s="69" t="s">
        <v>50</v>
      </c>
      <c r="L11" s="69" t="s">
        <v>6</v>
      </c>
      <c r="M11" s="69" t="s">
        <v>74</v>
      </c>
      <c r="N11" s="69" t="s">
        <v>75</v>
      </c>
      <c r="O11" s="69" t="s">
        <v>76</v>
      </c>
      <c r="P11" s="69" t="s">
        <v>77</v>
      </c>
    </row>
    <row r="12" spans="1:16">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c r="A13" s="71"/>
      <c r="B13" s="71"/>
      <c r="C13" s="71"/>
      <c r="D13" s="71"/>
      <c r="E13" s="71"/>
      <c r="F13" s="71"/>
      <c r="G13" s="71"/>
      <c r="H13" s="71"/>
      <c r="I13" s="71"/>
      <c r="J13" s="71"/>
      <c r="K13" s="71"/>
      <c r="L13" s="71"/>
      <c r="M13" s="71"/>
      <c r="N13" s="71"/>
      <c r="O13" s="71"/>
      <c r="P13" s="71"/>
    </row>
    <row r="14" spans="1:16">
      <c r="A14" s="217"/>
      <c r="B14" s="217"/>
      <c r="C14" s="104"/>
      <c r="D14" s="217"/>
      <c r="E14" s="217"/>
      <c r="F14" s="217"/>
      <c r="G14" s="116"/>
      <c r="H14" s="217"/>
      <c r="I14" s="217"/>
      <c r="J14" s="217"/>
      <c r="K14" s="217"/>
      <c r="L14" s="218"/>
      <c r="M14" s="217"/>
      <c r="N14" s="217"/>
      <c r="O14" s="217"/>
      <c r="P14" s="217"/>
    </row>
    <row r="15" spans="1:16" ht="14.25">
      <c r="B15" s="220"/>
      <c r="C15" s="285" t="s">
        <v>178</v>
      </c>
      <c r="D15" s="58" t="s">
        <v>412</v>
      </c>
      <c r="E15" s="221">
        <v>357</v>
      </c>
      <c r="F15" s="448"/>
      <c r="G15" s="449"/>
      <c r="H15" s="450">
        <f>ROUND(F15*G15,2)</f>
        <v>0</v>
      </c>
      <c r="I15" s="449"/>
      <c r="J15" s="451"/>
      <c r="K15" s="452">
        <f>ROUND(SUM(H15:J15),2)</f>
        <v>0</v>
      </c>
      <c r="L15" s="453">
        <f>ROUND(E15*F15,2)</f>
        <v>0</v>
      </c>
      <c r="M15" s="454">
        <f>ROUND(E15*H15,2)</f>
        <v>0</v>
      </c>
      <c r="N15" s="454">
        <f>ROUND(E15*I15,2)</f>
        <v>0</v>
      </c>
      <c r="O15" s="454">
        <f>ROUND(E15*J15,2)</f>
        <v>0</v>
      </c>
      <c r="P15" s="454">
        <f>ROUND(SUM(M15:O15),2)</f>
        <v>0</v>
      </c>
    </row>
    <row r="16" spans="1:16" s="83" customFormat="1" ht="14.25">
      <c r="A16" s="74">
        <v>1</v>
      </c>
      <c r="B16" s="74"/>
      <c r="C16" s="212" t="s">
        <v>413</v>
      </c>
      <c r="D16" s="52" t="s">
        <v>89</v>
      </c>
      <c r="E16" s="216">
        <v>357</v>
      </c>
      <c r="F16" s="448"/>
      <c r="G16" s="449"/>
      <c r="H16" s="450">
        <f>ROUND(F16*G16,2)</f>
        <v>0</v>
      </c>
      <c r="I16" s="449"/>
      <c r="J16" s="451"/>
      <c r="K16" s="452">
        <f>ROUND(SUM(H16:J16),2)</f>
        <v>0</v>
      </c>
      <c r="L16" s="453">
        <f>ROUND(E16*F16,2)</f>
        <v>0</v>
      </c>
      <c r="M16" s="454">
        <f>ROUND(E16*H16,2)</f>
        <v>0</v>
      </c>
      <c r="N16" s="454">
        <f>ROUND(E16*I16,2)</f>
        <v>0</v>
      </c>
      <c r="O16" s="454">
        <f>ROUND(E16*J16,2)</f>
        <v>0</v>
      </c>
      <c r="P16" s="454">
        <f>ROUND(SUM(M16:O16),2)</f>
        <v>0</v>
      </c>
    </row>
    <row r="17" spans="1:16" s="83" customFormat="1" ht="25.5">
      <c r="A17" s="74">
        <v>2</v>
      </c>
      <c r="B17" s="74"/>
      <c r="C17" s="212" t="s">
        <v>414</v>
      </c>
      <c r="D17" s="52" t="s">
        <v>89</v>
      </c>
      <c r="E17" s="216">
        <v>357</v>
      </c>
      <c r="F17" s="448"/>
      <c r="G17" s="449"/>
      <c r="H17" s="450">
        <f>ROUND(F17*G17,2)</f>
        <v>0</v>
      </c>
      <c r="I17" s="449"/>
      <c r="J17" s="451"/>
      <c r="K17" s="452">
        <f>ROUND(SUM(H17:J17),2)</f>
        <v>0</v>
      </c>
      <c r="L17" s="453">
        <f>ROUND(E17*F17,2)</f>
        <v>0</v>
      </c>
      <c r="M17" s="454">
        <f>ROUND(E17*H17,2)</f>
        <v>0</v>
      </c>
      <c r="N17" s="454">
        <f>ROUND(E17*I17,2)</f>
        <v>0</v>
      </c>
      <c r="O17" s="454">
        <f>ROUND(E17*J17,2)</f>
        <v>0</v>
      </c>
      <c r="P17" s="454">
        <f>ROUND(SUM(M17:O17),2)</f>
        <v>0</v>
      </c>
    </row>
    <row r="18" spans="1:16" ht="25.5">
      <c r="A18" s="74">
        <v>3</v>
      </c>
      <c r="B18" s="93"/>
      <c r="C18" s="61" t="s">
        <v>415</v>
      </c>
      <c r="D18" s="93" t="s">
        <v>33</v>
      </c>
      <c r="E18" s="216">
        <v>357</v>
      </c>
      <c r="F18" s="448"/>
      <c r="G18" s="449"/>
      <c r="H18" s="450">
        <f>ROUND(F18*G18,2)</f>
        <v>0</v>
      </c>
      <c r="I18" s="449"/>
      <c r="J18" s="451"/>
      <c r="K18" s="452">
        <f>ROUND(SUM(H18:J18),2)</f>
        <v>0</v>
      </c>
      <c r="L18" s="453">
        <f>ROUND(E18*F18,2)</f>
        <v>0</v>
      </c>
      <c r="M18" s="454">
        <f>ROUND(E18*H18,2)</f>
        <v>0</v>
      </c>
      <c r="N18" s="454">
        <f>ROUND(E18*I18,2)</f>
        <v>0</v>
      </c>
      <c r="O18" s="454">
        <f>ROUND(E18*J18,2)</f>
        <v>0</v>
      </c>
      <c r="P18" s="454">
        <f>ROUND(SUM(M18:O18),2)</f>
        <v>0</v>
      </c>
    </row>
    <row r="19" spans="1:16" s="83" customFormat="1" ht="65.25">
      <c r="A19" s="74">
        <v>4</v>
      </c>
      <c r="B19" s="223"/>
      <c r="C19" s="224" t="s">
        <v>577</v>
      </c>
      <c r="D19" s="196" t="s">
        <v>33</v>
      </c>
      <c r="E19" s="216">
        <v>357</v>
      </c>
      <c r="F19" s="448"/>
      <c r="G19" s="449"/>
      <c r="H19" s="450">
        <f>ROUND(F19*G19,2)</f>
        <v>0</v>
      </c>
      <c r="I19" s="449"/>
      <c r="J19" s="451"/>
      <c r="K19" s="452">
        <f>ROUND(SUM(H19:J19),2)</f>
        <v>0</v>
      </c>
      <c r="L19" s="453">
        <f>ROUND(E19*F19,2)</f>
        <v>0</v>
      </c>
      <c r="M19" s="454">
        <f>ROUND(E19*H19,2)</f>
        <v>0</v>
      </c>
      <c r="N19" s="454">
        <f>ROUND(E19*I19,2)</f>
        <v>0</v>
      </c>
      <c r="O19" s="454">
        <f>ROUND(E19*J19,2)</f>
        <v>0</v>
      </c>
      <c r="P19" s="454">
        <f>ROUND(SUM(M19:O19),2)</f>
        <v>0</v>
      </c>
    </row>
    <row r="20" spans="1:16">
      <c r="D20" s="95"/>
      <c r="E20" s="57"/>
      <c r="F20" s="225"/>
      <c r="G20" s="116"/>
      <c r="H20" s="225"/>
      <c r="I20" s="225"/>
      <c r="J20" s="225"/>
      <c r="K20" s="96"/>
      <c r="L20" s="97"/>
      <c r="M20" s="226"/>
      <c r="N20" s="226"/>
      <c r="O20" s="226"/>
      <c r="P20" s="226"/>
    </row>
    <row r="21" spans="1:16">
      <c r="C21" s="96" t="s">
        <v>411</v>
      </c>
      <c r="D21" s="219" t="s">
        <v>37</v>
      </c>
      <c r="E21" s="227">
        <v>357</v>
      </c>
      <c r="F21" s="225"/>
      <c r="G21" s="116"/>
      <c r="H21" s="225"/>
      <c r="I21" s="225"/>
      <c r="L21" s="101">
        <f>SUM($L$14:L20)</f>
        <v>0</v>
      </c>
      <c r="M21" s="102">
        <f>SUM($M$14:M20)</f>
        <v>0</v>
      </c>
      <c r="N21" s="102">
        <f>SUM($N$14:N20)</f>
        <v>0</v>
      </c>
      <c r="O21" s="102">
        <f>SUM($O$14:O20)</f>
        <v>0</v>
      </c>
      <c r="P21" s="102">
        <f>SUM($P$14:P20)</f>
        <v>0</v>
      </c>
    </row>
    <row r="22" spans="1:16">
      <c r="F22" s="219"/>
      <c r="G22" s="116"/>
      <c r="H22" s="219"/>
      <c r="I22" s="219"/>
      <c r="J22" s="219"/>
      <c r="K22" s="219"/>
      <c r="L22" s="103"/>
      <c r="M22" s="219"/>
      <c r="N22" s="219"/>
      <c r="O22" s="228"/>
      <c r="P22" s="219"/>
    </row>
    <row r="23" spans="1:16" ht="15">
      <c r="C23" s="229"/>
      <c r="F23" s="219"/>
      <c r="G23" s="116"/>
      <c r="H23" s="219"/>
      <c r="I23" s="219"/>
      <c r="J23" s="219"/>
      <c r="K23" s="219"/>
      <c r="L23" s="103"/>
      <c r="M23" s="219"/>
      <c r="N23" s="219"/>
      <c r="O23" s="219"/>
      <c r="P23" s="219"/>
    </row>
    <row r="24" spans="1:16">
      <c r="G24" s="116"/>
      <c r="L24" s="103"/>
    </row>
    <row r="25" spans="1:16">
      <c r="G25" s="116"/>
      <c r="L25" s="103"/>
    </row>
    <row r="26" spans="1:16">
      <c r="G26" s="116"/>
      <c r="L26" s="103"/>
    </row>
    <row r="27" spans="1:16">
      <c r="G27" s="116"/>
      <c r="L27" s="103"/>
    </row>
    <row r="28" spans="1:16">
      <c r="G28" s="116"/>
      <c r="L28" s="103"/>
    </row>
    <row r="29" spans="1:16">
      <c r="G29" s="116"/>
      <c r="L29" s="103"/>
    </row>
    <row r="30" spans="1:16">
      <c r="G30" s="116"/>
      <c r="L30" s="103"/>
    </row>
    <row r="31" spans="1:16">
      <c r="G31" s="116"/>
      <c r="L31" s="103"/>
    </row>
    <row r="32" spans="1:16">
      <c r="G32" s="116"/>
      <c r="L32" s="103"/>
    </row>
    <row r="33" spans="7:12">
      <c r="G33" s="116"/>
      <c r="L33" s="103"/>
    </row>
    <row r="34" spans="7:12">
      <c r="G34" s="116"/>
      <c r="L34" s="103"/>
    </row>
    <row r="35" spans="7:12">
      <c r="G35" s="116"/>
      <c r="L35" s="103"/>
    </row>
    <row r="36" spans="7:12">
      <c r="G36" s="116"/>
      <c r="L36" s="103"/>
    </row>
    <row r="37" spans="7:12">
      <c r="G37" s="116"/>
      <c r="L37" s="103"/>
    </row>
    <row r="38" spans="7:12">
      <c r="G38" s="116"/>
      <c r="L38" s="103"/>
    </row>
    <row r="39" spans="7:12">
      <c r="G39" s="116"/>
      <c r="L39" s="103"/>
    </row>
    <row r="40" spans="7:12">
      <c r="G40" s="116"/>
      <c r="L40" s="103"/>
    </row>
    <row r="41" spans="7:12">
      <c r="G41" s="116"/>
      <c r="L41" s="103"/>
    </row>
    <row r="42" spans="7:12">
      <c r="G42" s="116"/>
      <c r="L42" s="103"/>
    </row>
    <row r="43" spans="7:12">
      <c r="G43" s="116"/>
      <c r="L43" s="103"/>
    </row>
    <row r="44" spans="7:12">
      <c r="G44" s="116"/>
      <c r="L44" s="103"/>
    </row>
    <row r="45" spans="7:12">
      <c r="G45" s="116"/>
      <c r="L45" s="103"/>
    </row>
    <row r="46" spans="7:12">
      <c r="G46" s="116"/>
      <c r="L46" s="103"/>
    </row>
    <row r="47" spans="7:12">
      <c r="G47" s="116"/>
      <c r="L47" s="103"/>
    </row>
    <row r="48" spans="7:12">
      <c r="G48" s="116"/>
      <c r="L48" s="103"/>
    </row>
    <row r="49" spans="7:12">
      <c r="G49" s="116"/>
      <c r="L49" s="103"/>
    </row>
    <row r="50" spans="7:12">
      <c r="G50" s="116"/>
      <c r="L50" s="103"/>
    </row>
    <row r="51" spans="7:12">
      <c r="G51" s="116"/>
      <c r="L51" s="103"/>
    </row>
    <row r="52" spans="7:12">
      <c r="G52" s="116"/>
      <c r="L52" s="103"/>
    </row>
    <row r="53" spans="7:12">
      <c r="G53" s="116"/>
      <c r="L53" s="103"/>
    </row>
    <row r="54" spans="7:12">
      <c r="G54" s="116"/>
      <c r="L54" s="103"/>
    </row>
    <row r="55" spans="7:12">
      <c r="G55" s="116"/>
      <c r="L55" s="103"/>
    </row>
    <row r="56" spans="7:12">
      <c r="G56" s="116"/>
      <c r="L56" s="103"/>
    </row>
    <row r="57" spans="7:12">
      <c r="G57" s="116"/>
      <c r="L57" s="103"/>
    </row>
    <row r="58" spans="7:12">
      <c r="G58" s="116"/>
      <c r="L58" s="103"/>
    </row>
    <row r="59" spans="7:12">
      <c r="G59" s="116"/>
      <c r="L59" s="103"/>
    </row>
    <row r="60" spans="7:12">
      <c r="G60" s="116"/>
      <c r="L60" s="103"/>
    </row>
    <row r="61" spans="7:12">
      <c r="G61" s="116"/>
      <c r="L61" s="103"/>
    </row>
    <row r="62" spans="7:12">
      <c r="G62" s="116"/>
      <c r="L62" s="103"/>
    </row>
    <row r="63" spans="7:12">
      <c r="G63" s="116"/>
      <c r="L63" s="103"/>
    </row>
    <row r="64" spans="7:12">
      <c r="G64" s="116"/>
      <c r="L64" s="103"/>
    </row>
    <row r="65" spans="7:12">
      <c r="G65" s="116"/>
      <c r="L65" s="103"/>
    </row>
    <row r="66" spans="7:12">
      <c r="G66" s="116"/>
      <c r="L66" s="103"/>
    </row>
    <row r="67" spans="7:12">
      <c r="G67" s="116"/>
      <c r="L67" s="103"/>
    </row>
    <row r="68" spans="7:12">
      <c r="G68" s="116"/>
      <c r="L68" s="103"/>
    </row>
    <row r="69" spans="7:12">
      <c r="G69" s="116"/>
      <c r="L69" s="103"/>
    </row>
    <row r="70" spans="7:12">
      <c r="G70" s="116"/>
      <c r="L70" s="103"/>
    </row>
    <row r="71" spans="7:12">
      <c r="G71" s="116"/>
      <c r="L71" s="103"/>
    </row>
    <row r="72" spans="7:12">
      <c r="G72" s="116"/>
      <c r="L72" s="103"/>
    </row>
    <row r="73" spans="7:12">
      <c r="G73" s="116"/>
      <c r="L73" s="103"/>
    </row>
    <row r="74" spans="7:12">
      <c r="G74" s="116"/>
      <c r="L74" s="103"/>
    </row>
    <row r="75" spans="7:12">
      <c r="G75" s="116"/>
      <c r="L75" s="103"/>
    </row>
    <row r="76" spans="7:12">
      <c r="G76" s="116"/>
      <c r="L76" s="103"/>
    </row>
    <row r="77" spans="7:12">
      <c r="G77" s="116"/>
      <c r="L77" s="103"/>
    </row>
    <row r="78" spans="7:12">
      <c r="G78" s="116"/>
      <c r="L78" s="103"/>
    </row>
    <row r="79" spans="7:12">
      <c r="G79" s="116"/>
      <c r="L79" s="103"/>
    </row>
    <row r="80" spans="7:12">
      <c r="G80" s="116"/>
      <c r="L80" s="103"/>
    </row>
    <row r="81" spans="7:12">
      <c r="G81" s="116"/>
      <c r="L81" s="103"/>
    </row>
    <row r="82" spans="7:12">
      <c r="G82" s="116"/>
      <c r="L82" s="103"/>
    </row>
    <row r="83" spans="7:12">
      <c r="G83" s="116"/>
      <c r="L83" s="103"/>
    </row>
    <row r="84" spans="7:12">
      <c r="G84" s="116"/>
      <c r="L84" s="103"/>
    </row>
    <row r="85" spans="7:12">
      <c r="G85" s="116"/>
      <c r="L85" s="103"/>
    </row>
    <row r="86" spans="7:12">
      <c r="G86" s="116"/>
      <c r="L86" s="103"/>
    </row>
    <row r="87" spans="7:12">
      <c r="G87" s="116"/>
      <c r="L87" s="103"/>
    </row>
    <row r="88" spans="7:12">
      <c r="G88" s="116"/>
      <c r="L88" s="103"/>
    </row>
    <row r="89" spans="7:12">
      <c r="G89" s="116"/>
      <c r="L89" s="103"/>
    </row>
    <row r="90" spans="7:12">
      <c r="G90" s="116"/>
      <c r="L90" s="103"/>
    </row>
    <row r="91" spans="7:12">
      <c r="G91" s="116"/>
      <c r="L91" s="103"/>
    </row>
    <row r="92" spans="7:12">
      <c r="G92" s="116"/>
      <c r="L92" s="103"/>
    </row>
    <row r="93" spans="7:12">
      <c r="G93" s="116"/>
      <c r="L93" s="103"/>
    </row>
    <row r="94" spans="7:12">
      <c r="G94" s="116"/>
      <c r="L94" s="103"/>
    </row>
    <row r="95" spans="7:12">
      <c r="G95" s="116"/>
      <c r="L95" s="103"/>
    </row>
    <row r="96" spans="7:12">
      <c r="G96" s="116"/>
      <c r="L96" s="103"/>
    </row>
    <row r="97" spans="7:12">
      <c r="G97" s="116"/>
      <c r="L97" s="103"/>
    </row>
    <row r="98" spans="7:12">
      <c r="G98" s="116"/>
      <c r="L98" s="103"/>
    </row>
    <row r="99" spans="7:12">
      <c r="G99" s="116"/>
      <c r="L99" s="103"/>
    </row>
    <row r="100" spans="7:12">
      <c r="G100" s="116"/>
      <c r="L100" s="103"/>
    </row>
    <row r="101" spans="7:12">
      <c r="G101" s="116"/>
      <c r="L101" s="103"/>
    </row>
    <row r="102" spans="7:12">
      <c r="G102" s="116"/>
      <c r="L102" s="103"/>
    </row>
    <row r="103" spans="7:12">
      <c r="G103" s="116"/>
      <c r="L103" s="103"/>
    </row>
    <row r="104" spans="7:12">
      <c r="G104" s="116"/>
      <c r="L104" s="103"/>
    </row>
    <row r="105" spans="7:12">
      <c r="G105" s="116"/>
      <c r="L105" s="103"/>
    </row>
    <row r="106" spans="7:12">
      <c r="G106" s="116"/>
      <c r="L106" s="103"/>
    </row>
    <row r="107" spans="7:12">
      <c r="G107" s="116"/>
      <c r="L107" s="103"/>
    </row>
    <row r="108" spans="7:12">
      <c r="G108" s="116"/>
      <c r="L108" s="103"/>
    </row>
    <row r="109" spans="7:12">
      <c r="G109" s="116"/>
      <c r="L109" s="103"/>
    </row>
    <row r="110" spans="7:12">
      <c r="G110" s="116"/>
      <c r="L110" s="103"/>
    </row>
    <row r="111" spans="7:12">
      <c r="G111" s="116"/>
      <c r="L111" s="103"/>
    </row>
    <row r="112" spans="7:12">
      <c r="G112" s="116"/>
      <c r="L112" s="103"/>
    </row>
    <row r="113" spans="7:12">
      <c r="G113" s="116"/>
      <c r="L113" s="103"/>
    </row>
    <row r="114" spans="7:12">
      <c r="G114" s="116"/>
      <c r="L114" s="103"/>
    </row>
    <row r="115" spans="7:12">
      <c r="G115" s="116"/>
      <c r="L115" s="103"/>
    </row>
    <row r="116" spans="7:12">
      <c r="G116" s="116"/>
      <c r="L116" s="103"/>
    </row>
    <row r="117" spans="7:12">
      <c r="G117" s="116"/>
      <c r="L117" s="103"/>
    </row>
    <row r="118" spans="7:12">
      <c r="G118" s="116"/>
      <c r="L118" s="103"/>
    </row>
    <row r="119" spans="7:12">
      <c r="G119" s="116"/>
      <c r="L119" s="103"/>
    </row>
    <row r="120" spans="7:12">
      <c r="G120" s="116"/>
      <c r="L120" s="103"/>
    </row>
    <row r="121" spans="7:12">
      <c r="G121" s="116"/>
      <c r="L121" s="103"/>
    </row>
    <row r="122" spans="7:12">
      <c r="G122" s="116"/>
      <c r="L122" s="103"/>
    </row>
    <row r="123" spans="7:12">
      <c r="G123" s="116"/>
      <c r="L123" s="103"/>
    </row>
    <row r="124" spans="7:12">
      <c r="G124" s="116"/>
      <c r="L124" s="103"/>
    </row>
    <row r="125" spans="7:12">
      <c r="G125" s="116"/>
      <c r="L125" s="103"/>
    </row>
    <row r="126" spans="7:12">
      <c r="G126" s="116"/>
      <c r="L126" s="103"/>
    </row>
    <row r="127" spans="7:12">
      <c r="G127" s="116"/>
      <c r="L127" s="103"/>
    </row>
    <row r="128" spans="7:12">
      <c r="G128" s="116"/>
      <c r="L128" s="103"/>
    </row>
    <row r="129" spans="7:12">
      <c r="G129" s="116"/>
      <c r="L129" s="103"/>
    </row>
    <row r="130" spans="7:12">
      <c r="G130" s="116"/>
      <c r="L130" s="103"/>
    </row>
    <row r="131" spans="7:12">
      <c r="G131" s="116"/>
      <c r="L131" s="103"/>
    </row>
    <row r="132" spans="7:12">
      <c r="G132" s="116"/>
      <c r="L132" s="103"/>
    </row>
    <row r="133" spans="7:12">
      <c r="G133" s="116"/>
      <c r="L133" s="103"/>
    </row>
    <row r="134" spans="7:12">
      <c r="G134" s="116"/>
      <c r="L134" s="103"/>
    </row>
    <row r="135" spans="7:12">
      <c r="G135" s="116"/>
      <c r="L135" s="103"/>
    </row>
    <row r="136" spans="7:12">
      <c r="G136" s="116"/>
      <c r="L136" s="103"/>
    </row>
    <row r="137" spans="7:12">
      <c r="G137" s="116"/>
      <c r="L137" s="103"/>
    </row>
    <row r="138" spans="7:12">
      <c r="G138" s="116"/>
      <c r="L138" s="103"/>
    </row>
    <row r="139" spans="7:12">
      <c r="G139" s="116"/>
      <c r="L139" s="103"/>
    </row>
    <row r="140" spans="7:12">
      <c r="G140" s="116"/>
      <c r="L140" s="103"/>
    </row>
    <row r="141" spans="7:12">
      <c r="G141" s="116"/>
      <c r="L141" s="103"/>
    </row>
    <row r="142" spans="7:12">
      <c r="G142" s="116"/>
      <c r="L142" s="103"/>
    </row>
    <row r="143" spans="7:12">
      <c r="G143" s="116"/>
      <c r="L143" s="103"/>
    </row>
    <row r="144" spans="7:12">
      <c r="G144" s="116"/>
      <c r="L144" s="103"/>
    </row>
    <row r="145" spans="7:12">
      <c r="G145" s="116"/>
      <c r="L145" s="103"/>
    </row>
    <row r="146" spans="7:12">
      <c r="G146" s="116"/>
      <c r="L146" s="103"/>
    </row>
    <row r="147" spans="7:12">
      <c r="G147" s="116"/>
      <c r="L147" s="103"/>
    </row>
    <row r="148" spans="7:12">
      <c r="G148" s="116"/>
      <c r="L148" s="103"/>
    </row>
    <row r="149" spans="7:12">
      <c r="G149" s="116"/>
      <c r="L149" s="103"/>
    </row>
    <row r="150" spans="7:12">
      <c r="G150" s="116"/>
      <c r="L150" s="103"/>
    </row>
    <row r="151" spans="7:12">
      <c r="G151" s="116"/>
      <c r="L151" s="103"/>
    </row>
    <row r="152" spans="7:12">
      <c r="G152" s="116"/>
      <c r="L152" s="103"/>
    </row>
    <row r="153" spans="7:12">
      <c r="G153" s="116"/>
      <c r="L153" s="103"/>
    </row>
    <row r="154" spans="7:12">
      <c r="G154" s="116"/>
      <c r="L154" s="103"/>
    </row>
    <row r="155" spans="7:12">
      <c r="G155" s="116"/>
      <c r="L155" s="103"/>
    </row>
    <row r="156" spans="7:12">
      <c r="G156" s="116"/>
      <c r="L156" s="103"/>
    </row>
    <row r="157" spans="7:12">
      <c r="G157" s="116"/>
      <c r="L157" s="103"/>
    </row>
    <row r="158" spans="7:12">
      <c r="G158" s="116"/>
      <c r="L158" s="103"/>
    </row>
    <row r="159" spans="7:12">
      <c r="G159" s="116"/>
      <c r="L159" s="103"/>
    </row>
    <row r="160" spans="7:12">
      <c r="G160" s="116"/>
      <c r="L160" s="103"/>
    </row>
    <row r="161" spans="7:12">
      <c r="G161" s="116"/>
      <c r="L161" s="103"/>
    </row>
    <row r="162" spans="7:12">
      <c r="G162" s="116"/>
      <c r="L162" s="103"/>
    </row>
    <row r="163" spans="7:12">
      <c r="G163" s="116"/>
      <c r="L163" s="103"/>
    </row>
    <row r="164" spans="7:12">
      <c r="G164" s="116"/>
      <c r="L164" s="103"/>
    </row>
    <row r="165" spans="7:12">
      <c r="G165" s="116"/>
      <c r="L165" s="103"/>
    </row>
    <row r="166" spans="7:12">
      <c r="G166" s="116"/>
    </row>
    <row r="167" spans="7:12">
      <c r="G167" s="116"/>
    </row>
    <row r="168" spans="7:12">
      <c r="G168" s="116"/>
    </row>
    <row r="169" spans="7:12">
      <c r="G169" s="116"/>
    </row>
    <row r="170" spans="7:12">
      <c r="G170" s="116"/>
    </row>
    <row r="171" spans="7:12">
      <c r="G171" s="116"/>
    </row>
    <row r="172" spans="7:12">
      <c r="G172" s="116"/>
    </row>
    <row r="173" spans="7:12">
      <c r="G173" s="116"/>
    </row>
    <row r="174" spans="7:12">
      <c r="G174" s="116"/>
    </row>
    <row r="175" spans="7:12">
      <c r="G175" s="116"/>
    </row>
    <row r="176" spans="7:12">
      <c r="G176" s="116"/>
    </row>
    <row r="177" spans="7:7">
      <c r="G177" s="116"/>
    </row>
    <row r="178" spans="7:7">
      <c r="G178" s="116"/>
    </row>
    <row r="179" spans="7:7">
      <c r="G179" s="116"/>
    </row>
    <row r="180" spans="7:7">
      <c r="G180" s="116"/>
    </row>
    <row r="181" spans="7:7">
      <c r="G181" s="116"/>
    </row>
    <row r="182" spans="7:7">
      <c r="G182" s="116"/>
    </row>
    <row r="183" spans="7:7">
      <c r="G183" s="116"/>
    </row>
    <row r="184" spans="7:7">
      <c r="G184" s="116"/>
    </row>
    <row r="185" spans="7:7">
      <c r="G185" s="116"/>
    </row>
    <row r="186" spans="7:7">
      <c r="G186" s="116"/>
    </row>
    <row r="187" spans="7:7">
      <c r="G187" s="116"/>
    </row>
    <row r="188" spans="7:7">
      <c r="G188" s="116"/>
    </row>
    <row r="189" spans="7:7">
      <c r="G189" s="116"/>
    </row>
    <row r="190" spans="7:7">
      <c r="G190" s="116"/>
    </row>
    <row r="191" spans="7:7">
      <c r="G191" s="116"/>
    </row>
    <row r="192" spans="7:7">
      <c r="G192" s="116"/>
    </row>
    <row r="193" spans="7:7">
      <c r="G193" s="116"/>
    </row>
    <row r="194" spans="7:7">
      <c r="G194" s="116"/>
    </row>
    <row r="195" spans="7:7">
      <c r="G195" s="116"/>
    </row>
    <row r="196" spans="7:7">
      <c r="G196" s="116"/>
    </row>
    <row r="197" spans="7:7">
      <c r="G197" s="116"/>
    </row>
    <row r="198" spans="7:7">
      <c r="G198" s="116"/>
    </row>
    <row r="199" spans="7:7">
      <c r="G199" s="116"/>
    </row>
    <row r="200" spans="7:7">
      <c r="G200" s="116"/>
    </row>
  </sheetData>
  <autoFilter ref="A12:P21" xr:uid="{00000000-0009-0000-0000-00000A000000}"/>
  <mergeCells count="7">
    <mergeCell ref="L10:P10"/>
    <mergeCell ref="A10:A11"/>
    <mergeCell ref="B10:B11"/>
    <mergeCell ref="C10:C11"/>
    <mergeCell ref="D10:D11"/>
    <mergeCell ref="E10:E11"/>
    <mergeCell ref="F10:K10"/>
  </mergeCells>
  <phoneticPr fontId="28" type="noConversion"/>
  <printOptions horizontalCentered="1" gridLines="1"/>
  <pageMargins left="0" right="0" top="0.86614173228346458" bottom="0.39370078740157483" header="0.19685039370078741" footer="0.15748031496062992"/>
  <pageSetup paperSize="9" scale="75" orientation="landscape" r:id="rId1"/>
  <headerFooter alignWithMargins="0">
    <oddFooter>&amp;C&amp;A&amp;R&amp;P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P214"/>
  <sheetViews>
    <sheetView showZeros="0" zoomScaleNormal="100" zoomScaleSheetLayoutView="100" workbookViewId="0">
      <selection activeCell="A25" sqref="A25"/>
    </sheetView>
  </sheetViews>
  <sheetFormatPr defaultRowHeight="12.75"/>
  <cols>
    <col min="1" max="1" width="5" style="57" customWidth="1"/>
    <col min="2" max="2" width="6.140625" style="57" customWidth="1"/>
    <col min="3" max="3" width="63.5703125" style="57" customWidth="1"/>
    <col min="4" max="4" width="6.42578125" style="57" customWidth="1"/>
    <col min="5" max="5" width="10.5703125" style="62" customWidth="1"/>
    <col min="6" max="6" width="8" style="57" customWidth="1"/>
    <col min="7" max="7" width="9.5703125" style="57" customWidth="1"/>
    <col min="8" max="8" width="8.28515625" style="57" customWidth="1"/>
    <col min="9" max="9" width="9.42578125" style="57" customWidth="1"/>
    <col min="10" max="10" width="7.5703125" style="57" customWidth="1"/>
    <col min="11" max="11" width="9.140625" style="57" customWidth="1"/>
    <col min="12" max="12" width="9.28515625" style="57" bestFit="1" customWidth="1"/>
    <col min="13" max="13" width="9.42578125" style="57" customWidth="1"/>
    <col min="14" max="14" width="10.42578125" style="57" customWidth="1"/>
    <col min="15" max="15" width="10" style="57" customWidth="1"/>
    <col min="16" max="16" width="10.7109375" style="57" customWidth="1"/>
    <col min="17" max="16384" width="9.140625" style="57"/>
  </cols>
  <sheetData>
    <row r="1" spans="1:16">
      <c r="B1" s="58"/>
      <c r="C1" s="58"/>
      <c r="D1" s="58"/>
      <c r="E1" s="58"/>
      <c r="F1" s="58"/>
      <c r="G1" s="59" t="s">
        <v>78</v>
      </c>
      <c r="H1" s="114" t="s">
        <v>82</v>
      </c>
      <c r="I1" s="58"/>
      <c r="J1" s="58"/>
      <c r="K1" s="58"/>
      <c r="L1" s="58"/>
      <c r="M1" s="58"/>
      <c r="N1" s="58"/>
      <c r="O1" s="58"/>
      <c r="P1" s="58"/>
    </row>
    <row r="2" spans="1:16">
      <c r="B2" s="60"/>
      <c r="C2" s="60"/>
      <c r="D2" s="60"/>
      <c r="E2" s="60"/>
      <c r="F2" s="60"/>
      <c r="G2" s="60" t="s">
        <v>427</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P49</f>
        <v>0</v>
      </c>
      <c r="P6" s="65" t="s">
        <v>51</v>
      </c>
    </row>
    <row r="7" spans="1:16">
      <c r="A7" s="57" t="s">
        <v>140</v>
      </c>
    </row>
    <row r="8" spans="1:16">
      <c r="A8" s="57" t="s">
        <v>158</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4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ht="11.25">
      <c r="A13" s="70"/>
      <c r="B13" s="70"/>
      <c r="C13" s="71"/>
      <c r="D13" s="70"/>
      <c r="E13" s="72"/>
      <c r="F13" s="70"/>
      <c r="G13" s="70"/>
      <c r="H13" s="70"/>
      <c r="I13" s="70"/>
      <c r="J13" s="70"/>
      <c r="K13" s="70"/>
      <c r="L13" s="73"/>
      <c r="M13" s="70"/>
      <c r="N13" s="70"/>
      <c r="O13" s="70"/>
      <c r="P13" s="70"/>
    </row>
    <row r="14" spans="1:16" s="68" customFormat="1">
      <c r="A14" s="70"/>
      <c r="B14" s="70"/>
      <c r="C14" s="71"/>
      <c r="D14" s="70"/>
      <c r="E14" s="72"/>
      <c r="F14" s="70"/>
      <c r="G14" s="77"/>
      <c r="H14" s="70"/>
      <c r="I14" s="70"/>
      <c r="J14" s="70"/>
      <c r="K14" s="70"/>
      <c r="L14" s="73"/>
      <c r="M14" s="70"/>
      <c r="N14" s="70"/>
      <c r="O14" s="70"/>
      <c r="P14" s="70"/>
    </row>
    <row r="15" spans="1:16" s="68" customFormat="1">
      <c r="A15" s="70"/>
      <c r="B15" s="70"/>
      <c r="C15" s="285" t="s">
        <v>115</v>
      </c>
      <c r="D15" s="70"/>
      <c r="E15" s="72"/>
      <c r="F15" s="448"/>
      <c r="G15" s="449"/>
      <c r="H15" s="450">
        <f t="shared" ref="H15:H47" si="1">ROUND(F15*G15,2)</f>
        <v>0</v>
      </c>
      <c r="I15" s="449"/>
      <c r="J15" s="451"/>
      <c r="K15" s="452">
        <f t="shared" ref="K15:K47" si="2">ROUND(SUM(H15:J15),2)</f>
        <v>0</v>
      </c>
      <c r="L15" s="453">
        <f t="shared" ref="L15:L47" si="3">ROUND(E15*F15,2)</f>
        <v>0</v>
      </c>
      <c r="M15" s="454">
        <f t="shared" ref="M15:M47" si="4">ROUND(E15*H15,2)</f>
        <v>0</v>
      </c>
      <c r="N15" s="454">
        <f t="shared" ref="N15:N47" si="5">ROUND(E15*I15,2)</f>
        <v>0</v>
      </c>
      <c r="O15" s="454">
        <f t="shared" ref="O15:O47" si="6">ROUND(E15*J15,2)</f>
        <v>0</v>
      </c>
      <c r="P15" s="454">
        <f t="shared" ref="P15:P47" si="7">ROUND(SUM(M15:O15),2)</f>
        <v>0</v>
      </c>
    </row>
    <row r="16" spans="1:16" s="68" customFormat="1">
      <c r="A16" s="70"/>
      <c r="B16" s="70"/>
      <c r="C16" s="134" t="s">
        <v>119</v>
      </c>
      <c r="D16" s="70"/>
      <c r="E16" s="72"/>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83" customFormat="1" ht="25.5">
      <c r="A17" s="74">
        <v>1</v>
      </c>
      <c r="B17" s="75"/>
      <c r="C17" s="92" t="s">
        <v>571</v>
      </c>
      <c r="D17" s="93" t="s">
        <v>33</v>
      </c>
      <c r="E17" s="136">
        <v>422.60999999999996</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83" customFormat="1" ht="76.5">
      <c r="A18" s="132">
        <v>2</v>
      </c>
      <c r="B18" s="74"/>
      <c r="C18" s="92" t="s">
        <v>221</v>
      </c>
      <c r="D18" s="93" t="s">
        <v>33</v>
      </c>
      <c r="E18" s="135">
        <v>57.4</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83" customFormat="1" ht="102">
      <c r="A19" s="132">
        <v>3</v>
      </c>
      <c r="B19" s="74"/>
      <c r="C19" s="92" t="s">
        <v>222</v>
      </c>
      <c r="D19" s="93" t="s">
        <v>33</v>
      </c>
      <c r="E19" s="135">
        <v>204.01</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83" customFormat="1" ht="102">
      <c r="A20" s="132">
        <v>4</v>
      </c>
      <c r="B20" s="74"/>
      <c r="C20" s="92" t="s">
        <v>223</v>
      </c>
      <c r="D20" s="93" t="s">
        <v>33</v>
      </c>
      <c r="E20" s="135">
        <v>161.19999999999999</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83" customFormat="1">
      <c r="A21" s="132"/>
      <c r="B21" s="74"/>
      <c r="C21" s="92"/>
      <c r="D21" s="93"/>
      <c r="E21" s="136"/>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83" customFormat="1">
      <c r="A22" s="74"/>
      <c r="B22" s="74"/>
      <c r="C22" s="134" t="s">
        <v>225</v>
      </c>
      <c r="D22" s="93"/>
      <c r="E22" s="135"/>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83" customFormat="1" ht="25.5">
      <c r="A23" s="132">
        <v>5</v>
      </c>
      <c r="B23" s="74"/>
      <c r="C23" s="140" t="s">
        <v>226</v>
      </c>
      <c r="D23" s="93" t="s">
        <v>33</v>
      </c>
      <c r="E23" s="135">
        <v>49.51</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83" customFormat="1">
      <c r="A24" s="132"/>
      <c r="B24" s="75"/>
      <c r="C24" s="92"/>
      <c r="D24" s="93"/>
      <c r="E24" s="136"/>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83" customFormat="1">
      <c r="A25" s="132"/>
      <c r="B25" s="75"/>
      <c r="C25" s="134" t="s">
        <v>121</v>
      </c>
      <c r="D25" s="93"/>
      <c r="E25" s="136"/>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118" customFormat="1" ht="102">
      <c r="A26" s="74">
        <v>6</v>
      </c>
      <c r="C26" s="53" t="s">
        <v>228</v>
      </c>
      <c r="D26" s="93" t="s">
        <v>11</v>
      </c>
      <c r="E26" s="117">
        <v>147.69999999999999</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118" customFormat="1" ht="102">
      <c r="A27" s="132">
        <v>7</v>
      </c>
      <c r="C27" s="53" t="s">
        <v>229</v>
      </c>
      <c r="D27" s="93" t="s">
        <v>11</v>
      </c>
      <c r="E27" s="117">
        <v>102.8</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118" customFormat="1" ht="38.25">
      <c r="A28" s="132">
        <v>8</v>
      </c>
      <c r="C28" s="53" t="s">
        <v>230</v>
      </c>
      <c r="D28" s="278" t="s">
        <v>11</v>
      </c>
      <c r="E28" s="117">
        <v>55.7</v>
      </c>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83" customFormat="1" ht="25.5">
      <c r="A29" s="132">
        <v>9</v>
      </c>
      <c r="B29" s="74"/>
      <c r="C29" s="140" t="s">
        <v>227</v>
      </c>
      <c r="D29" s="93" t="s">
        <v>33</v>
      </c>
      <c r="E29" s="135">
        <v>7.5</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118" customFormat="1" ht="25.5">
      <c r="A30" s="132">
        <v>10</v>
      </c>
      <c r="C30" s="53" t="s">
        <v>541</v>
      </c>
      <c r="D30" s="278" t="s">
        <v>60</v>
      </c>
      <c r="E30" s="54">
        <v>13</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118" customFormat="1">
      <c r="A31" s="132"/>
      <c r="C31" s="53"/>
      <c r="D31" s="278"/>
      <c r="E31" s="278"/>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83" customFormat="1">
      <c r="A32" s="132"/>
      <c r="B32" s="75"/>
      <c r="C32" s="285" t="s">
        <v>178</v>
      </c>
      <c r="D32" s="93"/>
      <c r="E32" s="145"/>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68" customFormat="1">
      <c r="A33" s="70"/>
      <c r="B33" s="70"/>
      <c r="C33" s="134" t="s">
        <v>119</v>
      </c>
      <c r="D33" s="70"/>
      <c r="E33" s="72"/>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83" customFormat="1" ht="25.5">
      <c r="A34" s="74">
        <v>11</v>
      </c>
      <c r="B34" s="75"/>
      <c r="C34" s="92" t="s">
        <v>572</v>
      </c>
      <c r="D34" s="93" t="s">
        <v>33</v>
      </c>
      <c r="E34" s="136">
        <v>282.12</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s="83" customFormat="1" ht="25.5">
      <c r="A35" s="74">
        <v>12</v>
      </c>
      <c r="B35" s="75"/>
      <c r="C35" s="92" t="s">
        <v>571</v>
      </c>
      <c r="D35" s="93" t="s">
        <v>33</v>
      </c>
      <c r="E35" s="136">
        <v>357</v>
      </c>
      <c r="F35" s="448"/>
      <c r="G35" s="449"/>
      <c r="H35" s="450">
        <f t="shared" si="1"/>
        <v>0</v>
      </c>
      <c r="I35" s="449"/>
      <c r="J35" s="451"/>
      <c r="K35" s="452">
        <f t="shared" si="2"/>
        <v>0</v>
      </c>
      <c r="L35" s="453">
        <f t="shared" si="3"/>
        <v>0</v>
      </c>
      <c r="M35" s="454">
        <f t="shared" si="4"/>
        <v>0</v>
      </c>
      <c r="N35" s="454">
        <f t="shared" si="5"/>
        <v>0</v>
      </c>
      <c r="O35" s="454">
        <f t="shared" si="6"/>
        <v>0</v>
      </c>
      <c r="P35" s="454">
        <f t="shared" si="7"/>
        <v>0</v>
      </c>
    </row>
    <row r="36" spans="1:16" s="83" customFormat="1" ht="76.5">
      <c r="A36" s="74">
        <v>13</v>
      </c>
      <c r="B36" s="74"/>
      <c r="C36" s="92" t="s">
        <v>221</v>
      </c>
      <c r="D36" s="93" t="s">
        <v>33</v>
      </c>
      <c r="E36" s="135">
        <v>54.15</v>
      </c>
      <c r="F36" s="448"/>
      <c r="G36" s="449"/>
      <c r="H36" s="450">
        <f t="shared" si="1"/>
        <v>0</v>
      </c>
      <c r="I36" s="449"/>
      <c r="J36" s="451"/>
      <c r="K36" s="452">
        <f t="shared" si="2"/>
        <v>0</v>
      </c>
      <c r="L36" s="453">
        <f t="shared" si="3"/>
        <v>0</v>
      </c>
      <c r="M36" s="454">
        <f t="shared" si="4"/>
        <v>0</v>
      </c>
      <c r="N36" s="454">
        <f t="shared" si="5"/>
        <v>0</v>
      </c>
      <c r="O36" s="454">
        <f t="shared" si="6"/>
        <v>0</v>
      </c>
      <c r="P36" s="454">
        <f t="shared" si="7"/>
        <v>0</v>
      </c>
    </row>
    <row r="37" spans="1:16" s="83" customFormat="1" ht="102">
      <c r="A37" s="74">
        <v>14</v>
      </c>
      <c r="B37" s="74"/>
      <c r="C37" s="92" t="s">
        <v>222</v>
      </c>
      <c r="D37" s="93" t="s">
        <v>33</v>
      </c>
      <c r="E37" s="135">
        <v>584.97</v>
      </c>
      <c r="F37" s="448"/>
      <c r="G37" s="449"/>
      <c r="H37" s="450">
        <f t="shared" si="1"/>
        <v>0</v>
      </c>
      <c r="I37" s="449"/>
      <c r="J37" s="451"/>
      <c r="K37" s="452">
        <f t="shared" si="2"/>
        <v>0</v>
      </c>
      <c r="L37" s="453">
        <f t="shared" si="3"/>
        <v>0</v>
      </c>
      <c r="M37" s="454">
        <f t="shared" si="4"/>
        <v>0</v>
      </c>
      <c r="N37" s="454">
        <f t="shared" si="5"/>
        <v>0</v>
      </c>
      <c r="O37" s="454">
        <f t="shared" si="6"/>
        <v>0</v>
      </c>
      <c r="P37" s="454">
        <f t="shared" si="7"/>
        <v>0</v>
      </c>
    </row>
    <row r="38" spans="1:16" s="83" customFormat="1">
      <c r="A38" s="132"/>
      <c r="B38" s="74"/>
      <c r="C38" s="92"/>
      <c r="D38" s="93"/>
      <c r="E38" s="136"/>
      <c r="F38" s="448"/>
      <c r="G38" s="449"/>
      <c r="H38" s="450">
        <f t="shared" si="1"/>
        <v>0</v>
      </c>
      <c r="I38" s="449"/>
      <c r="J38" s="451"/>
      <c r="K38" s="452">
        <f t="shared" si="2"/>
        <v>0</v>
      </c>
      <c r="L38" s="453">
        <f t="shared" si="3"/>
        <v>0</v>
      </c>
      <c r="M38" s="454">
        <f t="shared" si="4"/>
        <v>0</v>
      </c>
      <c r="N38" s="454">
        <f t="shared" si="5"/>
        <v>0</v>
      </c>
      <c r="O38" s="454">
        <f t="shared" si="6"/>
        <v>0</v>
      </c>
      <c r="P38" s="454">
        <f t="shared" si="7"/>
        <v>0</v>
      </c>
    </row>
    <row r="39" spans="1:16" s="83" customFormat="1">
      <c r="A39" s="132"/>
      <c r="B39" s="74"/>
      <c r="C39" s="134" t="s">
        <v>120</v>
      </c>
      <c r="D39" s="93"/>
      <c r="E39" s="136"/>
      <c r="F39" s="448"/>
      <c r="G39" s="449"/>
      <c r="H39" s="450">
        <f t="shared" si="1"/>
        <v>0</v>
      </c>
      <c r="I39" s="449"/>
      <c r="J39" s="451"/>
      <c r="K39" s="452">
        <f t="shared" si="2"/>
        <v>0</v>
      </c>
      <c r="L39" s="453">
        <f t="shared" si="3"/>
        <v>0</v>
      </c>
      <c r="M39" s="454">
        <f t="shared" si="4"/>
        <v>0</v>
      </c>
      <c r="N39" s="454">
        <f t="shared" si="5"/>
        <v>0</v>
      </c>
      <c r="O39" s="454">
        <f t="shared" si="6"/>
        <v>0</v>
      </c>
      <c r="P39" s="454">
        <f t="shared" si="7"/>
        <v>0</v>
      </c>
    </row>
    <row r="40" spans="1:16" s="83" customFormat="1" ht="38.25">
      <c r="A40" s="132">
        <v>15</v>
      </c>
      <c r="B40" s="74"/>
      <c r="C40" s="140" t="s">
        <v>441</v>
      </c>
      <c r="D40" s="93" t="s">
        <v>33</v>
      </c>
      <c r="E40" s="283">
        <v>15.31</v>
      </c>
      <c r="F40" s="448"/>
      <c r="G40" s="449"/>
      <c r="H40" s="450">
        <f t="shared" si="1"/>
        <v>0</v>
      </c>
      <c r="I40" s="449"/>
      <c r="J40" s="451"/>
      <c r="K40" s="452">
        <f t="shared" si="2"/>
        <v>0</v>
      </c>
      <c r="L40" s="453">
        <f t="shared" si="3"/>
        <v>0</v>
      </c>
      <c r="M40" s="454">
        <f t="shared" si="4"/>
        <v>0</v>
      </c>
      <c r="N40" s="454">
        <f t="shared" si="5"/>
        <v>0</v>
      </c>
      <c r="O40" s="454">
        <f t="shared" si="6"/>
        <v>0</v>
      </c>
      <c r="P40" s="454">
        <f t="shared" si="7"/>
        <v>0</v>
      </c>
    </row>
    <row r="41" spans="1:16" s="83" customFormat="1" ht="25.5">
      <c r="A41" s="74">
        <v>16</v>
      </c>
      <c r="B41" s="74"/>
      <c r="C41" s="92" t="s">
        <v>224</v>
      </c>
      <c r="D41" s="93" t="s">
        <v>33</v>
      </c>
      <c r="E41" s="135">
        <v>203.06000000000003</v>
      </c>
      <c r="F41" s="448"/>
      <c r="G41" s="449"/>
      <c r="H41" s="450">
        <f t="shared" si="1"/>
        <v>0</v>
      </c>
      <c r="I41" s="449"/>
      <c r="J41" s="451"/>
      <c r="K41" s="452">
        <f t="shared" si="2"/>
        <v>0</v>
      </c>
      <c r="L41" s="453">
        <f t="shared" si="3"/>
        <v>0</v>
      </c>
      <c r="M41" s="454">
        <f t="shared" si="4"/>
        <v>0</v>
      </c>
      <c r="N41" s="454">
        <f t="shared" si="5"/>
        <v>0</v>
      </c>
      <c r="O41" s="454">
        <f t="shared" si="6"/>
        <v>0</v>
      </c>
      <c r="P41" s="454">
        <f t="shared" si="7"/>
        <v>0</v>
      </c>
    </row>
    <row r="42" spans="1:16" s="83" customFormat="1">
      <c r="A42" s="132"/>
      <c r="B42" s="75"/>
      <c r="C42" s="92"/>
      <c r="D42" s="93"/>
      <c r="E42" s="136"/>
      <c r="F42" s="448"/>
      <c r="G42" s="449"/>
      <c r="H42" s="450">
        <f t="shared" si="1"/>
        <v>0</v>
      </c>
      <c r="I42" s="449"/>
      <c r="J42" s="451"/>
      <c r="K42" s="452">
        <f t="shared" si="2"/>
        <v>0</v>
      </c>
      <c r="L42" s="453">
        <f t="shared" si="3"/>
        <v>0</v>
      </c>
      <c r="M42" s="454">
        <f t="shared" si="4"/>
        <v>0</v>
      </c>
      <c r="N42" s="454">
        <f t="shared" si="5"/>
        <v>0</v>
      </c>
      <c r="O42" s="454">
        <f t="shared" si="6"/>
        <v>0</v>
      </c>
      <c r="P42" s="454">
        <f t="shared" si="7"/>
        <v>0</v>
      </c>
    </row>
    <row r="43" spans="1:16" s="83" customFormat="1">
      <c r="A43" s="132"/>
      <c r="B43" s="75"/>
      <c r="C43" s="134" t="s">
        <v>121</v>
      </c>
      <c r="D43" s="93"/>
      <c r="E43" s="136"/>
      <c r="F43" s="448"/>
      <c r="G43" s="449"/>
      <c r="H43" s="450">
        <f t="shared" si="1"/>
        <v>0</v>
      </c>
      <c r="I43" s="449"/>
      <c r="J43" s="451"/>
      <c r="K43" s="452">
        <f t="shared" si="2"/>
        <v>0</v>
      </c>
      <c r="L43" s="453">
        <f t="shared" si="3"/>
        <v>0</v>
      </c>
      <c r="M43" s="454">
        <f t="shared" si="4"/>
        <v>0</v>
      </c>
      <c r="N43" s="454">
        <f t="shared" si="5"/>
        <v>0</v>
      </c>
      <c r="O43" s="454">
        <f t="shared" si="6"/>
        <v>0</v>
      </c>
      <c r="P43" s="454">
        <f t="shared" si="7"/>
        <v>0</v>
      </c>
    </row>
    <row r="44" spans="1:16" s="83" customFormat="1" ht="25.5">
      <c r="A44" s="74">
        <v>17</v>
      </c>
      <c r="B44" s="74"/>
      <c r="C44" s="92" t="s">
        <v>231</v>
      </c>
      <c r="D44" s="93" t="s">
        <v>11</v>
      </c>
      <c r="E44" s="135">
        <v>138</v>
      </c>
      <c r="F44" s="448"/>
      <c r="G44" s="449"/>
      <c r="H44" s="450">
        <f t="shared" si="1"/>
        <v>0</v>
      </c>
      <c r="I44" s="449"/>
      <c r="J44" s="451"/>
      <c r="K44" s="452">
        <f t="shared" si="2"/>
        <v>0</v>
      </c>
      <c r="L44" s="453">
        <f t="shared" si="3"/>
        <v>0</v>
      </c>
      <c r="M44" s="454">
        <f t="shared" si="4"/>
        <v>0</v>
      </c>
      <c r="N44" s="454">
        <f t="shared" si="5"/>
        <v>0</v>
      </c>
      <c r="O44" s="454">
        <f t="shared" si="6"/>
        <v>0</v>
      </c>
      <c r="P44" s="454">
        <f t="shared" si="7"/>
        <v>0</v>
      </c>
    </row>
    <row r="45" spans="1:16" s="118" customFormat="1" ht="102">
      <c r="A45" s="74">
        <v>18</v>
      </c>
      <c r="C45" s="53" t="s">
        <v>228</v>
      </c>
      <c r="D45" s="93" t="s">
        <v>11</v>
      </c>
      <c r="E45" s="117">
        <v>438.2</v>
      </c>
      <c r="F45" s="448"/>
      <c r="G45" s="449"/>
      <c r="H45" s="450">
        <f t="shared" si="1"/>
        <v>0</v>
      </c>
      <c r="I45" s="449"/>
      <c r="J45" s="451"/>
      <c r="K45" s="452">
        <f t="shared" si="2"/>
        <v>0</v>
      </c>
      <c r="L45" s="453">
        <f t="shared" si="3"/>
        <v>0</v>
      </c>
      <c r="M45" s="454">
        <f t="shared" si="4"/>
        <v>0</v>
      </c>
      <c r="N45" s="454">
        <f t="shared" si="5"/>
        <v>0</v>
      </c>
      <c r="O45" s="454">
        <f t="shared" si="6"/>
        <v>0</v>
      </c>
      <c r="P45" s="454">
        <f t="shared" si="7"/>
        <v>0</v>
      </c>
    </row>
    <row r="46" spans="1:16" s="118" customFormat="1" ht="38.25">
      <c r="A46" s="74">
        <v>19</v>
      </c>
      <c r="C46" s="53" t="s">
        <v>230</v>
      </c>
      <c r="D46" s="278" t="s">
        <v>11</v>
      </c>
      <c r="E46" s="117">
        <v>53.2</v>
      </c>
      <c r="F46" s="448"/>
      <c r="G46" s="449"/>
      <c r="H46" s="450">
        <f t="shared" si="1"/>
        <v>0</v>
      </c>
      <c r="I46" s="449"/>
      <c r="J46" s="451"/>
      <c r="K46" s="452">
        <f t="shared" si="2"/>
        <v>0</v>
      </c>
      <c r="L46" s="453">
        <f t="shared" si="3"/>
        <v>0</v>
      </c>
      <c r="M46" s="454">
        <f t="shared" si="4"/>
        <v>0</v>
      </c>
      <c r="N46" s="454">
        <f t="shared" si="5"/>
        <v>0</v>
      </c>
      <c r="O46" s="454">
        <f t="shared" si="6"/>
        <v>0</v>
      </c>
      <c r="P46" s="454">
        <f t="shared" si="7"/>
        <v>0</v>
      </c>
    </row>
    <row r="47" spans="1:16" s="118" customFormat="1" ht="25.5">
      <c r="A47" s="74">
        <v>20</v>
      </c>
      <c r="C47" s="53" t="s">
        <v>541</v>
      </c>
      <c r="D47" s="278" t="s">
        <v>60</v>
      </c>
      <c r="E47" s="278">
        <v>25</v>
      </c>
      <c r="F47" s="448"/>
      <c r="G47" s="449"/>
      <c r="H47" s="450">
        <f t="shared" si="1"/>
        <v>0</v>
      </c>
      <c r="I47" s="449"/>
      <c r="J47" s="451"/>
      <c r="K47" s="452">
        <f t="shared" si="2"/>
        <v>0</v>
      </c>
      <c r="L47" s="453">
        <f t="shared" si="3"/>
        <v>0</v>
      </c>
      <c r="M47" s="454">
        <f t="shared" si="4"/>
        <v>0</v>
      </c>
      <c r="N47" s="454">
        <f t="shared" si="5"/>
        <v>0</v>
      </c>
      <c r="O47" s="454">
        <f t="shared" si="6"/>
        <v>0</v>
      </c>
      <c r="P47" s="454">
        <f t="shared" si="7"/>
        <v>0</v>
      </c>
    </row>
    <row r="48" spans="1:16" s="83" customFormat="1">
      <c r="A48" s="74"/>
      <c r="B48" s="75"/>
      <c r="C48" s="294"/>
      <c r="D48" s="93"/>
      <c r="E48" s="136"/>
      <c r="F48" s="77"/>
      <c r="G48" s="86"/>
      <c r="H48" s="78"/>
      <c r="I48" s="108"/>
      <c r="J48" s="116"/>
      <c r="K48" s="80"/>
      <c r="L48" s="81"/>
      <c r="M48" s="82"/>
      <c r="N48" s="82"/>
      <c r="O48" s="82"/>
      <c r="P48" s="82"/>
    </row>
    <row r="49" spans="2:16">
      <c r="C49" s="96" t="s">
        <v>427</v>
      </c>
      <c r="D49" s="57" t="s">
        <v>37</v>
      </c>
      <c r="E49" s="100">
        <v>1314.3</v>
      </c>
      <c r="F49" s="95"/>
      <c r="G49" s="86"/>
      <c r="H49" s="95"/>
      <c r="I49" s="95"/>
      <c r="L49" s="101">
        <f>SUM($L$13:L48)</f>
        <v>0</v>
      </c>
      <c r="M49" s="102">
        <f>SUM($M$13:M48)</f>
        <v>0</v>
      </c>
      <c r="N49" s="102">
        <f>SUM($N$13:N48)</f>
        <v>0</v>
      </c>
      <c r="O49" s="102">
        <f>SUM($O$13:O48)</f>
        <v>0</v>
      </c>
      <c r="P49" s="102">
        <f>SUM($P$13:P48)</f>
        <v>0</v>
      </c>
    </row>
    <row r="50" spans="2:16">
      <c r="G50" s="86"/>
      <c r="L50" s="103"/>
    </row>
    <row r="51" spans="2:16">
      <c r="B51" s="219"/>
      <c r="C51" s="118" t="s">
        <v>154</v>
      </c>
      <c r="G51" s="86"/>
      <c r="L51" s="103"/>
    </row>
    <row r="52" spans="2:16">
      <c r="G52" s="86"/>
      <c r="L52" s="103"/>
    </row>
    <row r="53" spans="2:16">
      <c r="G53" s="77"/>
      <c r="L53" s="103"/>
    </row>
    <row r="54" spans="2:16">
      <c r="G54" s="77"/>
      <c r="L54" s="103"/>
    </row>
    <row r="55" spans="2:16">
      <c r="G55" s="77"/>
      <c r="L55" s="103"/>
    </row>
    <row r="56" spans="2:16">
      <c r="G56" s="77"/>
      <c r="L56" s="103"/>
    </row>
    <row r="57" spans="2:16">
      <c r="G57" s="77"/>
      <c r="L57" s="103"/>
    </row>
    <row r="58" spans="2:16">
      <c r="G58" s="77"/>
      <c r="L58" s="103"/>
    </row>
    <row r="59" spans="2:16">
      <c r="G59" s="77"/>
      <c r="L59" s="103"/>
    </row>
    <row r="60" spans="2:16">
      <c r="G60" s="77"/>
      <c r="L60" s="103"/>
    </row>
    <row r="61" spans="2:16">
      <c r="G61" s="77"/>
      <c r="L61" s="103"/>
    </row>
    <row r="62" spans="2:16">
      <c r="G62" s="77"/>
      <c r="L62" s="103"/>
    </row>
    <row r="63" spans="2:16">
      <c r="G63" s="77"/>
      <c r="L63" s="103"/>
    </row>
    <row r="64" spans="2:16">
      <c r="G64" s="77"/>
      <c r="L64" s="103"/>
    </row>
    <row r="65" spans="7:12">
      <c r="G65" s="77"/>
      <c r="L65" s="103"/>
    </row>
    <row r="66" spans="7:12">
      <c r="G66" s="77"/>
      <c r="L66" s="103"/>
    </row>
    <row r="67" spans="7:12">
      <c r="G67" s="77"/>
      <c r="L67" s="103"/>
    </row>
    <row r="68" spans="7:12">
      <c r="G68" s="77"/>
      <c r="L68" s="103"/>
    </row>
    <row r="69" spans="7:12">
      <c r="G69" s="77"/>
      <c r="L69" s="103"/>
    </row>
    <row r="70" spans="7:12">
      <c r="G70" s="77"/>
      <c r="L70" s="103"/>
    </row>
    <row r="71" spans="7:12">
      <c r="G71" s="77"/>
      <c r="L71" s="103"/>
    </row>
    <row r="72" spans="7:12">
      <c r="G72" s="77"/>
      <c r="L72" s="103"/>
    </row>
    <row r="73" spans="7:12">
      <c r="G73" s="77"/>
      <c r="L73" s="103"/>
    </row>
    <row r="74" spans="7:12">
      <c r="G74" s="77"/>
      <c r="L74" s="103"/>
    </row>
    <row r="75" spans="7:12">
      <c r="G75" s="77"/>
      <c r="L75" s="103"/>
    </row>
    <row r="76" spans="7:12">
      <c r="G76" s="77"/>
      <c r="L76" s="103"/>
    </row>
    <row r="77" spans="7:12">
      <c r="G77" s="77"/>
      <c r="L77" s="103"/>
    </row>
    <row r="78" spans="7:12">
      <c r="G78" s="77"/>
      <c r="L78" s="103"/>
    </row>
    <row r="79" spans="7:12">
      <c r="G79" s="77"/>
      <c r="L79" s="103"/>
    </row>
    <row r="80" spans="7:12">
      <c r="G80" s="77"/>
      <c r="L80" s="103"/>
    </row>
    <row r="81" spans="7:12">
      <c r="G81" s="77"/>
      <c r="L81" s="103"/>
    </row>
    <row r="82" spans="7:12">
      <c r="G82" s="77"/>
      <c r="L82" s="103"/>
    </row>
    <row r="83" spans="7:12">
      <c r="G83" s="77"/>
      <c r="L83" s="103"/>
    </row>
    <row r="84" spans="7:12">
      <c r="G84" s="77"/>
      <c r="L84" s="103"/>
    </row>
    <row r="85" spans="7:12">
      <c r="G85" s="77"/>
      <c r="L85" s="103"/>
    </row>
    <row r="86" spans="7:12">
      <c r="G86" s="77"/>
      <c r="L86" s="103"/>
    </row>
    <row r="87" spans="7:12">
      <c r="G87" s="77"/>
      <c r="L87" s="103"/>
    </row>
    <row r="88" spans="7:12">
      <c r="G88" s="77"/>
      <c r="L88" s="103"/>
    </row>
    <row r="89" spans="7:12">
      <c r="G89" s="77"/>
      <c r="L89" s="103"/>
    </row>
    <row r="90" spans="7:12">
      <c r="G90" s="77"/>
      <c r="L90" s="103"/>
    </row>
    <row r="91" spans="7:12">
      <c r="G91" s="77"/>
      <c r="L91" s="103"/>
    </row>
    <row r="92" spans="7:12">
      <c r="G92" s="77"/>
      <c r="L92" s="103"/>
    </row>
    <row r="93" spans="7:12">
      <c r="G93" s="77"/>
      <c r="L93" s="103"/>
    </row>
    <row r="94" spans="7:12">
      <c r="G94" s="77"/>
      <c r="L94" s="103"/>
    </row>
    <row r="95" spans="7:12">
      <c r="G95" s="77"/>
      <c r="L95" s="103"/>
    </row>
    <row r="96" spans="7:12">
      <c r="G96" s="77"/>
      <c r="L96" s="103"/>
    </row>
    <row r="97" spans="7:12">
      <c r="G97" s="77"/>
      <c r="L97" s="103"/>
    </row>
    <row r="98" spans="7:12">
      <c r="G98" s="77"/>
      <c r="L98" s="103"/>
    </row>
    <row r="99" spans="7:12">
      <c r="G99" s="77"/>
      <c r="L99" s="103"/>
    </row>
    <row r="100" spans="7:12">
      <c r="G100" s="77"/>
      <c r="L100" s="103"/>
    </row>
    <row r="101" spans="7:12">
      <c r="G101" s="77"/>
      <c r="L101" s="103"/>
    </row>
    <row r="102" spans="7:12">
      <c r="G102" s="77"/>
      <c r="L102" s="103"/>
    </row>
    <row r="103" spans="7:12">
      <c r="G103" s="77"/>
      <c r="L103" s="103"/>
    </row>
    <row r="104" spans="7:12">
      <c r="G104" s="77"/>
      <c r="L104" s="103"/>
    </row>
    <row r="105" spans="7:12">
      <c r="G105" s="77"/>
      <c r="L105" s="103"/>
    </row>
    <row r="106" spans="7:12">
      <c r="G106" s="77"/>
      <c r="L106" s="103"/>
    </row>
    <row r="107" spans="7:12">
      <c r="G107" s="77"/>
      <c r="L107" s="103"/>
    </row>
    <row r="108" spans="7:12">
      <c r="G108" s="77"/>
      <c r="L108" s="103"/>
    </row>
    <row r="109" spans="7:12">
      <c r="G109" s="77"/>
      <c r="L109" s="103"/>
    </row>
    <row r="110" spans="7:12">
      <c r="G110" s="77"/>
      <c r="L110" s="103"/>
    </row>
    <row r="111" spans="7:12">
      <c r="G111" s="77"/>
      <c r="L111" s="103"/>
    </row>
    <row r="112" spans="7:12">
      <c r="G112" s="77"/>
      <c r="L112" s="103"/>
    </row>
    <row r="113" spans="7:12">
      <c r="G113" s="77"/>
      <c r="L113" s="103"/>
    </row>
    <row r="114" spans="7:12">
      <c r="G114" s="77"/>
      <c r="L114" s="103"/>
    </row>
    <row r="115" spans="7:12">
      <c r="G115" s="77"/>
      <c r="L115" s="103"/>
    </row>
    <row r="116" spans="7:12">
      <c r="G116" s="77"/>
      <c r="L116" s="103"/>
    </row>
    <row r="117" spans="7:12">
      <c r="G117" s="77"/>
      <c r="L117" s="103"/>
    </row>
    <row r="118" spans="7:12">
      <c r="G118" s="77"/>
      <c r="L118" s="103"/>
    </row>
    <row r="119" spans="7:12">
      <c r="G119" s="77"/>
      <c r="L119" s="103"/>
    </row>
    <row r="120" spans="7:12">
      <c r="G120" s="77"/>
      <c r="L120" s="103"/>
    </row>
    <row r="121" spans="7:12">
      <c r="G121" s="77"/>
      <c r="L121" s="103"/>
    </row>
    <row r="122" spans="7:12">
      <c r="G122" s="77"/>
      <c r="L122" s="103"/>
    </row>
    <row r="123" spans="7:12">
      <c r="G123" s="77"/>
      <c r="L123" s="103"/>
    </row>
    <row r="124" spans="7:12">
      <c r="G124" s="77"/>
      <c r="L124" s="103"/>
    </row>
    <row r="125" spans="7:12">
      <c r="G125" s="77"/>
      <c r="L125" s="103"/>
    </row>
    <row r="126" spans="7:12">
      <c r="G126" s="77"/>
      <c r="L126" s="103"/>
    </row>
    <row r="127" spans="7:12">
      <c r="G127" s="77"/>
      <c r="L127" s="103"/>
    </row>
    <row r="128" spans="7:12">
      <c r="G128" s="77"/>
      <c r="L128" s="103"/>
    </row>
    <row r="129" spans="7:12">
      <c r="G129" s="77"/>
      <c r="L129" s="103"/>
    </row>
    <row r="130" spans="7:12">
      <c r="G130" s="77"/>
      <c r="L130" s="103"/>
    </row>
    <row r="131" spans="7:12">
      <c r="G131" s="77"/>
      <c r="L131" s="103"/>
    </row>
    <row r="132" spans="7:12">
      <c r="G132" s="77"/>
      <c r="L132" s="103"/>
    </row>
    <row r="133" spans="7:12">
      <c r="G133" s="77"/>
      <c r="L133" s="103"/>
    </row>
    <row r="134" spans="7:12">
      <c r="G134" s="77"/>
      <c r="L134" s="103"/>
    </row>
    <row r="135" spans="7:12">
      <c r="G135" s="77"/>
      <c r="L135" s="103"/>
    </row>
    <row r="136" spans="7:12">
      <c r="G136" s="77"/>
      <c r="L136" s="103"/>
    </row>
    <row r="137" spans="7:12">
      <c r="G137" s="77"/>
      <c r="L137" s="103"/>
    </row>
    <row r="138" spans="7:12">
      <c r="G138" s="77"/>
      <c r="L138" s="103"/>
    </row>
    <row r="139" spans="7:12">
      <c r="G139" s="77"/>
      <c r="L139" s="103"/>
    </row>
    <row r="140" spans="7:12">
      <c r="G140" s="77"/>
      <c r="L140" s="103"/>
    </row>
    <row r="141" spans="7:12">
      <c r="G141" s="77"/>
      <c r="L141" s="103"/>
    </row>
    <row r="142" spans="7:12">
      <c r="G142" s="77"/>
      <c r="L142" s="103"/>
    </row>
    <row r="143" spans="7:12">
      <c r="G143" s="77"/>
      <c r="L143" s="103"/>
    </row>
    <row r="144" spans="7:12">
      <c r="G144" s="77"/>
      <c r="L144" s="103"/>
    </row>
    <row r="145" spans="7:12">
      <c r="G145" s="77"/>
      <c r="L145" s="103"/>
    </row>
    <row r="146" spans="7:12">
      <c r="G146" s="77"/>
      <c r="L146" s="103"/>
    </row>
    <row r="147" spans="7:12">
      <c r="G147" s="77"/>
      <c r="L147" s="103"/>
    </row>
    <row r="148" spans="7:12">
      <c r="G148" s="77"/>
      <c r="L148" s="103"/>
    </row>
    <row r="149" spans="7:12">
      <c r="G149" s="77"/>
      <c r="L149" s="103"/>
    </row>
    <row r="150" spans="7:12">
      <c r="G150" s="77"/>
      <c r="L150" s="103"/>
    </row>
    <row r="151" spans="7:12">
      <c r="G151" s="77"/>
      <c r="L151" s="103"/>
    </row>
    <row r="152" spans="7:12">
      <c r="G152" s="77"/>
      <c r="L152" s="103"/>
    </row>
    <row r="153" spans="7:12">
      <c r="G153" s="77"/>
      <c r="L153" s="103"/>
    </row>
    <row r="154" spans="7:12">
      <c r="G154" s="77"/>
      <c r="L154" s="103"/>
    </row>
    <row r="155" spans="7:12">
      <c r="G155" s="77"/>
      <c r="L155" s="103"/>
    </row>
    <row r="156" spans="7:12">
      <c r="G156" s="77"/>
      <c r="L156" s="103"/>
    </row>
    <row r="157" spans="7:12">
      <c r="G157" s="77"/>
      <c r="L157" s="103"/>
    </row>
    <row r="158" spans="7:12">
      <c r="G158" s="77"/>
      <c r="L158" s="103"/>
    </row>
    <row r="159" spans="7:12">
      <c r="G159" s="77"/>
      <c r="L159" s="103"/>
    </row>
    <row r="160" spans="7:12">
      <c r="G160" s="77"/>
      <c r="L160" s="103"/>
    </row>
    <row r="161" spans="7:12">
      <c r="G161" s="77"/>
      <c r="L161" s="103"/>
    </row>
    <row r="162" spans="7:12">
      <c r="G162" s="77"/>
      <c r="L162" s="103"/>
    </row>
    <row r="163" spans="7:12">
      <c r="G163" s="77"/>
      <c r="L163" s="103"/>
    </row>
    <row r="164" spans="7:12">
      <c r="G164" s="77"/>
      <c r="L164" s="103"/>
    </row>
    <row r="165" spans="7:12">
      <c r="G165" s="77"/>
      <c r="L165" s="103"/>
    </row>
    <row r="166" spans="7:12">
      <c r="G166" s="77"/>
      <c r="L166" s="103"/>
    </row>
    <row r="167" spans="7:12">
      <c r="G167" s="77"/>
      <c r="L167" s="103"/>
    </row>
    <row r="168" spans="7:12">
      <c r="G168" s="77"/>
      <c r="L168" s="103"/>
    </row>
    <row r="169" spans="7:12">
      <c r="G169" s="77"/>
      <c r="L169" s="103"/>
    </row>
    <row r="170" spans="7:12">
      <c r="G170" s="77"/>
      <c r="L170" s="103"/>
    </row>
    <row r="171" spans="7:12">
      <c r="G171" s="77"/>
      <c r="L171" s="103"/>
    </row>
    <row r="172" spans="7:12">
      <c r="G172" s="77"/>
      <c r="L172" s="103"/>
    </row>
    <row r="173" spans="7:12">
      <c r="G173" s="77"/>
      <c r="L173" s="103"/>
    </row>
    <row r="174" spans="7:12">
      <c r="G174" s="77"/>
      <c r="L174" s="103"/>
    </row>
    <row r="175" spans="7:12">
      <c r="G175" s="77"/>
      <c r="L175" s="103"/>
    </row>
    <row r="176" spans="7:12">
      <c r="G176" s="77"/>
      <c r="L176" s="103"/>
    </row>
    <row r="177" spans="7:12">
      <c r="G177" s="77"/>
      <c r="L177" s="103"/>
    </row>
    <row r="178" spans="7:12">
      <c r="G178" s="77"/>
      <c r="L178" s="103"/>
    </row>
    <row r="179" spans="7:12">
      <c r="G179" s="77"/>
      <c r="L179" s="103"/>
    </row>
    <row r="180" spans="7:12">
      <c r="G180" s="77"/>
    </row>
    <row r="181" spans="7:12">
      <c r="G181" s="77"/>
    </row>
    <row r="182" spans="7:12">
      <c r="G182" s="77"/>
    </row>
    <row r="183" spans="7:12">
      <c r="G183" s="77"/>
    </row>
    <row r="184" spans="7:12">
      <c r="G184" s="77"/>
    </row>
    <row r="185" spans="7:12">
      <c r="G185" s="77"/>
    </row>
    <row r="186" spans="7:12">
      <c r="G186" s="77"/>
    </row>
    <row r="187" spans="7:12">
      <c r="G187" s="77"/>
    </row>
    <row r="188" spans="7:12">
      <c r="G188" s="77"/>
    </row>
    <row r="189" spans="7:12">
      <c r="G189" s="77"/>
    </row>
    <row r="190" spans="7:12">
      <c r="G190" s="77"/>
    </row>
    <row r="191" spans="7:12">
      <c r="G191" s="77"/>
    </row>
    <row r="192" spans="7:12">
      <c r="G192" s="77"/>
    </row>
    <row r="193" spans="7:7">
      <c r="G193" s="77"/>
    </row>
    <row r="194" spans="7:7">
      <c r="G194" s="77"/>
    </row>
    <row r="195" spans="7:7">
      <c r="G195" s="77"/>
    </row>
    <row r="196" spans="7:7">
      <c r="G196" s="77"/>
    </row>
    <row r="197" spans="7:7">
      <c r="G197" s="77"/>
    </row>
    <row r="198" spans="7:7">
      <c r="G198" s="77"/>
    </row>
    <row r="199" spans="7:7">
      <c r="G199" s="77"/>
    </row>
    <row r="200" spans="7:7">
      <c r="G200" s="77"/>
    </row>
    <row r="201" spans="7:7">
      <c r="G201" s="77"/>
    </row>
    <row r="202" spans="7:7">
      <c r="G202" s="77"/>
    </row>
    <row r="203" spans="7:7">
      <c r="G203" s="77"/>
    </row>
    <row r="204" spans="7:7">
      <c r="G204" s="77"/>
    </row>
    <row r="205" spans="7:7">
      <c r="G205" s="77"/>
    </row>
    <row r="206" spans="7:7">
      <c r="G206" s="77"/>
    </row>
    <row r="207" spans="7:7">
      <c r="G207" s="77"/>
    </row>
    <row r="208" spans="7:7">
      <c r="G208" s="77"/>
    </row>
    <row r="209" spans="7:7">
      <c r="G209" s="77"/>
    </row>
    <row r="210" spans="7:7">
      <c r="G210" s="77"/>
    </row>
    <row r="211" spans="7:7">
      <c r="G211" s="77"/>
    </row>
    <row r="212" spans="7:7">
      <c r="G212" s="77"/>
    </row>
    <row r="213" spans="7:7">
      <c r="G213" s="77"/>
    </row>
    <row r="214" spans="7:7">
      <c r="G214" s="77"/>
    </row>
  </sheetData>
  <autoFilter ref="A12:P53" xr:uid="{00000000-0009-0000-0000-00000B000000}"/>
  <mergeCells count="7">
    <mergeCell ref="L10:P10"/>
    <mergeCell ref="A10:A11"/>
    <mergeCell ref="B10:B11"/>
    <mergeCell ref="C10:C11"/>
    <mergeCell ref="D10:D11"/>
    <mergeCell ref="E10:E11"/>
    <mergeCell ref="F10:K10"/>
  </mergeCells>
  <phoneticPr fontId="28" type="noConversion"/>
  <printOptions horizontalCentered="1" gridLines="1"/>
  <pageMargins left="0" right="0" top="0.86614173228346458" bottom="0.39370078740157483" header="0.19685039370078741" footer="0.15748031496062992"/>
  <pageSetup paperSize="9" scale="75" orientation="landscape" r:id="rId1"/>
  <headerFooter alignWithMargins="0">
    <oddFooter>&amp;C&amp;A&amp;R&amp;P</oddFooter>
  </headerFooter>
  <rowBreaks count="2" manualBreakCount="2">
    <brk id="24" max="15" man="1"/>
    <brk id="38"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P198"/>
  <sheetViews>
    <sheetView showZeros="0" topLeftCell="A11" zoomScaleNormal="100" zoomScaleSheetLayoutView="100" workbookViewId="0">
      <selection activeCell="A25" sqref="A25"/>
    </sheetView>
  </sheetViews>
  <sheetFormatPr defaultRowHeight="12.75"/>
  <cols>
    <col min="1" max="1" width="5" style="57" customWidth="1"/>
    <col min="2" max="2" width="7.5703125" style="57" customWidth="1"/>
    <col min="3" max="3" width="62.5703125" style="57" customWidth="1"/>
    <col min="4" max="4" width="6.42578125" style="57" customWidth="1"/>
    <col min="5" max="5" width="9.7109375" style="62" customWidth="1"/>
    <col min="6" max="6" width="6.7109375" style="57" customWidth="1"/>
    <col min="7" max="7" width="7.85546875" style="57" customWidth="1"/>
    <col min="8" max="8" width="8" style="57" customWidth="1"/>
    <col min="9" max="9" width="8.28515625" style="57" customWidth="1"/>
    <col min="10" max="10" width="7.5703125" style="57" customWidth="1"/>
    <col min="11" max="11" width="8.7109375" style="57" customWidth="1"/>
    <col min="12" max="12" width="9.85546875" style="57" customWidth="1"/>
    <col min="13" max="13" width="11.140625" style="57" customWidth="1"/>
    <col min="14" max="14" width="11.28515625" style="57" customWidth="1"/>
    <col min="15" max="15" width="11.7109375" style="57" customWidth="1"/>
    <col min="16" max="16" width="11.140625" style="57" customWidth="1"/>
    <col min="17" max="16384" width="9.140625" style="57"/>
  </cols>
  <sheetData>
    <row r="1" spans="1:16">
      <c r="B1" s="58"/>
      <c r="C1" s="58"/>
      <c r="D1" s="58"/>
      <c r="E1" s="58"/>
      <c r="F1" s="58"/>
      <c r="G1" s="59" t="s">
        <v>78</v>
      </c>
      <c r="H1" s="114" t="s">
        <v>83</v>
      </c>
      <c r="I1" s="58"/>
      <c r="J1" s="58"/>
      <c r="K1" s="58"/>
      <c r="L1" s="58"/>
      <c r="M1" s="58"/>
      <c r="N1" s="58"/>
      <c r="O1" s="58"/>
      <c r="P1" s="58"/>
    </row>
    <row r="2" spans="1:16">
      <c r="B2" s="60"/>
      <c r="C2" s="60"/>
      <c r="D2" s="60"/>
      <c r="E2" s="60"/>
      <c r="F2" s="60"/>
      <c r="G2" s="60" t="s">
        <v>454</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P36</f>
        <v>0</v>
      </c>
      <c r="P6" s="65" t="s">
        <v>51</v>
      </c>
    </row>
    <row r="7" spans="1:16">
      <c r="A7" s="57" t="s">
        <v>140</v>
      </c>
    </row>
    <row r="8" spans="1:16">
      <c r="A8" s="57" t="s">
        <v>158</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4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ht="11.25">
      <c r="A13" s="70"/>
      <c r="B13" s="70"/>
      <c r="C13" s="71"/>
      <c r="D13" s="70"/>
      <c r="E13" s="72"/>
      <c r="F13" s="70"/>
      <c r="G13" s="70"/>
      <c r="H13" s="70"/>
      <c r="I13" s="70"/>
      <c r="J13" s="70"/>
      <c r="K13" s="70"/>
      <c r="L13" s="73"/>
      <c r="M13" s="70"/>
      <c r="N13" s="70"/>
      <c r="O13" s="70"/>
      <c r="P13" s="70"/>
    </row>
    <row r="14" spans="1:16" s="68" customFormat="1">
      <c r="A14" s="70"/>
      <c r="B14" s="70"/>
      <c r="C14" s="71"/>
      <c r="D14" s="70"/>
      <c r="E14" s="72"/>
      <c r="F14" s="70"/>
      <c r="G14" s="77"/>
      <c r="H14" s="70"/>
      <c r="I14" s="70"/>
      <c r="J14" s="70"/>
      <c r="K14" s="70"/>
      <c r="L14" s="73"/>
      <c r="M14" s="70"/>
      <c r="N14" s="70"/>
      <c r="O14" s="70"/>
      <c r="P14" s="70"/>
    </row>
    <row r="15" spans="1:16" s="68" customFormat="1">
      <c r="A15" s="70"/>
      <c r="B15" s="70"/>
      <c r="C15" s="285" t="s">
        <v>115</v>
      </c>
      <c r="D15" s="70"/>
      <c r="E15" s="72"/>
      <c r="F15" s="448"/>
      <c r="G15" s="449"/>
      <c r="H15" s="450">
        <f t="shared" ref="H15:H34" si="1">ROUND(F15*G15,2)</f>
        <v>0</v>
      </c>
      <c r="I15" s="449"/>
      <c r="J15" s="451"/>
      <c r="K15" s="452">
        <f t="shared" ref="K15:K34" si="2">ROUND(SUM(H15:J15),2)</f>
        <v>0</v>
      </c>
      <c r="L15" s="453">
        <f t="shared" ref="L15:L34" si="3">ROUND(E15*F15,2)</f>
        <v>0</v>
      </c>
      <c r="M15" s="454">
        <f t="shared" ref="M15:M34" si="4">ROUND(E15*H15,2)</f>
        <v>0</v>
      </c>
      <c r="N15" s="454">
        <f t="shared" ref="N15:N34" si="5">ROUND(E15*I15,2)</f>
        <v>0</v>
      </c>
      <c r="O15" s="454">
        <f t="shared" ref="O15:O34" si="6">ROUND(E15*J15,2)</f>
        <v>0</v>
      </c>
      <c r="P15" s="454">
        <f t="shared" ref="P15:P34" si="7">ROUND(SUM(M15:O15),2)</f>
        <v>0</v>
      </c>
    </row>
    <row r="16" spans="1:16" s="83" customFormat="1">
      <c r="A16" s="132"/>
      <c r="B16" s="74"/>
      <c r="C16" s="134" t="s">
        <v>117</v>
      </c>
      <c r="D16" s="93"/>
      <c r="E16" s="87"/>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192" customFormat="1" ht="25.5">
      <c r="A17" s="132">
        <v>1</v>
      </c>
      <c r="B17" s="74"/>
      <c r="C17" s="53" t="s">
        <v>579</v>
      </c>
      <c r="D17" s="128" t="s">
        <v>96</v>
      </c>
      <c r="E17" s="135">
        <v>95.91</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83" customFormat="1">
      <c r="A18" s="132"/>
      <c r="B18" s="288"/>
      <c r="C18" s="284"/>
      <c r="D18" s="128"/>
      <c r="E18" s="290"/>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68" customFormat="1">
      <c r="A19" s="70"/>
      <c r="B19" s="70"/>
      <c r="C19" s="134" t="s">
        <v>118</v>
      </c>
      <c r="D19" s="70"/>
      <c r="E19" s="72"/>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83" customFormat="1" ht="25.5">
      <c r="A20" s="132">
        <v>2</v>
      </c>
      <c r="B20" s="74"/>
      <c r="C20" s="53" t="s">
        <v>122</v>
      </c>
      <c r="D20" s="93" t="s">
        <v>33</v>
      </c>
      <c r="E20" s="87">
        <v>345.01</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83" customFormat="1" ht="38.25">
      <c r="A21" s="132">
        <v>4</v>
      </c>
      <c r="B21" s="74"/>
      <c r="C21" s="53" t="s">
        <v>219</v>
      </c>
      <c r="D21" s="93" t="s">
        <v>33</v>
      </c>
      <c r="E21" s="135">
        <v>144.22</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83" customFormat="1" ht="25.5">
      <c r="A22" s="132">
        <v>3</v>
      </c>
      <c r="B22" s="74"/>
      <c r="C22" s="53" t="s">
        <v>220</v>
      </c>
      <c r="D22" s="93" t="s">
        <v>33</v>
      </c>
      <c r="E22" s="135">
        <v>200.79</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83" customFormat="1">
      <c r="A23" s="132"/>
      <c r="B23" s="74"/>
      <c r="C23" s="53"/>
      <c r="D23" s="93"/>
      <c r="E23" s="87"/>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68" customFormat="1">
      <c r="A24" s="70"/>
      <c r="B24" s="70"/>
      <c r="C24" s="285" t="s">
        <v>178</v>
      </c>
      <c r="D24" s="70"/>
      <c r="E24" s="72"/>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83" customFormat="1">
      <c r="A25" s="132"/>
      <c r="B25" s="74"/>
      <c r="C25" s="134" t="s">
        <v>117</v>
      </c>
      <c r="D25" s="93"/>
      <c r="E25" s="87"/>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192" customFormat="1" ht="25.5">
      <c r="A26" s="132">
        <v>4</v>
      </c>
      <c r="B26" s="74"/>
      <c r="C26" s="53" t="s">
        <v>579</v>
      </c>
      <c r="D26" s="128" t="s">
        <v>96</v>
      </c>
      <c r="E26" s="135">
        <v>155.19999999999999</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83" customFormat="1">
      <c r="A27" s="132"/>
      <c r="B27" s="288"/>
      <c r="C27" s="284"/>
      <c r="D27" s="128"/>
      <c r="E27" s="290"/>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68" customFormat="1">
      <c r="A28" s="70"/>
      <c r="B28" s="70"/>
      <c r="C28" s="134" t="s">
        <v>118</v>
      </c>
      <c r="D28" s="70"/>
      <c r="E28" s="72"/>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83" customFormat="1" ht="25.5">
      <c r="A29" s="132">
        <v>5</v>
      </c>
      <c r="B29" s="74"/>
      <c r="C29" s="53" t="s">
        <v>122</v>
      </c>
      <c r="D29" s="93" t="s">
        <v>33</v>
      </c>
      <c r="E29" s="87">
        <v>696.94</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83" customFormat="1" ht="38.25">
      <c r="A30" s="132">
        <v>6</v>
      </c>
      <c r="B30" s="74"/>
      <c r="C30" s="53" t="s">
        <v>219</v>
      </c>
      <c r="D30" s="93" t="s">
        <v>33</v>
      </c>
      <c r="E30" s="135">
        <v>642.79000000000008</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83" customFormat="1" ht="25.5">
      <c r="A31" s="132">
        <v>7</v>
      </c>
      <c r="B31" s="74"/>
      <c r="C31" s="53" t="s">
        <v>220</v>
      </c>
      <c r="D31" s="93" t="s">
        <v>33</v>
      </c>
      <c r="E31" s="135">
        <v>54.15</v>
      </c>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83" customFormat="1">
      <c r="A32" s="132"/>
      <c r="B32" s="74"/>
      <c r="C32" s="53"/>
      <c r="D32" s="93"/>
      <c r="E32" s="87"/>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192" customFormat="1">
      <c r="B33" s="288"/>
      <c r="C33" s="134" t="s">
        <v>438</v>
      </c>
      <c r="D33" s="289"/>
      <c r="E33" s="278"/>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192" customFormat="1" ht="38.25">
      <c r="A34" s="278">
        <v>8</v>
      </c>
      <c r="B34" s="288"/>
      <c r="C34" s="55" t="s">
        <v>437</v>
      </c>
      <c r="D34" s="289" t="s">
        <v>58</v>
      </c>
      <c r="E34" s="278">
        <v>1</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c r="A35" s="132"/>
      <c r="B35" s="291"/>
      <c r="C35" s="292"/>
      <c r="D35" s="128"/>
      <c r="E35" s="293"/>
      <c r="F35" s="77"/>
      <c r="G35" s="86"/>
      <c r="H35" s="78"/>
      <c r="I35" s="77"/>
      <c r="J35" s="116"/>
      <c r="K35" s="80"/>
      <c r="L35" s="133"/>
      <c r="M35" s="82"/>
      <c r="N35" s="82"/>
      <c r="O35" s="82"/>
      <c r="P35" s="82"/>
    </row>
    <row r="36" spans="1:16">
      <c r="C36" s="96" t="s">
        <v>454</v>
      </c>
      <c r="D36" s="57" t="s">
        <v>37</v>
      </c>
      <c r="E36" s="100">
        <v>1293.06</v>
      </c>
      <c r="F36" s="95"/>
      <c r="G36" s="77"/>
      <c r="H36" s="95"/>
      <c r="I36" s="100"/>
      <c r="J36" s="100"/>
      <c r="L36" s="101">
        <f>SUM($L$13:L35)</f>
        <v>0</v>
      </c>
      <c r="M36" s="102">
        <f>SUM($M$13:M35)</f>
        <v>0</v>
      </c>
      <c r="N36" s="102">
        <f>SUM($N$13:N35)</f>
        <v>0</v>
      </c>
      <c r="O36" s="102">
        <f>SUM($O$13:O35)</f>
        <v>0</v>
      </c>
      <c r="P36" s="102">
        <f>SUM($P$13:P35)</f>
        <v>0</v>
      </c>
    </row>
    <row r="37" spans="1:16">
      <c r="G37" s="77"/>
      <c r="L37" s="103"/>
    </row>
    <row r="38" spans="1:16">
      <c r="B38" s="219"/>
      <c r="G38" s="77"/>
      <c r="K38" s="40"/>
      <c r="L38" s="103"/>
    </row>
    <row r="39" spans="1:16">
      <c r="C39" s="118" t="s">
        <v>154</v>
      </c>
      <c r="G39" s="77"/>
      <c r="L39" s="103"/>
    </row>
    <row r="40" spans="1:16">
      <c r="C40" s="118"/>
      <c r="G40" s="77"/>
      <c r="L40" s="103"/>
    </row>
    <row r="41" spans="1:16">
      <c r="G41" s="77"/>
      <c r="L41" s="103"/>
    </row>
    <row r="42" spans="1:16">
      <c r="G42" s="77"/>
      <c r="L42" s="103"/>
    </row>
    <row r="43" spans="1:16">
      <c r="G43" s="77"/>
      <c r="L43" s="103"/>
    </row>
    <row r="44" spans="1:16">
      <c r="G44" s="77"/>
      <c r="L44" s="103"/>
    </row>
    <row r="45" spans="1:16">
      <c r="G45" s="77"/>
      <c r="L45" s="103"/>
    </row>
    <row r="46" spans="1:16">
      <c r="G46" s="77"/>
      <c r="L46" s="103"/>
    </row>
    <row r="47" spans="1:16">
      <c r="G47" s="77"/>
      <c r="L47" s="103"/>
    </row>
    <row r="48" spans="1:16">
      <c r="G48" s="77"/>
      <c r="L48" s="103"/>
    </row>
    <row r="49" spans="7:12">
      <c r="G49" s="77"/>
      <c r="L49" s="103"/>
    </row>
    <row r="50" spans="7:12">
      <c r="G50" s="77"/>
      <c r="L50" s="103"/>
    </row>
    <row r="51" spans="7:12">
      <c r="G51" s="77"/>
      <c r="L51" s="103"/>
    </row>
    <row r="52" spans="7:12">
      <c r="G52" s="77"/>
      <c r="L52" s="103"/>
    </row>
    <row r="53" spans="7:12">
      <c r="G53" s="77"/>
      <c r="L53" s="103"/>
    </row>
    <row r="54" spans="7:12">
      <c r="G54" s="77"/>
      <c r="L54" s="103"/>
    </row>
    <row r="55" spans="7:12">
      <c r="G55" s="77"/>
      <c r="L55" s="103"/>
    </row>
    <row r="56" spans="7:12">
      <c r="G56" s="77"/>
      <c r="L56" s="103"/>
    </row>
    <row r="57" spans="7:12">
      <c r="G57" s="77"/>
      <c r="L57" s="103"/>
    </row>
    <row r="58" spans="7:12">
      <c r="G58" s="77"/>
      <c r="L58" s="103"/>
    </row>
    <row r="59" spans="7:12">
      <c r="G59" s="77"/>
      <c r="L59" s="103"/>
    </row>
    <row r="60" spans="7:12">
      <c r="G60" s="77"/>
      <c r="L60" s="103"/>
    </row>
    <row r="61" spans="7:12">
      <c r="G61" s="77"/>
      <c r="L61" s="103"/>
    </row>
    <row r="62" spans="7:12">
      <c r="G62" s="77"/>
      <c r="L62" s="103"/>
    </row>
    <row r="63" spans="7:12">
      <c r="G63" s="77"/>
      <c r="L63" s="103"/>
    </row>
    <row r="64" spans="7:12">
      <c r="G64" s="77"/>
      <c r="L64" s="103"/>
    </row>
    <row r="65" spans="7:12">
      <c r="G65" s="77"/>
      <c r="L65" s="103"/>
    </row>
    <row r="66" spans="7:12">
      <c r="G66" s="77"/>
      <c r="L66" s="103"/>
    </row>
    <row r="67" spans="7:12">
      <c r="G67" s="77"/>
      <c r="L67" s="103"/>
    </row>
    <row r="68" spans="7:12">
      <c r="G68" s="77"/>
      <c r="L68" s="103"/>
    </row>
    <row r="69" spans="7:12">
      <c r="G69" s="77"/>
      <c r="L69" s="103"/>
    </row>
    <row r="70" spans="7:12">
      <c r="G70" s="77"/>
      <c r="L70" s="103"/>
    </row>
    <row r="71" spans="7:12">
      <c r="G71" s="77"/>
      <c r="L71" s="103"/>
    </row>
    <row r="72" spans="7:12">
      <c r="G72" s="77"/>
      <c r="L72" s="103"/>
    </row>
    <row r="73" spans="7:12">
      <c r="G73" s="77"/>
      <c r="L73" s="103"/>
    </row>
    <row r="74" spans="7:12">
      <c r="G74" s="77"/>
      <c r="L74" s="103"/>
    </row>
    <row r="75" spans="7:12">
      <c r="G75" s="77"/>
      <c r="L75" s="103"/>
    </row>
    <row r="76" spans="7:12">
      <c r="G76" s="77"/>
      <c r="L76" s="103"/>
    </row>
    <row r="77" spans="7:12">
      <c r="G77" s="77"/>
      <c r="L77" s="103"/>
    </row>
    <row r="78" spans="7:12">
      <c r="G78" s="77"/>
      <c r="L78" s="103"/>
    </row>
    <row r="79" spans="7:12">
      <c r="G79" s="77"/>
      <c r="L79" s="103"/>
    </row>
    <row r="80" spans="7:12">
      <c r="G80" s="77"/>
      <c r="L80" s="103"/>
    </row>
    <row r="81" spans="7:12">
      <c r="G81" s="77"/>
      <c r="L81" s="103"/>
    </row>
    <row r="82" spans="7:12">
      <c r="G82" s="77"/>
      <c r="L82" s="103"/>
    </row>
    <row r="83" spans="7:12">
      <c r="G83" s="77"/>
      <c r="L83" s="103"/>
    </row>
    <row r="84" spans="7:12">
      <c r="G84" s="77"/>
      <c r="L84" s="103"/>
    </row>
    <row r="85" spans="7:12">
      <c r="G85" s="77"/>
      <c r="L85" s="103"/>
    </row>
    <row r="86" spans="7:12">
      <c r="G86" s="77"/>
      <c r="L86" s="103"/>
    </row>
    <row r="87" spans="7:12">
      <c r="G87" s="77"/>
      <c r="L87" s="103"/>
    </row>
    <row r="88" spans="7:12">
      <c r="G88" s="77"/>
      <c r="L88" s="103"/>
    </row>
    <row r="89" spans="7:12">
      <c r="G89" s="77"/>
      <c r="L89" s="103"/>
    </row>
    <row r="90" spans="7:12">
      <c r="G90" s="77"/>
      <c r="L90" s="103"/>
    </row>
    <row r="91" spans="7:12">
      <c r="G91" s="77"/>
      <c r="L91" s="103"/>
    </row>
    <row r="92" spans="7:12">
      <c r="G92" s="77"/>
      <c r="L92" s="103"/>
    </row>
    <row r="93" spans="7:12">
      <c r="G93" s="77"/>
      <c r="L93" s="103"/>
    </row>
    <row r="94" spans="7:12">
      <c r="G94" s="77"/>
      <c r="L94" s="103"/>
    </row>
    <row r="95" spans="7:12">
      <c r="G95" s="77"/>
      <c r="L95" s="103"/>
    </row>
    <row r="96" spans="7:12">
      <c r="G96" s="77"/>
      <c r="L96" s="103"/>
    </row>
    <row r="97" spans="7:12">
      <c r="G97" s="77"/>
      <c r="L97" s="103"/>
    </row>
    <row r="98" spans="7:12">
      <c r="G98" s="77"/>
      <c r="L98" s="103"/>
    </row>
    <row r="99" spans="7:12">
      <c r="G99" s="77"/>
      <c r="L99" s="103"/>
    </row>
    <row r="100" spans="7:12">
      <c r="G100" s="77"/>
      <c r="L100" s="103"/>
    </row>
    <row r="101" spans="7:12">
      <c r="G101" s="77"/>
      <c r="L101" s="103"/>
    </row>
    <row r="102" spans="7:12">
      <c r="G102" s="77"/>
      <c r="L102" s="103"/>
    </row>
    <row r="103" spans="7:12">
      <c r="G103" s="77"/>
      <c r="L103" s="103"/>
    </row>
    <row r="104" spans="7:12">
      <c r="G104" s="77"/>
      <c r="L104" s="103"/>
    </row>
    <row r="105" spans="7:12">
      <c r="G105" s="77"/>
      <c r="L105" s="103"/>
    </row>
    <row r="106" spans="7:12">
      <c r="G106" s="77"/>
      <c r="L106" s="103"/>
    </row>
    <row r="107" spans="7:12">
      <c r="G107" s="77"/>
      <c r="L107" s="103"/>
    </row>
    <row r="108" spans="7:12">
      <c r="G108" s="77"/>
      <c r="L108" s="103"/>
    </row>
    <row r="109" spans="7:12">
      <c r="G109" s="77"/>
      <c r="L109" s="103"/>
    </row>
    <row r="110" spans="7:12">
      <c r="G110" s="77"/>
      <c r="L110" s="103"/>
    </row>
    <row r="111" spans="7:12">
      <c r="G111" s="77"/>
      <c r="L111" s="103"/>
    </row>
    <row r="112" spans="7:12">
      <c r="G112" s="77"/>
      <c r="L112" s="103"/>
    </row>
    <row r="113" spans="7:12">
      <c r="G113" s="77"/>
      <c r="L113" s="103"/>
    </row>
    <row r="114" spans="7:12">
      <c r="G114" s="77"/>
      <c r="L114" s="103"/>
    </row>
    <row r="115" spans="7:12">
      <c r="G115" s="77"/>
      <c r="L115" s="103"/>
    </row>
    <row r="116" spans="7:12">
      <c r="G116" s="77"/>
      <c r="L116" s="103"/>
    </row>
    <row r="117" spans="7:12">
      <c r="G117" s="77"/>
      <c r="L117" s="103"/>
    </row>
    <row r="118" spans="7:12">
      <c r="G118" s="77"/>
      <c r="L118" s="103"/>
    </row>
    <row r="119" spans="7:12">
      <c r="G119" s="77"/>
      <c r="L119" s="103"/>
    </row>
    <row r="120" spans="7:12">
      <c r="G120" s="77"/>
      <c r="L120" s="103"/>
    </row>
    <row r="121" spans="7:12">
      <c r="G121" s="77"/>
      <c r="L121" s="103"/>
    </row>
    <row r="122" spans="7:12">
      <c r="G122" s="77"/>
      <c r="L122" s="103"/>
    </row>
    <row r="123" spans="7:12">
      <c r="G123" s="77"/>
      <c r="L123" s="103"/>
    </row>
    <row r="124" spans="7:12">
      <c r="G124" s="77"/>
      <c r="L124" s="103"/>
    </row>
    <row r="125" spans="7:12">
      <c r="G125" s="77"/>
      <c r="L125" s="103"/>
    </row>
    <row r="126" spans="7:12">
      <c r="G126" s="77"/>
      <c r="L126" s="103"/>
    </row>
    <row r="127" spans="7:12">
      <c r="G127" s="77"/>
      <c r="L127" s="103"/>
    </row>
    <row r="128" spans="7:12">
      <c r="G128" s="77"/>
      <c r="L128" s="103"/>
    </row>
    <row r="129" spans="7:12">
      <c r="G129" s="77"/>
      <c r="L129" s="103"/>
    </row>
    <row r="130" spans="7:12">
      <c r="G130" s="77"/>
      <c r="L130" s="103"/>
    </row>
    <row r="131" spans="7:12">
      <c r="G131" s="77"/>
      <c r="L131" s="103"/>
    </row>
    <row r="132" spans="7:12">
      <c r="G132" s="77"/>
      <c r="L132" s="103"/>
    </row>
    <row r="133" spans="7:12">
      <c r="G133" s="77"/>
      <c r="L133" s="103"/>
    </row>
    <row r="134" spans="7:12">
      <c r="G134" s="77"/>
      <c r="L134" s="103"/>
    </row>
    <row r="135" spans="7:12">
      <c r="G135" s="77"/>
      <c r="L135" s="103"/>
    </row>
    <row r="136" spans="7:12">
      <c r="G136" s="77"/>
      <c r="L136" s="103"/>
    </row>
    <row r="137" spans="7:12">
      <c r="G137" s="77"/>
      <c r="L137" s="103"/>
    </row>
    <row r="138" spans="7:12">
      <c r="G138" s="77"/>
      <c r="L138" s="103"/>
    </row>
    <row r="139" spans="7:12">
      <c r="G139" s="77"/>
      <c r="L139" s="103"/>
    </row>
    <row r="140" spans="7:12">
      <c r="G140" s="77"/>
      <c r="L140" s="103"/>
    </row>
    <row r="141" spans="7:12">
      <c r="G141" s="77"/>
      <c r="L141" s="103"/>
    </row>
    <row r="142" spans="7:12">
      <c r="G142" s="77"/>
      <c r="L142" s="103"/>
    </row>
    <row r="143" spans="7:12">
      <c r="G143" s="77"/>
      <c r="L143" s="103"/>
    </row>
    <row r="144" spans="7:12">
      <c r="G144" s="77"/>
      <c r="L144" s="103"/>
    </row>
    <row r="145" spans="7:12">
      <c r="G145" s="77"/>
      <c r="L145" s="103"/>
    </row>
    <row r="146" spans="7:12">
      <c r="G146" s="77"/>
      <c r="L146" s="103"/>
    </row>
    <row r="147" spans="7:12">
      <c r="G147" s="77"/>
      <c r="L147" s="103"/>
    </row>
    <row r="148" spans="7:12">
      <c r="G148" s="77"/>
      <c r="L148" s="103"/>
    </row>
    <row r="149" spans="7:12">
      <c r="G149" s="77"/>
      <c r="L149" s="103"/>
    </row>
    <row r="150" spans="7:12">
      <c r="G150" s="77"/>
      <c r="L150" s="103"/>
    </row>
    <row r="151" spans="7:12">
      <c r="G151" s="77"/>
      <c r="L151" s="103"/>
    </row>
    <row r="152" spans="7:12">
      <c r="G152" s="77"/>
      <c r="L152" s="103"/>
    </row>
    <row r="153" spans="7:12">
      <c r="G153" s="77"/>
      <c r="L153" s="103"/>
    </row>
    <row r="154" spans="7:12">
      <c r="G154" s="77"/>
      <c r="L154" s="103"/>
    </row>
    <row r="155" spans="7:12">
      <c r="G155" s="77"/>
      <c r="L155" s="103"/>
    </row>
    <row r="156" spans="7:12">
      <c r="G156" s="77"/>
      <c r="L156" s="103"/>
    </row>
    <row r="157" spans="7:12">
      <c r="G157" s="77"/>
      <c r="L157" s="103"/>
    </row>
    <row r="158" spans="7:12">
      <c r="G158" s="77"/>
      <c r="L158" s="103"/>
    </row>
    <row r="159" spans="7:12">
      <c r="G159" s="77"/>
      <c r="L159" s="103"/>
    </row>
    <row r="160" spans="7:12">
      <c r="G160" s="77"/>
      <c r="L160" s="103"/>
    </row>
    <row r="161" spans="7:12">
      <c r="G161" s="77"/>
      <c r="L161" s="103"/>
    </row>
    <row r="162" spans="7:12">
      <c r="G162" s="77"/>
      <c r="L162" s="103"/>
    </row>
    <row r="163" spans="7:12">
      <c r="G163" s="77"/>
      <c r="L163" s="103"/>
    </row>
    <row r="164" spans="7:12">
      <c r="G164" s="77"/>
      <c r="L164" s="103"/>
    </row>
    <row r="165" spans="7:12">
      <c r="G165" s="77"/>
      <c r="L165" s="103"/>
    </row>
    <row r="166" spans="7:12">
      <c r="G166" s="77"/>
      <c r="L166" s="103"/>
    </row>
    <row r="167" spans="7:12">
      <c r="G167" s="77"/>
      <c r="L167" s="103"/>
    </row>
    <row r="168" spans="7:12">
      <c r="G168" s="77"/>
      <c r="L168" s="103"/>
    </row>
    <row r="169" spans="7:12">
      <c r="G169" s="77"/>
      <c r="L169" s="103"/>
    </row>
    <row r="170" spans="7:12">
      <c r="G170" s="77"/>
      <c r="L170" s="103"/>
    </row>
    <row r="171" spans="7:12">
      <c r="G171" s="77"/>
      <c r="L171" s="103"/>
    </row>
    <row r="172" spans="7:12">
      <c r="G172" s="77"/>
      <c r="L172" s="103"/>
    </row>
    <row r="173" spans="7:12">
      <c r="G173" s="77"/>
      <c r="L173" s="103"/>
    </row>
    <row r="174" spans="7:12">
      <c r="G174" s="77"/>
      <c r="L174" s="103"/>
    </row>
    <row r="175" spans="7:12">
      <c r="G175" s="77"/>
      <c r="L175" s="103"/>
    </row>
    <row r="176" spans="7:12">
      <c r="G176" s="77"/>
      <c r="L176" s="103"/>
    </row>
    <row r="177" spans="7:12">
      <c r="G177" s="77"/>
      <c r="L177" s="103"/>
    </row>
    <row r="178" spans="7:12">
      <c r="G178" s="77"/>
      <c r="L178" s="103"/>
    </row>
    <row r="179" spans="7:12">
      <c r="G179" s="77"/>
      <c r="L179" s="103"/>
    </row>
    <row r="180" spans="7:12">
      <c r="G180" s="77"/>
      <c r="L180" s="103"/>
    </row>
    <row r="181" spans="7:12">
      <c r="G181" s="77"/>
      <c r="L181" s="103"/>
    </row>
    <row r="182" spans="7:12">
      <c r="G182" s="77"/>
      <c r="L182" s="103"/>
    </row>
    <row r="183" spans="7:12">
      <c r="G183" s="77"/>
      <c r="L183" s="103"/>
    </row>
    <row r="184" spans="7:12">
      <c r="G184" s="77"/>
      <c r="L184" s="103"/>
    </row>
    <row r="185" spans="7:12">
      <c r="G185" s="77"/>
      <c r="L185" s="103"/>
    </row>
    <row r="186" spans="7:12">
      <c r="G186" s="77"/>
      <c r="L186" s="103"/>
    </row>
    <row r="187" spans="7:12">
      <c r="G187" s="77"/>
      <c r="L187" s="103"/>
    </row>
    <row r="188" spans="7:12">
      <c r="G188" s="77"/>
      <c r="L188" s="103"/>
    </row>
    <row r="189" spans="7:12">
      <c r="G189" s="77"/>
      <c r="L189" s="103"/>
    </row>
    <row r="190" spans="7:12">
      <c r="G190" s="77"/>
      <c r="L190" s="103"/>
    </row>
    <row r="191" spans="7:12">
      <c r="G191" s="77"/>
      <c r="L191" s="103"/>
    </row>
    <row r="192" spans="7:12">
      <c r="G192" s="77"/>
    </row>
    <row r="193" spans="7:7">
      <c r="G193" s="77"/>
    </row>
    <row r="194" spans="7:7">
      <c r="G194" s="77"/>
    </row>
    <row r="195" spans="7:7">
      <c r="G195" s="77"/>
    </row>
    <row r="196" spans="7:7">
      <c r="G196" s="77"/>
    </row>
    <row r="197" spans="7:7">
      <c r="G197" s="77"/>
    </row>
    <row r="198" spans="7:7">
      <c r="G198" s="77"/>
    </row>
  </sheetData>
  <autoFilter ref="A12:P38" xr:uid="{00000000-0009-0000-0000-00000C000000}"/>
  <mergeCells count="7">
    <mergeCell ref="L10:P10"/>
    <mergeCell ref="A10:A11"/>
    <mergeCell ref="B10:B11"/>
    <mergeCell ref="C10:C11"/>
    <mergeCell ref="D10:D11"/>
    <mergeCell ref="E10:E11"/>
    <mergeCell ref="F10:K10"/>
  </mergeCells>
  <phoneticPr fontId="28" type="noConversion"/>
  <printOptions horizontalCentered="1" gridLines="1"/>
  <pageMargins left="0" right="0" top="0.86614173228346458" bottom="0.39370078740157483" header="0.19685039370078741" footer="0.15748031496062992"/>
  <pageSetup paperSize="9" scale="70" orientation="landscape" r:id="rId1"/>
  <headerFooter alignWithMargins="0">
    <oddFooter>&amp;C&amp;A&amp;R&amp;P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sheetPr>
  <dimension ref="A1:P198"/>
  <sheetViews>
    <sheetView showZeros="0" tabSelected="1" zoomScale="115" zoomScaleNormal="115" zoomScaleSheetLayoutView="100" workbookViewId="0">
      <selection activeCell="A25" sqref="A25"/>
    </sheetView>
  </sheetViews>
  <sheetFormatPr defaultRowHeight="12.75"/>
  <cols>
    <col min="1" max="1" width="5" style="57" customWidth="1"/>
    <col min="2" max="2" width="7.5703125" style="57" customWidth="1"/>
    <col min="3" max="3" width="69.28515625" style="57" customWidth="1"/>
    <col min="4" max="4" width="6.42578125" style="57" customWidth="1"/>
    <col min="5" max="5" width="9.7109375" style="62" customWidth="1"/>
    <col min="6" max="6" width="8.140625" style="57" customWidth="1"/>
    <col min="7" max="7" width="10.140625" style="57" customWidth="1"/>
    <col min="8" max="8" width="7" style="57" customWidth="1"/>
    <col min="9" max="9" width="7.7109375" style="57" customWidth="1"/>
    <col min="10" max="10" width="7.5703125" style="57" customWidth="1"/>
    <col min="11" max="11" width="9.140625" style="57" customWidth="1"/>
    <col min="12" max="12" width="9.42578125" style="57" customWidth="1"/>
    <col min="13" max="13" width="11" style="57" customWidth="1"/>
    <col min="14" max="14" width="10.5703125" style="57" customWidth="1"/>
    <col min="15" max="15" width="11.42578125" style="57" bestFit="1" customWidth="1"/>
    <col min="16" max="16" width="11.42578125" style="57" customWidth="1"/>
    <col min="17" max="16384" width="9.140625" style="57"/>
  </cols>
  <sheetData>
    <row r="1" spans="1:16">
      <c r="B1" s="58"/>
      <c r="C1" s="58"/>
      <c r="D1" s="58"/>
      <c r="E1" s="58"/>
      <c r="F1" s="58"/>
      <c r="G1" s="59" t="s">
        <v>78</v>
      </c>
      <c r="H1" s="114" t="s">
        <v>84</v>
      </c>
      <c r="I1" s="58"/>
      <c r="J1" s="58"/>
      <c r="K1" s="58"/>
      <c r="L1" s="58"/>
      <c r="M1" s="58"/>
      <c r="N1" s="58"/>
      <c r="O1" s="58"/>
      <c r="P1" s="58"/>
    </row>
    <row r="2" spans="1:16">
      <c r="B2" s="60"/>
      <c r="C2" s="60"/>
      <c r="D2" s="60"/>
      <c r="E2" s="60"/>
      <c r="F2" s="60"/>
      <c r="G2" s="60" t="s">
        <v>91</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P39</f>
        <v>0</v>
      </c>
      <c r="P6" s="65" t="s">
        <v>51</v>
      </c>
    </row>
    <row r="7" spans="1:16">
      <c r="A7" s="57" t="s">
        <v>140</v>
      </c>
    </row>
    <row r="8" spans="1:16">
      <c r="A8" s="57" t="s">
        <v>158</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4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c r="A13" s="295"/>
      <c r="B13" s="295"/>
      <c r="C13" s="217"/>
      <c r="D13" s="53"/>
      <c r="E13" s="296"/>
      <c r="F13" s="295"/>
      <c r="G13" s="295"/>
      <c r="H13" s="295"/>
      <c r="I13" s="295"/>
      <c r="J13" s="295"/>
      <c r="K13" s="295"/>
      <c r="L13" s="297"/>
      <c r="M13" s="295"/>
      <c r="N13" s="295"/>
      <c r="O13" s="295"/>
      <c r="P13" s="295"/>
    </row>
    <row r="14" spans="1:16" s="68" customFormat="1">
      <c r="A14" s="70"/>
      <c r="B14" s="70"/>
      <c r="C14" s="279"/>
      <c r="D14" s="70"/>
      <c r="E14" s="72"/>
      <c r="F14" s="70"/>
      <c r="G14" s="77"/>
      <c r="H14" s="70"/>
      <c r="I14" s="70"/>
      <c r="J14" s="70"/>
      <c r="K14" s="70"/>
      <c r="L14" s="73"/>
      <c r="M14" s="70"/>
      <c r="N14" s="70"/>
      <c r="O14" s="70"/>
      <c r="P14" s="70"/>
    </row>
    <row r="15" spans="1:16" s="68" customFormat="1">
      <c r="A15" s="70"/>
      <c r="B15" s="70"/>
      <c r="C15" s="285" t="s">
        <v>115</v>
      </c>
      <c r="D15" s="70"/>
      <c r="E15" s="72"/>
      <c r="F15" s="448"/>
      <c r="G15" s="449"/>
      <c r="H15" s="450">
        <f t="shared" ref="H15:H37" si="1">ROUND(F15*G15,2)</f>
        <v>0</v>
      </c>
      <c r="I15" s="449"/>
      <c r="J15" s="451"/>
      <c r="K15" s="452">
        <f t="shared" ref="K15:K37" si="2">ROUND(SUM(H15:J15),2)</f>
        <v>0</v>
      </c>
      <c r="L15" s="453">
        <f t="shared" ref="L15:L37" si="3">ROUND(E15*F15,2)</f>
        <v>0</v>
      </c>
      <c r="M15" s="454">
        <f t="shared" ref="M15:M37" si="4">ROUND(E15*H15,2)</f>
        <v>0</v>
      </c>
      <c r="N15" s="454">
        <f t="shared" ref="N15:N37" si="5">ROUND(E15*I15,2)</f>
        <v>0</v>
      </c>
      <c r="O15" s="454">
        <f t="shared" ref="O15:O37" si="6">ROUND(E15*J15,2)</f>
        <v>0</v>
      </c>
      <c r="P15" s="454">
        <f t="shared" ref="P15:P37" si="7">ROUND(SUM(M15:O15),2)</f>
        <v>0</v>
      </c>
    </row>
    <row r="16" spans="1:16" s="83" customFormat="1">
      <c r="C16" s="134" t="s">
        <v>218</v>
      </c>
      <c r="D16" s="141"/>
      <c r="E16" s="156"/>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83" customFormat="1" ht="38.25">
      <c r="A17" s="74">
        <v>1</v>
      </c>
      <c r="B17" s="75"/>
      <c r="C17" s="140" t="s">
        <v>582</v>
      </c>
      <c r="D17" s="93" t="s">
        <v>33</v>
      </c>
      <c r="E17" s="99">
        <v>40.9</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83" customFormat="1">
      <c r="A18" s="132"/>
      <c r="B18" s="74"/>
      <c r="C18" s="53"/>
      <c r="D18" s="93"/>
      <c r="E18" s="136"/>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68" customFormat="1">
      <c r="A19" s="70"/>
      <c r="B19" s="70"/>
      <c r="C19" s="134" t="s">
        <v>118</v>
      </c>
      <c r="D19" s="70"/>
      <c r="E19" s="72"/>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83" customFormat="1" ht="25.5">
      <c r="A20" s="132">
        <v>2</v>
      </c>
      <c r="B20" s="74"/>
      <c r="C20" s="53" t="s">
        <v>436</v>
      </c>
      <c r="D20" s="93" t="s">
        <v>33</v>
      </c>
      <c r="E20" s="87">
        <v>873</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83" customFormat="1" ht="25.5">
      <c r="A21" s="132">
        <v>3</v>
      </c>
      <c r="B21" s="74"/>
      <c r="C21" s="53" t="s">
        <v>431</v>
      </c>
      <c r="D21" s="93" t="s">
        <v>33</v>
      </c>
      <c r="E21" s="87">
        <v>139.4</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83" customFormat="1" ht="25.5">
      <c r="A22" s="132">
        <v>4</v>
      </c>
      <c r="B22" s="74"/>
      <c r="C22" s="53" t="s">
        <v>430</v>
      </c>
      <c r="D22" s="93" t="s">
        <v>33</v>
      </c>
      <c r="E22" s="87">
        <v>319.10000000000002</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83" customFormat="1" ht="25.5">
      <c r="A23" s="132">
        <v>5</v>
      </c>
      <c r="B23" s="74"/>
      <c r="C23" s="53" t="s">
        <v>432</v>
      </c>
      <c r="D23" s="93" t="s">
        <v>33</v>
      </c>
      <c r="E23" s="87">
        <v>414.5</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83" customFormat="1">
      <c r="A24" s="132"/>
      <c r="B24" s="74"/>
      <c r="C24" s="53"/>
      <c r="D24" s="93"/>
      <c r="E24" s="87"/>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83" customFormat="1">
      <c r="A25" s="132"/>
      <c r="B25" s="75"/>
      <c r="C25" s="285" t="s">
        <v>178</v>
      </c>
      <c r="D25" s="93"/>
      <c r="E25" s="145"/>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83" customFormat="1" ht="25.5">
      <c r="A26" s="132">
        <v>6</v>
      </c>
      <c r="B26" s="74"/>
      <c r="C26" s="140" t="s">
        <v>542</v>
      </c>
      <c r="D26" s="93" t="s">
        <v>33</v>
      </c>
      <c r="E26" s="99">
        <v>44.9</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83" customFormat="1">
      <c r="A27" s="132"/>
      <c r="B27" s="74"/>
      <c r="C27" s="140"/>
      <c r="D27" s="93"/>
      <c r="E27" s="99"/>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83" customFormat="1">
      <c r="C28" s="134" t="s">
        <v>218</v>
      </c>
      <c r="D28" s="141"/>
      <c r="E28" s="156"/>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83" customFormat="1" ht="38.25">
      <c r="A29" s="74">
        <v>7</v>
      </c>
      <c r="B29" s="75"/>
      <c r="C29" s="140" t="s">
        <v>582</v>
      </c>
      <c r="D29" s="93" t="s">
        <v>33</v>
      </c>
      <c r="E29" s="99">
        <v>130.30000000000001</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83" customFormat="1">
      <c r="A30" s="132"/>
      <c r="B30" s="74"/>
      <c r="C30" s="53"/>
      <c r="D30" s="93"/>
      <c r="E30" s="136"/>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68" customFormat="1">
      <c r="A31" s="70"/>
      <c r="B31" s="70"/>
      <c r="C31" s="134" t="s">
        <v>118</v>
      </c>
      <c r="D31" s="70"/>
      <c r="E31" s="72"/>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83" customFormat="1" ht="25.5">
      <c r="A32" s="132">
        <v>8</v>
      </c>
      <c r="B32" s="74"/>
      <c r="C32" s="53" t="s">
        <v>436</v>
      </c>
      <c r="D32" s="93" t="s">
        <v>33</v>
      </c>
      <c r="E32" s="87">
        <v>1581.6999999999998</v>
      </c>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83" customFormat="1" ht="25.5">
      <c r="A33" s="132">
        <v>9</v>
      </c>
      <c r="B33" s="74"/>
      <c r="C33" s="53" t="s">
        <v>428</v>
      </c>
      <c r="D33" s="93" t="s">
        <v>33</v>
      </c>
      <c r="E33" s="87">
        <v>1212.3999999999999</v>
      </c>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83" customFormat="1" ht="25.5">
      <c r="A34" s="132">
        <v>10</v>
      </c>
      <c r="B34" s="74"/>
      <c r="C34" s="53" t="s">
        <v>429</v>
      </c>
      <c r="D34" s="93" t="s">
        <v>33</v>
      </c>
      <c r="E34" s="87">
        <v>369.3</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c r="A35" s="74"/>
      <c r="B35" s="75"/>
      <c r="C35" s="298"/>
      <c r="D35" s="93"/>
      <c r="E35" s="99"/>
      <c r="F35" s="448"/>
      <c r="G35" s="449"/>
      <c r="H35" s="450">
        <f t="shared" si="1"/>
        <v>0</v>
      </c>
      <c r="I35" s="449"/>
      <c r="J35" s="451"/>
      <c r="K35" s="452">
        <f t="shared" si="2"/>
        <v>0</v>
      </c>
      <c r="L35" s="453">
        <f t="shared" si="3"/>
        <v>0</v>
      </c>
      <c r="M35" s="454">
        <f t="shared" si="4"/>
        <v>0</v>
      </c>
      <c r="N35" s="454">
        <f t="shared" si="5"/>
        <v>0</v>
      </c>
      <c r="O35" s="454">
        <f t="shared" si="6"/>
        <v>0</v>
      </c>
      <c r="P35" s="454">
        <f t="shared" si="7"/>
        <v>0</v>
      </c>
    </row>
    <row r="36" spans="1:16" s="137" customFormat="1">
      <c r="A36" s="132"/>
      <c r="B36" s="196"/>
      <c r="C36" s="104" t="s">
        <v>409</v>
      </c>
      <c r="D36" s="93"/>
      <c r="E36" s="94"/>
      <c r="F36" s="448"/>
      <c r="G36" s="449"/>
      <c r="H36" s="450">
        <f t="shared" si="1"/>
        <v>0</v>
      </c>
      <c r="I36" s="449"/>
      <c r="J36" s="451"/>
      <c r="K36" s="452">
        <f t="shared" si="2"/>
        <v>0</v>
      </c>
      <c r="L36" s="453">
        <f t="shared" si="3"/>
        <v>0</v>
      </c>
      <c r="M36" s="454">
        <f t="shared" si="4"/>
        <v>0</v>
      </c>
      <c r="N36" s="454">
        <f t="shared" si="5"/>
        <v>0</v>
      </c>
      <c r="O36" s="454">
        <f t="shared" si="6"/>
        <v>0</v>
      </c>
      <c r="P36" s="454">
        <f t="shared" si="7"/>
        <v>0</v>
      </c>
    </row>
    <row r="37" spans="1:16" s="83" customFormat="1">
      <c r="A37" s="74">
        <v>11</v>
      </c>
      <c r="B37" s="74"/>
      <c r="C37" s="92" t="s">
        <v>410</v>
      </c>
      <c r="D37" s="299" t="s">
        <v>58</v>
      </c>
      <c r="E37" s="300">
        <v>1</v>
      </c>
      <c r="F37" s="448"/>
      <c r="G37" s="449"/>
      <c r="H37" s="450">
        <f t="shared" si="1"/>
        <v>0</v>
      </c>
      <c r="I37" s="449"/>
      <c r="J37" s="451"/>
      <c r="K37" s="452">
        <f t="shared" si="2"/>
        <v>0</v>
      </c>
      <c r="L37" s="453">
        <f t="shared" si="3"/>
        <v>0</v>
      </c>
      <c r="M37" s="454">
        <f t="shared" si="4"/>
        <v>0</v>
      </c>
      <c r="N37" s="454">
        <f t="shared" si="5"/>
        <v>0</v>
      </c>
      <c r="O37" s="454">
        <f t="shared" si="6"/>
        <v>0</v>
      </c>
      <c r="P37" s="454">
        <f t="shared" si="7"/>
        <v>0</v>
      </c>
    </row>
    <row r="38" spans="1:16">
      <c r="D38" s="95"/>
      <c r="E38" s="100"/>
      <c r="F38" s="95"/>
      <c r="G38" s="77"/>
      <c r="H38" s="95"/>
      <c r="I38" s="95"/>
      <c r="J38" s="95"/>
      <c r="K38" s="96"/>
      <c r="L38" s="97"/>
      <c r="M38" s="98"/>
      <c r="N38" s="98"/>
      <c r="O38" s="98"/>
      <c r="P38" s="98"/>
    </row>
    <row r="39" spans="1:16">
      <c r="C39" s="96" t="s">
        <v>91</v>
      </c>
      <c r="D39" s="57" t="s">
        <v>37</v>
      </c>
      <c r="E39" s="100">
        <v>2625.9</v>
      </c>
      <c r="F39" s="95"/>
      <c r="G39" s="77"/>
      <c r="H39" s="95"/>
      <c r="I39" s="95"/>
      <c r="L39" s="101">
        <f>SUM($L$13:L38)</f>
        <v>0</v>
      </c>
      <c r="M39" s="102">
        <f>SUM($M$13:M38)</f>
        <v>0</v>
      </c>
      <c r="N39" s="102">
        <f>SUM($N$13:N38)</f>
        <v>0</v>
      </c>
      <c r="O39" s="102">
        <f>SUM($O$13:O38)</f>
        <v>0</v>
      </c>
      <c r="P39" s="102">
        <f>SUM($P$13:P38)</f>
        <v>0</v>
      </c>
    </row>
    <row r="40" spans="1:16">
      <c r="G40" s="77"/>
      <c r="L40" s="103"/>
    </row>
    <row r="41" spans="1:16">
      <c r="F41" s="62"/>
      <c r="G41" s="77"/>
      <c r="L41" s="103"/>
    </row>
    <row r="42" spans="1:16">
      <c r="B42" s="219"/>
      <c r="C42" s="118" t="s">
        <v>154</v>
      </c>
      <c r="F42" s="62"/>
      <c r="G42" s="77"/>
      <c r="L42" s="103"/>
    </row>
    <row r="43" spans="1:16">
      <c r="C43" s="118"/>
      <c r="G43" s="77"/>
      <c r="L43" s="103"/>
    </row>
    <row r="44" spans="1:16">
      <c r="G44" s="77"/>
      <c r="L44" s="103"/>
    </row>
    <row r="66" spans="7:12">
      <c r="G66" s="77"/>
      <c r="L66" s="103"/>
    </row>
    <row r="67" spans="7:12">
      <c r="G67" s="77"/>
      <c r="L67" s="103"/>
    </row>
    <row r="68" spans="7:12">
      <c r="G68" s="77"/>
      <c r="L68" s="103"/>
    </row>
    <row r="69" spans="7:12">
      <c r="G69" s="77"/>
      <c r="L69" s="103"/>
    </row>
    <row r="70" spans="7:12">
      <c r="G70" s="77"/>
      <c r="L70" s="103"/>
    </row>
    <row r="71" spans="7:12">
      <c r="G71" s="77"/>
      <c r="L71" s="103"/>
    </row>
    <row r="72" spans="7:12">
      <c r="G72" s="77"/>
      <c r="L72" s="103"/>
    </row>
    <row r="73" spans="7:12">
      <c r="G73" s="77"/>
      <c r="L73" s="103"/>
    </row>
    <row r="74" spans="7:12">
      <c r="G74" s="77"/>
      <c r="L74" s="103"/>
    </row>
    <row r="75" spans="7:12">
      <c r="G75" s="77"/>
      <c r="L75" s="103"/>
    </row>
    <row r="76" spans="7:12">
      <c r="G76" s="77"/>
      <c r="L76" s="103"/>
    </row>
    <row r="77" spans="7:12">
      <c r="G77" s="77"/>
      <c r="L77" s="103"/>
    </row>
    <row r="78" spans="7:12">
      <c r="G78" s="77"/>
      <c r="L78" s="103"/>
    </row>
    <row r="79" spans="7:12">
      <c r="G79" s="77"/>
      <c r="L79" s="103"/>
    </row>
    <row r="80" spans="7:12">
      <c r="G80" s="77"/>
      <c r="L80" s="103"/>
    </row>
    <row r="81" spans="7:12">
      <c r="G81" s="77"/>
      <c r="L81" s="103"/>
    </row>
    <row r="82" spans="7:12">
      <c r="G82" s="77"/>
      <c r="L82" s="103"/>
    </row>
    <row r="83" spans="7:12">
      <c r="G83" s="77"/>
      <c r="L83" s="103"/>
    </row>
    <row r="84" spans="7:12">
      <c r="G84" s="77"/>
      <c r="L84" s="103"/>
    </row>
    <row r="85" spans="7:12">
      <c r="G85" s="77"/>
      <c r="L85" s="103"/>
    </row>
    <row r="86" spans="7:12">
      <c r="G86" s="77"/>
      <c r="L86" s="103"/>
    </row>
    <row r="87" spans="7:12">
      <c r="G87" s="77"/>
      <c r="L87" s="103"/>
    </row>
    <row r="88" spans="7:12">
      <c r="G88" s="77"/>
      <c r="L88" s="103"/>
    </row>
    <row r="89" spans="7:12">
      <c r="G89" s="77"/>
      <c r="L89" s="103"/>
    </row>
    <row r="90" spans="7:12">
      <c r="G90" s="77"/>
      <c r="L90" s="103"/>
    </row>
    <row r="91" spans="7:12">
      <c r="G91" s="77"/>
      <c r="L91" s="103"/>
    </row>
    <row r="92" spans="7:12">
      <c r="G92" s="77"/>
      <c r="L92" s="103"/>
    </row>
    <row r="93" spans="7:12">
      <c r="G93" s="77"/>
      <c r="L93" s="103"/>
    </row>
    <row r="94" spans="7:12">
      <c r="G94" s="77"/>
      <c r="L94" s="103"/>
    </row>
    <row r="95" spans="7:12">
      <c r="G95" s="77"/>
      <c r="L95" s="103"/>
    </row>
    <row r="96" spans="7:12">
      <c r="G96" s="77"/>
      <c r="L96" s="103"/>
    </row>
    <row r="97" spans="7:12">
      <c r="G97" s="77"/>
      <c r="L97" s="103"/>
    </row>
    <row r="98" spans="7:12">
      <c r="G98" s="77"/>
      <c r="L98" s="103"/>
    </row>
    <row r="99" spans="7:12">
      <c r="G99" s="77"/>
      <c r="L99" s="103"/>
    </row>
    <row r="100" spans="7:12">
      <c r="G100" s="77"/>
      <c r="L100" s="103"/>
    </row>
    <row r="101" spans="7:12">
      <c r="G101" s="77"/>
      <c r="L101" s="103"/>
    </row>
    <row r="102" spans="7:12">
      <c r="G102" s="77"/>
      <c r="L102" s="103"/>
    </row>
    <row r="103" spans="7:12">
      <c r="G103" s="77"/>
      <c r="L103" s="103"/>
    </row>
    <row r="104" spans="7:12">
      <c r="G104" s="77"/>
      <c r="L104" s="103"/>
    </row>
    <row r="105" spans="7:12">
      <c r="G105" s="77"/>
      <c r="L105" s="103"/>
    </row>
    <row r="106" spans="7:12">
      <c r="G106" s="77"/>
      <c r="L106" s="103"/>
    </row>
    <row r="107" spans="7:12">
      <c r="G107" s="77"/>
      <c r="L107" s="103"/>
    </row>
    <row r="108" spans="7:12">
      <c r="G108" s="77"/>
      <c r="L108" s="103"/>
    </row>
    <row r="109" spans="7:12">
      <c r="G109" s="77"/>
      <c r="L109" s="103"/>
    </row>
    <row r="110" spans="7:12">
      <c r="G110" s="77"/>
      <c r="L110" s="103"/>
    </row>
    <row r="111" spans="7:12">
      <c r="G111" s="77"/>
      <c r="L111" s="103"/>
    </row>
    <row r="112" spans="7:12">
      <c r="G112" s="77"/>
      <c r="L112" s="103"/>
    </row>
    <row r="113" spans="7:12">
      <c r="G113" s="77"/>
      <c r="L113" s="103"/>
    </row>
    <row r="114" spans="7:12">
      <c r="G114" s="77"/>
      <c r="L114" s="103"/>
    </row>
    <row r="115" spans="7:12">
      <c r="G115" s="77"/>
      <c r="L115" s="103"/>
    </row>
    <row r="116" spans="7:12">
      <c r="G116" s="77"/>
      <c r="L116" s="103"/>
    </row>
    <row r="117" spans="7:12">
      <c r="G117" s="77"/>
      <c r="L117" s="103"/>
    </row>
    <row r="118" spans="7:12">
      <c r="G118" s="77"/>
      <c r="L118" s="103"/>
    </row>
    <row r="119" spans="7:12">
      <c r="G119" s="77"/>
      <c r="L119" s="103"/>
    </row>
    <row r="120" spans="7:12">
      <c r="G120" s="77"/>
      <c r="L120" s="103"/>
    </row>
    <row r="121" spans="7:12">
      <c r="G121" s="77"/>
      <c r="L121" s="103"/>
    </row>
    <row r="122" spans="7:12">
      <c r="G122" s="77"/>
      <c r="L122" s="103"/>
    </row>
    <row r="123" spans="7:12">
      <c r="G123" s="77"/>
      <c r="L123" s="103"/>
    </row>
    <row r="124" spans="7:12">
      <c r="G124" s="77"/>
      <c r="L124" s="103"/>
    </row>
    <row r="125" spans="7:12">
      <c r="G125" s="77"/>
      <c r="L125" s="103"/>
    </row>
    <row r="126" spans="7:12">
      <c r="G126" s="77"/>
      <c r="L126" s="103"/>
    </row>
    <row r="127" spans="7:12">
      <c r="G127" s="77"/>
      <c r="L127" s="103"/>
    </row>
    <row r="128" spans="7:12">
      <c r="G128" s="77"/>
      <c r="L128" s="103"/>
    </row>
    <row r="129" spans="7:12">
      <c r="G129" s="77"/>
      <c r="L129" s="103"/>
    </row>
    <row r="130" spans="7:12">
      <c r="G130" s="77"/>
      <c r="L130" s="103"/>
    </row>
    <row r="131" spans="7:12">
      <c r="G131" s="77"/>
      <c r="L131" s="103"/>
    </row>
    <row r="132" spans="7:12">
      <c r="G132" s="77"/>
      <c r="L132" s="103"/>
    </row>
    <row r="133" spans="7:12">
      <c r="G133" s="77"/>
      <c r="L133" s="103"/>
    </row>
    <row r="134" spans="7:12">
      <c r="G134" s="77"/>
      <c r="L134" s="103"/>
    </row>
    <row r="135" spans="7:12">
      <c r="G135" s="77"/>
      <c r="L135" s="103"/>
    </row>
    <row r="136" spans="7:12">
      <c r="G136" s="77"/>
      <c r="L136" s="103"/>
    </row>
    <row r="137" spans="7:12">
      <c r="G137" s="77"/>
      <c r="L137" s="103"/>
    </row>
    <row r="138" spans="7:12">
      <c r="G138" s="77"/>
      <c r="L138" s="103"/>
    </row>
    <row r="139" spans="7:12">
      <c r="G139" s="77"/>
      <c r="L139" s="103"/>
    </row>
    <row r="140" spans="7:12">
      <c r="G140" s="77"/>
      <c r="L140" s="103"/>
    </row>
    <row r="141" spans="7:12">
      <c r="G141" s="77"/>
      <c r="L141" s="103"/>
    </row>
    <row r="142" spans="7:12">
      <c r="G142" s="77"/>
      <c r="L142" s="103"/>
    </row>
    <row r="143" spans="7:12">
      <c r="G143" s="77"/>
      <c r="L143" s="103"/>
    </row>
    <row r="144" spans="7:12">
      <c r="G144" s="77"/>
      <c r="L144" s="103"/>
    </row>
    <row r="145" spans="7:12">
      <c r="G145" s="77"/>
      <c r="L145" s="103"/>
    </row>
    <row r="146" spans="7:12">
      <c r="G146" s="77"/>
      <c r="L146" s="103"/>
    </row>
    <row r="147" spans="7:12">
      <c r="G147" s="77"/>
      <c r="L147" s="103"/>
    </row>
    <row r="148" spans="7:12">
      <c r="G148" s="77"/>
      <c r="L148" s="103"/>
    </row>
    <row r="149" spans="7:12">
      <c r="G149" s="77"/>
      <c r="L149" s="103"/>
    </row>
    <row r="150" spans="7:12">
      <c r="G150" s="77"/>
      <c r="L150" s="103"/>
    </row>
    <row r="151" spans="7:12">
      <c r="G151" s="77"/>
      <c r="L151" s="103"/>
    </row>
    <row r="152" spans="7:12">
      <c r="G152" s="77"/>
      <c r="L152" s="103"/>
    </row>
    <row r="153" spans="7:12">
      <c r="G153" s="77"/>
      <c r="L153" s="103"/>
    </row>
    <row r="154" spans="7:12">
      <c r="G154" s="77"/>
      <c r="L154" s="103"/>
    </row>
    <row r="155" spans="7:12">
      <c r="G155" s="77"/>
      <c r="L155" s="103"/>
    </row>
    <row r="156" spans="7:12">
      <c r="G156" s="77"/>
      <c r="L156" s="103"/>
    </row>
    <row r="157" spans="7:12">
      <c r="G157" s="77"/>
      <c r="L157" s="103"/>
    </row>
    <row r="158" spans="7:12">
      <c r="G158" s="77"/>
      <c r="L158" s="103"/>
    </row>
    <row r="159" spans="7:12">
      <c r="G159" s="77"/>
    </row>
    <row r="160" spans="7:12">
      <c r="G160" s="77"/>
    </row>
    <row r="161" spans="7:7">
      <c r="G161" s="77"/>
    </row>
    <row r="162" spans="7:7">
      <c r="G162" s="77"/>
    </row>
    <row r="163" spans="7:7">
      <c r="G163" s="77"/>
    </row>
    <row r="164" spans="7:7">
      <c r="G164" s="77"/>
    </row>
    <row r="165" spans="7:7">
      <c r="G165" s="77"/>
    </row>
    <row r="166" spans="7:7">
      <c r="G166" s="77"/>
    </row>
    <row r="167" spans="7:7">
      <c r="G167" s="77"/>
    </row>
    <row r="168" spans="7:7">
      <c r="G168" s="77"/>
    </row>
    <row r="169" spans="7:7">
      <c r="G169" s="77"/>
    </row>
    <row r="170" spans="7:7">
      <c r="G170" s="77"/>
    </row>
    <row r="171" spans="7:7">
      <c r="G171" s="77"/>
    </row>
    <row r="172" spans="7:7">
      <c r="G172" s="77"/>
    </row>
    <row r="173" spans="7:7">
      <c r="G173" s="77"/>
    </row>
    <row r="174" spans="7:7">
      <c r="G174" s="77"/>
    </row>
    <row r="175" spans="7:7">
      <c r="G175" s="77"/>
    </row>
    <row r="176" spans="7:7">
      <c r="G176" s="77"/>
    </row>
    <row r="177" spans="7:7">
      <c r="G177" s="77"/>
    </row>
    <row r="178" spans="7:7">
      <c r="G178" s="77"/>
    </row>
    <row r="179" spans="7:7">
      <c r="G179" s="77"/>
    </row>
    <row r="180" spans="7:7">
      <c r="G180" s="77"/>
    </row>
    <row r="181" spans="7:7">
      <c r="G181" s="77"/>
    </row>
    <row r="182" spans="7:7">
      <c r="G182" s="77"/>
    </row>
    <row r="183" spans="7:7">
      <c r="G183" s="77"/>
    </row>
    <row r="184" spans="7:7">
      <c r="G184" s="77"/>
    </row>
    <row r="185" spans="7:7">
      <c r="G185" s="77"/>
    </row>
    <row r="186" spans="7:7">
      <c r="G186" s="77"/>
    </row>
    <row r="187" spans="7:7">
      <c r="G187" s="77"/>
    </row>
    <row r="188" spans="7:7">
      <c r="G188" s="77"/>
    </row>
    <row r="189" spans="7:7">
      <c r="G189" s="77"/>
    </row>
    <row r="190" spans="7:7">
      <c r="G190" s="77"/>
    </row>
    <row r="191" spans="7:7">
      <c r="G191" s="77"/>
    </row>
    <row r="192" spans="7:7">
      <c r="G192" s="77"/>
    </row>
    <row r="193" spans="7:7">
      <c r="G193" s="77"/>
    </row>
    <row r="194" spans="7:7">
      <c r="G194" s="77"/>
    </row>
    <row r="195" spans="7:7">
      <c r="G195" s="77"/>
    </row>
    <row r="196" spans="7:7">
      <c r="G196" s="77"/>
    </row>
    <row r="197" spans="7:7">
      <c r="G197" s="77"/>
    </row>
    <row r="198" spans="7:7">
      <c r="G198" s="77"/>
    </row>
  </sheetData>
  <autoFilter ref="A12:P42" xr:uid="{00000000-0009-0000-0000-00000D000000}"/>
  <mergeCells count="7">
    <mergeCell ref="L10:P10"/>
    <mergeCell ref="A10:A11"/>
    <mergeCell ref="B10:B11"/>
    <mergeCell ref="C10:C11"/>
    <mergeCell ref="D10:D11"/>
    <mergeCell ref="E10:E11"/>
    <mergeCell ref="F10:K10"/>
  </mergeCells>
  <printOptions horizontalCentered="1" gridLines="1"/>
  <pageMargins left="0" right="0" top="0.86614173228346458" bottom="0.39370078740157483" header="0.19685039370078741" footer="0.15748031496062992"/>
  <pageSetup paperSize="9" scale="70" orientation="landscape" r:id="rId1"/>
  <headerFooter alignWithMargins="0">
    <oddFooter>&amp;C&amp;A&amp;R&amp;P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sheetPr>
  <dimension ref="A1:P202"/>
  <sheetViews>
    <sheetView showZeros="0" zoomScaleNormal="100" zoomScaleSheetLayoutView="100" workbookViewId="0">
      <selection activeCell="A25" sqref="A25"/>
    </sheetView>
  </sheetViews>
  <sheetFormatPr defaultRowHeight="12.75"/>
  <cols>
    <col min="1" max="1" width="5" style="57" customWidth="1"/>
    <col min="2" max="2" width="6.85546875" style="57" customWidth="1"/>
    <col min="3" max="3" width="59.5703125" style="57" customWidth="1"/>
    <col min="4" max="4" width="6.42578125" style="57" customWidth="1"/>
    <col min="5" max="5" width="7.5703125" style="62" customWidth="1"/>
    <col min="6" max="6" width="6.7109375" style="57" customWidth="1"/>
    <col min="7" max="7" width="7" style="57" customWidth="1"/>
    <col min="8" max="8" width="8.7109375" style="57" customWidth="1"/>
    <col min="9" max="9" width="9.85546875" style="57" customWidth="1"/>
    <col min="10" max="10" width="7.5703125" style="57" customWidth="1"/>
    <col min="11" max="11" width="10.85546875" style="57" customWidth="1"/>
    <col min="12" max="12" width="9" style="57" customWidth="1"/>
    <col min="13" max="13" width="9.5703125" style="57" customWidth="1"/>
    <col min="14" max="14" width="11.5703125" style="57" customWidth="1"/>
    <col min="15" max="15" width="11.42578125" style="57" bestFit="1" customWidth="1"/>
    <col min="16" max="16" width="14.42578125" style="57" customWidth="1"/>
    <col min="17" max="16384" width="9.140625" style="57"/>
  </cols>
  <sheetData>
    <row r="1" spans="1:16">
      <c r="B1" s="58"/>
      <c r="C1" s="58"/>
      <c r="D1" s="58"/>
      <c r="E1" s="58"/>
      <c r="F1" s="58"/>
      <c r="G1" s="59" t="s">
        <v>78</v>
      </c>
      <c r="H1" s="114" t="s">
        <v>99</v>
      </c>
      <c r="I1" s="58"/>
      <c r="J1" s="58"/>
      <c r="K1" s="58"/>
      <c r="L1" s="58"/>
      <c r="M1" s="58"/>
      <c r="N1" s="58"/>
      <c r="O1" s="58"/>
      <c r="P1" s="58"/>
    </row>
    <row r="2" spans="1:16">
      <c r="B2" s="60"/>
      <c r="C2" s="60"/>
      <c r="D2" s="60"/>
      <c r="E2" s="60"/>
      <c r="F2" s="60"/>
      <c r="G2" s="60" t="s">
        <v>47</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P39</f>
        <v>0</v>
      </c>
      <c r="P6" s="65" t="s">
        <v>51</v>
      </c>
    </row>
    <row r="7" spans="1:16">
      <c r="A7" s="57" t="s">
        <v>140</v>
      </c>
    </row>
    <row r="8" spans="1:16">
      <c r="A8" s="57" t="s">
        <v>158</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56.2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c r="A13" s="70"/>
      <c r="B13" s="70"/>
      <c r="C13" s="71"/>
      <c r="D13" s="70"/>
      <c r="E13" s="72"/>
      <c r="F13" s="70"/>
      <c r="G13" s="86"/>
      <c r="H13" s="70"/>
      <c r="I13" s="70"/>
      <c r="J13" s="70"/>
      <c r="K13" s="70"/>
      <c r="L13" s="73"/>
      <c r="M13" s="70"/>
      <c r="N13" s="70"/>
      <c r="O13" s="70"/>
      <c r="P13" s="70"/>
    </row>
    <row r="14" spans="1:16" s="207" customFormat="1">
      <c r="A14" s="134"/>
      <c r="B14" s="134"/>
      <c r="C14" s="134" t="s">
        <v>123</v>
      </c>
      <c r="D14" s="134"/>
      <c r="E14" s="134"/>
      <c r="F14" s="116"/>
      <c r="G14" s="86"/>
      <c r="H14" s="78"/>
      <c r="I14" s="77"/>
      <c r="J14" s="116"/>
      <c r="K14" s="80"/>
      <c r="L14" s="133"/>
      <c r="M14" s="82"/>
      <c r="N14" s="82"/>
      <c r="O14" s="82"/>
      <c r="P14" s="82"/>
    </row>
    <row r="15" spans="1:16" s="210" customFormat="1" ht="14.25">
      <c r="A15" s="206">
        <v>1</v>
      </c>
      <c r="B15" s="208"/>
      <c r="C15" s="209" t="s">
        <v>116</v>
      </c>
      <c r="D15" s="206" t="s">
        <v>33</v>
      </c>
      <c r="E15" s="99">
        <v>156.69899999999998</v>
      </c>
      <c r="F15" s="448"/>
      <c r="G15" s="449"/>
      <c r="H15" s="450">
        <f t="shared" ref="H15:H37" si="1">ROUND(F15*G15,2)</f>
        <v>0</v>
      </c>
      <c r="I15" s="449"/>
      <c r="J15" s="451"/>
      <c r="K15" s="452">
        <f t="shared" ref="K15:K37" si="2">ROUND(SUM(H15:J15),2)</f>
        <v>0</v>
      </c>
      <c r="L15" s="453">
        <f t="shared" ref="L15:L37" si="3">ROUND(E15*F15,2)</f>
        <v>0</v>
      </c>
      <c r="M15" s="454">
        <f t="shared" ref="M15:M37" si="4">ROUND(E15*H15,2)</f>
        <v>0</v>
      </c>
      <c r="N15" s="454">
        <f t="shared" ref="N15:N37" si="5">ROUND(E15*I15,2)</f>
        <v>0</v>
      </c>
      <c r="O15" s="454">
        <f t="shared" ref="O15:O37" si="6">ROUND(E15*J15,2)</f>
        <v>0</v>
      </c>
      <c r="P15" s="454">
        <f t="shared" ref="P15:P37" si="7">ROUND(SUM(M15:O15),2)</f>
        <v>0</v>
      </c>
    </row>
    <row r="16" spans="1:16" s="207" customFormat="1">
      <c r="A16" s="211"/>
      <c r="B16" s="208"/>
      <c r="C16" s="209"/>
      <c r="D16" s="206"/>
      <c r="E16" s="99"/>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207" customFormat="1">
      <c r="A17" s="211"/>
      <c r="B17" s="208"/>
      <c r="C17" s="134" t="s">
        <v>47</v>
      </c>
      <c r="D17" s="206"/>
      <c r="E17" s="99"/>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158" customFormat="1">
      <c r="C18" s="285" t="s">
        <v>115</v>
      </c>
      <c r="E18" s="159"/>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157" customFormat="1" ht="76.5">
      <c r="A19" s="54">
        <v>2</v>
      </c>
      <c r="B19" s="52" t="s">
        <v>181</v>
      </c>
      <c r="C19" s="53" t="s">
        <v>543</v>
      </c>
      <c r="D19" s="54" t="s">
        <v>60</v>
      </c>
      <c r="E19" s="54">
        <v>5</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157" customFormat="1" ht="76.5">
      <c r="A20" s="54">
        <v>3</v>
      </c>
      <c r="B20" s="54" t="s">
        <v>182</v>
      </c>
      <c r="C20" s="53" t="s">
        <v>544</v>
      </c>
      <c r="D20" s="54" t="s">
        <v>60</v>
      </c>
      <c r="E20" s="54">
        <v>1</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157" customFormat="1" ht="76.5">
      <c r="A21" s="54">
        <v>4</v>
      </c>
      <c r="B21" s="54" t="s">
        <v>183</v>
      </c>
      <c r="C21" s="53" t="s">
        <v>545</v>
      </c>
      <c r="D21" s="54" t="s">
        <v>60</v>
      </c>
      <c r="E21" s="54">
        <v>2</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157" customFormat="1" ht="89.25">
      <c r="A22" s="54">
        <v>5</v>
      </c>
      <c r="B22" s="54" t="s">
        <v>187</v>
      </c>
      <c r="C22" s="53" t="s">
        <v>188</v>
      </c>
      <c r="D22" s="54" t="s">
        <v>60</v>
      </c>
      <c r="E22" s="54">
        <v>1</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157" customFormat="1">
      <c r="A23" s="54"/>
      <c r="B23" s="54"/>
      <c r="C23" s="53"/>
      <c r="D23" s="54"/>
      <c r="E23" s="54"/>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158" customFormat="1">
      <c r="C24" s="285" t="s">
        <v>178</v>
      </c>
      <c r="E24" s="159"/>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157" customFormat="1" ht="76.5">
      <c r="A25" s="54">
        <v>6</v>
      </c>
      <c r="B25" s="52" t="s">
        <v>181</v>
      </c>
      <c r="C25" s="53" t="s">
        <v>543</v>
      </c>
      <c r="D25" s="54" t="s">
        <v>60</v>
      </c>
      <c r="E25" s="54">
        <v>19</v>
      </c>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157" customFormat="1" ht="76.5">
      <c r="A26" s="54">
        <v>7</v>
      </c>
      <c r="B26" s="54" t="s">
        <v>182</v>
      </c>
      <c r="C26" s="53" t="s">
        <v>544</v>
      </c>
      <c r="D26" s="54" t="s">
        <v>60</v>
      </c>
      <c r="E26" s="54">
        <v>4</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157" customFormat="1" ht="76.5">
      <c r="A27" s="54">
        <v>8</v>
      </c>
      <c r="B27" s="54" t="s">
        <v>183</v>
      </c>
      <c r="C27" s="53" t="s">
        <v>545</v>
      </c>
      <c r="D27" s="54" t="s">
        <v>60</v>
      </c>
      <c r="E27" s="54">
        <v>14</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157" customFormat="1" ht="63.75">
      <c r="A28" s="54">
        <v>9</v>
      </c>
      <c r="B28" s="54" t="s">
        <v>184</v>
      </c>
      <c r="C28" s="53" t="s">
        <v>546</v>
      </c>
      <c r="D28" s="54" t="s">
        <v>60</v>
      </c>
      <c r="E28" s="54">
        <v>2</v>
      </c>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157" customFormat="1" ht="89.25">
      <c r="A29" s="54">
        <v>10</v>
      </c>
      <c r="B29" s="54" t="s">
        <v>185</v>
      </c>
      <c r="C29" s="53" t="s">
        <v>186</v>
      </c>
      <c r="D29" s="54" t="s">
        <v>60</v>
      </c>
      <c r="E29" s="54">
        <v>2</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157" customFormat="1" ht="89.25">
      <c r="A30" s="54">
        <v>11</v>
      </c>
      <c r="B30" s="54" t="s">
        <v>187</v>
      </c>
      <c r="C30" s="53" t="s">
        <v>188</v>
      </c>
      <c r="D30" s="54" t="s">
        <v>60</v>
      </c>
      <c r="E30" s="54">
        <v>7</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157" customFormat="1" ht="63.75">
      <c r="A31" s="54">
        <v>12</v>
      </c>
      <c r="B31" s="54" t="s">
        <v>190</v>
      </c>
      <c r="C31" s="53" t="s">
        <v>547</v>
      </c>
      <c r="D31" s="54" t="s">
        <v>60</v>
      </c>
      <c r="E31" s="54">
        <v>2</v>
      </c>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157" customFormat="1">
      <c r="A32" s="54"/>
      <c r="B32" s="54"/>
      <c r="C32" s="53"/>
      <c r="D32" s="54"/>
      <c r="E32" s="54"/>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158" customFormat="1">
      <c r="C33" s="285" t="s">
        <v>180</v>
      </c>
      <c r="E33" s="159"/>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157" customFormat="1" ht="76.5">
      <c r="A34" s="54">
        <v>13</v>
      </c>
      <c r="B34" s="54" t="s">
        <v>189</v>
      </c>
      <c r="C34" s="53" t="s">
        <v>578</v>
      </c>
      <c r="D34" s="54" t="s">
        <v>60</v>
      </c>
      <c r="E34" s="54">
        <v>8</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s="83" customFormat="1">
      <c r="A35" s="74"/>
      <c r="C35" s="212"/>
      <c r="D35" s="93"/>
      <c r="E35" s="94"/>
      <c r="F35" s="448"/>
      <c r="G35" s="449"/>
      <c r="H35" s="450">
        <f t="shared" si="1"/>
        <v>0</v>
      </c>
      <c r="I35" s="449"/>
      <c r="J35" s="451"/>
      <c r="K35" s="452">
        <f t="shared" si="2"/>
        <v>0</v>
      </c>
      <c r="L35" s="453">
        <f t="shared" si="3"/>
        <v>0</v>
      </c>
      <c r="M35" s="454">
        <f t="shared" si="4"/>
        <v>0</v>
      </c>
      <c r="N35" s="454">
        <f t="shared" si="5"/>
        <v>0</v>
      </c>
      <c r="O35" s="454">
        <f t="shared" si="6"/>
        <v>0</v>
      </c>
      <c r="P35" s="454">
        <f t="shared" si="7"/>
        <v>0</v>
      </c>
    </row>
    <row r="36" spans="1:16" s="207" customFormat="1">
      <c r="A36" s="211"/>
      <c r="B36" s="208"/>
      <c r="C36" s="134" t="s">
        <v>125</v>
      </c>
      <c r="D36" s="206"/>
      <c r="E36" s="99"/>
      <c r="F36" s="448"/>
      <c r="G36" s="449"/>
      <c r="H36" s="450">
        <f t="shared" si="1"/>
        <v>0</v>
      </c>
      <c r="I36" s="449"/>
      <c r="J36" s="451"/>
      <c r="K36" s="452">
        <f t="shared" si="2"/>
        <v>0</v>
      </c>
      <c r="L36" s="453">
        <f t="shared" si="3"/>
        <v>0</v>
      </c>
      <c r="M36" s="454">
        <f t="shared" si="4"/>
        <v>0</v>
      </c>
      <c r="N36" s="454">
        <f t="shared" si="5"/>
        <v>0</v>
      </c>
      <c r="O36" s="454">
        <f t="shared" si="6"/>
        <v>0</v>
      </c>
      <c r="P36" s="454">
        <f t="shared" si="7"/>
        <v>0</v>
      </c>
    </row>
    <row r="37" spans="1:16" s="83" customFormat="1">
      <c r="A37" s="74">
        <v>14</v>
      </c>
      <c r="C37" s="212" t="s">
        <v>156</v>
      </c>
      <c r="D37" s="93" t="s">
        <v>58</v>
      </c>
      <c r="E37" s="94">
        <v>67</v>
      </c>
      <c r="F37" s="448"/>
      <c r="G37" s="449"/>
      <c r="H37" s="450">
        <f t="shared" si="1"/>
        <v>0</v>
      </c>
      <c r="I37" s="449"/>
      <c r="J37" s="451"/>
      <c r="K37" s="452">
        <f t="shared" si="2"/>
        <v>0</v>
      </c>
      <c r="L37" s="453">
        <f t="shared" si="3"/>
        <v>0</v>
      </c>
      <c r="M37" s="454">
        <f t="shared" si="4"/>
        <v>0</v>
      </c>
      <c r="N37" s="454">
        <f t="shared" si="5"/>
        <v>0</v>
      </c>
      <c r="O37" s="454">
        <f t="shared" si="6"/>
        <v>0</v>
      </c>
      <c r="P37" s="454">
        <f t="shared" si="7"/>
        <v>0</v>
      </c>
    </row>
    <row r="38" spans="1:16">
      <c r="G38" s="86"/>
    </row>
    <row r="39" spans="1:16">
      <c r="A39" s="95"/>
      <c r="B39" s="95"/>
      <c r="C39" s="96" t="s">
        <v>47</v>
      </c>
      <c r="D39" s="57" t="s">
        <v>37</v>
      </c>
      <c r="E39" s="129">
        <v>156.69899999999998</v>
      </c>
      <c r="F39" s="95"/>
      <c r="G39" s="86"/>
      <c r="H39" s="95"/>
      <c r="I39" s="95"/>
      <c r="L39" s="101">
        <f>SUM($L$13:L38)</f>
        <v>0</v>
      </c>
      <c r="M39" s="102">
        <f>SUM($M$13:M38)</f>
        <v>0</v>
      </c>
      <c r="N39" s="102">
        <f>SUM($N$13:N38)</f>
        <v>0</v>
      </c>
      <c r="O39" s="102">
        <f>SUM($O$13:O38)</f>
        <v>0</v>
      </c>
      <c r="P39" s="102">
        <f>SUM($P$13:P38)</f>
        <v>0</v>
      </c>
    </row>
    <row r="40" spans="1:16">
      <c r="A40" s="95"/>
      <c r="B40" s="95"/>
      <c r="D40" s="95"/>
      <c r="E40" s="95"/>
      <c r="F40" s="95"/>
      <c r="G40" s="86"/>
      <c r="H40" s="95"/>
      <c r="I40" s="95"/>
      <c r="J40" s="95"/>
      <c r="K40" s="95"/>
      <c r="L40" s="213"/>
      <c r="M40" s="95"/>
      <c r="N40" s="95"/>
      <c r="O40" s="95"/>
      <c r="P40" s="95"/>
    </row>
    <row r="41" spans="1:16">
      <c r="G41" s="86"/>
      <c r="L41" s="103"/>
    </row>
    <row r="42" spans="1:16">
      <c r="G42" s="86"/>
      <c r="L42" s="103"/>
    </row>
    <row r="43" spans="1:16">
      <c r="C43" s="214"/>
      <c r="G43" s="86"/>
      <c r="L43" s="103"/>
    </row>
    <row r="44" spans="1:16">
      <c r="G44" s="86"/>
      <c r="J44" s="95"/>
      <c r="K44" s="95"/>
      <c r="L44" s="213"/>
      <c r="M44" s="95"/>
    </row>
    <row r="45" spans="1:16">
      <c r="G45" s="86"/>
      <c r="L45" s="103"/>
    </row>
    <row r="46" spans="1:16">
      <c r="G46" s="86"/>
      <c r="L46" s="103"/>
    </row>
    <row r="47" spans="1:16">
      <c r="G47" s="86"/>
      <c r="L47" s="103"/>
    </row>
    <row r="48" spans="1:16">
      <c r="G48" s="86"/>
      <c r="L48" s="103"/>
    </row>
    <row r="49" spans="7:12">
      <c r="G49" s="86"/>
      <c r="L49" s="103"/>
    </row>
    <row r="50" spans="7:12">
      <c r="G50" s="86"/>
      <c r="L50" s="103"/>
    </row>
    <row r="51" spans="7:12">
      <c r="G51" s="86"/>
      <c r="L51" s="103"/>
    </row>
    <row r="52" spans="7:12">
      <c r="G52" s="86"/>
      <c r="L52" s="103"/>
    </row>
    <row r="53" spans="7:12">
      <c r="G53" s="86"/>
      <c r="L53" s="103"/>
    </row>
    <row r="54" spans="7:12">
      <c r="G54" s="86"/>
      <c r="L54" s="103"/>
    </row>
    <row r="55" spans="7:12">
      <c r="G55" s="86"/>
      <c r="L55" s="103"/>
    </row>
    <row r="56" spans="7:12">
      <c r="G56" s="86"/>
      <c r="L56" s="103"/>
    </row>
    <row r="57" spans="7:12">
      <c r="G57" s="86"/>
      <c r="L57" s="103"/>
    </row>
    <row r="58" spans="7:12">
      <c r="G58" s="86"/>
      <c r="L58" s="103"/>
    </row>
    <row r="59" spans="7:12">
      <c r="G59" s="86"/>
      <c r="L59" s="103"/>
    </row>
    <row r="60" spans="7:12">
      <c r="G60" s="86"/>
      <c r="L60" s="103"/>
    </row>
    <row r="61" spans="7:12">
      <c r="G61" s="86"/>
      <c r="L61" s="103"/>
    </row>
    <row r="62" spans="7:12">
      <c r="G62" s="86"/>
      <c r="L62" s="103"/>
    </row>
    <row r="63" spans="7:12">
      <c r="G63" s="86"/>
      <c r="L63" s="103"/>
    </row>
    <row r="64" spans="7:12">
      <c r="G64" s="86"/>
      <c r="L64" s="103"/>
    </row>
    <row r="65" spans="7:12">
      <c r="G65" s="86"/>
      <c r="L65" s="103"/>
    </row>
    <row r="66" spans="7:12">
      <c r="G66" s="86"/>
      <c r="L66" s="103"/>
    </row>
    <row r="67" spans="7:12">
      <c r="G67" s="86"/>
      <c r="L67" s="103"/>
    </row>
    <row r="68" spans="7:12">
      <c r="G68" s="86"/>
      <c r="L68" s="103"/>
    </row>
    <row r="69" spans="7:12">
      <c r="G69" s="86"/>
      <c r="L69" s="103"/>
    </row>
    <row r="70" spans="7:12">
      <c r="G70" s="86"/>
      <c r="L70" s="103"/>
    </row>
    <row r="71" spans="7:12">
      <c r="G71" s="86"/>
      <c r="L71" s="103"/>
    </row>
    <row r="72" spans="7:12">
      <c r="G72" s="86"/>
      <c r="L72" s="103"/>
    </row>
    <row r="73" spans="7:12">
      <c r="G73" s="86"/>
      <c r="L73" s="103"/>
    </row>
    <row r="74" spans="7:12">
      <c r="G74" s="86"/>
      <c r="L74" s="103"/>
    </row>
    <row r="75" spans="7:12">
      <c r="G75" s="86"/>
      <c r="L75" s="103"/>
    </row>
    <row r="76" spans="7:12">
      <c r="G76" s="86"/>
      <c r="L76" s="103"/>
    </row>
    <row r="77" spans="7:12">
      <c r="G77" s="86"/>
      <c r="L77" s="103"/>
    </row>
    <row r="78" spans="7:12">
      <c r="G78" s="86"/>
      <c r="L78" s="103"/>
    </row>
    <row r="79" spans="7:12">
      <c r="G79" s="86"/>
      <c r="L79" s="103"/>
    </row>
    <row r="80" spans="7:12">
      <c r="G80" s="86"/>
      <c r="L80" s="103"/>
    </row>
    <row r="81" spans="7:12">
      <c r="G81" s="86"/>
      <c r="L81" s="103"/>
    </row>
    <row r="82" spans="7:12">
      <c r="G82" s="86"/>
      <c r="L82" s="103"/>
    </row>
    <row r="83" spans="7:12">
      <c r="G83" s="86"/>
      <c r="L83" s="103"/>
    </row>
    <row r="84" spans="7:12">
      <c r="G84" s="86"/>
      <c r="L84" s="103"/>
    </row>
    <row r="85" spans="7:12">
      <c r="G85" s="86"/>
      <c r="L85" s="103"/>
    </row>
    <row r="86" spans="7:12">
      <c r="G86" s="86"/>
      <c r="L86" s="103"/>
    </row>
    <row r="87" spans="7:12">
      <c r="G87" s="86"/>
      <c r="L87" s="103"/>
    </row>
    <row r="88" spans="7:12">
      <c r="G88" s="86"/>
      <c r="L88" s="103"/>
    </row>
    <row r="89" spans="7:12">
      <c r="G89" s="86"/>
      <c r="L89" s="103"/>
    </row>
    <row r="90" spans="7:12">
      <c r="G90" s="86"/>
      <c r="L90" s="103"/>
    </row>
    <row r="91" spans="7:12">
      <c r="G91" s="86"/>
      <c r="L91" s="103"/>
    </row>
    <row r="92" spans="7:12">
      <c r="G92" s="86"/>
      <c r="L92" s="103"/>
    </row>
    <row r="93" spans="7:12">
      <c r="G93" s="86"/>
      <c r="L93" s="103"/>
    </row>
    <row r="94" spans="7:12">
      <c r="G94" s="86"/>
      <c r="L94" s="103"/>
    </row>
    <row r="95" spans="7:12">
      <c r="G95" s="86"/>
      <c r="L95" s="103"/>
    </row>
    <row r="96" spans="7:12">
      <c r="G96" s="86"/>
      <c r="L96" s="103"/>
    </row>
    <row r="97" spans="7:12">
      <c r="G97" s="86"/>
      <c r="L97" s="103"/>
    </row>
    <row r="98" spans="7:12">
      <c r="G98" s="86"/>
      <c r="L98" s="103"/>
    </row>
    <row r="99" spans="7:12">
      <c r="G99" s="86"/>
      <c r="L99" s="103"/>
    </row>
    <row r="100" spans="7:12">
      <c r="G100" s="86"/>
      <c r="L100" s="103"/>
    </row>
    <row r="101" spans="7:12">
      <c r="G101" s="86"/>
      <c r="L101" s="103"/>
    </row>
    <row r="102" spans="7:12">
      <c r="G102" s="86"/>
      <c r="L102" s="103"/>
    </row>
    <row r="103" spans="7:12">
      <c r="G103" s="86"/>
      <c r="L103" s="103"/>
    </row>
    <row r="104" spans="7:12">
      <c r="G104" s="86"/>
      <c r="L104" s="103"/>
    </row>
    <row r="105" spans="7:12">
      <c r="G105" s="86"/>
      <c r="L105" s="103"/>
    </row>
    <row r="106" spans="7:12">
      <c r="G106" s="86"/>
      <c r="L106" s="103"/>
    </row>
    <row r="107" spans="7:12">
      <c r="G107" s="86"/>
      <c r="L107" s="103"/>
    </row>
    <row r="108" spans="7:12">
      <c r="G108" s="86"/>
      <c r="L108" s="103"/>
    </row>
    <row r="109" spans="7:12">
      <c r="G109" s="86"/>
      <c r="L109" s="103"/>
    </row>
    <row r="110" spans="7:12">
      <c r="G110" s="86"/>
      <c r="L110" s="103"/>
    </row>
    <row r="111" spans="7:12">
      <c r="G111" s="86"/>
      <c r="L111" s="103"/>
    </row>
    <row r="112" spans="7:12">
      <c r="G112" s="86"/>
      <c r="L112" s="103"/>
    </row>
    <row r="113" spans="7:12">
      <c r="G113" s="86"/>
      <c r="L113" s="103"/>
    </row>
    <row r="114" spans="7:12">
      <c r="G114" s="86"/>
      <c r="L114" s="103"/>
    </row>
    <row r="115" spans="7:12">
      <c r="G115" s="86"/>
      <c r="L115" s="103"/>
    </row>
    <row r="116" spans="7:12">
      <c r="G116" s="86"/>
      <c r="L116" s="103"/>
    </row>
    <row r="117" spans="7:12">
      <c r="G117" s="86"/>
      <c r="L117" s="103"/>
    </row>
    <row r="118" spans="7:12">
      <c r="G118" s="86"/>
      <c r="L118" s="103"/>
    </row>
    <row r="119" spans="7:12">
      <c r="G119" s="86"/>
      <c r="L119" s="103"/>
    </row>
    <row r="120" spans="7:12">
      <c r="G120" s="86"/>
      <c r="L120" s="103"/>
    </row>
    <row r="121" spans="7:12">
      <c r="G121" s="86"/>
      <c r="L121" s="103"/>
    </row>
    <row r="122" spans="7:12">
      <c r="G122" s="86"/>
      <c r="L122" s="103"/>
    </row>
    <row r="123" spans="7:12">
      <c r="G123" s="86"/>
      <c r="L123" s="103"/>
    </row>
    <row r="124" spans="7:12">
      <c r="G124" s="86"/>
      <c r="L124" s="103"/>
    </row>
    <row r="125" spans="7:12">
      <c r="G125" s="86"/>
      <c r="L125" s="103"/>
    </row>
    <row r="126" spans="7:12">
      <c r="G126" s="86"/>
      <c r="L126" s="103"/>
    </row>
    <row r="127" spans="7:12">
      <c r="G127" s="86"/>
      <c r="L127" s="103"/>
    </row>
    <row r="128" spans="7:12">
      <c r="G128" s="86"/>
      <c r="L128" s="103"/>
    </row>
    <row r="129" spans="7:12">
      <c r="G129" s="86"/>
      <c r="L129" s="103"/>
    </row>
    <row r="130" spans="7:12">
      <c r="G130" s="86"/>
      <c r="L130" s="103"/>
    </row>
    <row r="131" spans="7:12">
      <c r="G131" s="86"/>
      <c r="L131" s="103"/>
    </row>
    <row r="132" spans="7:12">
      <c r="G132" s="86"/>
      <c r="L132" s="103"/>
    </row>
    <row r="133" spans="7:12">
      <c r="G133" s="86"/>
      <c r="L133" s="103"/>
    </row>
    <row r="134" spans="7:12">
      <c r="G134" s="86"/>
      <c r="L134" s="103"/>
    </row>
    <row r="135" spans="7:12">
      <c r="G135" s="86"/>
      <c r="L135" s="103"/>
    </row>
    <row r="136" spans="7:12">
      <c r="G136" s="86"/>
      <c r="L136" s="103"/>
    </row>
    <row r="137" spans="7:12">
      <c r="G137" s="86"/>
      <c r="L137" s="103"/>
    </row>
    <row r="138" spans="7:12">
      <c r="G138" s="86"/>
      <c r="L138" s="103"/>
    </row>
    <row r="139" spans="7:12">
      <c r="G139" s="86"/>
      <c r="L139" s="103"/>
    </row>
    <row r="140" spans="7:12">
      <c r="G140" s="86"/>
      <c r="L140" s="103"/>
    </row>
    <row r="141" spans="7:12">
      <c r="G141" s="86"/>
      <c r="L141" s="103"/>
    </row>
    <row r="142" spans="7:12">
      <c r="G142" s="86"/>
      <c r="L142" s="103"/>
    </row>
    <row r="143" spans="7:12">
      <c r="G143" s="86"/>
      <c r="L143" s="103"/>
    </row>
    <row r="144" spans="7:12">
      <c r="G144" s="86"/>
      <c r="L144" s="103"/>
    </row>
    <row r="145" spans="7:12">
      <c r="G145" s="86"/>
      <c r="L145" s="103"/>
    </row>
    <row r="146" spans="7:12">
      <c r="G146" s="86"/>
      <c r="L146" s="103"/>
    </row>
    <row r="147" spans="7:12">
      <c r="G147" s="86"/>
      <c r="L147" s="103"/>
    </row>
    <row r="148" spans="7:12">
      <c r="G148" s="86"/>
      <c r="L148" s="103"/>
    </row>
    <row r="149" spans="7:12">
      <c r="G149" s="86"/>
      <c r="L149" s="103"/>
    </row>
    <row r="150" spans="7:12">
      <c r="G150" s="86"/>
      <c r="L150" s="103"/>
    </row>
    <row r="151" spans="7:12">
      <c r="G151" s="86"/>
      <c r="L151" s="103"/>
    </row>
    <row r="152" spans="7:12">
      <c r="G152" s="86"/>
      <c r="L152" s="103"/>
    </row>
    <row r="153" spans="7:12">
      <c r="G153" s="86"/>
      <c r="L153" s="103"/>
    </row>
    <row r="154" spans="7:12">
      <c r="G154" s="86"/>
      <c r="L154" s="103"/>
    </row>
    <row r="155" spans="7:12">
      <c r="G155" s="86"/>
      <c r="L155" s="103"/>
    </row>
    <row r="156" spans="7:12">
      <c r="G156" s="86"/>
      <c r="L156" s="103"/>
    </row>
    <row r="157" spans="7:12">
      <c r="G157" s="86"/>
      <c r="L157" s="103"/>
    </row>
    <row r="158" spans="7:12">
      <c r="G158" s="86"/>
      <c r="L158" s="103"/>
    </row>
    <row r="159" spans="7:12">
      <c r="G159" s="86"/>
      <c r="L159" s="103"/>
    </row>
    <row r="160" spans="7:12">
      <c r="G160" s="86"/>
      <c r="L160" s="103"/>
    </row>
    <row r="161" spans="7:12">
      <c r="G161" s="86"/>
      <c r="L161" s="103"/>
    </row>
    <row r="162" spans="7:12">
      <c r="G162" s="86"/>
      <c r="L162" s="103"/>
    </row>
    <row r="163" spans="7:12">
      <c r="G163" s="86"/>
      <c r="L163" s="103"/>
    </row>
    <row r="164" spans="7:12">
      <c r="G164" s="86"/>
      <c r="L164" s="103"/>
    </row>
    <row r="165" spans="7:12">
      <c r="G165" s="86"/>
      <c r="L165" s="103"/>
    </row>
    <row r="166" spans="7:12">
      <c r="G166" s="86"/>
      <c r="L166" s="103"/>
    </row>
    <row r="167" spans="7:12">
      <c r="G167" s="86"/>
      <c r="L167" s="103"/>
    </row>
    <row r="168" spans="7:12">
      <c r="G168" s="86"/>
      <c r="L168" s="103"/>
    </row>
    <row r="169" spans="7:12">
      <c r="G169" s="86"/>
      <c r="L169" s="103"/>
    </row>
    <row r="170" spans="7:12">
      <c r="G170" s="86"/>
      <c r="L170" s="103"/>
    </row>
    <row r="171" spans="7:12">
      <c r="G171" s="86"/>
      <c r="L171" s="103"/>
    </row>
    <row r="172" spans="7:12">
      <c r="G172" s="86"/>
      <c r="L172" s="103"/>
    </row>
    <row r="173" spans="7:12">
      <c r="G173" s="86"/>
      <c r="L173" s="103"/>
    </row>
    <row r="174" spans="7:12">
      <c r="G174" s="86"/>
      <c r="L174" s="103"/>
    </row>
    <row r="175" spans="7:12">
      <c r="G175" s="86"/>
      <c r="L175" s="103"/>
    </row>
    <row r="176" spans="7:12">
      <c r="G176" s="86"/>
      <c r="L176" s="103"/>
    </row>
    <row r="177" spans="7:12">
      <c r="G177" s="86"/>
      <c r="L177" s="103"/>
    </row>
    <row r="178" spans="7:12">
      <c r="G178" s="86"/>
      <c r="L178" s="103"/>
    </row>
    <row r="179" spans="7:12">
      <c r="G179" s="86"/>
      <c r="L179" s="103"/>
    </row>
    <row r="180" spans="7:12">
      <c r="G180" s="86"/>
      <c r="L180" s="103"/>
    </row>
    <row r="181" spans="7:12">
      <c r="G181" s="86"/>
      <c r="L181" s="103"/>
    </row>
    <row r="182" spans="7:12">
      <c r="G182" s="86"/>
      <c r="L182" s="103"/>
    </row>
    <row r="183" spans="7:12">
      <c r="G183" s="86"/>
    </row>
    <row r="184" spans="7:12">
      <c r="G184" s="86"/>
    </row>
    <row r="185" spans="7:12">
      <c r="G185" s="86"/>
    </row>
    <row r="186" spans="7:12">
      <c r="G186" s="86"/>
    </row>
    <row r="187" spans="7:12">
      <c r="G187" s="86"/>
    </row>
    <row r="188" spans="7:12">
      <c r="G188" s="86"/>
    </row>
    <row r="189" spans="7:12">
      <c r="G189" s="86"/>
    </row>
    <row r="190" spans="7:12">
      <c r="G190" s="86"/>
    </row>
    <row r="191" spans="7:12">
      <c r="G191" s="86"/>
    </row>
    <row r="192" spans="7:12">
      <c r="G192" s="86"/>
    </row>
    <row r="193" spans="7:7">
      <c r="G193" s="86"/>
    </row>
    <row r="194" spans="7:7">
      <c r="G194" s="86"/>
    </row>
    <row r="195" spans="7:7">
      <c r="G195" s="86"/>
    </row>
    <row r="196" spans="7:7">
      <c r="G196" s="86"/>
    </row>
    <row r="197" spans="7:7">
      <c r="G197" s="116"/>
    </row>
    <row r="198" spans="7:7">
      <c r="G198" s="116"/>
    </row>
    <row r="199" spans="7:7">
      <c r="G199" s="116"/>
    </row>
    <row r="200" spans="7:7">
      <c r="G200" s="116"/>
    </row>
    <row r="201" spans="7:7">
      <c r="G201" s="116"/>
    </row>
    <row r="202" spans="7:7">
      <c r="G202" s="116"/>
    </row>
  </sheetData>
  <autoFilter ref="A12:P39" xr:uid="{00000000-0009-0000-0000-00000E000000}"/>
  <mergeCells count="7">
    <mergeCell ref="L10:P10"/>
    <mergeCell ref="A10:A11"/>
    <mergeCell ref="B10:B11"/>
    <mergeCell ref="C10:C11"/>
    <mergeCell ref="D10:D11"/>
    <mergeCell ref="E10:E11"/>
    <mergeCell ref="F10:K10"/>
  </mergeCells>
  <printOptions horizontalCentered="1" gridLines="1"/>
  <pageMargins left="0" right="0" top="0.86614173228346458" bottom="0.39370078740157483" header="0.19685039370078741" footer="0.15748031496062992"/>
  <pageSetup paperSize="9" scale="70" orientation="landscape" r:id="rId1"/>
  <headerFooter alignWithMargins="0">
    <oddFooter>&amp;C&amp;A&amp;R&amp;P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00000"/>
  </sheetPr>
  <dimension ref="A1:HM59"/>
  <sheetViews>
    <sheetView showZeros="0" topLeftCell="A38" zoomScaleNormal="100" zoomScaleSheetLayoutView="115" workbookViewId="0">
      <selection activeCell="A25" sqref="A25"/>
    </sheetView>
  </sheetViews>
  <sheetFormatPr defaultRowHeight="12.75"/>
  <cols>
    <col min="1" max="1" width="5" style="57" customWidth="1"/>
    <col min="2" max="2" width="11.5703125" style="57" bestFit="1" customWidth="1"/>
    <col min="3" max="3" width="59.85546875" style="57" customWidth="1"/>
    <col min="4" max="4" width="6.42578125" style="57" customWidth="1"/>
    <col min="5" max="5" width="9" style="62" customWidth="1"/>
    <col min="6" max="6" width="7.85546875" style="57" customWidth="1"/>
    <col min="7" max="7" width="11.28515625" style="57" customWidth="1"/>
    <col min="8" max="8" width="10" style="57" customWidth="1"/>
    <col min="9" max="9" width="10.140625" style="57" customWidth="1"/>
    <col min="10" max="10" width="8.140625" style="57" customWidth="1"/>
    <col min="11" max="11" width="10.140625" style="57" customWidth="1"/>
    <col min="12" max="12" width="9.140625" style="57" customWidth="1"/>
    <col min="13" max="13" width="10.28515625" style="57" customWidth="1"/>
    <col min="14" max="14" width="11.140625" style="57" customWidth="1"/>
    <col min="15" max="15" width="10.42578125" style="57" customWidth="1"/>
    <col min="16" max="16" width="12" style="57" customWidth="1"/>
    <col min="17" max="16384" width="9.140625" style="57"/>
  </cols>
  <sheetData>
    <row r="1" spans="1:16">
      <c r="B1" s="58"/>
      <c r="C1" s="58"/>
      <c r="D1" s="58"/>
      <c r="E1" s="58"/>
      <c r="F1" s="58"/>
      <c r="G1" s="59" t="s">
        <v>78</v>
      </c>
      <c r="H1" s="114" t="s">
        <v>38</v>
      </c>
      <c r="I1" s="58"/>
      <c r="J1" s="58"/>
      <c r="K1" s="58"/>
      <c r="L1" s="58"/>
      <c r="M1" s="58"/>
      <c r="N1" s="58"/>
      <c r="O1" s="58"/>
      <c r="P1" s="58"/>
    </row>
    <row r="2" spans="1:16">
      <c r="B2" s="333"/>
      <c r="C2" s="333"/>
      <c r="D2" s="333"/>
      <c r="E2" s="333"/>
      <c r="F2" s="333"/>
      <c r="G2" s="60" t="s">
        <v>144</v>
      </c>
      <c r="H2" s="333"/>
      <c r="I2" s="333"/>
      <c r="J2" s="333"/>
      <c r="K2" s="333"/>
      <c r="L2" s="333"/>
      <c r="M2" s="333"/>
      <c r="N2" s="333"/>
      <c r="O2" s="333"/>
      <c r="P2" s="333"/>
    </row>
    <row r="3" spans="1:16">
      <c r="C3" s="61"/>
      <c r="F3" s="63"/>
    </row>
    <row r="4" spans="1:16">
      <c r="A4" s="57" t="s">
        <v>162</v>
      </c>
    </row>
    <row r="5" spans="1:16">
      <c r="A5" s="57" t="s">
        <v>163</v>
      </c>
    </row>
    <row r="6" spans="1:16">
      <c r="A6" s="57" t="s">
        <v>168</v>
      </c>
      <c r="M6" s="65" t="s">
        <v>0</v>
      </c>
      <c r="O6" s="66">
        <f>P57</f>
        <v>0</v>
      </c>
      <c r="P6" s="65" t="s">
        <v>51</v>
      </c>
    </row>
    <row r="7" spans="1:16">
      <c r="A7" s="57" t="s">
        <v>140</v>
      </c>
    </row>
    <row r="8" spans="1:16">
      <c r="A8" s="57" t="s">
        <v>111</v>
      </c>
      <c r="M8" s="65"/>
      <c r="P8" s="67" t="str">
        <f>Vaks!$A$34</f>
        <v>Tāme sastādīta _____. gada ____. ____________</v>
      </c>
    </row>
    <row r="10" spans="1:16" s="68" customFormat="1" ht="11.25">
      <c r="A10" s="480" t="s">
        <v>1</v>
      </c>
      <c r="B10" s="480" t="s">
        <v>68</v>
      </c>
      <c r="C10" s="482" t="s">
        <v>69</v>
      </c>
      <c r="D10" s="480" t="s">
        <v>2</v>
      </c>
      <c r="E10" s="484" t="s">
        <v>3</v>
      </c>
      <c r="F10" s="477" t="s">
        <v>4</v>
      </c>
      <c r="G10" s="478"/>
      <c r="H10" s="478"/>
      <c r="I10" s="478"/>
      <c r="J10" s="478"/>
      <c r="K10" s="479"/>
      <c r="L10" s="477" t="s">
        <v>5</v>
      </c>
      <c r="M10" s="478"/>
      <c r="N10" s="478"/>
      <c r="O10" s="478"/>
      <c r="P10" s="479"/>
    </row>
    <row r="11" spans="1:16" s="68" customFormat="1" ht="33.75">
      <c r="A11" s="491"/>
      <c r="B11" s="491"/>
      <c r="C11" s="483"/>
      <c r="D11" s="491"/>
      <c r="E11" s="492"/>
      <c r="F11" s="184" t="s">
        <v>56</v>
      </c>
      <c r="G11" s="184" t="s">
        <v>67</v>
      </c>
      <c r="H11" s="184" t="s">
        <v>74</v>
      </c>
      <c r="I11" s="184" t="s">
        <v>75</v>
      </c>
      <c r="J11" s="184" t="s">
        <v>76</v>
      </c>
      <c r="K11" s="184" t="s">
        <v>50</v>
      </c>
      <c r="L11" s="184" t="s">
        <v>6</v>
      </c>
      <c r="M11" s="184" t="s">
        <v>74</v>
      </c>
      <c r="N11" s="184" t="s">
        <v>75</v>
      </c>
      <c r="O11" s="184" t="s">
        <v>76</v>
      </c>
      <c r="P11" s="184"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ht="11.25">
      <c r="A13" s="70"/>
      <c r="B13" s="70"/>
      <c r="C13" s="71"/>
      <c r="D13" s="70"/>
      <c r="E13" s="72"/>
      <c r="F13" s="70"/>
      <c r="G13" s="70"/>
      <c r="H13" s="70"/>
      <c r="I13" s="70"/>
      <c r="J13" s="70"/>
      <c r="K13" s="70"/>
      <c r="L13" s="73"/>
      <c r="M13" s="70"/>
      <c r="N13" s="70"/>
      <c r="O13" s="70"/>
      <c r="P13" s="70"/>
    </row>
    <row r="14" spans="1:16" s="68" customFormat="1">
      <c r="A14" s="70"/>
      <c r="B14" s="70"/>
      <c r="C14" s="71"/>
      <c r="D14" s="70"/>
      <c r="E14" s="72"/>
      <c r="F14" s="70"/>
      <c r="G14" s="77"/>
      <c r="H14" s="70"/>
      <c r="I14" s="70"/>
      <c r="J14" s="70"/>
      <c r="K14" s="70"/>
      <c r="L14" s="73"/>
      <c r="M14" s="70"/>
      <c r="N14" s="70"/>
      <c r="O14" s="70"/>
      <c r="P14" s="70"/>
    </row>
    <row r="15" spans="1:16" s="197" customFormat="1">
      <c r="A15" s="54"/>
      <c r="B15" s="195"/>
      <c r="C15" s="334" t="s">
        <v>384</v>
      </c>
      <c r="D15" s="196"/>
      <c r="E15" s="196"/>
      <c r="F15" s="448"/>
      <c r="G15" s="449"/>
      <c r="H15" s="450">
        <f t="shared" ref="H15:H55" si="1">ROUND(F15*G15,2)</f>
        <v>0</v>
      </c>
      <c r="I15" s="449"/>
      <c r="J15" s="451"/>
      <c r="K15" s="452">
        <f t="shared" ref="K15:K55" si="2">ROUND(SUM(H15:J15),2)</f>
        <v>0</v>
      </c>
      <c r="L15" s="453">
        <f t="shared" ref="L15:L55" si="3">ROUND(E15*F15,2)</f>
        <v>0</v>
      </c>
      <c r="M15" s="454">
        <f t="shared" ref="M15:M55" si="4">ROUND(E15*H15,2)</f>
        <v>0</v>
      </c>
      <c r="N15" s="454">
        <f t="shared" ref="N15:N55" si="5">ROUND(E15*I15,2)</f>
        <v>0</v>
      </c>
      <c r="O15" s="454">
        <f t="shared" ref="O15:O55" si="6">ROUND(E15*J15,2)</f>
        <v>0</v>
      </c>
      <c r="P15" s="454">
        <f t="shared" ref="P15:P55" si="7">ROUND(SUM(M15:O15),2)</f>
        <v>0</v>
      </c>
    </row>
    <row r="16" spans="1:16" s="197" customFormat="1">
      <c r="A16" s="54">
        <v>1</v>
      </c>
      <c r="B16" s="195"/>
      <c r="C16" s="202" t="s">
        <v>385</v>
      </c>
      <c r="D16" s="75" t="s">
        <v>194</v>
      </c>
      <c r="E16" s="136">
        <v>3900</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197" customFormat="1">
      <c r="A17" s="54">
        <v>2</v>
      </c>
      <c r="B17" s="195"/>
      <c r="C17" s="137" t="s">
        <v>575</v>
      </c>
      <c r="D17" s="75" t="s">
        <v>194</v>
      </c>
      <c r="E17" s="136">
        <v>450</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197" customFormat="1">
      <c r="A18" s="54">
        <v>3</v>
      </c>
      <c r="B18" s="195"/>
      <c r="C18" s="202" t="s">
        <v>548</v>
      </c>
      <c r="D18" s="75" t="s">
        <v>7</v>
      </c>
      <c r="E18" s="136">
        <v>520</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197" customFormat="1">
      <c r="A19" s="54">
        <v>4</v>
      </c>
      <c r="B19" s="195"/>
      <c r="C19" s="202" t="s">
        <v>549</v>
      </c>
      <c r="D19" s="75" t="s">
        <v>58</v>
      </c>
      <c r="E19" s="75">
        <v>1</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197" customFormat="1">
      <c r="A20" s="54">
        <v>5</v>
      </c>
      <c r="B20" s="195"/>
      <c r="C20" s="202" t="s">
        <v>552</v>
      </c>
      <c r="D20" s="75" t="s">
        <v>58</v>
      </c>
      <c r="E20" s="75">
        <v>1</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197" customFormat="1">
      <c r="A21" s="54">
        <v>6</v>
      </c>
      <c r="B21" s="195"/>
      <c r="C21" s="202" t="s">
        <v>550</v>
      </c>
      <c r="D21" s="75" t="s">
        <v>58</v>
      </c>
      <c r="E21" s="75">
        <v>1</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197" customFormat="1">
      <c r="A22" s="54">
        <v>7</v>
      </c>
      <c r="B22" s="195"/>
      <c r="C22" s="202" t="s">
        <v>551</v>
      </c>
      <c r="D22" s="75" t="s">
        <v>58</v>
      </c>
      <c r="E22" s="75">
        <v>1</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197" customFormat="1">
      <c r="A23" s="54">
        <v>8</v>
      </c>
      <c r="B23" s="195"/>
      <c r="C23" s="202" t="s">
        <v>386</v>
      </c>
      <c r="D23" s="75" t="s">
        <v>58</v>
      </c>
      <c r="E23" s="75">
        <v>1</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197" customFormat="1">
      <c r="A24" s="54">
        <v>9</v>
      </c>
      <c r="B24" s="195"/>
      <c r="C24" s="92" t="s">
        <v>387</v>
      </c>
      <c r="D24" s="75" t="s">
        <v>7</v>
      </c>
      <c r="E24" s="136">
        <v>520</v>
      </c>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197" customFormat="1">
      <c r="A25" s="54">
        <v>10</v>
      </c>
      <c r="B25" s="195"/>
      <c r="C25" s="202" t="s">
        <v>388</v>
      </c>
      <c r="D25" s="75" t="s">
        <v>58</v>
      </c>
      <c r="E25" s="75">
        <v>10</v>
      </c>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197" customFormat="1">
      <c r="A26" s="54">
        <v>11</v>
      </c>
      <c r="B26" s="195"/>
      <c r="C26" s="92" t="s">
        <v>389</v>
      </c>
      <c r="D26" s="75" t="s">
        <v>58</v>
      </c>
      <c r="E26" s="75">
        <v>10</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197" customFormat="1">
      <c r="A27" s="54">
        <v>12</v>
      </c>
      <c r="B27" s="195"/>
      <c r="C27" s="92" t="s">
        <v>390</v>
      </c>
      <c r="D27" s="75" t="s">
        <v>60</v>
      </c>
      <c r="E27" s="75">
        <v>10</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197" customFormat="1">
      <c r="A28" s="54">
        <v>13</v>
      </c>
      <c r="B28" s="195"/>
      <c r="C28" s="92" t="s">
        <v>391</v>
      </c>
      <c r="D28" s="75" t="s">
        <v>58</v>
      </c>
      <c r="E28" s="196">
        <v>1</v>
      </c>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197" customFormat="1">
      <c r="A29" s="54">
        <v>14</v>
      </c>
      <c r="B29" s="195"/>
      <c r="C29" s="92" t="s">
        <v>146</v>
      </c>
      <c r="D29" s="75" t="s">
        <v>58</v>
      </c>
      <c r="E29" s="196">
        <v>1</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197" customFormat="1">
      <c r="A30" s="54">
        <v>15</v>
      </c>
      <c r="B30" s="195"/>
      <c r="C30" s="92" t="s">
        <v>392</v>
      </c>
      <c r="D30" s="75" t="s">
        <v>58</v>
      </c>
      <c r="E30" s="196">
        <v>1</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197" customFormat="1">
      <c r="A31" s="54">
        <v>16</v>
      </c>
      <c r="B31" s="195"/>
      <c r="C31" s="92" t="s">
        <v>215</v>
      </c>
      <c r="D31" s="75" t="s">
        <v>58</v>
      </c>
      <c r="E31" s="196">
        <v>1</v>
      </c>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197" customFormat="1">
      <c r="A32" s="54">
        <v>17</v>
      </c>
      <c r="B32" s="195"/>
      <c r="C32" s="92" t="s">
        <v>214</v>
      </c>
      <c r="D32" s="75" t="s">
        <v>58</v>
      </c>
      <c r="E32" s="196">
        <v>1</v>
      </c>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197" customFormat="1">
      <c r="A33" s="54">
        <v>18</v>
      </c>
      <c r="B33" s="195"/>
      <c r="C33" s="92" t="s">
        <v>264</v>
      </c>
      <c r="D33" s="75" t="s">
        <v>58</v>
      </c>
      <c r="E33" s="196">
        <v>1</v>
      </c>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197" customFormat="1">
      <c r="A34" s="54">
        <v>19</v>
      </c>
      <c r="B34" s="195"/>
      <c r="C34" s="92" t="s">
        <v>393</v>
      </c>
      <c r="D34" s="75" t="s">
        <v>58</v>
      </c>
      <c r="E34" s="196">
        <v>1</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s="197" customFormat="1">
      <c r="A35" s="54"/>
      <c r="B35" s="195"/>
      <c r="C35" s="92"/>
      <c r="D35" s="196"/>
      <c r="E35" s="196"/>
      <c r="F35" s="448"/>
      <c r="G35" s="449"/>
      <c r="H35" s="450">
        <f t="shared" si="1"/>
        <v>0</v>
      </c>
      <c r="I35" s="449"/>
      <c r="J35" s="451"/>
      <c r="K35" s="452">
        <f t="shared" si="2"/>
        <v>0</v>
      </c>
      <c r="L35" s="453">
        <f t="shared" si="3"/>
        <v>0</v>
      </c>
      <c r="M35" s="454">
        <f t="shared" si="4"/>
        <v>0</v>
      </c>
      <c r="N35" s="454">
        <f t="shared" si="5"/>
        <v>0</v>
      </c>
      <c r="O35" s="454">
        <f t="shared" si="6"/>
        <v>0</v>
      </c>
      <c r="P35" s="454">
        <f t="shared" si="7"/>
        <v>0</v>
      </c>
    </row>
    <row r="36" spans="1:16" s="197" customFormat="1">
      <c r="A36" s="54"/>
      <c r="B36" s="195"/>
      <c r="C36" s="203" t="s">
        <v>453</v>
      </c>
      <c r="D36" s="196"/>
      <c r="E36" s="196"/>
      <c r="F36" s="448"/>
      <c r="G36" s="449"/>
      <c r="H36" s="450">
        <f t="shared" si="1"/>
        <v>0</v>
      </c>
      <c r="I36" s="449"/>
      <c r="J36" s="451"/>
      <c r="K36" s="452">
        <f t="shared" si="2"/>
        <v>0</v>
      </c>
      <c r="L36" s="453">
        <f t="shared" si="3"/>
        <v>0</v>
      </c>
      <c r="M36" s="454">
        <f t="shared" si="4"/>
        <v>0</v>
      </c>
      <c r="N36" s="454">
        <f t="shared" si="5"/>
        <v>0</v>
      </c>
      <c r="O36" s="454">
        <f t="shared" si="6"/>
        <v>0</v>
      </c>
      <c r="P36" s="454">
        <f t="shared" si="7"/>
        <v>0</v>
      </c>
    </row>
    <row r="37" spans="1:16" s="197" customFormat="1">
      <c r="A37" s="54"/>
      <c r="B37" s="195"/>
      <c r="C37" s="204" t="s">
        <v>394</v>
      </c>
      <c r="D37" s="75"/>
      <c r="E37" s="75"/>
      <c r="F37" s="448"/>
      <c r="G37" s="449"/>
      <c r="H37" s="450">
        <f t="shared" si="1"/>
        <v>0</v>
      </c>
      <c r="I37" s="449"/>
      <c r="J37" s="451"/>
      <c r="K37" s="452">
        <f t="shared" si="2"/>
        <v>0</v>
      </c>
      <c r="L37" s="453">
        <f t="shared" si="3"/>
        <v>0</v>
      </c>
      <c r="M37" s="454">
        <f t="shared" si="4"/>
        <v>0</v>
      </c>
      <c r="N37" s="454">
        <f t="shared" si="5"/>
        <v>0</v>
      </c>
      <c r="O37" s="454">
        <f t="shared" si="6"/>
        <v>0</v>
      </c>
      <c r="P37" s="454">
        <f t="shared" si="7"/>
        <v>0</v>
      </c>
    </row>
    <row r="38" spans="1:16" s="197" customFormat="1">
      <c r="A38" s="54">
        <v>20</v>
      </c>
      <c r="B38" s="195"/>
      <c r="C38" s="92" t="s">
        <v>395</v>
      </c>
      <c r="D38" s="75" t="s">
        <v>58</v>
      </c>
      <c r="E38" s="75">
        <v>9</v>
      </c>
      <c r="F38" s="448"/>
      <c r="G38" s="449"/>
      <c r="H38" s="450">
        <f t="shared" si="1"/>
        <v>0</v>
      </c>
      <c r="I38" s="449"/>
      <c r="J38" s="451"/>
      <c r="K38" s="452">
        <f t="shared" si="2"/>
        <v>0</v>
      </c>
      <c r="L38" s="453">
        <f t="shared" si="3"/>
        <v>0</v>
      </c>
      <c r="M38" s="454">
        <f t="shared" si="4"/>
        <v>0</v>
      </c>
      <c r="N38" s="454">
        <f t="shared" si="5"/>
        <v>0</v>
      </c>
      <c r="O38" s="454">
        <f t="shared" si="6"/>
        <v>0</v>
      </c>
      <c r="P38" s="454">
        <f t="shared" si="7"/>
        <v>0</v>
      </c>
    </row>
    <row r="39" spans="1:16" s="197" customFormat="1">
      <c r="A39" s="54">
        <v>21</v>
      </c>
      <c r="B39" s="195"/>
      <c r="C39" s="92" t="s">
        <v>396</v>
      </c>
      <c r="D39" s="75" t="s">
        <v>58</v>
      </c>
      <c r="E39" s="75">
        <v>9</v>
      </c>
      <c r="F39" s="448"/>
      <c r="G39" s="449"/>
      <c r="H39" s="450">
        <f t="shared" si="1"/>
        <v>0</v>
      </c>
      <c r="I39" s="449"/>
      <c r="J39" s="451"/>
      <c r="K39" s="452">
        <f t="shared" si="2"/>
        <v>0</v>
      </c>
      <c r="L39" s="453">
        <f t="shared" si="3"/>
        <v>0</v>
      </c>
      <c r="M39" s="454">
        <f t="shared" si="4"/>
        <v>0</v>
      </c>
      <c r="N39" s="454">
        <f t="shared" si="5"/>
        <v>0</v>
      </c>
      <c r="O39" s="454">
        <f t="shared" si="6"/>
        <v>0</v>
      </c>
      <c r="P39" s="454">
        <f t="shared" si="7"/>
        <v>0</v>
      </c>
    </row>
    <row r="40" spans="1:16" s="197" customFormat="1">
      <c r="A40" s="54">
        <v>22</v>
      </c>
      <c r="B40" s="195"/>
      <c r="C40" s="92" t="s">
        <v>397</v>
      </c>
      <c r="D40" s="75" t="s">
        <v>58</v>
      </c>
      <c r="E40" s="75">
        <v>9</v>
      </c>
      <c r="F40" s="448"/>
      <c r="G40" s="449"/>
      <c r="H40" s="450">
        <f t="shared" si="1"/>
        <v>0</v>
      </c>
      <c r="I40" s="449"/>
      <c r="J40" s="451"/>
      <c r="K40" s="452">
        <f t="shared" si="2"/>
        <v>0</v>
      </c>
      <c r="L40" s="453">
        <f t="shared" si="3"/>
        <v>0</v>
      </c>
      <c r="M40" s="454">
        <f t="shared" si="4"/>
        <v>0</v>
      </c>
      <c r="N40" s="454">
        <f t="shared" si="5"/>
        <v>0</v>
      </c>
      <c r="O40" s="454">
        <f t="shared" si="6"/>
        <v>0</v>
      </c>
      <c r="P40" s="454">
        <f t="shared" si="7"/>
        <v>0</v>
      </c>
    </row>
    <row r="41" spans="1:16" s="197" customFormat="1">
      <c r="A41" s="54">
        <v>23</v>
      </c>
      <c r="B41" s="195"/>
      <c r="C41" s="92" t="s">
        <v>398</v>
      </c>
      <c r="D41" s="75" t="s">
        <v>60</v>
      </c>
      <c r="E41" s="75">
        <v>9</v>
      </c>
      <c r="F41" s="448"/>
      <c r="G41" s="449"/>
      <c r="H41" s="450">
        <f t="shared" si="1"/>
        <v>0</v>
      </c>
      <c r="I41" s="449"/>
      <c r="J41" s="451"/>
      <c r="K41" s="452">
        <f t="shared" si="2"/>
        <v>0</v>
      </c>
      <c r="L41" s="453">
        <f t="shared" si="3"/>
        <v>0</v>
      </c>
      <c r="M41" s="454">
        <f t="shared" si="4"/>
        <v>0</v>
      </c>
      <c r="N41" s="454">
        <f t="shared" si="5"/>
        <v>0</v>
      </c>
      <c r="O41" s="454">
        <f t="shared" si="6"/>
        <v>0</v>
      </c>
      <c r="P41" s="454">
        <f t="shared" si="7"/>
        <v>0</v>
      </c>
    </row>
    <row r="42" spans="1:16" s="197" customFormat="1">
      <c r="A42" s="54">
        <v>24</v>
      </c>
      <c r="B42" s="195"/>
      <c r="C42" s="92" t="s">
        <v>399</v>
      </c>
      <c r="D42" s="75" t="s">
        <v>60</v>
      </c>
      <c r="E42" s="75">
        <v>36</v>
      </c>
      <c r="F42" s="448"/>
      <c r="G42" s="449"/>
      <c r="H42" s="450">
        <f t="shared" si="1"/>
        <v>0</v>
      </c>
      <c r="I42" s="449"/>
      <c r="J42" s="451"/>
      <c r="K42" s="452">
        <f t="shared" si="2"/>
        <v>0</v>
      </c>
      <c r="L42" s="453">
        <f t="shared" si="3"/>
        <v>0</v>
      </c>
      <c r="M42" s="454">
        <f t="shared" si="4"/>
        <v>0</v>
      </c>
      <c r="N42" s="454">
        <f t="shared" si="5"/>
        <v>0</v>
      </c>
      <c r="O42" s="454">
        <f t="shared" si="6"/>
        <v>0</v>
      </c>
      <c r="P42" s="454">
        <f t="shared" si="7"/>
        <v>0</v>
      </c>
    </row>
    <row r="43" spans="1:16" s="197" customFormat="1">
      <c r="A43" s="54">
        <v>25</v>
      </c>
      <c r="B43" s="195"/>
      <c r="C43" s="92" t="s">
        <v>400</v>
      </c>
      <c r="D43" s="75" t="s">
        <v>60</v>
      </c>
      <c r="E43" s="75">
        <v>9</v>
      </c>
      <c r="F43" s="448"/>
      <c r="G43" s="449"/>
      <c r="H43" s="450">
        <f t="shared" si="1"/>
        <v>0</v>
      </c>
      <c r="I43" s="449"/>
      <c r="J43" s="451"/>
      <c r="K43" s="452">
        <f t="shared" si="2"/>
        <v>0</v>
      </c>
      <c r="L43" s="453">
        <f t="shared" si="3"/>
        <v>0</v>
      </c>
      <c r="M43" s="454">
        <f t="shared" si="4"/>
        <v>0</v>
      </c>
      <c r="N43" s="454">
        <f t="shared" si="5"/>
        <v>0</v>
      </c>
      <c r="O43" s="454">
        <f t="shared" si="6"/>
        <v>0</v>
      </c>
      <c r="P43" s="454">
        <f t="shared" si="7"/>
        <v>0</v>
      </c>
    </row>
    <row r="44" spans="1:16" s="197" customFormat="1">
      <c r="A44" s="54">
        <v>26</v>
      </c>
      <c r="B44" s="195"/>
      <c r="C44" s="92" t="s">
        <v>401</v>
      </c>
      <c r="D44" s="75" t="s">
        <v>60</v>
      </c>
      <c r="E44" s="75">
        <v>9</v>
      </c>
      <c r="F44" s="448"/>
      <c r="G44" s="449"/>
      <c r="H44" s="450">
        <f t="shared" si="1"/>
        <v>0</v>
      </c>
      <c r="I44" s="449"/>
      <c r="J44" s="451"/>
      <c r="K44" s="452">
        <f t="shared" si="2"/>
        <v>0</v>
      </c>
      <c r="L44" s="453">
        <f t="shared" si="3"/>
        <v>0</v>
      </c>
      <c r="M44" s="454">
        <f t="shared" si="4"/>
        <v>0</v>
      </c>
      <c r="N44" s="454">
        <f t="shared" si="5"/>
        <v>0</v>
      </c>
      <c r="O44" s="454">
        <f t="shared" si="6"/>
        <v>0</v>
      </c>
      <c r="P44" s="454">
        <f t="shared" si="7"/>
        <v>0</v>
      </c>
    </row>
    <row r="45" spans="1:16" s="197" customFormat="1">
      <c r="A45" s="54">
        <v>27</v>
      </c>
      <c r="B45" s="195"/>
      <c r="C45" s="92" t="s">
        <v>402</v>
      </c>
      <c r="D45" s="75" t="s">
        <v>60</v>
      </c>
      <c r="E45" s="75">
        <v>18</v>
      </c>
      <c r="F45" s="448"/>
      <c r="G45" s="449"/>
      <c r="H45" s="450">
        <f t="shared" si="1"/>
        <v>0</v>
      </c>
      <c r="I45" s="449"/>
      <c r="J45" s="451"/>
      <c r="K45" s="452">
        <f t="shared" si="2"/>
        <v>0</v>
      </c>
      <c r="L45" s="453">
        <f t="shared" si="3"/>
        <v>0</v>
      </c>
      <c r="M45" s="454">
        <f t="shared" si="4"/>
        <v>0</v>
      </c>
      <c r="N45" s="454">
        <f t="shared" si="5"/>
        <v>0</v>
      </c>
      <c r="O45" s="454">
        <f t="shared" si="6"/>
        <v>0</v>
      </c>
      <c r="P45" s="454">
        <f t="shared" si="7"/>
        <v>0</v>
      </c>
    </row>
    <row r="46" spans="1:16" s="197" customFormat="1">
      <c r="A46" s="54">
        <v>28</v>
      </c>
      <c r="B46" s="195"/>
      <c r="C46" s="92" t="s">
        <v>403</v>
      </c>
      <c r="D46" s="75" t="s">
        <v>58</v>
      </c>
      <c r="E46" s="75">
        <v>36</v>
      </c>
      <c r="F46" s="448"/>
      <c r="G46" s="449"/>
      <c r="H46" s="450">
        <f t="shared" si="1"/>
        <v>0</v>
      </c>
      <c r="I46" s="449"/>
      <c r="J46" s="451"/>
      <c r="K46" s="452">
        <f t="shared" si="2"/>
        <v>0</v>
      </c>
      <c r="L46" s="453">
        <f t="shared" si="3"/>
        <v>0</v>
      </c>
      <c r="M46" s="454">
        <f t="shared" si="4"/>
        <v>0</v>
      </c>
      <c r="N46" s="454">
        <f t="shared" si="5"/>
        <v>0</v>
      </c>
      <c r="O46" s="454">
        <f t="shared" si="6"/>
        <v>0</v>
      </c>
      <c r="P46" s="454">
        <f t="shared" si="7"/>
        <v>0</v>
      </c>
    </row>
    <row r="47" spans="1:16" s="197" customFormat="1">
      <c r="A47" s="54">
        <v>29</v>
      </c>
      <c r="B47" s="195"/>
      <c r="C47" s="92" t="s">
        <v>404</v>
      </c>
      <c r="D47" s="75" t="s">
        <v>58</v>
      </c>
      <c r="E47" s="75">
        <v>18</v>
      </c>
      <c r="F47" s="448"/>
      <c r="G47" s="449"/>
      <c r="H47" s="450">
        <f t="shared" si="1"/>
        <v>0</v>
      </c>
      <c r="I47" s="449"/>
      <c r="J47" s="451"/>
      <c r="K47" s="452">
        <f t="shared" si="2"/>
        <v>0</v>
      </c>
      <c r="L47" s="453">
        <f t="shared" si="3"/>
        <v>0</v>
      </c>
      <c r="M47" s="454">
        <f t="shared" si="4"/>
        <v>0</v>
      </c>
      <c r="N47" s="454">
        <f t="shared" si="5"/>
        <v>0</v>
      </c>
      <c r="O47" s="454">
        <f t="shared" si="6"/>
        <v>0</v>
      </c>
      <c r="P47" s="454">
        <f t="shared" si="7"/>
        <v>0</v>
      </c>
    </row>
    <row r="48" spans="1:16" s="197" customFormat="1">
      <c r="A48" s="54">
        <v>30</v>
      </c>
      <c r="B48" s="195"/>
      <c r="C48" s="92" t="s">
        <v>405</v>
      </c>
      <c r="D48" s="75" t="s">
        <v>60</v>
      </c>
      <c r="E48" s="75">
        <v>18</v>
      </c>
      <c r="F48" s="448"/>
      <c r="G48" s="449"/>
      <c r="H48" s="450">
        <f t="shared" si="1"/>
        <v>0</v>
      </c>
      <c r="I48" s="449"/>
      <c r="J48" s="451"/>
      <c r="K48" s="452">
        <f t="shared" si="2"/>
        <v>0</v>
      </c>
      <c r="L48" s="453">
        <f t="shared" si="3"/>
        <v>0</v>
      </c>
      <c r="M48" s="454">
        <f t="shared" si="4"/>
        <v>0</v>
      </c>
      <c r="N48" s="454">
        <f t="shared" si="5"/>
        <v>0</v>
      </c>
      <c r="O48" s="454">
        <f t="shared" si="6"/>
        <v>0</v>
      </c>
      <c r="P48" s="454">
        <f t="shared" si="7"/>
        <v>0</v>
      </c>
    </row>
    <row r="49" spans="1:221" s="197" customFormat="1">
      <c r="A49" s="54">
        <v>31</v>
      </c>
      <c r="B49" s="195"/>
      <c r="C49" s="92" t="s">
        <v>406</v>
      </c>
      <c r="D49" s="75" t="s">
        <v>58</v>
      </c>
      <c r="E49" s="196">
        <v>1</v>
      </c>
      <c r="F49" s="448"/>
      <c r="G49" s="449"/>
      <c r="H49" s="450">
        <f t="shared" si="1"/>
        <v>0</v>
      </c>
      <c r="I49" s="449"/>
      <c r="J49" s="451"/>
      <c r="K49" s="452">
        <f t="shared" si="2"/>
        <v>0</v>
      </c>
      <c r="L49" s="453">
        <f t="shared" si="3"/>
        <v>0</v>
      </c>
      <c r="M49" s="454">
        <f t="shared" si="4"/>
        <v>0</v>
      </c>
      <c r="N49" s="454">
        <f t="shared" si="5"/>
        <v>0</v>
      </c>
      <c r="O49" s="454">
        <f t="shared" si="6"/>
        <v>0</v>
      </c>
      <c r="P49" s="454">
        <f t="shared" si="7"/>
        <v>0</v>
      </c>
    </row>
    <row r="50" spans="1:221" s="197" customFormat="1">
      <c r="A50" s="54">
        <v>32</v>
      </c>
      <c r="B50" s="195"/>
      <c r="C50" s="92" t="s">
        <v>407</v>
      </c>
      <c r="D50" s="75" t="s">
        <v>58</v>
      </c>
      <c r="E50" s="196">
        <v>1</v>
      </c>
      <c r="F50" s="448"/>
      <c r="G50" s="449"/>
      <c r="H50" s="450">
        <f t="shared" si="1"/>
        <v>0</v>
      </c>
      <c r="I50" s="449"/>
      <c r="J50" s="451"/>
      <c r="K50" s="452">
        <f t="shared" si="2"/>
        <v>0</v>
      </c>
      <c r="L50" s="453">
        <f t="shared" si="3"/>
        <v>0</v>
      </c>
      <c r="M50" s="454">
        <f t="shared" si="4"/>
        <v>0</v>
      </c>
      <c r="N50" s="454">
        <f t="shared" si="5"/>
        <v>0</v>
      </c>
      <c r="O50" s="454">
        <f t="shared" si="6"/>
        <v>0</v>
      </c>
      <c r="P50" s="454">
        <f t="shared" si="7"/>
        <v>0</v>
      </c>
    </row>
    <row r="51" spans="1:221" s="197" customFormat="1">
      <c r="A51" s="54">
        <v>33</v>
      </c>
      <c r="B51" s="195"/>
      <c r="C51" s="92" t="s">
        <v>408</v>
      </c>
      <c r="D51" s="75" t="s">
        <v>58</v>
      </c>
      <c r="E51" s="196">
        <v>1</v>
      </c>
      <c r="F51" s="448"/>
      <c r="G51" s="449"/>
      <c r="H51" s="450">
        <f t="shared" si="1"/>
        <v>0</v>
      </c>
      <c r="I51" s="449"/>
      <c r="J51" s="451"/>
      <c r="K51" s="452">
        <f t="shared" si="2"/>
        <v>0</v>
      </c>
      <c r="L51" s="453">
        <f t="shared" si="3"/>
        <v>0</v>
      </c>
      <c r="M51" s="454">
        <f t="shared" si="4"/>
        <v>0</v>
      </c>
      <c r="N51" s="454">
        <f t="shared" si="5"/>
        <v>0</v>
      </c>
      <c r="O51" s="454">
        <f t="shared" si="6"/>
        <v>0</v>
      </c>
      <c r="P51" s="454">
        <f t="shared" si="7"/>
        <v>0</v>
      </c>
    </row>
    <row r="52" spans="1:221" s="197" customFormat="1">
      <c r="A52" s="54">
        <v>34</v>
      </c>
      <c r="B52" s="195"/>
      <c r="C52" s="92" t="s">
        <v>260</v>
      </c>
      <c r="D52" s="75" t="s">
        <v>58</v>
      </c>
      <c r="E52" s="196">
        <v>1</v>
      </c>
      <c r="F52" s="448"/>
      <c r="G52" s="449"/>
      <c r="H52" s="450">
        <f t="shared" si="1"/>
        <v>0</v>
      </c>
      <c r="I52" s="449"/>
      <c r="J52" s="451"/>
      <c r="K52" s="452">
        <f t="shared" si="2"/>
        <v>0</v>
      </c>
      <c r="L52" s="453">
        <f t="shared" si="3"/>
        <v>0</v>
      </c>
      <c r="M52" s="454">
        <f t="shared" si="4"/>
        <v>0</v>
      </c>
      <c r="N52" s="454">
        <f t="shared" si="5"/>
        <v>0</v>
      </c>
      <c r="O52" s="454">
        <f t="shared" si="6"/>
        <v>0</v>
      </c>
      <c r="P52" s="454">
        <f t="shared" si="7"/>
        <v>0</v>
      </c>
    </row>
    <row r="53" spans="1:221" s="197" customFormat="1">
      <c r="A53" s="54"/>
      <c r="B53" s="195"/>
      <c r="C53" s="92"/>
      <c r="D53" s="196"/>
      <c r="E53" s="196"/>
      <c r="F53" s="448"/>
      <c r="G53" s="449"/>
      <c r="H53" s="450">
        <f t="shared" si="1"/>
        <v>0</v>
      </c>
      <c r="I53" s="449"/>
      <c r="J53" s="451"/>
      <c r="K53" s="452">
        <f t="shared" si="2"/>
        <v>0</v>
      </c>
      <c r="L53" s="453">
        <f t="shared" si="3"/>
        <v>0</v>
      </c>
      <c r="M53" s="454">
        <f t="shared" si="4"/>
        <v>0</v>
      </c>
      <c r="N53" s="454">
        <f t="shared" si="5"/>
        <v>0</v>
      </c>
      <c r="O53" s="454">
        <f t="shared" si="6"/>
        <v>0</v>
      </c>
      <c r="P53" s="454">
        <f t="shared" si="7"/>
        <v>0</v>
      </c>
    </row>
    <row r="54" spans="1:221" s="84" customFormat="1">
      <c r="A54" s="54">
        <v>35</v>
      </c>
      <c r="B54" s="106"/>
      <c r="C54" s="421" t="s">
        <v>576</v>
      </c>
      <c r="D54" s="106" t="s">
        <v>58</v>
      </c>
      <c r="E54" s="107">
        <v>1</v>
      </c>
      <c r="F54" s="448"/>
      <c r="G54" s="449"/>
      <c r="H54" s="450">
        <f t="shared" si="1"/>
        <v>0</v>
      </c>
      <c r="I54" s="449"/>
      <c r="J54" s="451"/>
      <c r="K54" s="452">
        <f t="shared" si="2"/>
        <v>0</v>
      </c>
      <c r="L54" s="453">
        <f t="shared" si="3"/>
        <v>0</v>
      </c>
      <c r="M54" s="454">
        <f t="shared" si="4"/>
        <v>0</v>
      </c>
      <c r="N54" s="454">
        <f t="shared" si="5"/>
        <v>0</v>
      </c>
      <c r="O54" s="454">
        <f t="shared" si="6"/>
        <v>0</v>
      </c>
      <c r="P54" s="454">
        <f t="shared" si="7"/>
        <v>0</v>
      </c>
    </row>
    <row r="55" spans="1:221">
      <c r="A55" s="54">
        <v>36</v>
      </c>
      <c r="B55" s="75"/>
      <c r="C55" s="61" t="s">
        <v>451</v>
      </c>
      <c r="D55" s="74" t="s">
        <v>10</v>
      </c>
      <c r="E55" s="326">
        <v>1</v>
      </c>
      <c r="F55" s="448"/>
      <c r="G55" s="449"/>
      <c r="H55" s="450">
        <f t="shared" si="1"/>
        <v>0</v>
      </c>
      <c r="I55" s="449"/>
      <c r="J55" s="451"/>
      <c r="K55" s="452">
        <f t="shared" si="2"/>
        <v>0</v>
      </c>
      <c r="L55" s="453">
        <f t="shared" si="3"/>
        <v>0</v>
      </c>
      <c r="M55" s="454">
        <f t="shared" si="4"/>
        <v>0</v>
      </c>
      <c r="N55" s="454">
        <f t="shared" si="5"/>
        <v>0</v>
      </c>
      <c r="O55" s="454">
        <f t="shared" si="6"/>
        <v>0</v>
      </c>
      <c r="P55" s="454">
        <f t="shared" si="7"/>
        <v>0</v>
      </c>
      <c r="Q55" s="327"/>
      <c r="R55" s="327"/>
      <c r="S55" s="327"/>
      <c r="T55" s="327"/>
      <c r="U55" s="327"/>
      <c r="V55" s="327"/>
      <c r="W55" s="327"/>
      <c r="X55" s="327"/>
      <c r="Y55" s="327"/>
      <c r="Z55" s="327"/>
      <c r="AA55" s="327"/>
      <c r="AB55" s="327"/>
      <c r="AC55" s="327"/>
      <c r="AD55" s="327"/>
      <c r="AE55" s="327"/>
      <c r="AF55" s="327"/>
      <c r="AG55" s="327"/>
      <c r="AH55" s="327"/>
      <c r="AI55" s="327"/>
      <c r="AJ55" s="327"/>
      <c r="AK55" s="327"/>
      <c r="AL55" s="327"/>
      <c r="AM55" s="327"/>
      <c r="AN55" s="327"/>
      <c r="AO55" s="327"/>
      <c r="AP55" s="327"/>
      <c r="AQ55" s="327"/>
      <c r="AR55" s="327"/>
      <c r="AS55" s="327"/>
      <c r="AT55" s="327"/>
      <c r="AU55" s="327"/>
      <c r="AV55" s="327"/>
      <c r="AW55" s="327"/>
      <c r="AX55" s="327"/>
      <c r="AY55" s="327"/>
      <c r="AZ55" s="327"/>
      <c r="BA55" s="327"/>
      <c r="BB55" s="327"/>
      <c r="BC55" s="327"/>
      <c r="BD55" s="327"/>
      <c r="BE55" s="327"/>
      <c r="BF55" s="327"/>
      <c r="BG55" s="327"/>
      <c r="BH55" s="327"/>
      <c r="BI55" s="327"/>
      <c r="BJ55" s="327"/>
      <c r="BK55" s="327"/>
      <c r="BL55" s="327"/>
      <c r="BM55" s="327"/>
      <c r="BN55" s="327"/>
      <c r="BO55" s="327"/>
      <c r="BP55" s="327"/>
      <c r="BQ55" s="327"/>
      <c r="BR55" s="327"/>
      <c r="BS55" s="327"/>
      <c r="BT55" s="327"/>
      <c r="BU55" s="327"/>
      <c r="BV55" s="327"/>
      <c r="BW55" s="327"/>
      <c r="BX55" s="327"/>
      <c r="BY55" s="327"/>
      <c r="BZ55" s="327"/>
      <c r="CA55" s="327"/>
      <c r="CB55" s="327"/>
      <c r="CC55" s="327"/>
      <c r="CD55" s="327"/>
      <c r="CE55" s="327"/>
      <c r="CF55" s="327"/>
      <c r="CG55" s="327"/>
      <c r="CH55" s="327"/>
      <c r="CI55" s="327"/>
      <c r="CJ55" s="327"/>
      <c r="CK55" s="327"/>
      <c r="CL55" s="327"/>
      <c r="CM55" s="327"/>
      <c r="CN55" s="327"/>
      <c r="CO55" s="327"/>
      <c r="CP55" s="327"/>
      <c r="CQ55" s="327"/>
      <c r="CR55" s="327"/>
      <c r="CS55" s="327"/>
      <c r="CT55" s="327"/>
      <c r="CU55" s="327"/>
      <c r="CV55" s="327"/>
      <c r="CW55" s="327"/>
      <c r="CX55" s="327"/>
      <c r="CY55" s="327"/>
      <c r="CZ55" s="327"/>
      <c r="DA55" s="327"/>
      <c r="DB55" s="327"/>
      <c r="DC55" s="327"/>
      <c r="DD55" s="327"/>
      <c r="DE55" s="327"/>
      <c r="DF55" s="327"/>
      <c r="DG55" s="327"/>
      <c r="DH55" s="327"/>
      <c r="DI55" s="327"/>
      <c r="DJ55" s="327"/>
      <c r="DK55" s="327"/>
      <c r="DL55" s="327"/>
      <c r="DM55" s="327"/>
      <c r="DN55" s="327"/>
      <c r="DO55" s="327"/>
      <c r="DP55" s="327"/>
      <c r="DQ55" s="327"/>
      <c r="DR55" s="327"/>
      <c r="DS55" s="327"/>
      <c r="DT55" s="327"/>
      <c r="DU55" s="327"/>
      <c r="DV55" s="327"/>
      <c r="DW55" s="327"/>
      <c r="DX55" s="327"/>
      <c r="DY55" s="327"/>
      <c r="DZ55" s="327"/>
      <c r="EA55" s="327"/>
      <c r="EB55" s="327"/>
      <c r="EC55" s="327"/>
      <c r="ED55" s="327"/>
      <c r="EE55" s="327"/>
      <c r="EF55" s="327"/>
      <c r="EG55" s="327"/>
      <c r="EH55" s="327"/>
      <c r="EI55" s="327"/>
      <c r="EJ55" s="327"/>
      <c r="EK55" s="327"/>
      <c r="EL55" s="327"/>
      <c r="EM55" s="327"/>
      <c r="EN55" s="327"/>
      <c r="EO55" s="327"/>
      <c r="EP55" s="327"/>
      <c r="EQ55" s="327"/>
      <c r="ER55" s="327"/>
      <c r="ES55" s="327"/>
      <c r="ET55" s="327"/>
      <c r="EU55" s="327"/>
      <c r="EV55" s="327"/>
      <c r="EW55" s="327"/>
      <c r="EX55" s="327"/>
      <c r="EY55" s="327"/>
      <c r="EZ55" s="327"/>
      <c r="FA55" s="327"/>
      <c r="FB55" s="327"/>
      <c r="FC55" s="327"/>
      <c r="FD55" s="327"/>
      <c r="FE55" s="327"/>
      <c r="FF55" s="327"/>
      <c r="FG55" s="327"/>
      <c r="FH55" s="327"/>
      <c r="FI55" s="327"/>
      <c r="FJ55" s="327"/>
      <c r="FK55" s="327"/>
      <c r="FL55" s="327"/>
      <c r="FM55" s="327"/>
      <c r="FN55" s="327"/>
      <c r="FO55" s="327"/>
      <c r="FP55" s="327"/>
      <c r="FQ55" s="327"/>
      <c r="FR55" s="327"/>
      <c r="FS55" s="327"/>
      <c r="FT55" s="327"/>
      <c r="FU55" s="327"/>
      <c r="FV55" s="327"/>
      <c r="FW55" s="327"/>
      <c r="FX55" s="327"/>
      <c r="FY55" s="327"/>
      <c r="FZ55" s="327"/>
      <c r="GA55" s="327"/>
      <c r="GB55" s="327"/>
      <c r="GC55" s="327"/>
      <c r="GD55" s="327"/>
      <c r="GE55" s="327"/>
      <c r="GF55" s="327"/>
      <c r="GG55" s="327"/>
      <c r="GH55" s="327"/>
      <c r="GI55" s="327"/>
      <c r="GJ55" s="327"/>
      <c r="GK55" s="327"/>
      <c r="GL55" s="327"/>
      <c r="GM55" s="327"/>
      <c r="GN55" s="327"/>
      <c r="GO55" s="327"/>
      <c r="GP55" s="327"/>
      <c r="GQ55" s="327"/>
      <c r="GR55" s="327"/>
      <c r="GS55" s="327"/>
      <c r="GT55" s="327"/>
      <c r="GU55" s="327"/>
      <c r="GV55" s="327"/>
      <c r="GW55" s="327"/>
      <c r="GX55" s="327"/>
      <c r="GY55" s="327"/>
      <c r="GZ55" s="327"/>
      <c r="HA55" s="327"/>
      <c r="HB55" s="327"/>
      <c r="HC55" s="327"/>
      <c r="HD55" s="327"/>
      <c r="HE55" s="327"/>
      <c r="HF55" s="327"/>
      <c r="HG55" s="327"/>
      <c r="HH55" s="327"/>
      <c r="HI55" s="327"/>
      <c r="HJ55" s="327"/>
      <c r="HK55" s="327"/>
      <c r="HL55" s="327"/>
      <c r="HM55" s="327"/>
    </row>
    <row r="56" spans="1:221">
      <c r="E56" s="57"/>
      <c r="F56" s="95"/>
      <c r="G56" s="86"/>
      <c r="H56" s="95"/>
      <c r="I56" s="95"/>
      <c r="J56" s="95"/>
      <c r="K56" s="96"/>
      <c r="L56" s="97"/>
      <c r="M56" s="98"/>
      <c r="N56" s="98"/>
      <c r="O56" s="98"/>
      <c r="P56" s="98"/>
    </row>
    <row r="57" spans="1:221">
      <c r="C57" s="96" t="s">
        <v>144</v>
      </c>
      <c r="D57" s="57" t="s">
        <v>37</v>
      </c>
      <c r="E57" s="99">
        <v>3900</v>
      </c>
      <c r="F57" s="95"/>
      <c r="G57" s="86"/>
      <c r="H57" s="95"/>
      <c r="I57" s="95"/>
      <c r="L57" s="101">
        <f>SUM($L$13:L56)</f>
        <v>0</v>
      </c>
      <c r="M57" s="102">
        <f>SUM($M$13:M56)</f>
        <v>0</v>
      </c>
      <c r="N57" s="102">
        <f>SUM($N$13:N56)</f>
        <v>0</v>
      </c>
      <c r="O57" s="102">
        <f>SUM($O$13:O56)</f>
        <v>0</v>
      </c>
      <c r="P57" s="102">
        <f>SUM($P$13:P56)</f>
        <v>0</v>
      </c>
    </row>
    <row r="58" spans="1:221">
      <c r="G58" s="86"/>
      <c r="L58" s="103"/>
    </row>
    <row r="59" spans="1:221">
      <c r="G59" s="77"/>
      <c r="L59" s="103"/>
    </row>
  </sheetData>
  <autoFilter ref="A12:P57" xr:uid="{00000000-0009-0000-0000-00000F000000}"/>
  <mergeCells count="7">
    <mergeCell ref="L10:P10"/>
    <mergeCell ref="A10:A11"/>
    <mergeCell ref="B10:B11"/>
    <mergeCell ref="C10:C11"/>
    <mergeCell ref="D10:D11"/>
    <mergeCell ref="E10:E11"/>
    <mergeCell ref="F10:K10"/>
  </mergeCells>
  <printOptions horizontalCentered="1" gridLines="1"/>
  <pageMargins left="0" right="0" top="0.86614173228346458" bottom="0.39370078740157483" header="0.19685039370078741" footer="0.15748031496062992"/>
  <pageSetup paperSize="9" scale="70" orientation="landscape" r:id="rId1"/>
  <headerFooter alignWithMargins="0">
    <oddFooter>&amp;C&amp;A&amp;R&amp;P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0000"/>
  </sheetPr>
  <dimension ref="A1:HM123"/>
  <sheetViews>
    <sheetView showZeros="0" topLeftCell="A91" zoomScaleNormal="100" zoomScaleSheetLayoutView="100" workbookViewId="0">
      <selection activeCell="A25" sqref="A25"/>
    </sheetView>
  </sheetViews>
  <sheetFormatPr defaultRowHeight="12.75"/>
  <cols>
    <col min="1" max="1" width="5" style="57" customWidth="1"/>
    <col min="2" max="2" width="10" style="57" customWidth="1"/>
    <col min="3" max="3" width="54.140625" style="61" customWidth="1"/>
    <col min="4" max="4" width="6.42578125" style="57" customWidth="1"/>
    <col min="5" max="5" width="9.5703125" style="62" customWidth="1"/>
    <col min="6" max="6" width="9.42578125" style="57" customWidth="1"/>
    <col min="7" max="7" width="7" style="57" customWidth="1"/>
    <col min="8" max="9" width="10.140625" style="57" customWidth="1"/>
    <col min="10" max="10" width="9" style="57" customWidth="1"/>
    <col min="11" max="11" width="10.140625" style="57" customWidth="1"/>
    <col min="12" max="12" width="9.5703125" style="57" customWidth="1"/>
    <col min="13" max="13" width="10.85546875" style="57" customWidth="1"/>
    <col min="14" max="14" width="11.7109375" style="57" customWidth="1"/>
    <col min="15" max="15" width="12.7109375" style="57" customWidth="1"/>
    <col min="16" max="16" width="12" style="57" customWidth="1"/>
    <col min="17" max="16384" width="9.140625" style="57"/>
  </cols>
  <sheetData>
    <row r="1" spans="1:16">
      <c r="B1" s="58"/>
      <c r="C1" s="104"/>
      <c r="D1" s="58"/>
      <c r="E1" s="58"/>
      <c r="F1" s="58"/>
      <c r="G1" s="59" t="s">
        <v>78</v>
      </c>
      <c r="H1" s="114" t="s">
        <v>39</v>
      </c>
      <c r="I1" s="58"/>
      <c r="J1" s="58"/>
      <c r="K1" s="58"/>
      <c r="L1" s="58"/>
      <c r="M1" s="58"/>
      <c r="N1" s="58"/>
      <c r="O1" s="58"/>
      <c r="P1" s="58"/>
    </row>
    <row r="2" spans="1:16">
      <c r="B2" s="60"/>
      <c r="C2" s="105"/>
      <c r="D2" s="60"/>
      <c r="E2" s="60"/>
      <c r="F2" s="60"/>
      <c r="G2" s="60" t="s">
        <v>152</v>
      </c>
      <c r="H2" s="60"/>
      <c r="I2" s="60"/>
      <c r="J2" s="60"/>
      <c r="K2" s="60"/>
      <c r="L2" s="60"/>
      <c r="M2" s="60"/>
      <c r="N2" s="60"/>
      <c r="O2" s="60"/>
      <c r="P2" s="60"/>
    </row>
    <row r="3" spans="1:16">
      <c r="F3" s="63"/>
    </row>
    <row r="4" spans="1:16">
      <c r="A4" s="57" t="s">
        <v>162</v>
      </c>
    </row>
    <row r="5" spans="1:16">
      <c r="A5" s="57" t="s">
        <v>163</v>
      </c>
    </row>
    <row r="6" spans="1:16">
      <c r="A6" s="57" t="s">
        <v>168</v>
      </c>
      <c r="M6" s="65" t="s">
        <v>0</v>
      </c>
      <c r="O6" s="66">
        <f>P121</f>
        <v>0</v>
      </c>
      <c r="P6" s="65" t="s">
        <v>51</v>
      </c>
    </row>
    <row r="7" spans="1:16">
      <c r="A7" s="57" t="s">
        <v>140</v>
      </c>
    </row>
    <row r="8" spans="1:16">
      <c r="A8" s="57" t="s">
        <v>151</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56.2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ht="11.25">
      <c r="A13" s="70"/>
      <c r="B13" s="70"/>
      <c r="C13" s="71"/>
      <c r="D13" s="70"/>
      <c r="E13" s="72"/>
      <c r="F13" s="70"/>
      <c r="G13" s="70"/>
      <c r="H13" s="70"/>
      <c r="I13" s="70"/>
      <c r="J13" s="70"/>
      <c r="K13" s="70"/>
      <c r="L13" s="73"/>
      <c r="M13" s="70"/>
      <c r="N13" s="70"/>
      <c r="O13" s="70"/>
      <c r="P13" s="70"/>
    </row>
    <row r="14" spans="1:16" s="324" customFormat="1">
      <c r="C14" s="115"/>
      <c r="D14" s="74"/>
      <c r="E14" s="325"/>
      <c r="F14" s="79"/>
      <c r="G14" s="86"/>
      <c r="H14" s="79"/>
      <c r="I14" s="79"/>
      <c r="J14" s="79"/>
      <c r="K14" s="79"/>
      <c r="L14" s="213"/>
      <c r="M14" s="79"/>
      <c r="N14" s="79"/>
      <c r="O14" s="79"/>
      <c r="P14" s="79"/>
    </row>
    <row r="15" spans="1:16" s="197" customFormat="1">
      <c r="A15" s="54"/>
      <c r="B15" s="195"/>
      <c r="C15" s="115" t="s">
        <v>298</v>
      </c>
      <c r="D15" s="196"/>
      <c r="E15" s="196"/>
      <c r="F15" s="448"/>
      <c r="G15" s="449"/>
      <c r="H15" s="450">
        <f>ROUND(F15*G15,2)</f>
        <v>0</v>
      </c>
      <c r="I15" s="449"/>
      <c r="J15" s="451"/>
      <c r="K15" s="452">
        <f>ROUND(SUM(H15:J15),2)</f>
        <v>0</v>
      </c>
      <c r="L15" s="453">
        <f>ROUND(E15*F15,2)</f>
        <v>0</v>
      </c>
      <c r="M15" s="454">
        <f>ROUND(E15*H15,2)</f>
        <v>0</v>
      </c>
      <c r="N15" s="454">
        <f>ROUND(E15*I15,2)</f>
        <v>0</v>
      </c>
      <c r="O15" s="454">
        <f>ROUND(E15*J15,2)</f>
        <v>0</v>
      </c>
      <c r="P15" s="454">
        <f>ROUND(SUM(M15:O15),2)</f>
        <v>0</v>
      </c>
    </row>
    <row r="16" spans="1:16" s="197" customFormat="1" ht="38.25">
      <c r="A16" s="54">
        <v>1</v>
      </c>
      <c r="B16" s="195"/>
      <c r="C16" s="199" t="s">
        <v>299</v>
      </c>
      <c r="D16" s="200" t="s">
        <v>58</v>
      </c>
      <c r="E16" s="200">
        <v>1</v>
      </c>
      <c r="F16" s="448"/>
      <c r="G16" s="449"/>
      <c r="H16" s="450">
        <f t="shared" ref="H16:H78" si="1">ROUND(F16*G16,2)</f>
        <v>0</v>
      </c>
      <c r="I16" s="449"/>
      <c r="J16" s="451"/>
      <c r="K16" s="452">
        <f t="shared" ref="K16:K79" si="2">ROUND(SUM(H16:J16),2)</f>
        <v>0</v>
      </c>
      <c r="L16" s="453">
        <f t="shared" ref="L16:L78" si="3">ROUND(E16*F16,2)</f>
        <v>0</v>
      </c>
      <c r="M16" s="454">
        <f t="shared" ref="M16:M78" si="4">ROUND(E16*H16,2)</f>
        <v>0</v>
      </c>
      <c r="N16" s="454">
        <f t="shared" ref="N16:N78" si="5">ROUND(E16*I16,2)</f>
        <v>0</v>
      </c>
      <c r="O16" s="454">
        <f t="shared" ref="O16:O78" si="6">ROUND(E16*J16,2)</f>
        <v>0</v>
      </c>
      <c r="P16" s="454">
        <f t="shared" ref="P16:P79" si="7">ROUND(SUM(M16:O16),2)</f>
        <v>0</v>
      </c>
    </row>
    <row r="17" spans="1:16" s="197" customFormat="1" ht="38.25">
      <c r="A17" s="54">
        <v>2</v>
      </c>
      <c r="B17" s="195"/>
      <c r="C17" s="199" t="s">
        <v>300</v>
      </c>
      <c r="D17" s="200" t="s">
        <v>58</v>
      </c>
      <c r="E17" s="200">
        <v>1</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197" customFormat="1" ht="38.25">
      <c r="A18" s="54">
        <v>3</v>
      </c>
      <c r="B18" s="195"/>
      <c r="C18" s="199" t="s">
        <v>301</v>
      </c>
      <c r="D18" s="200" t="s">
        <v>58</v>
      </c>
      <c r="E18" s="200">
        <v>1</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197" customFormat="1" ht="38.25">
      <c r="A19" s="54">
        <v>4</v>
      </c>
      <c r="B19" s="195"/>
      <c r="C19" s="199" t="s">
        <v>302</v>
      </c>
      <c r="D19" s="200" t="s">
        <v>58</v>
      </c>
      <c r="E19" s="200">
        <v>1</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197" customFormat="1" ht="38.25">
      <c r="A20" s="54">
        <v>5</v>
      </c>
      <c r="B20" s="195"/>
      <c r="C20" s="199" t="s">
        <v>303</v>
      </c>
      <c r="D20" s="200" t="s">
        <v>58</v>
      </c>
      <c r="E20" s="200">
        <v>1</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197" customFormat="1" ht="38.25">
      <c r="A21" s="54">
        <v>6</v>
      </c>
      <c r="B21" s="195"/>
      <c r="C21" s="199" t="s">
        <v>304</v>
      </c>
      <c r="D21" s="200" t="s">
        <v>58</v>
      </c>
      <c r="E21" s="200">
        <v>1</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197" customFormat="1" ht="38.25">
      <c r="A22" s="54">
        <v>7</v>
      </c>
      <c r="B22" s="195"/>
      <c r="C22" s="199" t="s">
        <v>305</v>
      </c>
      <c r="D22" s="200" t="s">
        <v>58</v>
      </c>
      <c r="E22" s="200">
        <v>1</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197" customFormat="1" ht="38.25">
      <c r="A23" s="54">
        <v>8</v>
      </c>
      <c r="B23" s="195"/>
      <c r="C23" s="199" t="s">
        <v>306</v>
      </c>
      <c r="D23" s="200" t="s">
        <v>58</v>
      </c>
      <c r="E23" s="200">
        <v>1</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197" customFormat="1" ht="38.25">
      <c r="A24" s="54">
        <v>9</v>
      </c>
      <c r="B24" s="195"/>
      <c r="C24" s="199" t="s">
        <v>307</v>
      </c>
      <c r="D24" s="200" t="s">
        <v>58</v>
      </c>
      <c r="E24" s="200">
        <v>1</v>
      </c>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197" customFormat="1">
      <c r="A25" s="54">
        <v>10</v>
      </c>
      <c r="B25" s="195"/>
      <c r="C25" s="137" t="s">
        <v>308</v>
      </c>
      <c r="D25" s="200" t="s">
        <v>58</v>
      </c>
      <c r="E25" s="200">
        <v>1</v>
      </c>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197" customFormat="1">
      <c r="A26" s="54">
        <v>11</v>
      </c>
      <c r="B26" s="195"/>
      <c r="C26" s="137" t="s">
        <v>309</v>
      </c>
      <c r="D26" s="200" t="s">
        <v>58</v>
      </c>
      <c r="E26" s="200">
        <v>1</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197" customFormat="1">
      <c r="A27" s="54">
        <v>12</v>
      </c>
      <c r="B27" s="195"/>
      <c r="C27" s="137" t="s">
        <v>310</v>
      </c>
      <c r="D27" s="200" t="s">
        <v>58</v>
      </c>
      <c r="E27" s="200">
        <v>1</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197" customFormat="1">
      <c r="A28" s="54">
        <v>13</v>
      </c>
      <c r="B28" s="195"/>
      <c r="C28" s="137" t="s">
        <v>311</v>
      </c>
      <c r="D28" s="200" t="s">
        <v>58</v>
      </c>
      <c r="E28" s="200">
        <v>1</v>
      </c>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197" customFormat="1">
      <c r="A29" s="54">
        <v>14</v>
      </c>
      <c r="B29" s="195"/>
      <c r="C29" s="137" t="s">
        <v>312</v>
      </c>
      <c r="D29" s="200" t="s">
        <v>58</v>
      </c>
      <c r="E29" s="200">
        <v>1</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197" customFormat="1">
      <c r="A30" s="54">
        <v>15</v>
      </c>
      <c r="B30" s="195"/>
      <c r="C30" s="137" t="s">
        <v>313</v>
      </c>
      <c r="D30" s="200" t="s">
        <v>58</v>
      </c>
      <c r="E30" s="200">
        <v>1</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197" customFormat="1">
      <c r="A31" s="54">
        <v>16</v>
      </c>
      <c r="B31" s="195"/>
      <c r="C31" s="137" t="s">
        <v>310</v>
      </c>
      <c r="D31" s="200" t="s">
        <v>58</v>
      </c>
      <c r="E31" s="200">
        <v>1</v>
      </c>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197" customFormat="1">
      <c r="A32" s="54">
        <v>17</v>
      </c>
      <c r="B32" s="195"/>
      <c r="C32" s="137" t="s">
        <v>314</v>
      </c>
      <c r="D32" s="200" t="s">
        <v>58</v>
      </c>
      <c r="E32" s="200">
        <v>1</v>
      </c>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197" customFormat="1">
      <c r="A33" s="54">
        <v>18</v>
      </c>
      <c r="B33" s="195"/>
      <c r="C33" s="137" t="s">
        <v>310</v>
      </c>
      <c r="D33" s="200" t="s">
        <v>58</v>
      </c>
      <c r="E33" s="200">
        <v>1</v>
      </c>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197" customFormat="1">
      <c r="A34" s="54">
        <v>19</v>
      </c>
      <c r="B34" s="195"/>
      <c r="C34" s="137" t="s">
        <v>315</v>
      </c>
      <c r="D34" s="200" t="s">
        <v>58</v>
      </c>
      <c r="E34" s="200">
        <v>1</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s="197" customFormat="1">
      <c r="A35" s="54">
        <v>20</v>
      </c>
      <c r="B35" s="195"/>
      <c r="C35" s="137" t="s">
        <v>310</v>
      </c>
      <c r="D35" s="200" t="s">
        <v>58</v>
      </c>
      <c r="E35" s="200">
        <v>1</v>
      </c>
      <c r="F35" s="448"/>
      <c r="G35" s="449"/>
      <c r="H35" s="450">
        <f t="shared" si="1"/>
        <v>0</v>
      </c>
      <c r="I35" s="449"/>
      <c r="J35" s="451"/>
      <c r="K35" s="452">
        <f t="shared" si="2"/>
        <v>0</v>
      </c>
      <c r="L35" s="453">
        <f t="shared" si="3"/>
        <v>0</v>
      </c>
      <c r="M35" s="454">
        <f t="shared" si="4"/>
        <v>0</v>
      </c>
      <c r="N35" s="454">
        <f t="shared" si="5"/>
        <v>0</v>
      </c>
      <c r="O35" s="454">
        <f t="shared" si="6"/>
        <v>0</v>
      </c>
      <c r="P35" s="454">
        <f t="shared" si="7"/>
        <v>0</v>
      </c>
    </row>
    <row r="36" spans="1:16" s="197" customFormat="1">
      <c r="A36" s="54">
        <v>21</v>
      </c>
      <c r="B36" s="195"/>
      <c r="C36" s="137" t="s">
        <v>316</v>
      </c>
      <c r="D36" s="200" t="s">
        <v>58</v>
      </c>
      <c r="E36" s="200">
        <v>9</v>
      </c>
      <c r="F36" s="448"/>
      <c r="G36" s="449"/>
      <c r="H36" s="450">
        <f t="shared" si="1"/>
        <v>0</v>
      </c>
      <c r="I36" s="449"/>
      <c r="J36" s="451"/>
      <c r="K36" s="452">
        <f t="shared" si="2"/>
        <v>0</v>
      </c>
      <c r="L36" s="453">
        <f t="shared" si="3"/>
        <v>0</v>
      </c>
      <c r="M36" s="454">
        <f t="shared" si="4"/>
        <v>0</v>
      </c>
      <c r="N36" s="454">
        <f t="shared" si="5"/>
        <v>0</v>
      </c>
      <c r="O36" s="454">
        <f t="shared" si="6"/>
        <v>0</v>
      </c>
      <c r="P36" s="454">
        <f t="shared" si="7"/>
        <v>0</v>
      </c>
    </row>
    <row r="37" spans="1:16" s="197" customFormat="1">
      <c r="A37" s="54">
        <v>22</v>
      </c>
      <c r="B37" s="195"/>
      <c r="C37" s="199" t="s">
        <v>317</v>
      </c>
      <c r="D37" s="200" t="s">
        <v>7</v>
      </c>
      <c r="E37" s="200">
        <v>7</v>
      </c>
      <c r="F37" s="448"/>
      <c r="G37" s="449"/>
      <c r="H37" s="450">
        <f t="shared" si="1"/>
        <v>0</v>
      </c>
      <c r="I37" s="449"/>
      <c r="J37" s="451"/>
      <c r="K37" s="452">
        <f t="shared" si="2"/>
        <v>0</v>
      </c>
      <c r="L37" s="453">
        <f t="shared" si="3"/>
        <v>0</v>
      </c>
      <c r="M37" s="454">
        <f t="shared" si="4"/>
        <v>0</v>
      </c>
      <c r="N37" s="454">
        <f t="shared" si="5"/>
        <v>0</v>
      </c>
      <c r="O37" s="454">
        <f t="shared" si="6"/>
        <v>0</v>
      </c>
      <c r="P37" s="454">
        <f t="shared" si="7"/>
        <v>0</v>
      </c>
    </row>
    <row r="38" spans="1:16" s="197" customFormat="1">
      <c r="A38" s="54">
        <v>23</v>
      </c>
      <c r="B38" s="195"/>
      <c r="C38" s="92" t="s">
        <v>318</v>
      </c>
      <c r="D38" s="196" t="s">
        <v>11</v>
      </c>
      <c r="E38" s="329">
        <v>65.98</v>
      </c>
      <c r="F38" s="448"/>
      <c r="G38" s="449"/>
      <c r="H38" s="450">
        <f t="shared" si="1"/>
        <v>0</v>
      </c>
      <c r="I38" s="449"/>
      <c r="J38" s="451"/>
      <c r="K38" s="452">
        <f t="shared" si="2"/>
        <v>0</v>
      </c>
      <c r="L38" s="453">
        <f t="shared" si="3"/>
        <v>0</v>
      </c>
      <c r="M38" s="454">
        <f t="shared" si="4"/>
        <v>0</v>
      </c>
      <c r="N38" s="454">
        <f t="shared" si="5"/>
        <v>0</v>
      </c>
      <c r="O38" s="454">
        <f t="shared" si="6"/>
        <v>0</v>
      </c>
      <c r="P38" s="454">
        <f t="shared" si="7"/>
        <v>0</v>
      </c>
    </row>
    <row r="39" spans="1:16" s="197" customFormat="1">
      <c r="A39" s="54">
        <v>24</v>
      </c>
      <c r="B39" s="195"/>
      <c r="C39" s="92" t="s">
        <v>319</v>
      </c>
      <c r="D39" s="196" t="s">
        <v>11</v>
      </c>
      <c r="E39" s="329">
        <v>68.989999999999995</v>
      </c>
      <c r="F39" s="448"/>
      <c r="G39" s="449"/>
      <c r="H39" s="450">
        <f t="shared" si="1"/>
        <v>0</v>
      </c>
      <c r="I39" s="449"/>
      <c r="J39" s="451"/>
      <c r="K39" s="452">
        <f t="shared" si="2"/>
        <v>0</v>
      </c>
      <c r="L39" s="453">
        <f t="shared" si="3"/>
        <v>0</v>
      </c>
      <c r="M39" s="454">
        <f t="shared" si="4"/>
        <v>0</v>
      </c>
      <c r="N39" s="454">
        <f t="shared" si="5"/>
        <v>0</v>
      </c>
      <c r="O39" s="454">
        <f t="shared" si="6"/>
        <v>0</v>
      </c>
      <c r="P39" s="454">
        <f t="shared" si="7"/>
        <v>0</v>
      </c>
    </row>
    <row r="40" spans="1:16" s="197" customFormat="1">
      <c r="A40" s="54">
        <v>25</v>
      </c>
      <c r="B40" s="195"/>
      <c r="C40" s="92" t="s">
        <v>320</v>
      </c>
      <c r="D40" s="196" t="s">
        <v>11</v>
      </c>
      <c r="E40" s="329">
        <v>140</v>
      </c>
      <c r="F40" s="448"/>
      <c r="G40" s="449"/>
      <c r="H40" s="450">
        <f t="shared" si="1"/>
        <v>0</v>
      </c>
      <c r="I40" s="449"/>
      <c r="J40" s="451"/>
      <c r="K40" s="452">
        <f t="shared" si="2"/>
        <v>0</v>
      </c>
      <c r="L40" s="453">
        <f t="shared" si="3"/>
        <v>0</v>
      </c>
      <c r="M40" s="454">
        <f t="shared" si="4"/>
        <v>0</v>
      </c>
      <c r="N40" s="454">
        <f t="shared" si="5"/>
        <v>0</v>
      </c>
      <c r="O40" s="454">
        <f t="shared" si="6"/>
        <v>0</v>
      </c>
      <c r="P40" s="454">
        <f t="shared" si="7"/>
        <v>0</v>
      </c>
    </row>
    <row r="41" spans="1:16" s="197" customFormat="1">
      <c r="A41" s="54">
        <v>26</v>
      </c>
      <c r="B41" s="195"/>
      <c r="C41" s="92" t="s">
        <v>321</v>
      </c>
      <c r="D41" s="196" t="s">
        <v>11</v>
      </c>
      <c r="E41" s="329">
        <v>180</v>
      </c>
      <c r="F41" s="448"/>
      <c r="G41" s="449"/>
      <c r="H41" s="450">
        <f t="shared" si="1"/>
        <v>0</v>
      </c>
      <c r="I41" s="449"/>
      <c r="J41" s="451"/>
      <c r="K41" s="452">
        <f t="shared" si="2"/>
        <v>0</v>
      </c>
      <c r="L41" s="453">
        <f t="shared" si="3"/>
        <v>0</v>
      </c>
      <c r="M41" s="454">
        <f t="shared" si="4"/>
        <v>0</v>
      </c>
      <c r="N41" s="454">
        <f t="shared" si="5"/>
        <v>0</v>
      </c>
      <c r="O41" s="454">
        <f t="shared" si="6"/>
        <v>0</v>
      </c>
      <c r="P41" s="454">
        <f t="shared" si="7"/>
        <v>0</v>
      </c>
    </row>
    <row r="42" spans="1:16" s="197" customFormat="1">
      <c r="A42" s="54">
        <v>27</v>
      </c>
      <c r="B42" s="195"/>
      <c r="C42" s="92" t="s">
        <v>322</v>
      </c>
      <c r="D42" s="196" t="s">
        <v>11</v>
      </c>
      <c r="E42" s="329">
        <v>75</v>
      </c>
      <c r="F42" s="448"/>
      <c r="G42" s="449"/>
      <c r="H42" s="450">
        <f t="shared" si="1"/>
        <v>0</v>
      </c>
      <c r="I42" s="449"/>
      <c r="J42" s="451"/>
      <c r="K42" s="452">
        <f t="shared" si="2"/>
        <v>0</v>
      </c>
      <c r="L42" s="453">
        <f t="shared" si="3"/>
        <v>0</v>
      </c>
      <c r="M42" s="454">
        <f t="shared" si="4"/>
        <v>0</v>
      </c>
      <c r="N42" s="454">
        <f t="shared" si="5"/>
        <v>0</v>
      </c>
      <c r="O42" s="454">
        <f t="shared" si="6"/>
        <v>0</v>
      </c>
      <c r="P42" s="454">
        <f t="shared" si="7"/>
        <v>0</v>
      </c>
    </row>
    <row r="43" spans="1:16" s="197" customFormat="1">
      <c r="A43" s="54">
        <v>28</v>
      </c>
      <c r="B43" s="195"/>
      <c r="C43" s="92" t="s">
        <v>323</v>
      </c>
      <c r="D43" s="196" t="s">
        <v>11</v>
      </c>
      <c r="E43" s="329">
        <v>32</v>
      </c>
      <c r="F43" s="448"/>
      <c r="G43" s="449"/>
      <c r="H43" s="450">
        <f t="shared" si="1"/>
        <v>0</v>
      </c>
      <c r="I43" s="449"/>
      <c r="J43" s="451"/>
      <c r="K43" s="452">
        <f t="shared" si="2"/>
        <v>0</v>
      </c>
      <c r="L43" s="453">
        <f t="shared" si="3"/>
        <v>0</v>
      </c>
      <c r="M43" s="454">
        <f t="shared" si="4"/>
        <v>0</v>
      </c>
      <c r="N43" s="454">
        <f t="shared" si="5"/>
        <v>0</v>
      </c>
      <c r="O43" s="454">
        <f t="shared" si="6"/>
        <v>0</v>
      </c>
      <c r="P43" s="454">
        <f t="shared" si="7"/>
        <v>0</v>
      </c>
    </row>
    <row r="44" spans="1:16" s="197" customFormat="1">
      <c r="A44" s="54">
        <v>29</v>
      </c>
      <c r="B44" s="195"/>
      <c r="C44" s="92" t="s">
        <v>324</v>
      </c>
      <c r="D44" s="200" t="s">
        <v>58</v>
      </c>
      <c r="E44" s="196">
        <v>9</v>
      </c>
      <c r="F44" s="448"/>
      <c r="G44" s="449"/>
      <c r="H44" s="450">
        <f t="shared" si="1"/>
        <v>0</v>
      </c>
      <c r="I44" s="449"/>
      <c r="J44" s="451"/>
      <c r="K44" s="452">
        <f t="shared" si="2"/>
        <v>0</v>
      </c>
      <c r="L44" s="453">
        <f t="shared" si="3"/>
        <v>0</v>
      </c>
      <c r="M44" s="454">
        <f t="shared" si="4"/>
        <v>0</v>
      </c>
      <c r="N44" s="454">
        <f t="shared" si="5"/>
        <v>0</v>
      </c>
      <c r="O44" s="454">
        <f t="shared" si="6"/>
        <v>0</v>
      </c>
      <c r="P44" s="454">
        <f t="shared" si="7"/>
        <v>0</v>
      </c>
    </row>
    <row r="45" spans="1:16" s="197" customFormat="1">
      <c r="A45" s="54">
        <v>30</v>
      </c>
      <c r="B45" s="195"/>
      <c r="C45" s="92" t="s">
        <v>325</v>
      </c>
      <c r="D45" s="200" t="s">
        <v>58</v>
      </c>
      <c r="E45" s="196">
        <v>9</v>
      </c>
      <c r="F45" s="448"/>
      <c r="G45" s="449"/>
      <c r="H45" s="450">
        <f t="shared" si="1"/>
        <v>0</v>
      </c>
      <c r="I45" s="449"/>
      <c r="J45" s="451"/>
      <c r="K45" s="452">
        <f t="shared" si="2"/>
        <v>0</v>
      </c>
      <c r="L45" s="453">
        <f t="shared" si="3"/>
        <v>0</v>
      </c>
      <c r="M45" s="454">
        <f t="shared" si="4"/>
        <v>0</v>
      </c>
      <c r="N45" s="454">
        <f t="shared" si="5"/>
        <v>0</v>
      </c>
      <c r="O45" s="454">
        <f t="shared" si="6"/>
        <v>0</v>
      </c>
      <c r="P45" s="454">
        <f t="shared" si="7"/>
        <v>0</v>
      </c>
    </row>
    <row r="46" spans="1:16" s="197" customFormat="1">
      <c r="A46" s="54">
        <v>31</v>
      </c>
      <c r="B46" s="195"/>
      <c r="C46" s="92" t="s">
        <v>326</v>
      </c>
      <c r="D46" s="196" t="s">
        <v>60</v>
      </c>
      <c r="E46" s="196">
        <v>9</v>
      </c>
      <c r="F46" s="448"/>
      <c r="G46" s="449"/>
      <c r="H46" s="450">
        <f t="shared" si="1"/>
        <v>0</v>
      </c>
      <c r="I46" s="449"/>
      <c r="J46" s="451"/>
      <c r="K46" s="452">
        <f t="shared" si="2"/>
        <v>0</v>
      </c>
      <c r="L46" s="453">
        <f t="shared" si="3"/>
        <v>0</v>
      </c>
      <c r="M46" s="454">
        <f t="shared" si="4"/>
        <v>0</v>
      </c>
      <c r="N46" s="454">
        <f t="shared" si="5"/>
        <v>0</v>
      </c>
      <c r="O46" s="454">
        <f t="shared" si="6"/>
        <v>0</v>
      </c>
      <c r="P46" s="454">
        <f t="shared" si="7"/>
        <v>0</v>
      </c>
    </row>
    <row r="47" spans="1:16" s="197" customFormat="1">
      <c r="A47" s="54">
        <v>32</v>
      </c>
      <c r="B47" s="195"/>
      <c r="C47" s="92" t="s">
        <v>327</v>
      </c>
      <c r="D47" s="196" t="s">
        <v>60</v>
      </c>
      <c r="E47" s="196">
        <v>9</v>
      </c>
      <c r="F47" s="448"/>
      <c r="G47" s="449"/>
      <c r="H47" s="450">
        <f t="shared" si="1"/>
        <v>0</v>
      </c>
      <c r="I47" s="449"/>
      <c r="J47" s="451"/>
      <c r="K47" s="452">
        <f t="shared" si="2"/>
        <v>0</v>
      </c>
      <c r="L47" s="453">
        <f t="shared" si="3"/>
        <v>0</v>
      </c>
      <c r="M47" s="454">
        <f t="shared" si="4"/>
        <v>0</v>
      </c>
      <c r="N47" s="454">
        <f t="shared" si="5"/>
        <v>0</v>
      </c>
      <c r="O47" s="454">
        <f t="shared" si="6"/>
        <v>0</v>
      </c>
      <c r="P47" s="454">
        <f t="shared" si="7"/>
        <v>0</v>
      </c>
    </row>
    <row r="48" spans="1:16" s="197" customFormat="1">
      <c r="A48" s="54">
        <v>33</v>
      </c>
      <c r="B48" s="195"/>
      <c r="C48" s="92" t="s">
        <v>328</v>
      </c>
      <c r="D48" s="196" t="s">
        <v>60</v>
      </c>
      <c r="E48" s="196">
        <v>25</v>
      </c>
      <c r="F48" s="448"/>
      <c r="G48" s="449"/>
      <c r="H48" s="450">
        <f t="shared" si="1"/>
        <v>0</v>
      </c>
      <c r="I48" s="449"/>
      <c r="J48" s="451"/>
      <c r="K48" s="452">
        <f t="shared" si="2"/>
        <v>0</v>
      </c>
      <c r="L48" s="453">
        <f t="shared" si="3"/>
        <v>0</v>
      </c>
      <c r="M48" s="454">
        <f t="shared" si="4"/>
        <v>0</v>
      </c>
      <c r="N48" s="454">
        <f t="shared" si="5"/>
        <v>0</v>
      </c>
      <c r="O48" s="454">
        <f t="shared" si="6"/>
        <v>0</v>
      </c>
      <c r="P48" s="454">
        <f t="shared" si="7"/>
        <v>0</v>
      </c>
    </row>
    <row r="49" spans="1:16" s="197" customFormat="1">
      <c r="A49" s="54">
        <v>34</v>
      </c>
      <c r="B49" s="195"/>
      <c r="C49" s="92" t="s">
        <v>329</v>
      </c>
      <c r="D49" s="196" t="s">
        <v>60</v>
      </c>
      <c r="E49" s="196">
        <v>26</v>
      </c>
      <c r="F49" s="448"/>
      <c r="G49" s="449"/>
      <c r="H49" s="450">
        <f t="shared" si="1"/>
        <v>0</v>
      </c>
      <c r="I49" s="449"/>
      <c r="J49" s="451"/>
      <c r="K49" s="452">
        <f t="shared" si="2"/>
        <v>0</v>
      </c>
      <c r="L49" s="453">
        <f t="shared" si="3"/>
        <v>0</v>
      </c>
      <c r="M49" s="454">
        <f t="shared" si="4"/>
        <v>0</v>
      </c>
      <c r="N49" s="454">
        <f t="shared" si="5"/>
        <v>0</v>
      </c>
      <c r="O49" s="454">
        <f t="shared" si="6"/>
        <v>0</v>
      </c>
      <c r="P49" s="454">
        <f t="shared" si="7"/>
        <v>0</v>
      </c>
    </row>
    <row r="50" spans="1:16" s="197" customFormat="1">
      <c r="A50" s="54">
        <v>35</v>
      </c>
      <c r="B50" s="195"/>
      <c r="C50" s="92" t="s">
        <v>330</v>
      </c>
      <c r="D50" s="196" t="s">
        <v>60</v>
      </c>
      <c r="E50" s="196">
        <v>12</v>
      </c>
      <c r="F50" s="448"/>
      <c r="G50" s="449"/>
      <c r="H50" s="450">
        <f t="shared" si="1"/>
        <v>0</v>
      </c>
      <c r="I50" s="449"/>
      <c r="J50" s="451"/>
      <c r="K50" s="452">
        <f t="shared" si="2"/>
        <v>0</v>
      </c>
      <c r="L50" s="453">
        <f t="shared" si="3"/>
        <v>0</v>
      </c>
      <c r="M50" s="454">
        <f t="shared" si="4"/>
        <v>0</v>
      </c>
      <c r="N50" s="454">
        <f t="shared" si="5"/>
        <v>0</v>
      </c>
      <c r="O50" s="454">
        <f t="shared" si="6"/>
        <v>0</v>
      </c>
      <c r="P50" s="454">
        <f t="shared" si="7"/>
        <v>0</v>
      </c>
    </row>
    <row r="51" spans="1:16" s="197" customFormat="1">
      <c r="A51" s="54">
        <v>36</v>
      </c>
      <c r="B51" s="195"/>
      <c r="C51" s="92" t="s">
        <v>331</v>
      </c>
      <c r="D51" s="196" t="s">
        <v>60</v>
      </c>
      <c r="E51" s="196">
        <v>4</v>
      </c>
      <c r="F51" s="448"/>
      <c r="G51" s="449"/>
      <c r="H51" s="450">
        <f t="shared" si="1"/>
        <v>0</v>
      </c>
      <c r="I51" s="449"/>
      <c r="J51" s="451"/>
      <c r="K51" s="452">
        <f t="shared" si="2"/>
        <v>0</v>
      </c>
      <c r="L51" s="453">
        <f t="shared" si="3"/>
        <v>0</v>
      </c>
      <c r="M51" s="454">
        <f t="shared" si="4"/>
        <v>0</v>
      </c>
      <c r="N51" s="454">
        <f t="shared" si="5"/>
        <v>0</v>
      </c>
      <c r="O51" s="454">
        <f t="shared" si="6"/>
        <v>0</v>
      </c>
      <c r="P51" s="454">
        <f t="shared" si="7"/>
        <v>0</v>
      </c>
    </row>
    <row r="52" spans="1:16" s="197" customFormat="1">
      <c r="A52" s="54">
        <v>37</v>
      </c>
      <c r="B52" s="195"/>
      <c r="C52" s="92" t="s">
        <v>332</v>
      </c>
      <c r="D52" s="196" t="s">
        <v>60</v>
      </c>
      <c r="E52" s="196">
        <v>18</v>
      </c>
      <c r="F52" s="448"/>
      <c r="G52" s="449"/>
      <c r="H52" s="450">
        <f t="shared" si="1"/>
        <v>0</v>
      </c>
      <c r="I52" s="449"/>
      <c r="J52" s="451"/>
      <c r="K52" s="452">
        <f t="shared" si="2"/>
        <v>0</v>
      </c>
      <c r="L52" s="453">
        <f t="shared" si="3"/>
        <v>0</v>
      </c>
      <c r="M52" s="454">
        <f t="shared" si="4"/>
        <v>0</v>
      </c>
      <c r="N52" s="454">
        <f t="shared" si="5"/>
        <v>0</v>
      </c>
      <c r="O52" s="454">
        <f t="shared" si="6"/>
        <v>0</v>
      </c>
      <c r="P52" s="454">
        <f t="shared" si="7"/>
        <v>0</v>
      </c>
    </row>
    <row r="53" spans="1:16" s="197" customFormat="1">
      <c r="A53" s="54">
        <v>38</v>
      </c>
      <c r="B53" s="195"/>
      <c r="C53" s="137" t="s">
        <v>333</v>
      </c>
      <c r="D53" s="196" t="s">
        <v>60</v>
      </c>
      <c r="E53" s="138">
        <v>9</v>
      </c>
      <c r="F53" s="448"/>
      <c r="G53" s="449"/>
      <c r="H53" s="450">
        <f t="shared" si="1"/>
        <v>0</v>
      </c>
      <c r="I53" s="449"/>
      <c r="J53" s="451"/>
      <c r="K53" s="452">
        <f t="shared" si="2"/>
        <v>0</v>
      </c>
      <c r="L53" s="453">
        <f t="shared" si="3"/>
        <v>0</v>
      </c>
      <c r="M53" s="454">
        <f t="shared" si="4"/>
        <v>0</v>
      </c>
      <c r="N53" s="454">
        <f t="shared" si="5"/>
        <v>0</v>
      </c>
      <c r="O53" s="454">
        <f t="shared" si="6"/>
        <v>0</v>
      </c>
      <c r="P53" s="454">
        <f t="shared" si="7"/>
        <v>0</v>
      </c>
    </row>
    <row r="54" spans="1:16" s="197" customFormat="1">
      <c r="A54" s="54">
        <v>39</v>
      </c>
      <c r="B54" s="195"/>
      <c r="C54" s="137" t="s">
        <v>334</v>
      </c>
      <c r="D54" s="196" t="s">
        <v>60</v>
      </c>
      <c r="E54" s="138">
        <v>8</v>
      </c>
      <c r="F54" s="448"/>
      <c r="G54" s="449"/>
      <c r="H54" s="450">
        <f t="shared" si="1"/>
        <v>0</v>
      </c>
      <c r="I54" s="449"/>
      <c r="J54" s="451"/>
      <c r="K54" s="452">
        <f t="shared" si="2"/>
        <v>0</v>
      </c>
      <c r="L54" s="453">
        <f t="shared" si="3"/>
        <v>0</v>
      </c>
      <c r="M54" s="454">
        <f t="shared" si="4"/>
        <v>0</v>
      </c>
      <c r="N54" s="454">
        <f t="shared" si="5"/>
        <v>0</v>
      </c>
      <c r="O54" s="454">
        <f t="shared" si="6"/>
        <v>0</v>
      </c>
      <c r="P54" s="454">
        <f t="shared" si="7"/>
        <v>0</v>
      </c>
    </row>
    <row r="55" spans="1:16" s="197" customFormat="1">
      <c r="A55" s="54">
        <v>40</v>
      </c>
      <c r="B55" s="195"/>
      <c r="C55" s="137" t="s">
        <v>335</v>
      </c>
      <c r="D55" s="196" t="s">
        <v>60</v>
      </c>
      <c r="E55" s="138">
        <v>17</v>
      </c>
      <c r="F55" s="448"/>
      <c r="G55" s="449"/>
      <c r="H55" s="450">
        <f t="shared" si="1"/>
        <v>0</v>
      </c>
      <c r="I55" s="449"/>
      <c r="J55" s="451"/>
      <c r="K55" s="452">
        <f t="shared" si="2"/>
        <v>0</v>
      </c>
      <c r="L55" s="453">
        <f t="shared" si="3"/>
        <v>0</v>
      </c>
      <c r="M55" s="454">
        <f t="shared" si="4"/>
        <v>0</v>
      </c>
      <c r="N55" s="454">
        <f t="shared" si="5"/>
        <v>0</v>
      </c>
      <c r="O55" s="454">
        <f t="shared" si="6"/>
        <v>0</v>
      </c>
      <c r="P55" s="454">
        <f t="shared" si="7"/>
        <v>0</v>
      </c>
    </row>
    <row r="56" spans="1:16" s="197" customFormat="1">
      <c r="A56" s="54">
        <v>41</v>
      </c>
      <c r="B56" s="195"/>
      <c r="C56" s="137" t="s">
        <v>336</v>
      </c>
      <c r="D56" s="196" t="s">
        <v>60</v>
      </c>
      <c r="E56" s="138">
        <v>12</v>
      </c>
      <c r="F56" s="448"/>
      <c r="G56" s="449"/>
      <c r="H56" s="450">
        <f t="shared" si="1"/>
        <v>0</v>
      </c>
      <c r="I56" s="449"/>
      <c r="J56" s="451"/>
      <c r="K56" s="452">
        <f t="shared" si="2"/>
        <v>0</v>
      </c>
      <c r="L56" s="453">
        <f t="shared" si="3"/>
        <v>0</v>
      </c>
      <c r="M56" s="454">
        <f t="shared" si="4"/>
        <v>0</v>
      </c>
      <c r="N56" s="454">
        <f t="shared" si="5"/>
        <v>0</v>
      </c>
      <c r="O56" s="454">
        <f t="shared" si="6"/>
        <v>0</v>
      </c>
      <c r="P56" s="454">
        <f t="shared" si="7"/>
        <v>0</v>
      </c>
    </row>
    <row r="57" spans="1:16" s="197" customFormat="1">
      <c r="A57" s="54">
        <v>42</v>
      </c>
      <c r="B57" s="195"/>
      <c r="C57" s="137" t="s">
        <v>337</v>
      </c>
      <c r="D57" s="200" t="s">
        <v>58</v>
      </c>
      <c r="E57" s="138">
        <v>1</v>
      </c>
      <c r="F57" s="448"/>
      <c r="G57" s="449"/>
      <c r="H57" s="450">
        <f t="shared" si="1"/>
        <v>0</v>
      </c>
      <c r="I57" s="449"/>
      <c r="J57" s="451"/>
      <c r="K57" s="452">
        <f t="shared" si="2"/>
        <v>0</v>
      </c>
      <c r="L57" s="453">
        <f t="shared" si="3"/>
        <v>0</v>
      </c>
      <c r="M57" s="454">
        <f t="shared" si="4"/>
        <v>0</v>
      </c>
      <c r="N57" s="454">
        <f t="shared" si="5"/>
        <v>0</v>
      </c>
      <c r="O57" s="454">
        <f t="shared" si="6"/>
        <v>0</v>
      </c>
      <c r="P57" s="454">
        <f t="shared" si="7"/>
        <v>0</v>
      </c>
    </row>
    <row r="58" spans="1:16" s="197" customFormat="1">
      <c r="A58" s="54">
        <v>43</v>
      </c>
      <c r="B58" s="195"/>
      <c r="C58" s="137" t="s">
        <v>338</v>
      </c>
      <c r="D58" s="200" t="s">
        <v>58</v>
      </c>
      <c r="E58" s="138">
        <v>4</v>
      </c>
      <c r="F58" s="448"/>
      <c r="G58" s="449"/>
      <c r="H58" s="450">
        <f t="shared" si="1"/>
        <v>0</v>
      </c>
      <c r="I58" s="449"/>
      <c r="J58" s="451"/>
      <c r="K58" s="452">
        <f t="shared" si="2"/>
        <v>0</v>
      </c>
      <c r="L58" s="453">
        <f t="shared" si="3"/>
        <v>0</v>
      </c>
      <c r="M58" s="454">
        <f t="shared" si="4"/>
        <v>0</v>
      </c>
      <c r="N58" s="454">
        <f t="shared" si="5"/>
        <v>0</v>
      </c>
      <c r="O58" s="454">
        <f t="shared" si="6"/>
        <v>0</v>
      </c>
      <c r="P58" s="454">
        <f t="shared" si="7"/>
        <v>0</v>
      </c>
    </row>
    <row r="59" spans="1:16" s="197" customFormat="1">
      <c r="A59" s="54">
        <v>44</v>
      </c>
      <c r="B59" s="195"/>
      <c r="C59" s="137" t="s">
        <v>339</v>
      </c>
      <c r="D59" s="196" t="s">
        <v>60</v>
      </c>
      <c r="E59" s="138">
        <v>4</v>
      </c>
      <c r="F59" s="448"/>
      <c r="G59" s="449"/>
      <c r="H59" s="450">
        <f t="shared" si="1"/>
        <v>0</v>
      </c>
      <c r="I59" s="449"/>
      <c r="J59" s="451"/>
      <c r="K59" s="452">
        <f t="shared" si="2"/>
        <v>0</v>
      </c>
      <c r="L59" s="453">
        <f t="shared" si="3"/>
        <v>0</v>
      </c>
      <c r="M59" s="454">
        <f t="shared" si="4"/>
        <v>0</v>
      </c>
      <c r="N59" s="454">
        <f t="shared" si="5"/>
        <v>0</v>
      </c>
      <c r="O59" s="454">
        <f t="shared" si="6"/>
        <v>0</v>
      </c>
      <c r="P59" s="454">
        <f t="shared" si="7"/>
        <v>0</v>
      </c>
    </row>
    <row r="60" spans="1:16" s="197" customFormat="1">
      <c r="A60" s="54">
        <v>45</v>
      </c>
      <c r="B60" s="195"/>
      <c r="C60" s="137" t="s">
        <v>340</v>
      </c>
      <c r="D60" s="196" t="s">
        <v>60</v>
      </c>
      <c r="E60" s="138">
        <v>1</v>
      </c>
      <c r="F60" s="448"/>
      <c r="G60" s="449"/>
      <c r="H60" s="450">
        <f t="shared" si="1"/>
        <v>0</v>
      </c>
      <c r="I60" s="449"/>
      <c r="J60" s="451"/>
      <c r="K60" s="452">
        <f t="shared" si="2"/>
        <v>0</v>
      </c>
      <c r="L60" s="453">
        <f t="shared" si="3"/>
        <v>0</v>
      </c>
      <c r="M60" s="454">
        <f t="shared" si="4"/>
        <v>0</v>
      </c>
      <c r="N60" s="454">
        <f t="shared" si="5"/>
        <v>0</v>
      </c>
      <c r="O60" s="454">
        <f t="shared" si="6"/>
        <v>0</v>
      </c>
      <c r="P60" s="454">
        <f t="shared" si="7"/>
        <v>0</v>
      </c>
    </row>
    <row r="61" spans="1:16" s="197" customFormat="1">
      <c r="A61" s="54">
        <v>46</v>
      </c>
      <c r="B61" s="195"/>
      <c r="C61" s="137" t="s">
        <v>341</v>
      </c>
      <c r="D61" s="196" t="s">
        <v>60</v>
      </c>
      <c r="E61" s="138">
        <v>4</v>
      </c>
      <c r="F61" s="448"/>
      <c r="G61" s="449"/>
      <c r="H61" s="450">
        <f t="shared" si="1"/>
        <v>0</v>
      </c>
      <c r="I61" s="449"/>
      <c r="J61" s="451"/>
      <c r="K61" s="452">
        <f t="shared" si="2"/>
        <v>0</v>
      </c>
      <c r="L61" s="453">
        <f t="shared" si="3"/>
        <v>0</v>
      </c>
      <c r="M61" s="454">
        <f t="shared" si="4"/>
        <v>0</v>
      </c>
      <c r="N61" s="454">
        <f t="shared" si="5"/>
        <v>0</v>
      </c>
      <c r="O61" s="454">
        <f t="shared" si="6"/>
        <v>0</v>
      </c>
      <c r="P61" s="454">
        <f t="shared" si="7"/>
        <v>0</v>
      </c>
    </row>
    <row r="62" spans="1:16" s="197" customFormat="1">
      <c r="A62" s="54">
        <v>47</v>
      </c>
      <c r="B62" s="195"/>
      <c r="C62" s="137" t="s">
        <v>342</v>
      </c>
      <c r="D62" s="196" t="s">
        <v>60</v>
      </c>
      <c r="E62" s="138">
        <v>17</v>
      </c>
      <c r="F62" s="448"/>
      <c r="G62" s="449"/>
      <c r="H62" s="450">
        <f t="shared" si="1"/>
        <v>0</v>
      </c>
      <c r="I62" s="449"/>
      <c r="J62" s="451"/>
      <c r="K62" s="452">
        <f t="shared" si="2"/>
        <v>0</v>
      </c>
      <c r="L62" s="453">
        <f t="shared" si="3"/>
        <v>0</v>
      </c>
      <c r="M62" s="454">
        <f t="shared" si="4"/>
        <v>0</v>
      </c>
      <c r="N62" s="454">
        <f t="shared" si="5"/>
        <v>0</v>
      </c>
      <c r="O62" s="454">
        <f t="shared" si="6"/>
        <v>0</v>
      </c>
      <c r="P62" s="454">
        <f t="shared" si="7"/>
        <v>0</v>
      </c>
    </row>
    <row r="63" spans="1:16" s="197" customFormat="1">
      <c r="A63" s="54">
        <v>48</v>
      </c>
      <c r="B63" s="195"/>
      <c r="C63" s="137" t="s">
        <v>343</v>
      </c>
      <c r="D63" s="200" t="s">
        <v>58</v>
      </c>
      <c r="E63" s="138">
        <v>9</v>
      </c>
      <c r="F63" s="448"/>
      <c r="G63" s="449"/>
      <c r="H63" s="450">
        <f t="shared" si="1"/>
        <v>0</v>
      </c>
      <c r="I63" s="449"/>
      <c r="J63" s="451"/>
      <c r="K63" s="452">
        <f t="shared" si="2"/>
        <v>0</v>
      </c>
      <c r="L63" s="453">
        <f t="shared" si="3"/>
        <v>0</v>
      </c>
      <c r="M63" s="454">
        <f t="shared" si="4"/>
        <v>0</v>
      </c>
      <c r="N63" s="454">
        <f t="shared" si="5"/>
        <v>0</v>
      </c>
      <c r="O63" s="454">
        <f t="shared" si="6"/>
        <v>0</v>
      </c>
      <c r="P63" s="454">
        <f t="shared" si="7"/>
        <v>0</v>
      </c>
    </row>
    <row r="64" spans="1:16" s="197" customFormat="1">
      <c r="A64" s="54">
        <v>49</v>
      </c>
      <c r="B64" s="195"/>
      <c r="C64" s="137" t="s">
        <v>344</v>
      </c>
      <c r="D64" s="200" t="s">
        <v>58</v>
      </c>
      <c r="E64" s="138">
        <v>8</v>
      </c>
      <c r="F64" s="448"/>
      <c r="G64" s="449"/>
      <c r="H64" s="450">
        <f t="shared" si="1"/>
        <v>0</v>
      </c>
      <c r="I64" s="449"/>
      <c r="J64" s="451"/>
      <c r="K64" s="452">
        <f t="shared" si="2"/>
        <v>0</v>
      </c>
      <c r="L64" s="453">
        <f t="shared" si="3"/>
        <v>0</v>
      </c>
      <c r="M64" s="454">
        <f t="shared" si="4"/>
        <v>0</v>
      </c>
      <c r="N64" s="454">
        <f t="shared" si="5"/>
        <v>0</v>
      </c>
      <c r="O64" s="454">
        <f t="shared" si="6"/>
        <v>0</v>
      </c>
      <c r="P64" s="454">
        <f t="shared" si="7"/>
        <v>0</v>
      </c>
    </row>
    <row r="65" spans="1:16" s="197" customFormat="1">
      <c r="A65" s="54">
        <v>50</v>
      </c>
      <c r="B65" s="195"/>
      <c r="C65" s="137" t="s">
        <v>345</v>
      </c>
      <c r="D65" s="196" t="s">
        <v>60</v>
      </c>
      <c r="E65" s="138">
        <v>10</v>
      </c>
      <c r="F65" s="448"/>
      <c r="G65" s="449"/>
      <c r="H65" s="450">
        <f t="shared" si="1"/>
        <v>0</v>
      </c>
      <c r="I65" s="449"/>
      <c r="J65" s="451"/>
      <c r="K65" s="452">
        <f t="shared" si="2"/>
        <v>0</v>
      </c>
      <c r="L65" s="453">
        <f t="shared" si="3"/>
        <v>0</v>
      </c>
      <c r="M65" s="454">
        <f t="shared" si="4"/>
        <v>0</v>
      </c>
      <c r="N65" s="454">
        <f t="shared" si="5"/>
        <v>0</v>
      </c>
      <c r="O65" s="454">
        <f t="shared" si="6"/>
        <v>0</v>
      </c>
      <c r="P65" s="454">
        <f t="shared" si="7"/>
        <v>0</v>
      </c>
    </row>
    <row r="66" spans="1:16" s="197" customFormat="1">
      <c r="A66" s="54">
        <v>51</v>
      </c>
      <c r="B66" s="195"/>
      <c r="C66" s="92" t="s">
        <v>346</v>
      </c>
      <c r="D66" s="196" t="s">
        <v>60</v>
      </c>
      <c r="E66" s="196">
        <v>1</v>
      </c>
      <c r="F66" s="448"/>
      <c r="G66" s="449"/>
      <c r="H66" s="450">
        <f t="shared" si="1"/>
        <v>0</v>
      </c>
      <c r="I66" s="449"/>
      <c r="J66" s="451"/>
      <c r="K66" s="452">
        <f t="shared" si="2"/>
        <v>0</v>
      </c>
      <c r="L66" s="453">
        <f t="shared" si="3"/>
        <v>0</v>
      </c>
      <c r="M66" s="454">
        <f t="shared" si="4"/>
        <v>0</v>
      </c>
      <c r="N66" s="454">
        <f t="shared" si="5"/>
        <v>0</v>
      </c>
      <c r="O66" s="454">
        <f t="shared" si="6"/>
        <v>0</v>
      </c>
      <c r="P66" s="454">
        <f t="shared" si="7"/>
        <v>0</v>
      </c>
    </row>
    <row r="67" spans="1:16" s="197" customFormat="1">
      <c r="A67" s="54">
        <v>52</v>
      </c>
      <c r="B67" s="195"/>
      <c r="C67" s="92" t="s">
        <v>347</v>
      </c>
      <c r="D67" s="196" t="s">
        <v>60</v>
      </c>
      <c r="E67" s="196">
        <v>3</v>
      </c>
      <c r="F67" s="448"/>
      <c r="G67" s="449"/>
      <c r="H67" s="450">
        <f t="shared" si="1"/>
        <v>0</v>
      </c>
      <c r="I67" s="449"/>
      <c r="J67" s="451"/>
      <c r="K67" s="452">
        <f t="shared" si="2"/>
        <v>0</v>
      </c>
      <c r="L67" s="453">
        <f t="shared" si="3"/>
        <v>0</v>
      </c>
      <c r="M67" s="454">
        <f t="shared" si="4"/>
        <v>0</v>
      </c>
      <c r="N67" s="454">
        <f t="shared" si="5"/>
        <v>0</v>
      </c>
      <c r="O67" s="454">
        <f t="shared" si="6"/>
        <v>0</v>
      </c>
      <c r="P67" s="454">
        <f t="shared" si="7"/>
        <v>0</v>
      </c>
    </row>
    <row r="68" spans="1:16" s="197" customFormat="1">
      <c r="A68" s="54">
        <v>53</v>
      </c>
      <c r="B68" s="195"/>
      <c r="C68" s="92" t="s">
        <v>348</v>
      </c>
      <c r="D68" s="196" t="s">
        <v>60</v>
      </c>
      <c r="E68" s="196">
        <v>6</v>
      </c>
      <c r="F68" s="448"/>
      <c r="G68" s="449"/>
      <c r="H68" s="450">
        <f t="shared" si="1"/>
        <v>0</v>
      </c>
      <c r="I68" s="449"/>
      <c r="J68" s="451"/>
      <c r="K68" s="452">
        <f t="shared" si="2"/>
        <v>0</v>
      </c>
      <c r="L68" s="453">
        <f t="shared" si="3"/>
        <v>0</v>
      </c>
      <c r="M68" s="454">
        <f t="shared" si="4"/>
        <v>0</v>
      </c>
      <c r="N68" s="454">
        <f t="shared" si="5"/>
        <v>0</v>
      </c>
      <c r="O68" s="454">
        <f t="shared" si="6"/>
        <v>0</v>
      </c>
      <c r="P68" s="454">
        <f t="shared" si="7"/>
        <v>0</v>
      </c>
    </row>
    <row r="69" spans="1:16" s="197" customFormat="1">
      <c r="A69" s="54">
        <v>54</v>
      </c>
      <c r="B69" s="195"/>
      <c r="C69" s="92" t="s">
        <v>349</v>
      </c>
      <c r="D69" s="196" t="s">
        <v>60</v>
      </c>
      <c r="E69" s="196">
        <v>6</v>
      </c>
      <c r="F69" s="448"/>
      <c r="G69" s="449"/>
      <c r="H69" s="450">
        <f t="shared" si="1"/>
        <v>0</v>
      </c>
      <c r="I69" s="449"/>
      <c r="J69" s="451"/>
      <c r="K69" s="452">
        <f t="shared" si="2"/>
        <v>0</v>
      </c>
      <c r="L69" s="453">
        <f t="shared" si="3"/>
        <v>0</v>
      </c>
      <c r="M69" s="454">
        <f t="shared" si="4"/>
        <v>0</v>
      </c>
      <c r="N69" s="454">
        <f t="shared" si="5"/>
        <v>0</v>
      </c>
      <c r="O69" s="454">
        <f t="shared" si="6"/>
        <v>0</v>
      </c>
      <c r="P69" s="454">
        <f t="shared" si="7"/>
        <v>0</v>
      </c>
    </row>
    <row r="70" spans="1:16" s="197" customFormat="1">
      <c r="A70" s="54">
        <v>55</v>
      </c>
      <c r="B70" s="195"/>
      <c r="C70" s="92" t="s">
        <v>350</v>
      </c>
      <c r="D70" s="196" t="s">
        <v>60</v>
      </c>
      <c r="E70" s="196">
        <v>18</v>
      </c>
      <c r="F70" s="448"/>
      <c r="G70" s="449"/>
      <c r="H70" s="450">
        <f t="shared" si="1"/>
        <v>0</v>
      </c>
      <c r="I70" s="449"/>
      <c r="J70" s="451"/>
      <c r="K70" s="452">
        <f t="shared" si="2"/>
        <v>0</v>
      </c>
      <c r="L70" s="453">
        <f t="shared" si="3"/>
        <v>0</v>
      </c>
      <c r="M70" s="454">
        <f t="shared" si="4"/>
        <v>0</v>
      </c>
      <c r="N70" s="454">
        <f t="shared" si="5"/>
        <v>0</v>
      </c>
      <c r="O70" s="454">
        <f t="shared" si="6"/>
        <v>0</v>
      </c>
      <c r="P70" s="454">
        <f t="shared" si="7"/>
        <v>0</v>
      </c>
    </row>
    <row r="71" spans="1:16" s="197" customFormat="1">
      <c r="A71" s="54">
        <v>56</v>
      </c>
      <c r="B71" s="195"/>
      <c r="C71" s="92" t="s">
        <v>351</v>
      </c>
      <c r="D71" s="196" t="s">
        <v>60</v>
      </c>
      <c r="E71" s="196">
        <v>9</v>
      </c>
      <c r="F71" s="448"/>
      <c r="G71" s="449"/>
      <c r="H71" s="450">
        <f t="shared" si="1"/>
        <v>0</v>
      </c>
      <c r="I71" s="449"/>
      <c r="J71" s="451"/>
      <c r="K71" s="452">
        <f t="shared" si="2"/>
        <v>0</v>
      </c>
      <c r="L71" s="453">
        <f t="shared" si="3"/>
        <v>0</v>
      </c>
      <c r="M71" s="454">
        <f t="shared" si="4"/>
        <v>0</v>
      </c>
      <c r="N71" s="454">
        <f t="shared" si="5"/>
        <v>0</v>
      </c>
      <c r="O71" s="454">
        <f t="shared" si="6"/>
        <v>0</v>
      </c>
      <c r="P71" s="454">
        <f t="shared" si="7"/>
        <v>0</v>
      </c>
    </row>
    <row r="72" spans="1:16" s="197" customFormat="1">
      <c r="A72" s="54">
        <v>57</v>
      </c>
      <c r="B72" s="195"/>
      <c r="C72" s="92" t="s">
        <v>352</v>
      </c>
      <c r="D72" s="196" t="s">
        <v>7</v>
      </c>
      <c r="E72" s="196">
        <v>380</v>
      </c>
      <c r="F72" s="448"/>
      <c r="G72" s="449"/>
      <c r="H72" s="450">
        <f t="shared" si="1"/>
        <v>0</v>
      </c>
      <c r="I72" s="449"/>
      <c r="J72" s="451"/>
      <c r="K72" s="452">
        <f t="shared" si="2"/>
        <v>0</v>
      </c>
      <c r="L72" s="453">
        <f t="shared" si="3"/>
        <v>0</v>
      </c>
      <c r="M72" s="454">
        <f t="shared" si="4"/>
        <v>0</v>
      </c>
      <c r="N72" s="454">
        <f t="shared" si="5"/>
        <v>0</v>
      </c>
      <c r="O72" s="454">
        <f t="shared" si="6"/>
        <v>0</v>
      </c>
      <c r="P72" s="454">
        <f t="shared" si="7"/>
        <v>0</v>
      </c>
    </row>
    <row r="73" spans="1:16" s="197" customFormat="1">
      <c r="A73" s="54">
        <v>58</v>
      </c>
      <c r="B73" s="195"/>
      <c r="C73" s="92" t="s">
        <v>353</v>
      </c>
      <c r="D73" s="196" t="s">
        <v>7</v>
      </c>
      <c r="E73" s="196">
        <v>180</v>
      </c>
      <c r="F73" s="448"/>
      <c r="G73" s="449"/>
      <c r="H73" s="450">
        <f t="shared" si="1"/>
        <v>0</v>
      </c>
      <c r="I73" s="449"/>
      <c r="J73" s="451"/>
      <c r="K73" s="452">
        <f t="shared" si="2"/>
        <v>0</v>
      </c>
      <c r="L73" s="453">
        <f t="shared" si="3"/>
        <v>0</v>
      </c>
      <c r="M73" s="454">
        <f t="shared" si="4"/>
        <v>0</v>
      </c>
      <c r="N73" s="454">
        <f t="shared" si="5"/>
        <v>0</v>
      </c>
      <c r="O73" s="454">
        <f t="shared" si="6"/>
        <v>0</v>
      </c>
      <c r="P73" s="454">
        <f t="shared" si="7"/>
        <v>0</v>
      </c>
    </row>
    <row r="74" spans="1:16" s="197" customFormat="1">
      <c r="A74" s="54">
        <v>59</v>
      </c>
      <c r="B74" s="195"/>
      <c r="C74" s="92" t="s">
        <v>354</v>
      </c>
      <c r="D74" s="200" t="s">
        <v>58</v>
      </c>
      <c r="E74" s="196">
        <v>1</v>
      </c>
      <c r="F74" s="448"/>
      <c r="G74" s="449"/>
      <c r="H74" s="450">
        <f t="shared" si="1"/>
        <v>0</v>
      </c>
      <c r="I74" s="449"/>
      <c r="J74" s="451"/>
      <c r="K74" s="452">
        <f t="shared" si="2"/>
        <v>0</v>
      </c>
      <c r="L74" s="453">
        <f t="shared" si="3"/>
        <v>0</v>
      </c>
      <c r="M74" s="454">
        <f t="shared" si="4"/>
        <v>0</v>
      </c>
      <c r="N74" s="454">
        <f t="shared" si="5"/>
        <v>0</v>
      </c>
      <c r="O74" s="454">
        <f t="shared" si="6"/>
        <v>0</v>
      </c>
      <c r="P74" s="454">
        <f t="shared" si="7"/>
        <v>0</v>
      </c>
    </row>
    <row r="75" spans="1:16" s="197" customFormat="1">
      <c r="A75" s="54">
        <v>60</v>
      </c>
      <c r="B75" s="195"/>
      <c r="C75" s="92" t="s">
        <v>355</v>
      </c>
      <c r="D75" s="196" t="s">
        <v>60</v>
      </c>
      <c r="E75" s="196">
        <v>55</v>
      </c>
      <c r="F75" s="448"/>
      <c r="G75" s="449"/>
      <c r="H75" s="450">
        <f t="shared" si="1"/>
        <v>0</v>
      </c>
      <c r="I75" s="449"/>
      <c r="J75" s="451"/>
      <c r="K75" s="452">
        <f t="shared" si="2"/>
        <v>0</v>
      </c>
      <c r="L75" s="453">
        <f t="shared" si="3"/>
        <v>0</v>
      </c>
      <c r="M75" s="454">
        <f t="shared" si="4"/>
        <v>0</v>
      </c>
      <c r="N75" s="454">
        <f t="shared" si="5"/>
        <v>0</v>
      </c>
      <c r="O75" s="454">
        <f t="shared" si="6"/>
        <v>0</v>
      </c>
      <c r="P75" s="454">
        <f t="shared" si="7"/>
        <v>0</v>
      </c>
    </row>
    <row r="76" spans="1:16" s="197" customFormat="1">
      <c r="A76" s="54">
        <v>61</v>
      </c>
      <c r="B76" s="195"/>
      <c r="C76" s="92" t="s">
        <v>356</v>
      </c>
      <c r="D76" s="200" t="s">
        <v>58</v>
      </c>
      <c r="E76" s="196">
        <v>9</v>
      </c>
      <c r="F76" s="448"/>
      <c r="G76" s="449"/>
      <c r="H76" s="450">
        <f t="shared" si="1"/>
        <v>0</v>
      </c>
      <c r="I76" s="449"/>
      <c r="J76" s="451"/>
      <c r="K76" s="452">
        <f t="shared" si="2"/>
        <v>0</v>
      </c>
      <c r="L76" s="453">
        <f t="shared" si="3"/>
        <v>0</v>
      </c>
      <c r="M76" s="454">
        <f t="shared" si="4"/>
        <v>0</v>
      </c>
      <c r="N76" s="454">
        <f t="shared" si="5"/>
        <v>0</v>
      </c>
      <c r="O76" s="454">
        <f t="shared" si="6"/>
        <v>0</v>
      </c>
      <c r="P76" s="454">
        <f t="shared" si="7"/>
        <v>0</v>
      </c>
    </row>
    <row r="77" spans="1:16" s="197" customFormat="1">
      <c r="A77" s="54">
        <v>62</v>
      </c>
      <c r="B77" s="195"/>
      <c r="C77" s="92" t="s">
        <v>357</v>
      </c>
      <c r="D77" s="200" t="s">
        <v>58</v>
      </c>
      <c r="E77" s="196">
        <v>1</v>
      </c>
      <c r="F77" s="448"/>
      <c r="G77" s="449"/>
      <c r="H77" s="450">
        <f t="shared" si="1"/>
        <v>0</v>
      </c>
      <c r="I77" s="449"/>
      <c r="J77" s="451"/>
      <c r="K77" s="452">
        <f t="shared" si="2"/>
        <v>0</v>
      </c>
      <c r="L77" s="453">
        <f t="shared" si="3"/>
        <v>0</v>
      </c>
      <c r="M77" s="454">
        <f t="shared" si="4"/>
        <v>0</v>
      </c>
      <c r="N77" s="454">
        <f t="shared" si="5"/>
        <v>0</v>
      </c>
      <c r="O77" s="454">
        <f t="shared" si="6"/>
        <v>0</v>
      </c>
      <c r="P77" s="454">
        <f t="shared" si="7"/>
        <v>0</v>
      </c>
    </row>
    <row r="78" spans="1:16" s="197" customFormat="1">
      <c r="A78" s="54">
        <v>63</v>
      </c>
      <c r="B78" s="195"/>
      <c r="C78" s="92" t="s">
        <v>358</v>
      </c>
      <c r="D78" s="200" t="s">
        <v>58</v>
      </c>
      <c r="E78" s="196">
        <v>1</v>
      </c>
      <c r="F78" s="448"/>
      <c r="G78" s="449"/>
      <c r="H78" s="450">
        <f t="shared" si="1"/>
        <v>0</v>
      </c>
      <c r="I78" s="449"/>
      <c r="J78" s="451"/>
      <c r="K78" s="452">
        <f t="shared" si="2"/>
        <v>0</v>
      </c>
      <c r="L78" s="453">
        <f t="shared" si="3"/>
        <v>0</v>
      </c>
      <c r="M78" s="454">
        <f t="shared" si="4"/>
        <v>0</v>
      </c>
      <c r="N78" s="454">
        <f t="shared" si="5"/>
        <v>0</v>
      </c>
      <c r="O78" s="454">
        <f t="shared" si="6"/>
        <v>0</v>
      </c>
      <c r="P78" s="454">
        <f t="shared" si="7"/>
        <v>0</v>
      </c>
    </row>
    <row r="79" spans="1:16" s="197" customFormat="1">
      <c r="A79" s="54">
        <v>64</v>
      </c>
      <c r="B79" s="195"/>
      <c r="C79" s="92" t="s">
        <v>359</v>
      </c>
      <c r="D79" s="200" t="s">
        <v>58</v>
      </c>
      <c r="E79" s="196">
        <v>1</v>
      </c>
      <c r="F79" s="448"/>
      <c r="G79" s="449"/>
      <c r="H79" s="450">
        <f t="shared" ref="H79:H119" si="8">ROUND(F79*G79,2)</f>
        <v>0</v>
      </c>
      <c r="I79" s="449"/>
      <c r="J79" s="451"/>
      <c r="K79" s="452">
        <f t="shared" si="2"/>
        <v>0</v>
      </c>
      <c r="L79" s="453">
        <f t="shared" ref="L79:L119" si="9">ROUND(E79*F79,2)</f>
        <v>0</v>
      </c>
      <c r="M79" s="454">
        <f t="shared" ref="M79:M119" si="10">ROUND(E79*H79,2)</f>
        <v>0</v>
      </c>
      <c r="N79" s="454">
        <f t="shared" ref="N79:N119" si="11">ROUND(E79*I79,2)</f>
        <v>0</v>
      </c>
      <c r="O79" s="454">
        <f t="shared" ref="O79:O119" si="12">ROUND(E79*J79,2)</f>
        <v>0</v>
      </c>
      <c r="P79" s="454">
        <f t="shared" si="7"/>
        <v>0</v>
      </c>
    </row>
    <row r="80" spans="1:16" s="197" customFormat="1">
      <c r="A80" s="54">
        <v>65</v>
      </c>
      <c r="B80" s="195"/>
      <c r="C80" s="92" t="s">
        <v>360</v>
      </c>
      <c r="D80" s="200" t="s">
        <v>58</v>
      </c>
      <c r="E80" s="196">
        <v>1</v>
      </c>
      <c r="F80" s="448"/>
      <c r="G80" s="449"/>
      <c r="H80" s="450">
        <f t="shared" si="8"/>
        <v>0</v>
      </c>
      <c r="I80" s="449"/>
      <c r="J80" s="451"/>
      <c r="K80" s="452">
        <f t="shared" ref="K80:K119" si="13">ROUND(SUM(H80:J80),2)</f>
        <v>0</v>
      </c>
      <c r="L80" s="453">
        <f t="shared" si="9"/>
        <v>0</v>
      </c>
      <c r="M80" s="454">
        <f t="shared" si="10"/>
        <v>0</v>
      </c>
      <c r="N80" s="454">
        <f t="shared" si="11"/>
        <v>0</v>
      </c>
      <c r="O80" s="454">
        <f t="shared" si="12"/>
        <v>0</v>
      </c>
      <c r="P80" s="454">
        <f t="shared" ref="P80:P119" si="14">ROUND(SUM(M80:O80),2)</f>
        <v>0</v>
      </c>
    </row>
    <row r="81" spans="1:16" s="197" customFormat="1">
      <c r="A81" s="54">
        <v>66</v>
      </c>
      <c r="B81" s="195"/>
      <c r="C81" s="92" t="s">
        <v>361</v>
      </c>
      <c r="D81" s="200" t="s">
        <v>58</v>
      </c>
      <c r="E81" s="196">
        <v>1</v>
      </c>
      <c r="F81" s="448"/>
      <c r="G81" s="449"/>
      <c r="H81" s="450">
        <f t="shared" si="8"/>
        <v>0</v>
      </c>
      <c r="I81" s="449"/>
      <c r="J81" s="451"/>
      <c r="K81" s="452">
        <f t="shared" si="13"/>
        <v>0</v>
      </c>
      <c r="L81" s="453">
        <f t="shared" si="9"/>
        <v>0</v>
      </c>
      <c r="M81" s="454">
        <f t="shared" si="10"/>
        <v>0</v>
      </c>
      <c r="N81" s="454">
        <f t="shared" si="11"/>
        <v>0</v>
      </c>
      <c r="O81" s="454">
        <f t="shared" si="12"/>
        <v>0</v>
      </c>
      <c r="P81" s="454">
        <f t="shared" si="14"/>
        <v>0</v>
      </c>
    </row>
    <row r="82" spans="1:16" s="197" customFormat="1">
      <c r="A82" s="54">
        <v>67</v>
      </c>
      <c r="B82" s="195"/>
      <c r="C82" s="92" t="s">
        <v>362</v>
      </c>
      <c r="D82" s="200" t="s">
        <v>58</v>
      </c>
      <c r="E82" s="196">
        <v>1</v>
      </c>
      <c r="F82" s="448"/>
      <c r="G82" s="449"/>
      <c r="H82" s="450">
        <f t="shared" si="8"/>
        <v>0</v>
      </c>
      <c r="I82" s="449"/>
      <c r="J82" s="451"/>
      <c r="K82" s="452">
        <f t="shared" si="13"/>
        <v>0</v>
      </c>
      <c r="L82" s="453">
        <f t="shared" si="9"/>
        <v>0</v>
      </c>
      <c r="M82" s="454">
        <f t="shared" si="10"/>
        <v>0</v>
      </c>
      <c r="N82" s="454">
        <f t="shared" si="11"/>
        <v>0</v>
      </c>
      <c r="O82" s="454">
        <f t="shared" si="12"/>
        <v>0</v>
      </c>
      <c r="P82" s="454">
        <f t="shared" si="14"/>
        <v>0</v>
      </c>
    </row>
    <row r="83" spans="1:16" s="197" customFormat="1" ht="38.25">
      <c r="A83" s="54">
        <v>68</v>
      </c>
      <c r="B83" s="195"/>
      <c r="C83" s="198" t="s">
        <v>363</v>
      </c>
      <c r="D83" s="200" t="s">
        <v>58</v>
      </c>
      <c r="E83" s="196">
        <v>9</v>
      </c>
      <c r="F83" s="448"/>
      <c r="G83" s="449"/>
      <c r="H83" s="450">
        <f t="shared" si="8"/>
        <v>0</v>
      </c>
      <c r="I83" s="449"/>
      <c r="J83" s="451"/>
      <c r="K83" s="452">
        <f t="shared" si="13"/>
        <v>0</v>
      </c>
      <c r="L83" s="453">
        <f t="shared" si="9"/>
        <v>0</v>
      </c>
      <c r="M83" s="454">
        <f t="shared" si="10"/>
        <v>0</v>
      </c>
      <c r="N83" s="454">
        <f t="shared" si="11"/>
        <v>0</v>
      </c>
      <c r="O83" s="454">
        <f t="shared" si="12"/>
        <v>0</v>
      </c>
      <c r="P83" s="454">
        <f t="shared" si="14"/>
        <v>0</v>
      </c>
    </row>
    <row r="84" spans="1:16" s="197" customFormat="1">
      <c r="A84" s="54">
        <v>69</v>
      </c>
      <c r="B84" s="195"/>
      <c r="C84" s="92" t="s">
        <v>364</v>
      </c>
      <c r="D84" s="196"/>
      <c r="E84" s="196"/>
      <c r="F84" s="448"/>
      <c r="G84" s="449"/>
      <c r="H84" s="450">
        <f t="shared" si="8"/>
        <v>0</v>
      </c>
      <c r="I84" s="449"/>
      <c r="J84" s="451"/>
      <c r="K84" s="452">
        <f t="shared" si="13"/>
        <v>0</v>
      </c>
      <c r="L84" s="453">
        <f t="shared" si="9"/>
        <v>0</v>
      </c>
      <c r="M84" s="454">
        <f t="shared" si="10"/>
        <v>0</v>
      </c>
      <c r="N84" s="454">
        <f t="shared" si="11"/>
        <v>0</v>
      </c>
      <c r="O84" s="454">
        <f t="shared" si="12"/>
        <v>0</v>
      </c>
      <c r="P84" s="454">
        <f t="shared" si="14"/>
        <v>0</v>
      </c>
    </row>
    <row r="85" spans="1:16" s="201" customFormat="1">
      <c r="A85" s="54"/>
      <c r="B85" s="195"/>
      <c r="C85" s="115" t="s">
        <v>365</v>
      </c>
      <c r="D85" s="196"/>
      <c r="E85" s="196"/>
      <c r="F85" s="448"/>
      <c r="G85" s="449"/>
      <c r="H85" s="450">
        <f t="shared" si="8"/>
        <v>0</v>
      </c>
      <c r="I85" s="449"/>
      <c r="J85" s="451"/>
      <c r="K85" s="452">
        <f t="shared" si="13"/>
        <v>0</v>
      </c>
      <c r="L85" s="453">
        <f t="shared" si="9"/>
        <v>0</v>
      </c>
      <c r="M85" s="454">
        <f t="shared" si="10"/>
        <v>0</v>
      </c>
      <c r="N85" s="454">
        <f t="shared" si="11"/>
        <v>0</v>
      </c>
      <c r="O85" s="454">
        <f t="shared" si="12"/>
        <v>0</v>
      </c>
      <c r="P85" s="454">
        <f t="shared" si="14"/>
        <v>0</v>
      </c>
    </row>
    <row r="86" spans="1:16" s="201" customFormat="1">
      <c r="A86" s="54">
        <v>70</v>
      </c>
      <c r="B86" s="195"/>
      <c r="C86" s="92" t="s">
        <v>366</v>
      </c>
      <c r="D86" s="200" t="s">
        <v>58</v>
      </c>
      <c r="E86" s="196">
        <v>1</v>
      </c>
      <c r="F86" s="448"/>
      <c r="G86" s="449"/>
      <c r="H86" s="450">
        <f t="shared" si="8"/>
        <v>0</v>
      </c>
      <c r="I86" s="449"/>
      <c r="J86" s="451"/>
      <c r="K86" s="452">
        <f t="shared" si="13"/>
        <v>0</v>
      </c>
      <c r="L86" s="453">
        <f t="shared" si="9"/>
        <v>0</v>
      </c>
      <c r="M86" s="454">
        <f t="shared" si="10"/>
        <v>0</v>
      </c>
      <c r="N86" s="454">
        <f t="shared" si="11"/>
        <v>0</v>
      </c>
      <c r="O86" s="454">
        <f t="shared" si="12"/>
        <v>0</v>
      </c>
      <c r="P86" s="454">
        <f t="shared" si="14"/>
        <v>0</v>
      </c>
    </row>
    <row r="87" spans="1:16" s="201" customFormat="1">
      <c r="A87" s="54">
        <v>71</v>
      </c>
      <c r="B87" s="195"/>
      <c r="C87" s="92" t="s">
        <v>367</v>
      </c>
      <c r="D87" s="200" t="s">
        <v>58</v>
      </c>
      <c r="E87" s="196">
        <v>1</v>
      </c>
      <c r="F87" s="448"/>
      <c r="G87" s="449"/>
      <c r="H87" s="450">
        <f t="shared" si="8"/>
        <v>0</v>
      </c>
      <c r="I87" s="449"/>
      <c r="J87" s="451"/>
      <c r="K87" s="452">
        <f t="shared" si="13"/>
        <v>0</v>
      </c>
      <c r="L87" s="453">
        <f t="shared" si="9"/>
        <v>0</v>
      </c>
      <c r="M87" s="454">
        <f t="shared" si="10"/>
        <v>0</v>
      </c>
      <c r="N87" s="454">
        <f t="shared" si="11"/>
        <v>0</v>
      </c>
      <c r="O87" s="454">
        <f t="shared" si="12"/>
        <v>0</v>
      </c>
      <c r="P87" s="454">
        <f t="shared" si="14"/>
        <v>0</v>
      </c>
    </row>
    <row r="88" spans="1:16" s="201" customFormat="1">
      <c r="A88" s="54">
        <v>72</v>
      </c>
      <c r="B88" s="195"/>
      <c r="C88" s="92" t="s">
        <v>368</v>
      </c>
      <c r="D88" s="200" t="s">
        <v>58</v>
      </c>
      <c r="E88" s="196">
        <v>1</v>
      </c>
      <c r="F88" s="448"/>
      <c r="G88" s="449"/>
      <c r="H88" s="450">
        <f t="shared" si="8"/>
        <v>0</v>
      </c>
      <c r="I88" s="449"/>
      <c r="J88" s="451"/>
      <c r="K88" s="452">
        <f t="shared" si="13"/>
        <v>0</v>
      </c>
      <c r="L88" s="453">
        <f t="shared" si="9"/>
        <v>0</v>
      </c>
      <c r="M88" s="454">
        <f t="shared" si="10"/>
        <v>0</v>
      </c>
      <c r="N88" s="454">
        <f t="shared" si="11"/>
        <v>0</v>
      </c>
      <c r="O88" s="454">
        <f t="shared" si="12"/>
        <v>0</v>
      </c>
      <c r="P88" s="454">
        <f t="shared" si="14"/>
        <v>0</v>
      </c>
    </row>
    <row r="89" spans="1:16" s="201" customFormat="1">
      <c r="A89" s="54">
        <v>73</v>
      </c>
      <c r="B89" s="195"/>
      <c r="C89" s="92" t="s">
        <v>369</v>
      </c>
      <c r="D89" s="196" t="s">
        <v>60</v>
      </c>
      <c r="E89" s="196">
        <v>1</v>
      </c>
      <c r="F89" s="448"/>
      <c r="G89" s="449"/>
      <c r="H89" s="450">
        <f t="shared" si="8"/>
        <v>0</v>
      </c>
      <c r="I89" s="449"/>
      <c r="J89" s="451"/>
      <c r="K89" s="452">
        <f t="shared" si="13"/>
        <v>0</v>
      </c>
      <c r="L89" s="453">
        <f t="shared" si="9"/>
        <v>0</v>
      </c>
      <c r="M89" s="454">
        <f t="shared" si="10"/>
        <v>0</v>
      </c>
      <c r="N89" s="454">
        <f t="shared" si="11"/>
        <v>0</v>
      </c>
      <c r="O89" s="454">
        <f t="shared" si="12"/>
        <v>0</v>
      </c>
      <c r="P89" s="454">
        <f t="shared" si="14"/>
        <v>0</v>
      </c>
    </row>
    <row r="90" spans="1:16" s="201" customFormat="1">
      <c r="A90" s="54">
        <v>74</v>
      </c>
      <c r="B90" s="195"/>
      <c r="C90" s="92" t="s">
        <v>370</v>
      </c>
      <c r="D90" s="196" t="s">
        <v>60</v>
      </c>
      <c r="E90" s="196">
        <v>1</v>
      </c>
      <c r="F90" s="448"/>
      <c r="G90" s="449"/>
      <c r="H90" s="450">
        <f t="shared" si="8"/>
        <v>0</v>
      </c>
      <c r="I90" s="449"/>
      <c r="J90" s="451"/>
      <c r="K90" s="452">
        <f t="shared" si="13"/>
        <v>0</v>
      </c>
      <c r="L90" s="453">
        <f t="shared" si="9"/>
        <v>0</v>
      </c>
      <c r="M90" s="454">
        <f t="shared" si="10"/>
        <v>0</v>
      </c>
      <c r="N90" s="454">
        <f t="shared" si="11"/>
        <v>0</v>
      </c>
      <c r="O90" s="454">
        <f t="shared" si="12"/>
        <v>0</v>
      </c>
      <c r="P90" s="454">
        <f t="shared" si="14"/>
        <v>0</v>
      </c>
    </row>
    <row r="91" spans="1:16" s="201" customFormat="1">
      <c r="A91" s="54">
        <v>75</v>
      </c>
      <c r="B91" s="195"/>
      <c r="C91" s="92" t="s">
        <v>371</v>
      </c>
      <c r="D91" s="196" t="s">
        <v>60</v>
      </c>
      <c r="E91" s="196">
        <v>1</v>
      </c>
      <c r="F91" s="448"/>
      <c r="G91" s="449"/>
      <c r="H91" s="450">
        <f t="shared" si="8"/>
        <v>0</v>
      </c>
      <c r="I91" s="449"/>
      <c r="J91" s="451"/>
      <c r="K91" s="452">
        <f t="shared" si="13"/>
        <v>0</v>
      </c>
      <c r="L91" s="453">
        <f t="shared" si="9"/>
        <v>0</v>
      </c>
      <c r="M91" s="454">
        <f t="shared" si="10"/>
        <v>0</v>
      </c>
      <c r="N91" s="454">
        <f t="shared" si="11"/>
        <v>0</v>
      </c>
      <c r="O91" s="454">
        <f t="shared" si="12"/>
        <v>0</v>
      </c>
      <c r="P91" s="454">
        <f t="shared" si="14"/>
        <v>0</v>
      </c>
    </row>
    <row r="92" spans="1:16" s="201" customFormat="1">
      <c r="A92" s="54">
        <v>76</v>
      </c>
      <c r="B92" s="195"/>
      <c r="C92" s="92" t="s">
        <v>372</v>
      </c>
      <c r="D92" s="196" t="s">
        <v>60</v>
      </c>
      <c r="E92" s="196">
        <v>1</v>
      </c>
      <c r="F92" s="448"/>
      <c r="G92" s="449"/>
      <c r="H92" s="450">
        <f t="shared" si="8"/>
        <v>0</v>
      </c>
      <c r="I92" s="449"/>
      <c r="J92" s="451"/>
      <c r="K92" s="452">
        <f t="shared" si="13"/>
        <v>0</v>
      </c>
      <c r="L92" s="453">
        <f t="shared" si="9"/>
        <v>0</v>
      </c>
      <c r="M92" s="454">
        <f t="shared" si="10"/>
        <v>0</v>
      </c>
      <c r="N92" s="454">
        <f t="shared" si="11"/>
        <v>0</v>
      </c>
      <c r="O92" s="454">
        <f t="shared" si="12"/>
        <v>0</v>
      </c>
      <c r="P92" s="454">
        <f t="shared" si="14"/>
        <v>0</v>
      </c>
    </row>
    <row r="93" spans="1:16" s="201" customFormat="1">
      <c r="A93" s="54">
        <v>77</v>
      </c>
      <c r="B93" s="195"/>
      <c r="C93" s="92" t="s">
        <v>373</v>
      </c>
      <c r="D93" s="196" t="s">
        <v>60</v>
      </c>
      <c r="E93" s="196">
        <v>1</v>
      </c>
      <c r="F93" s="448"/>
      <c r="G93" s="449"/>
      <c r="H93" s="450">
        <f t="shared" si="8"/>
        <v>0</v>
      </c>
      <c r="I93" s="449"/>
      <c r="J93" s="451"/>
      <c r="K93" s="452">
        <f t="shared" si="13"/>
        <v>0</v>
      </c>
      <c r="L93" s="453">
        <f t="shared" si="9"/>
        <v>0</v>
      </c>
      <c r="M93" s="454">
        <f t="shared" si="10"/>
        <v>0</v>
      </c>
      <c r="N93" s="454">
        <f t="shared" si="11"/>
        <v>0</v>
      </c>
      <c r="O93" s="454">
        <f t="shared" si="12"/>
        <v>0</v>
      </c>
      <c r="P93" s="454">
        <f t="shared" si="14"/>
        <v>0</v>
      </c>
    </row>
    <row r="94" spans="1:16" s="201" customFormat="1">
      <c r="A94" s="54">
        <v>78</v>
      </c>
      <c r="B94" s="195"/>
      <c r="C94" s="92" t="s">
        <v>374</v>
      </c>
      <c r="D94" s="196" t="s">
        <v>60</v>
      </c>
      <c r="E94" s="196">
        <v>1</v>
      </c>
      <c r="F94" s="448"/>
      <c r="G94" s="449"/>
      <c r="H94" s="450">
        <f t="shared" si="8"/>
        <v>0</v>
      </c>
      <c r="I94" s="449"/>
      <c r="J94" s="451"/>
      <c r="K94" s="452">
        <f t="shared" si="13"/>
        <v>0</v>
      </c>
      <c r="L94" s="453">
        <f t="shared" si="9"/>
        <v>0</v>
      </c>
      <c r="M94" s="454">
        <f t="shared" si="10"/>
        <v>0</v>
      </c>
      <c r="N94" s="454">
        <f t="shared" si="11"/>
        <v>0</v>
      </c>
      <c r="O94" s="454">
        <f t="shared" si="12"/>
        <v>0</v>
      </c>
      <c r="P94" s="454">
        <f t="shared" si="14"/>
        <v>0</v>
      </c>
    </row>
    <row r="95" spans="1:16" s="201" customFormat="1">
      <c r="A95" s="54">
        <v>79</v>
      </c>
      <c r="B95" s="195"/>
      <c r="C95" s="92" t="s">
        <v>375</v>
      </c>
      <c r="D95" s="196" t="s">
        <v>60</v>
      </c>
      <c r="E95" s="196">
        <v>1</v>
      </c>
      <c r="F95" s="448"/>
      <c r="G95" s="449"/>
      <c r="H95" s="450">
        <f t="shared" si="8"/>
        <v>0</v>
      </c>
      <c r="I95" s="449"/>
      <c r="J95" s="451"/>
      <c r="K95" s="452">
        <f t="shared" si="13"/>
        <v>0</v>
      </c>
      <c r="L95" s="453">
        <f t="shared" si="9"/>
        <v>0</v>
      </c>
      <c r="M95" s="454">
        <f t="shared" si="10"/>
        <v>0</v>
      </c>
      <c r="N95" s="454">
        <f t="shared" si="11"/>
        <v>0</v>
      </c>
      <c r="O95" s="454">
        <f t="shared" si="12"/>
        <v>0</v>
      </c>
      <c r="P95" s="454">
        <f t="shared" si="14"/>
        <v>0</v>
      </c>
    </row>
    <row r="96" spans="1:16" s="201" customFormat="1">
      <c r="A96" s="54">
        <v>80</v>
      </c>
      <c r="B96" s="195"/>
      <c r="C96" s="92" t="s">
        <v>376</v>
      </c>
      <c r="D96" s="196" t="s">
        <v>60</v>
      </c>
      <c r="E96" s="196">
        <v>1</v>
      </c>
      <c r="F96" s="448"/>
      <c r="G96" s="449"/>
      <c r="H96" s="450">
        <f t="shared" si="8"/>
        <v>0</v>
      </c>
      <c r="I96" s="449"/>
      <c r="J96" s="451"/>
      <c r="K96" s="452">
        <f t="shared" si="13"/>
        <v>0</v>
      </c>
      <c r="L96" s="453">
        <f t="shared" si="9"/>
        <v>0</v>
      </c>
      <c r="M96" s="454">
        <f t="shared" si="10"/>
        <v>0</v>
      </c>
      <c r="N96" s="454">
        <f t="shared" si="11"/>
        <v>0</v>
      </c>
      <c r="O96" s="454">
        <f t="shared" si="12"/>
        <v>0</v>
      </c>
      <c r="P96" s="454">
        <f t="shared" si="14"/>
        <v>0</v>
      </c>
    </row>
    <row r="97" spans="1:16" s="201" customFormat="1">
      <c r="A97" s="54">
        <v>81</v>
      </c>
      <c r="B97" s="195"/>
      <c r="C97" s="92" t="s">
        <v>377</v>
      </c>
      <c r="D97" s="196" t="s">
        <v>60</v>
      </c>
      <c r="E97" s="196">
        <v>1</v>
      </c>
      <c r="F97" s="448"/>
      <c r="G97" s="449"/>
      <c r="H97" s="450">
        <f t="shared" si="8"/>
        <v>0</v>
      </c>
      <c r="I97" s="449"/>
      <c r="J97" s="451"/>
      <c r="K97" s="452">
        <f t="shared" si="13"/>
        <v>0</v>
      </c>
      <c r="L97" s="453">
        <f t="shared" si="9"/>
        <v>0</v>
      </c>
      <c r="M97" s="454">
        <f t="shared" si="10"/>
        <v>0</v>
      </c>
      <c r="N97" s="454">
        <f t="shared" si="11"/>
        <v>0</v>
      </c>
      <c r="O97" s="454">
        <f t="shared" si="12"/>
        <v>0</v>
      </c>
      <c r="P97" s="454">
        <f t="shared" si="14"/>
        <v>0</v>
      </c>
    </row>
    <row r="98" spans="1:16" s="201" customFormat="1">
      <c r="A98" s="54">
        <v>82</v>
      </c>
      <c r="B98" s="195"/>
      <c r="C98" s="92" t="s">
        <v>318</v>
      </c>
      <c r="D98" s="196" t="s">
        <v>11</v>
      </c>
      <c r="E98" s="328">
        <v>28</v>
      </c>
      <c r="F98" s="448"/>
      <c r="G98" s="449"/>
      <c r="H98" s="450">
        <f t="shared" si="8"/>
        <v>0</v>
      </c>
      <c r="I98" s="449"/>
      <c r="J98" s="451"/>
      <c r="K98" s="452">
        <f t="shared" si="13"/>
        <v>0</v>
      </c>
      <c r="L98" s="453">
        <f t="shared" si="9"/>
        <v>0</v>
      </c>
      <c r="M98" s="454">
        <f t="shared" si="10"/>
        <v>0</v>
      </c>
      <c r="N98" s="454">
        <f t="shared" si="11"/>
        <v>0</v>
      </c>
      <c r="O98" s="454">
        <f t="shared" si="12"/>
        <v>0</v>
      </c>
      <c r="P98" s="454">
        <f t="shared" si="14"/>
        <v>0</v>
      </c>
    </row>
    <row r="99" spans="1:16" s="201" customFormat="1">
      <c r="A99" s="54">
        <v>83</v>
      </c>
      <c r="B99" s="195"/>
      <c r="C99" s="92" t="s">
        <v>319</v>
      </c>
      <c r="D99" s="196" t="s">
        <v>11</v>
      </c>
      <c r="E99" s="328">
        <v>8</v>
      </c>
      <c r="F99" s="448"/>
      <c r="G99" s="449"/>
      <c r="H99" s="450">
        <f t="shared" si="8"/>
        <v>0</v>
      </c>
      <c r="I99" s="449"/>
      <c r="J99" s="451"/>
      <c r="K99" s="452">
        <f t="shared" si="13"/>
        <v>0</v>
      </c>
      <c r="L99" s="453">
        <f t="shared" si="9"/>
        <v>0</v>
      </c>
      <c r="M99" s="454">
        <f t="shared" si="10"/>
        <v>0</v>
      </c>
      <c r="N99" s="454">
        <f t="shared" si="11"/>
        <v>0</v>
      </c>
      <c r="O99" s="454">
        <f t="shared" si="12"/>
        <v>0</v>
      </c>
      <c r="P99" s="454">
        <f t="shared" si="14"/>
        <v>0</v>
      </c>
    </row>
    <row r="100" spans="1:16" s="201" customFormat="1">
      <c r="A100" s="54">
        <v>84</v>
      </c>
      <c r="B100" s="195"/>
      <c r="C100" s="92" t="s">
        <v>320</v>
      </c>
      <c r="D100" s="196" t="s">
        <v>11</v>
      </c>
      <c r="E100" s="328">
        <v>2</v>
      </c>
      <c r="F100" s="448"/>
      <c r="G100" s="449"/>
      <c r="H100" s="450">
        <f t="shared" si="8"/>
        <v>0</v>
      </c>
      <c r="I100" s="449"/>
      <c r="J100" s="451"/>
      <c r="K100" s="452">
        <f t="shared" si="13"/>
        <v>0</v>
      </c>
      <c r="L100" s="453">
        <f t="shared" si="9"/>
        <v>0</v>
      </c>
      <c r="M100" s="454">
        <f t="shared" si="10"/>
        <v>0</v>
      </c>
      <c r="N100" s="454">
        <f t="shared" si="11"/>
        <v>0</v>
      </c>
      <c r="O100" s="454">
        <f t="shared" si="12"/>
        <v>0</v>
      </c>
      <c r="P100" s="454">
        <f t="shared" si="14"/>
        <v>0</v>
      </c>
    </row>
    <row r="101" spans="1:16" s="201" customFormat="1">
      <c r="A101" s="54">
        <v>85</v>
      </c>
      <c r="B101" s="195"/>
      <c r="C101" s="92" t="s">
        <v>321</v>
      </c>
      <c r="D101" s="196" t="s">
        <v>11</v>
      </c>
      <c r="E101" s="328">
        <v>36</v>
      </c>
      <c r="F101" s="448"/>
      <c r="G101" s="449"/>
      <c r="H101" s="450">
        <f t="shared" si="8"/>
        <v>0</v>
      </c>
      <c r="I101" s="449"/>
      <c r="J101" s="451"/>
      <c r="K101" s="452">
        <f t="shared" si="13"/>
        <v>0</v>
      </c>
      <c r="L101" s="453">
        <f t="shared" si="9"/>
        <v>0</v>
      </c>
      <c r="M101" s="454">
        <f t="shared" si="10"/>
        <v>0</v>
      </c>
      <c r="N101" s="454">
        <f t="shared" si="11"/>
        <v>0</v>
      </c>
      <c r="O101" s="454">
        <f t="shared" si="12"/>
        <v>0</v>
      </c>
      <c r="P101" s="454">
        <f t="shared" si="14"/>
        <v>0</v>
      </c>
    </row>
    <row r="102" spans="1:16" s="201" customFormat="1">
      <c r="A102" s="54">
        <v>86</v>
      </c>
      <c r="B102" s="195"/>
      <c r="C102" s="92" t="s">
        <v>323</v>
      </c>
      <c r="D102" s="196" t="s">
        <v>11</v>
      </c>
      <c r="E102" s="328">
        <v>32</v>
      </c>
      <c r="F102" s="448"/>
      <c r="G102" s="449"/>
      <c r="H102" s="450">
        <f t="shared" si="8"/>
        <v>0</v>
      </c>
      <c r="I102" s="449"/>
      <c r="J102" s="451"/>
      <c r="K102" s="452">
        <f t="shared" si="13"/>
        <v>0</v>
      </c>
      <c r="L102" s="453">
        <f t="shared" si="9"/>
        <v>0</v>
      </c>
      <c r="M102" s="454">
        <f t="shared" si="10"/>
        <v>0</v>
      </c>
      <c r="N102" s="454">
        <f t="shared" si="11"/>
        <v>0</v>
      </c>
      <c r="O102" s="454">
        <f t="shared" si="12"/>
        <v>0</v>
      </c>
      <c r="P102" s="454">
        <f t="shared" si="14"/>
        <v>0</v>
      </c>
    </row>
    <row r="103" spans="1:16" s="201" customFormat="1">
      <c r="A103" s="54">
        <v>87</v>
      </c>
      <c r="B103" s="195"/>
      <c r="C103" s="92" t="s">
        <v>378</v>
      </c>
      <c r="D103" s="196" t="s">
        <v>11</v>
      </c>
      <c r="E103" s="328">
        <v>21</v>
      </c>
      <c r="F103" s="448"/>
      <c r="G103" s="449"/>
      <c r="H103" s="450">
        <f t="shared" si="8"/>
        <v>0</v>
      </c>
      <c r="I103" s="449"/>
      <c r="J103" s="451"/>
      <c r="K103" s="452">
        <f t="shared" si="13"/>
        <v>0</v>
      </c>
      <c r="L103" s="453">
        <f t="shared" si="9"/>
        <v>0</v>
      </c>
      <c r="M103" s="454">
        <f t="shared" si="10"/>
        <v>0</v>
      </c>
      <c r="N103" s="454">
        <f t="shared" si="11"/>
        <v>0</v>
      </c>
      <c r="O103" s="454">
        <f t="shared" si="12"/>
        <v>0</v>
      </c>
      <c r="P103" s="454">
        <f t="shared" si="14"/>
        <v>0</v>
      </c>
    </row>
    <row r="104" spans="1:16" s="201" customFormat="1">
      <c r="A104" s="54">
        <v>88</v>
      </c>
      <c r="B104" s="195"/>
      <c r="C104" s="92" t="s">
        <v>330</v>
      </c>
      <c r="D104" s="196" t="s">
        <v>60</v>
      </c>
      <c r="E104" s="196">
        <v>1</v>
      </c>
      <c r="F104" s="448"/>
      <c r="G104" s="449"/>
      <c r="H104" s="450">
        <f t="shared" si="8"/>
        <v>0</v>
      </c>
      <c r="I104" s="449"/>
      <c r="J104" s="451"/>
      <c r="K104" s="452">
        <f t="shared" si="13"/>
        <v>0</v>
      </c>
      <c r="L104" s="453">
        <f t="shared" si="9"/>
        <v>0</v>
      </c>
      <c r="M104" s="454">
        <f t="shared" si="10"/>
        <v>0</v>
      </c>
      <c r="N104" s="454">
        <f t="shared" si="11"/>
        <v>0</v>
      </c>
      <c r="O104" s="454">
        <f t="shared" si="12"/>
        <v>0</v>
      </c>
      <c r="P104" s="454">
        <f t="shared" si="14"/>
        <v>0</v>
      </c>
    </row>
    <row r="105" spans="1:16" s="201" customFormat="1">
      <c r="A105" s="54">
        <v>89</v>
      </c>
      <c r="B105" s="195"/>
      <c r="C105" s="92" t="s">
        <v>332</v>
      </c>
      <c r="D105" s="196" t="s">
        <v>60</v>
      </c>
      <c r="E105" s="196">
        <v>2</v>
      </c>
      <c r="F105" s="448"/>
      <c r="G105" s="449"/>
      <c r="H105" s="450">
        <f t="shared" si="8"/>
        <v>0</v>
      </c>
      <c r="I105" s="449"/>
      <c r="J105" s="451"/>
      <c r="K105" s="452">
        <f t="shared" si="13"/>
        <v>0</v>
      </c>
      <c r="L105" s="453">
        <f t="shared" si="9"/>
        <v>0</v>
      </c>
      <c r="M105" s="454">
        <f t="shared" si="10"/>
        <v>0</v>
      </c>
      <c r="N105" s="454">
        <f t="shared" si="11"/>
        <v>0</v>
      </c>
      <c r="O105" s="454">
        <f t="shared" si="12"/>
        <v>0</v>
      </c>
      <c r="P105" s="454">
        <f t="shared" si="14"/>
        <v>0</v>
      </c>
    </row>
    <row r="106" spans="1:16" s="201" customFormat="1">
      <c r="A106" s="54">
        <v>90</v>
      </c>
      <c r="B106" s="195"/>
      <c r="C106" s="92" t="s">
        <v>348</v>
      </c>
      <c r="D106" s="196" t="s">
        <v>60</v>
      </c>
      <c r="E106" s="196">
        <v>2</v>
      </c>
      <c r="F106" s="448"/>
      <c r="G106" s="449"/>
      <c r="H106" s="450">
        <f t="shared" si="8"/>
        <v>0</v>
      </c>
      <c r="I106" s="449"/>
      <c r="J106" s="451"/>
      <c r="K106" s="452">
        <f t="shared" si="13"/>
        <v>0</v>
      </c>
      <c r="L106" s="453">
        <f t="shared" si="9"/>
        <v>0</v>
      </c>
      <c r="M106" s="454">
        <f t="shared" si="10"/>
        <v>0</v>
      </c>
      <c r="N106" s="454">
        <f t="shared" si="11"/>
        <v>0</v>
      </c>
      <c r="O106" s="454">
        <f t="shared" si="12"/>
        <v>0</v>
      </c>
      <c r="P106" s="454">
        <f t="shared" si="14"/>
        <v>0</v>
      </c>
    </row>
    <row r="107" spans="1:16" s="201" customFormat="1">
      <c r="A107" s="54">
        <v>91</v>
      </c>
      <c r="B107" s="195"/>
      <c r="C107" s="92" t="s">
        <v>379</v>
      </c>
      <c r="D107" s="196" t="s">
        <v>60</v>
      </c>
      <c r="E107" s="196">
        <v>1</v>
      </c>
      <c r="F107" s="448"/>
      <c r="G107" s="449"/>
      <c r="H107" s="450">
        <f t="shared" si="8"/>
        <v>0</v>
      </c>
      <c r="I107" s="449"/>
      <c r="J107" s="451"/>
      <c r="K107" s="452">
        <f t="shared" si="13"/>
        <v>0</v>
      </c>
      <c r="L107" s="453">
        <f t="shared" si="9"/>
        <v>0</v>
      </c>
      <c r="M107" s="454">
        <f t="shared" si="10"/>
        <v>0</v>
      </c>
      <c r="N107" s="454">
        <f t="shared" si="11"/>
        <v>0</v>
      </c>
      <c r="O107" s="454">
        <f t="shared" si="12"/>
        <v>0</v>
      </c>
      <c r="P107" s="454">
        <f t="shared" si="14"/>
        <v>0</v>
      </c>
    </row>
    <row r="108" spans="1:16" s="201" customFormat="1">
      <c r="A108" s="54">
        <v>92</v>
      </c>
      <c r="B108" s="195"/>
      <c r="C108" s="92" t="s">
        <v>355</v>
      </c>
      <c r="D108" s="196" t="s">
        <v>60</v>
      </c>
      <c r="E108" s="196">
        <v>8</v>
      </c>
      <c r="F108" s="448"/>
      <c r="G108" s="449"/>
      <c r="H108" s="450">
        <f t="shared" si="8"/>
        <v>0</v>
      </c>
      <c r="I108" s="449"/>
      <c r="J108" s="451"/>
      <c r="K108" s="452">
        <f t="shared" si="13"/>
        <v>0</v>
      </c>
      <c r="L108" s="453">
        <f t="shared" si="9"/>
        <v>0</v>
      </c>
      <c r="M108" s="454">
        <f t="shared" si="10"/>
        <v>0</v>
      </c>
      <c r="N108" s="454">
        <f t="shared" si="11"/>
        <v>0</v>
      </c>
      <c r="O108" s="454">
        <f t="shared" si="12"/>
        <v>0</v>
      </c>
      <c r="P108" s="454">
        <f t="shared" si="14"/>
        <v>0</v>
      </c>
    </row>
    <row r="109" spans="1:16" s="201" customFormat="1">
      <c r="A109" s="54">
        <v>93</v>
      </c>
      <c r="B109" s="195"/>
      <c r="C109" s="92" t="s">
        <v>380</v>
      </c>
      <c r="D109" s="200" t="s">
        <v>58</v>
      </c>
      <c r="E109" s="196">
        <v>1</v>
      </c>
      <c r="F109" s="448"/>
      <c r="G109" s="449"/>
      <c r="H109" s="450">
        <f t="shared" si="8"/>
        <v>0</v>
      </c>
      <c r="I109" s="449"/>
      <c r="J109" s="451"/>
      <c r="K109" s="452">
        <f t="shared" si="13"/>
        <v>0</v>
      </c>
      <c r="L109" s="453">
        <f t="shared" si="9"/>
        <v>0</v>
      </c>
      <c r="M109" s="454">
        <f t="shared" si="10"/>
        <v>0</v>
      </c>
      <c r="N109" s="454">
        <f t="shared" si="11"/>
        <v>0</v>
      </c>
      <c r="O109" s="454">
        <f t="shared" si="12"/>
        <v>0</v>
      </c>
      <c r="P109" s="454">
        <f t="shared" si="14"/>
        <v>0</v>
      </c>
    </row>
    <row r="110" spans="1:16" s="201" customFormat="1">
      <c r="A110" s="54">
        <v>94</v>
      </c>
      <c r="B110" s="195"/>
      <c r="C110" s="92" t="s">
        <v>381</v>
      </c>
      <c r="D110" s="200" t="s">
        <v>58</v>
      </c>
      <c r="E110" s="196">
        <v>1</v>
      </c>
      <c r="F110" s="448"/>
      <c r="G110" s="449"/>
      <c r="H110" s="450">
        <f t="shared" si="8"/>
        <v>0</v>
      </c>
      <c r="I110" s="449"/>
      <c r="J110" s="451"/>
      <c r="K110" s="452">
        <f t="shared" si="13"/>
        <v>0</v>
      </c>
      <c r="L110" s="453">
        <f t="shared" si="9"/>
        <v>0</v>
      </c>
      <c r="M110" s="454">
        <f t="shared" si="10"/>
        <v>0</v>
      </c>
      <c r="N110" s="454">
        <f t="shared" si="11"/>
        <v>0</v>
      </c>
      <c r="O110" s="454">
        <f t="shared" si="12"/>
        <v>0</v>
      </c>
      <c r="P110" s="454">
        <f t="shared" si="14"/>
        <v>0</v>
      </c>
    </row>
    <row r="111" spans="1:16" s="201" customFormat="1">
      <c r="A111" s="54">
        <v>95</v>
      </c>
      <c r="B111" s="195"/>
      <c r="C111" s="92" t="s">
        <v>382</v>
      </c>
      <c r="D111" s="200" t="s">
        <v>58</v>
      </c>
      <c r="E111" s="196">
        <v>1</v>
      </c>
      <c r="F111" s="448"/>
      <c r="G111" s="449"/>
      <c r="H111" s="450">
        <f t="shared" si="8"/>
        <v>0</v>
      </c>
      <c r="I111" s="449"/>
      <c r="J111" s="451"/>
      <c r="K111" s="452">
        <f t="shared" si="13"/>
        <v>0</v>
      </c>
      <c r="L111" s="453">
        <f t="shared" si="9"/>
        <v>0</v>
      </c>
      <c r="M111" s="454">
        <f t="shared" si="10"/>
        <v>0</v>
      </c>
      <c r="N111" s="454">
        <f t="shared" si="11"/>
        <v>0</v>
      </c>
      <c r="O111" s="454">
        <f t="shared" si="12"/>
        <v>0</v>
      </c>
      <c r="P111" s="454">
        <f t="shared" si="14"/>
        <v>0</v>
      </c>
    </row>
    <row r="112" spans="1:16" s="201" customFormat="1">
      <c r="A112" s="54">
        <v>96</v>
      </c>
      <c r="B112" s="195"/>
      <c r="C112" s="92" t="s">
        <v>383</v>
      </c>
      <c r="D112" s="200" t="s">
        <v>58</v>
      </c>
      <c r="E112" s="196">
        <v>1</v>
      </c>
      <c r="F112" s="448"/>
      <c r="G112" s="449"/>
      <c r="H112" s="450">
        <f t="shared" si="8"/>
        <v>0</v>
      </c>
      <c r="I112" s="449"/>
      <c r="J112" s="451"/>
      <c r="K112" s="452">
        <f t="shared" si="13"/>
        <v>0</v>
      </c>
      <c r="L112" s="453">
        <f t="shared" si="9"/>
        <v>0</v>
      </c>
      <c r="M112" s="454">
        <f t="shared" si="10"/>
        <v>0</v>
      </c>
      <c r="N112" s="454">
        <f t="shared" si="11"/>
        <v>0</v>
      </c>
      <c r="O112" s="454">
        <f t="shared" si="12"/>
        <v>0</v>
      </c>
      <c r="P112" s="454">
        <f t="shared" si="14"/>
        <v>0</v>
      </c>
    </row>
    <row r="113" spans="1:221" s="201" customFormat="1">
      <c r="A113" s="54">
        <v>97</v>
      </c>
      <c r="B113" s="195"/>
      <c r="C113" s="92" t="s">
        <v>262</v>
      </c>
      <c r="D113" s="200" t="s">
        <v>58</v>
      </c>
      <c r="E113" s="196">
        <v>1</v>
      </c>
      <c r="F113" s="448"/>
      <c r="G113" s="449"/>
      <c r="H113" s="450">
        <f t="shared" si="8"/>
        <v>0</v>
      </c>
      <c r="I113" s="449"/>
      <c r="J113" s="451"/>
      <c r="K113" s="452">
        <f t="shared" si="13"/>
        <v>0</v>
      </c>
      <c r="L113" s="453">
        <f t="shared" si="9"/>
        <v>0</v>
      </c>
      <c r="M113" s="454">
        <f t="shared" si="10"/>
        <v>0</v>
      </c>
      <c r="N113" s="454">
        <f t="shared" si="11"/>
        <v>0</v>
      </c>
      <c r="O113" s="454">
        <f t="shared" si="12"/>
        <v>0</v>
      </c>
      <c r="P113" s="454">
        <f t="shared" si="14"/>
        <v>0</v>
      </c>
    </row>
    <row r="114" spans="1:221" s="201" customFormat="1">
      <c r="A114" s="54">
        <v>98</v>
      </c>
      <c r="B114" s="195"/>
      <c r="C114" s="92" t="s">
        <v>214</v>
      </c>
      <c r="D114" s="200" t="s">
        <v>58</v>
      </c>
      <c r="E114" s="196">
        <v>1</v>
      </c>
      <c r="F114" s="448"/>
      <c r="G114" s="449"/>
      <c r="H114" s="450">
        <f t="shared" si="8"/>
        <v>0</v>
      </c>
      <c r="I114" s="449"/>
      <c r="J114" s="451"/>
      <c r="K114" s="452">
        <f t="shared" si="13"/>
        <v>0</v>
      </c>
      <c r="L114" s="453">
        <f t="shared" si="9"/>
        <v>0</v>
      </c>
      <c r="M114" s="454">
        <f t="shared" si="10"/>
        <v>0</v>
      </c>
      <c r="N114" s="454">
        <f t="shared" si="11"/>
        <v>0</v>
      </c>
      <c r="O114" s="454">
        <f t="shared" si="12"/>
        <v>0</v>
      </c>
      <c r="P114" s="454">
        <f t="shared" si="14"/>
        <v>0</v>
      </c>
    </row>
    <row r="115" spans="1:221" s="201" customFormat="1">
      <c r="A115" s="54">
        <v>99</v>
      </c>
      <c r="B115" s="195"/>
      <c r="C115" s="92" t="s">
        <v>263</v>
      </c>
      <c r="D115" s="200" t="s">
        <v>58</v>
      </c>
      <c r="E115" s="196">
        <v>1</v>
      </c>
      <c r="F115" s="448"/>
      <c r="G115" s="449"/>
      <c r="H115" s="450">
        <f t="shared" si="8"/>
        <v>0</v>
      </c>
      <c r="I115" s="449"/>
      <c r="J115" s="451"/>
      <c r="K115" s="452">
        <f t="shared" si="13"/>
        <v>0</v>
      </c>
      <c r="L115" s="453">
        <f t="shared" si="9"/>
        <v>0</v>
      </c>
      <c r="M115" s="454">
        <f t="shared" si="10"/>
        <v>0</v>
      </c>
      <c r="N115" s="454">
        <f t="shared" si="11"/>
        <v>0</v>
      </c>
      <c r="O115" s="454">
        <f t="shared" si="12"/>
        <v>0</v>
      </c>
      <c r="P115" s="454">
        <f t="shared" si="14"/>
        <v>0</v>
      </c>
    </row>
    <row r="116" spans="1:221" s="201" customFormat="1" ht="38.25">
      <c r="A116" s="54">
        <v>100</v>
      </c>
      <c r="B116" s="195"/>
      <c r="C116" s="198" t="s">
        <v>266</v>
      </c>
      <c r="D116" s="200" t="s">
        <v>58</v>
      </c>
      <c r="E116" s="196">
        <v>2</v>
      </c>
      <c r="F116" s="448"/>
      <c r="G116" s="449"/>
      <c r="H116" s="450">
        <f t="shared" si="8"/>
        <v>0</v>
      </c>
      <c r="I116" s="449"/>
      <c r="J116" s="451"/>
      <c r="K116" s="452">
        <f t="shared" si="13"/>
        <v>0</v>
      </c>
      <c r="L116" s="453">
        <f t="shared" si="9"/>
        <v>0</v>
      </c>
      <c r="M116" s="454">
        <f t="shared" si="10"/>
        <v>0</v>
      </c>
      <c r="N116" s="454">
        <f t="shared" si="11"/>
        <v>0</v>
      </c>
      <c r="O116" s="454">
        <f t="shared" si="12"/>
        <v>0</v>
      </c>
      <c r="P116" s="454">
        <f t="shared" si="14"/>
        <v>0</v>
      </c>
    </row>
    <row r="117" spans="1:221" s="158" customFormat="1">
      <c r="A117" s="54"/>
      <c r="B117" s="54"/>
      <c r="C117" s="131"/>
      <c r="D117" s="54"/>
      <c r="E117" s="54"/>
      <c r="F117" s="448"/>
      <c r="G117" s="449"/>
      <c r="H117" s="450">
        <f t="shared" si="8"/>
        <v>0</v>
      </c>
      <c r="I117" s="449"/>
      <c r="J117" s="451"/>
      <c r="K117" s="452">
        <f t="shared" si="13"/>
        <v>0</v>
      </c>
      <c r="L117" s="453">
        <f t="shared" si="9"/>
        <v>0</v>
      </c>
      <c r="M117" s="454">
        <f t="shared" si="10"/>
        <v>0</v>
      </c>
      <c r="N117" s="454">
        <f t="shared" si="11"/>
        <v>0</v>
      </c>
      <c r="O117" s="454">
        <f t="shared" si="12"/>
        <v>0</v>
      </c>
      <c r="P117" s="454">
        <f t="shared" si="14"/>
        <v>0</v>
      </c>
    </row>
    <row r="118" spans="1:221">
      <c r="A118" s="54">
        <v>101</v>
      </c>
      <c r="B118" s="330"/>
      <c r="C118" s="131" t="s">
        <v>452</v>
      </c>
      <c r="D118" s="331" t="s">
        <v>58</v>
      </c>
      <c r="E118" s="332">
        <v>1</v>
      </c>
      <c r="F118" s="448"/>
      <c r="G118" s="449"/>
      <c r="H118" s="450">
        <f t="shared" si="8"/>
        <v>0</v>
      </c>
      <c r="I118" s="449"/>
      <c r="J118" s="451"/>
      <c r="K118" s="452">
        <f t="shared" si="13"/>
        <v>0</v>
      </c>
      <c r="L118" s="453">
        <f t="shared" si="9"/>
        <v>0</v>
      </c>
      <c r="M118" s="454">
        <f t="shared" si="10"/>
        <v>0</v>
      </c>
      <c r="N118" s="454">
        <f t="shared" si="11"/>
        <v>0</v>
      </c>
      <c r="O118" s="454">
        <f t="shared" si="12"/>
        <v>0</v>
      </c>
      <c r="P118" s="454">
        <f t="shared" si="14"/>
        <v>0</v>
      </c>
    </row>
    <row r="119" spans="1:221">
      <c r="A119" s="54">
        <v>102</v>
      </c>
      <c r="B119" s="75"/>
      <c r="C119" s="61" t="s">
        <v>451</v>
      </c>
      <c r="D119" s="74" t="s">
        <v>10</v>
      </c>
      <c r="E119" s="326">
        <v>1</v>
      </c>
      <c r="F119" s="448"/>
      <c r="G119" s="449"/>
      <c r="H119" s="450">
        <f t="shared" si="8"/>
        <v>0</v>
      </c>
      <c r="I119" s="449"/>
      <c r="J119" s="451"/>
      <c r="K119" s="452">
        <f t="shared" si="13"/>
        <v>0</v>
      </c>
      <c r="L119" s="453">
        <f t="shared" si="9"/>
        <v>0</v>
      </c>
      <c r="M119" s="454">
        <f t="shared" si="10"/>
        <v>0</v>
      </c>
      <c r="N119" s="454">
        <f t="shared" si="11"/>
        <v>0</v>
      </c>
      <c r="O119" s="454">
        <f t="shared" si="12"/>
        <v>0</v>
      </c>
      <c r="P119" s="454">
        <f t="shared" si="14"/>
        <v>0</v>
      </c>
      <c r="Q119" s="327"/>
      <c r="R119" s="327"/>
      <c r="S119" s="327"/>
      <c r="T119" s="327"/>
      <c r="U119" s="327"/>
      <c r="V119" s="327"/>
      <c r="W119" s="327"/>
      <c r="X119" s="327"/>
      <c r="Y119" s="327"/>
      <c r="Z119" s="327"/>
      <c r="AA119" s="327"/>
      <c r="AB119" s="327"/>
      <c r="AC119" s="327"/>
      <c r="AD119" s="327"/>
      <c r="AE119" s="327"/>
      <c r="AF119" s="327"/>
      <c r="AG119" s="327"/>
      <c r="AH119" s="327"/>
      <c r="AI119" s="327"/>
      <c r="AJ119" s="327"/>
      <c r="AK119" s="327"/>
      <c r="AL119" s="327"/>
      <c r="AM119" s="327"/>
      <c r="AN119" s="327"/>
      <c r="AO119" s="327"/>
      <c r="AP119" s="327"/>
      <c r="AQ119" s="327"/>
      <c r="AR119" s="327"/>
      <c r="AS119" s="327"/>
      <c r="AT119" s="327"/>
      <c r="AU119" s="327"/>
      <c r="AV119" s="327"/>
      <c r="AW119" s="327"/>
      <c r="AX119" s="327"/>
      <c r="AY119" s="327"/>
      <c r="AZ119" s="327"/>
      <c r="BA119" s="327"/>
      <c r="BB119" s="327"/>
      <c r="BC119" s="327"/>
      <c r="BD119" s="327"/>
      <c r="BE119" s="327"/>
      <c r="BF119" s="327"/>
      <c r="BG119" s="327"/>
      <c r="BH119" s="327"/>
      <c r="BI119" s="327"/>
      <c r="BJ119" s="327"/>
      <c r="BK119" s="327"/>
      <c r="BL119" s="327"/>
      <c r="BM119" s="327"/>
      <c r="BN119" s="327"/>
      <c r="BO119" s="327"/>
      <c r="BP119" s="327"/>
      <c r="BQ119" s="327"/>
      <c r="BR119" s="327"/>
      <c r="BS119" s="327"/>
      <c r="BT119" s="327"/>
      <c r="BU119" s="327"/>
      <c r="BV119" s="327"/>
      <c r="BW119" s="327"/>
      <c r="BX119" s="327"/>
      <c r="BY119" s="327"/>
      <c r="BZ119" s="327"/>
      <c r="CA119" s="327"/>
      <c r="CB119" s="327"/>
      <c r="CC119" s="327"/>
      <c r="CD119" s="327"/>
      <c r="CE119" s="327"/>
      <c r="CF119" s="327"/>
      <c r="CG119" s="327"/>
      <c r="CH119" s="327"/>
      <c r="CI119" s="327"/>
      <c r="CJ119" s="327"/>
      <c r="CK119" s="327"/>
      <c r="CL119" s="327"/>
      <c r="CM119" s="327"/>
      <c r="CN119" s="327"/>
      <c r="CO119" s="327"/>
      <c r="CP119" s="327"/>
      <c r="CQ119" s="327"/>
      <c r="CR119" s="327"/>
      <c r="CS119" s="327"/>
      <c r="CT119" s="327"/>
      <c r="CU119" s="327"/>
      <c r="CV119" s="327"/>
      <c r="CW119" s="327"/>
      <c r="CX119" s="327"/>
      <c r="CY119" s="327"/>
      <c r="CZ119" s="327"/>
      <c r="DA119" s="327"/>
      <c r="DB119" s="327"/>
      <c r="DC119" s="327"/>
      <c r="DD119" s="327"/>
      <c r="DE119" s="327"/>
      <c r="DF119" s="327"/>
      <c r="DG119" s="327"/>
      <c r="DH119" s="327"/>
      <c r="DI119" s="327"/>
      <c r="DJ119" s="327"/>
      <c r="DK119" s="327"/>
      <c r="DL119" s="327"/>
      <c r="DM119" s="327"/>
      <c r="DN119" s="327"/>
      <c r="DO119" s="327"/>
      <c r="DP119" s="327"/>
      <c r="DQ119" s="327"/>
      <c r="DR119" s="327"/>
      <c r="DS119" s="327"/>
      <c r="DT119" s="327"/>
      <c r="DU119" s="327"/>
      <c r="DV119" s="327"/>
      <c r="DW119" s="327"/>
      <c r="DX119" s="327"/>
      <c r="DY119" s="327"/>
      <c r="DZ119" s="327"/>
      <c r="EA119" s="327"/>
      <c r="EB119" s="327"/>
      <c r="EC119" s="327"/>
      <c r="ED119" s="327"/>
      <c r="EE119" s="327"/>
      <c r="EF119" s="327"/>
      <c r="EG119" s="327"/>
      <c r="EH119" s="327"/>
      <c r="EI119" s="327"/>
      <c r="EJ119" s="327"/>
      <c r="EK119" s="327"/>
      <c r="EL119" s="327"/>
      <c r="EM119" s="327"/>
      <c r="EN119" s="327"/>
      <c r="EO119" s="327"/>
      <c r="EP119" s="327"/>
      <c r="EQ119" s="327"/>
      <c r="ER119" s="327"/>
      <c r="ES119" s="327"/>
      <c r="ET119" s="327"/>
      <c r="EU119" s="327"/>
      <c r="EV119" s="327"/>
      <c r="EW119" s="327"/>
      <c r="EX119" s="327"/>
      <c r="EY119" s="327"/>
      <c r="EZ119" s="327"/>
      <c r="FA119" s="327"/>
      <c r="FB119" s="327"/>
      <c r="FC119" s="327"/>
      <c r="FD119" s="327"/>
      <c r="FE119" s="327"/>
      <c r="FF119" s="327"/>
      <c r="FG119" s="327"/>
      <c r="FH119" s="327"/>
      <c r="FI119" s="327"/>
      <c r="FJ119" s="327"/>
      <c r="FK119" s="327"/>
      <c r="FL119" s="327"/>
      <c r="FM119" s="327"/>
      <c r="FN119" s="327"/>
      <c r="FO119" s="327"/>
      <c r="FP119" s="327"/>
      <c r="FQ119" s="327"/>
      <c r="FR119" s="327"/>
      <c r="FS119" s="327"/>
      <c r="FT119" s="327"/>
      <c r="FU119" s="327"/>
      <c r="FV119" s="327"/>
      <c r="FW119" s="327"/>
      <c r="FX119" s="327"/>
      <c r="FY119" s="327"/>
      <c r="FZ119" s="327"/>
      <c r="GA119" s="327"/>
      <c r="GB119" s="327"/>
      <c r="GC119" s="327"/>
      <c r="GD119" s="327"/>
      <c r="GE119" s="327"/>
      <c r="GF119" s="327"/>
      <c r="GG119" s="327"/>
      <c r="GH119" s="327"/>
      <c r="GI119" s="327"/>
      <c r="GJ119" s="327"/>
      <c r="GK119" s="327"/>
      <c r="GL119" s="327"/>
      <c r="GM119" s="327"/>
      <c r="GN119" s="327"/>
      <c r="GO119" s="327"/>
      <c r="GP119" s="327"/>
      <c r="GQ119" s="327"/>
      <c r="GR119" s="327"/>
      <c r="GS119" s="327"/>
      <c r="GT119" s="327"/>
      <c r="GU119" s="327"/>
      <c r="GV119" s="327"/>
      <c r="GW119" s="327"/>
      <c r="GX119" s="327"/>
      <c r="GY119" s="327"/>
      <c r="GZ119" s="327"/>
      <c r="HA119" s="327"/>
      <c r="HB119" s="327"/>
      <c r="HC119" s="327"/>
      <c r="HD119" s="327"/>
      <c r="HE119" s="327"/>
      <c r="HF119" s="327"/>
      <c r="HG119" s="327"/>
      <c r="HH119" s="327"/>
      <c r="HI119" s="327"/>
      <c r="HJ119" s="327"/>
      <c r="HK119" s="327"/>
      <c r="HL119" s="327"/>
      <c r="HM119" s="327"/>
    </row>
    <row r="120" spans="1:221">
      <c r="D120" s="95"/>
      <c r="E120" s="57"/>
      <c r="F120" s="95"/>
      <c r="G120" s="86"/>
      <c r="H120" s="95"/>
      <c r="I120" s="95"/>
      <c r="J120" s="95"/>
      <c r="K120" s="96"/>
      <c r="L120" s="97"/>
      <c r="M120" s="98"/>
      <c r="N120" s="98"/>
      <c r="O120" s="98"/>
      <c r="P120" s="98"/>
    </row>
    <row r="121" spans="1:221">
      <c r="C121" s="112" t="s">
        <v>152</v>
      </c>
      <c r="D121" s="57" t="s">
        <v>37</v>
      </c>
      <c r="E121" s="116">
        <v>688.97</v>
      </c>
      <c r="F121" s="95"/>
      <c r="G121" s="86"/>
      <c r="H121" s="95"/>
      <c r="I121" s="95"/>
      <c r="L121" s="101">
        <f>SUM($L$13:L120)</f>
        <v>0</v>
      </c>
      <c r="M121" s="102">
        <f>SUM($M$13:M120)</f>
        <v>0</v>
      </c>
      <c r="N121" s="102">
        <f>SUM($N$13:N120)</f>
        <v>0</v>
      </c>
      <c r="O121" s="102">
        <f>SUM($O$13:O120)</f>
        <v>0</v>
      </c>
      <c r="P121" s="102">
        <f>SUM($P$13:P120)</f>
        <v>0</v>
      </c>
    </row>
    <row r="122" spans="1:221">
      <c r="G122" s="86"/>
      <c r="L122" s="103"/>
    </row>
    <row r="123" spans="1:221">
      <c r="G123" s="86"/>
      <c r="H123" s="62"/>
      <c r="I123" s="62"/>
      <c r="J123" s="62"/>
      <c r="K123" s="62"/>
      <c r="L123" s="103"/>
      <c r="M123" s="62"/>
      <c r="N123" s="62"/>
      <c r="O123" s="62"/>
      <c r="P123" s="62"/>
    </row>
  </sheetData>
  <autoFilter ref="A12:P121" xr:uid="{00000000-0009-0000-0000-000010000000}"/>
  <mergeCells count="7">
    <mergeCell ref="L10:P10"/>
    <mergeCell ref="A10:A11"/>
    <mergeCell ref="B10:B11"/>
    <mergeCell ref="C10:C11"/>
    <mergeCell ref="D10:D11"/>
    <mergeCell ref="E10:E11"/>
    <mergeCell ref="F10:K10"/>
  </mergeCells>
  <printOptions horizontalCentered="1" gridLines="1"/>
  <pageMargins left="0" right="0" top="0.86614173228346458" bottom="0.39370078740157483" header="0.19685039370078741" footer="0.15748031496062992"/>
  <pageSetup paperSize="9" scale="75" orientation="landscape" r:id="rId1"/>
  <headerFooter alignWithMargins="0">
    <oddFooter>&amp;C&amp;A&amp;R&amp;P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sheetPr>
  <dimension ref="A1:HM157"/>
  <sheetViews>
    <sheetView showZeros="0" topLeftCell="A38" zoomScaleNormal="100" zoomScaleSheetLayoutView="100" workbookViewId="0">
      <selection activeCell="A25" sqref="A25"/>
    </sheetView>
  </sheetViews>
  <sheetFormatPr defaultRowHeight="12.75"/>
  <cols>
    <col min="1" max="1" width="5" style="57" customWidth="1"/>
    <col min="2" max="2" width="8.140625" style="57" customWidth="1"/>
    <col min="3" max="3" width="52" style="61" customWidth="1"/>
    <col min="4" max="4" width="6.42578125" style="57" customWidth="1"/>
    <col min="5" max="5" width="9.5703125" style="62" customWidth="1"/>
    <col min="6" max="6" width="9.42578125" style="57" customWidth="1"/>
    <col min="7" max="7" width="7" style="57" customWidth="1"/>
    <col min="8" max="9" width="10.140625" style="57" customWidth="1"/>
    <col min="10" max="10" width="9" style="57" customWidth="1"/>
    <col min="11" max="11" width="10.140625" style="57" customWidth="1"/>
    <col min="12" max="12" width="9.5703125" style="57" customWidth="1"/>
    <col min="13" max="13" width="10.85546875" style="57" customWidth="1"/>
    <col min="14" max="14" width="11.7109375" style="57" customWidth="1"/>
    <col min="15" max="15" width="12.7109375" style="57" customWidth="1"/>
    <col min="16" max="16" width="12" style="57" customWidth="1"/>
    <col min="17" max="16384" width="9.140625" style="57"/>
  </cols>
  <sheetData>
    <row r="1" spans="1:16">
      <c r="B1" s="58"/>
      <c r="C1" s="104"/>
      <c r="D1" s="58"/>
      <c r="E1" s="58"/>
      <c r="F1" s="58"/>
      <c r="G1" s="59" t="s">
        <v>78</v>
      </c>
      <c r="H1" s="114" t="s">
        <v>40</v>
      </c>
      <c r="I1" s="58"/>
      <c r="J1" s="58"/>
      <c r="K1" s="58"/>
      <c r="L1" s="58"/>
      <c r="M1" s="58"/>
      <c r="N1" s="58"/>
      <c r="O1" s="58"/>
      <c r="P1" s="58"/>
    </row>
    <row r="2" spans="1:16">
      <c r="B2" s="60"/>
      <c r="C2" s="105"/>
      <c r="D2" s="60"/>
      <c r="E2" s="60"/>
      <c r="F2" s="60"/>
      <c r="G2" s="60" t="s">
        <v>145</v>
      </c>
      <c r="H2" s="60"/>
      <c r="I2" s="60"/>
      <c r="J2" s="60"/>
      <c r="K2" s="60"/>
      <c r="L2" s="60"/>
      <c r="M2" s="60"/>
      <c r="N2" s="60"/>
      <c r="O2" s="60"/>
      <c r="P2" s="60"/>
    </row>
    <row r="3" spans="1:16">
      <c r="F3" s="63"/>
    </row>
    <row r="4" spans="1:16">
      <c r="A4" s="57" t="s">
        <v>162</v>
      </c>
    </row>
    <row r="5" spans="1:16">
      <c r="A5" s="57" t="s">
        <v>163</v>
      </c>
    </row>
    <row r="6" spans="1:16">
      <c r="A6" s="57" t="s">
        <v>168</v>
      </c>
      <c r="M6" s="65" t="s">
        <v>0</v>
      </c>
      <c r="O6" s="66">
        <f>P58</f>
        <v>0</v>
      </c>
      <c r="P6" s="65" t="s">
        <v>51</v>
      </c>
    </row>
    <row r="7" spans="1:16">
      <c r="A7" s="57" t="s">
        <v>140</v>
      </c>
    </row>
    <row r="8" spans="1:16">
      <c r="A8" s="57" t="s">
        <v>112</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56.2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ht="11.25">
      <c r="A13" s="70"/>
      <c r="B13" s="70"/>
      <c r="C13" s="71"/>
      <c r="D13" s="70"/>
      <c r="E13" s="72"/>
      <c r="F13" s="70"/>
      <c r="G13" s="70"/>
      <c r="H13" s="70"/>
      <c r="I13" s="70"/>
      <c r="J13" s="70"/>
      <c r="K13" s="70"/>
      <c r="L13" s="73"/>
      <c r="M13" s="70"/>
      <c r="N13" s="70"/>
      <c r="O13" s="70"/>
      <c r="P13" s="70"/>
    </row>
    <row r="14" spans="1:16" s="324" customFormat="1">
      <c r="C14" s="115"/>
      <c r="D14" s="74"/>
      <c r="E14" s="325"/>
      <c r="F14" s="79"/>
      <c r="G14" s="86"/>
      <c r="H14" s="79"/>
      <c r="I14" s="79"/>
      <c r="J14" s="79"/>
      <c r="K14" s="79"/>
      <c r="L14" s="213"/>
      <c r="M14" s="79"/>
      <c r="N14" s="79"/>
      <c r="O14" s="79"/>
      <c r="P14" s="79"/>
    </row>
    <row r="15" spans="1:16" s="197" customFormat="1">
      <c r="A15" s="54"/>
      <c r="B15" s="195"/>
      <c r="C15" s="115" t="s">
        <v>259</v>
      </c>
      <c r="D15" s="196"/>
      <c r="E15" s="196"/>
      <c r="F15" s="448"/>
      <c r="G15" s="449"/>
      <c r="H15" s="450">
        <f t="shared" ref="H15:H56" si="1">ROUND(F15*G15,2)</f>
        <v>0</v>
      </c>
      <c r="I15" s="449"/>
      <c r="J15" s="451"/>
      <c r="K15" s="452">
        <f t="shared" ref="K15:K56" si="2">ROUND(SUM(H15:J15),2)</f>
        <v>0</v>
      </c>
      <c r="L15" s="453">
        <f t="shared" ref="L15:L56" si="3">ROUND(E15*F15,2)</f>
        <v>0</v>
      </c>
      <c r="M15" s="454">
        <f t="shared" ref="M15:M56" si="4">ROUND(E15*H15,2)</f>
        <v>0</v>
      </c>
      <c r="N15" s="454">
        <f t="shared" ref="N15:N56" si="5">ROUND(E15*I15,2)</f>
        <v>0</v>
      </c>
      <c r="O15" s="454">
        <f t="shared" ref="O15:O56" si="6">ROUND(E15*J15,2)</f>
        <v>0</v>
      </c>
      <c r="P15" s="454">
        <f t="shared" ref="P15:P56" si="7">ROUND(SUM(M15:O15),2)</f>
        <v>0</v>
      </c>
    </row>
    <row r="16" spans="1:16" s="197" customFormat="1">
      <c r="A16" s="54">
        <v>1</v>
      </c>
      <c r="B16" s="195"/>
      <c r="C16" s="92" t="s">
        <v>553</v>
      </c>
      <c r="D16" s="196" t="s">
        <v>60</v>
      </c>
      <c r="E16" s="196">
        <v>2</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197" customFormat="1" ht="25.5">
      <c r="A17" s="54">
        <v>2</v>
      </c>
      <c r="B17" s="195"/>
      <c r="C17" s="92" t="s">
        <v>267</v>
      </c>
      <c r="D17" s="196" t="s">
        <v>58</v>
      </c>
      <c r="E17" s="196">
        <v>6</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197" customFormat="1" ht="25.5">
      <c r="A18" s="54">
        <v>3</v>
      </c>
      <c r="B18" s="195"/>
      <c r="C18" s="92" t="s">
        <v>268</v>
      </c>
      <c r="D18" s="196" t="s">
        <v>58</v>
      </c>
      <c r="E18" s="196">
        <v>4</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197" customFormat="1" ht="25.5">
      <c r="A19" s="54">
        <v>4</v>
      </c>
      <c r="B19" s="195"/>
      <c r="C19" s="92" t="s">
        <v>269</v>
      </c>
      <c r="D19" s="196" t="s">
        <v>58</v>
      </c>
      <c r="E19" s="196">
        <v>3</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197" customFormat="1" ht="25.5">
      <c r="A20" s="54">
        <v>5</v>
      </c>
      <c r="B20" s="195"/>
      <c r="C20" s="92" t="s">
        <v>270</v>
      </c>
      <c r="D20" s="196" t="s">
        <v>58</v>
      </c>
      <c r="E20" s="196">
        <v>1</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197" customFormat="1" ht="25.5">
      <c r="A21" s="54">
        <v>6</v>
      </c>
      <c r="B21" s="195"/>
      <c r="C21" s="92" t="s">
        <v>271</v>
      </c>
      <c r="D21" s="196" t="s">
        <v>58</v>
      </c>
      <c r="E21" s="196">
        <v>3</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197" customFormat="1" ht="25.5">
      <c r="A22" s="54">
        <v>7</v>
      </c>
      <c r="B22" s="195"/>
      <c r="C22" s="92" t="s">
        <v>272</v>
      </c>
      <c r="D22" s="196" t="s">
        <v>58</v>
      </c>
      <c r="E22" s="196">
        <v>10</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197" customFormat="1" ht="25.5">
      <c r="A23" s="54">
        <v>8</v>
      </c>
      <c r="B23" s="195"/>
      <c r="C23" s="92" t="s">
        <v>273</v>
      </c>
      <c r="D23" s="196" t="s">
        <v>58</v>
      </c>
      <c r="E23" s="196">
        <v>1</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197" customFormat="1">
      <c r="A24" s="54">
        <v>9</v>
      </c>
      <c r="B24" s="195"/>
      <c r="C24" s="92" t="s">
        <v>274</v>
      </c>
      <c r="D24" s="196" t="s">
        <v>58</v>
      </c>
      <c r="E24" s="196">
        <v>2</v>
      </c>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197" customFormat="1">
      <c r="A25" s="54">
        <v>10</v>
      </c>
      <c r="B25" s="195"/>
      <c r="C25" s="92" t="s">
        <v>275</v>
      </c>
      <c r="D25" s="196" t="s">
        <v>60</v>
      </c>
      <c r="E25" s="196">
        <v>28</v>
      </c>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197" customFormat="1">
      <c r="A26" s="54">
        <v>11</v>
      </c>
      <c r="B26" s="195"/>
      <c r="C26" s="92" t="s">
        <v>276</v>
      </c>
      <c r="D26" s="196" t="s">
        <v>11</v>
      </c>
      <c r="E26" s="328">
        <v>60</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197" customFormat="1">
      <c r="A27" s="54">
        <v>12</v>
      </c>
      <c r="B27" s="195"/>
      <c r="C27" s="92" t="s">
        <v>277</v>
      </c>
      <c r="D27" s="196" t="s">
        <v>11</v>
      </c>
      <c r="E27" s="328">
        <v>90</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197" customFormat="1">
      <c r="A28" s="54">
        <v>13</v>
      </c>
      <c r="B28" s="195"/>
      <c r="C28" s="92" t="s">
        <v>278</v>
      </c>
      <c r="D28" s="196" t="s">
        <v>11</v>
      </c>
      <c r="E28" s="328">
        <v>175</v>
      </c>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197" customFormat="1">
      <c r="A29" s="54">
        <v>14</v>
      </c>
      <c r="B29" s="195"/>
      <c r="C29" s="92" t="s">
        <v>279</v>
      </c>
      <c r="D29" s="196" t="s">
        <v>11</v>
      </c>
      <c r="E29" s="328">
        <v>153</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197" customFormat="1">
      <c r="A30" s="54">
        <v>15</v>
      </c>
      <c r="B30" s="195"/>
      <c r="C30" s="92" t="s">
        <v>280</v>
      </c>
      <c r="D30" s="196" t="s">
        <v>11</v>
      </c>
      <c r="E30" s="328">
        <v>228</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197" customFormat="1">
      <c r="A31" s="54">
        <v>16</v>
      </c>
      <c r="B31" s="195"/>
      <c r="C31" s="92" t="s">
        <v>281</v>
      </c>
      <c r="D31" s="196" t="s">
        <v>11</v>
      </c>
      <c r="E31" s="328">
        <v>58</v>
      </c>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197" customFormat="1">
      <c r="A32" s="54">
        <v>17</v>
      </c>
      <c r="B32" s="195"/>
      <c r="C32" s="92" t="s">
        <v>282</v>
      </c>
      <c r="D32" s="196" t="s">
        <v>11</v>
      </c>
      <c r="E32" s="328">
        <v>60</v>
      </c>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197" customFormat="1">
      <c r="A33" s="54">
        <v>18</v>
      </c>
      <c r="B33" s="195"/>
      <c r="C33" s="92" t="s">
        <v>283</v>
      </c>
      <c r="D33" s="196" t="s">
        <v>11</v>
      </c>
      <c r="E33" s="328">
        <v>90</v>
      </c>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197" customFormat="1">
      <c r="A34" s="54">
        <v>19</v>
      </c>
      <c r="B34" s="195"/>
      <c r="C34" s="92" t="s">
        <v>284</v>
      </c>
      <c r="D34" s="196" t="s">
        <v>11</v>
      </c>
      <c r="E34" s="328">
        <v>175</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s="197" customFormat="1">
      <c r="A35" s="54">
        <v>20</v>
      </c>
      <c r="B35" s="195"/>
      <c r="C35" s="92" t="s">
        <v>285</v>
      </c>
      <c r="D35" s="196" t="s">
        <v>11</v>
      </c>
      <c r="E35" s="328">
        <v>153</v>
      </c>
      <c r="F35" s="448"/>
      <c r="G35" s="449"/>
      <c r="H35" s="450">
        <f t="shared" si="1"/>
        <v>0</v>
      </c>
      <c r="I35" s="449"/>
      <c r="J35" s="451"/>
      <c r="K35" s="452">
        <f t="shared" si="2"/>
        <v>0</v>
      </c>
      <c r="L35" s="453">
        <f t="shared" si="3"/>
        <v>0</v>
      </c>
      <c r="M35" s="454">
        <f t="shared" si="4"/>
        <v>0</v>
      </c>
      <c r="N35" s="454">
        <f t="shared" si="5"/>
        <v>0</v>
      </c>
      <c r="O35" s="454">
        <f t="shared" si="6"/>
        <v>0</v>
      </c>
      <c r="P35" s="454">
        <f t="shared" si="7"/>
        <v>0</v>
      </c>
    </row>
    <row r="36" spans="1:16" s="197" customFormat="1">
      <c r="A36" s="54">
        <v>21</v>
      </c>
      <c r="B36" s="195"/>
      <c r="C36" s="92" t="s">
        <v>286</v>
      </c>
      <c r="D36" s="196" t="s">
        <v>11</v>
      </c>
      <c r="E36" s="328">
        <v>228</v>
      </c>
      <c r="F36" s="448"/>
      <c r="G36" s="449"/>
      <c r="H36" s="450">
        <f t="shared" si="1"/>
        <v>0</v>
      </c>
      <c r="I36" s="449"/>
      <c r="J36" s="451"/>
      <c r="K36" s="452">
        <f t="shared" si="2"/>
        <v>0</v>
      </c>
      <c r="L36" s="453">
        <f t="shared" si="3"/>
        <v>0</v>
      </c>
      <c r="M36" s="454">
        <f t="shared" si="4"/>
        <v>0</v>
      </c>
      <c r="N36" s="454">
        <f t="shared" si="5"/>
        <v>0</v>
      </c>
      <c r="O36" s="454">
        <f t="shared" si="6"/>
        <v>0</v>
      </c>
      <c r="P36" s="454">
        <f t="shared" si="7"/>
        <v>0</v>
      </c>
    </row>
    <row r="37" spans="1:16" s="197" customFormat="1">
      <c r="A37" s="54">
        <v>22</v>
      </c>
      <c r="B37" s="195"/>
      <c r="C37" s="92" t="s">
        <v>287</v>
      </c>
      <c r="D37" s="196" t="s">
        <v>11</v>
      </c>
      <c r="E37" s="328">
        <v>58</v>
      </c>
      <c r="F37" s="448"/>
      <c r="G37" s="449"/>
      <c r="H37" s="450">
        <f t="shared" si="1"/>
        <v>0</v>
      </c>
      <c r="I37" s="449"/>
      <c r="J37" s="451"/>
      <c r="K37" s="452">
        <f t="shared" si="2"/>
        <v>0</v>
      </c>
      <c r="L37" s="453">
        <f t="shared" si="3"/>
        <v>0</v>
      </c>
      <c r="M37" s="454">
        <f t="shared" si="4"/>
        <v>0</v>
      </c>
      <c r="N37" s="454">
        <f t="shared" si="5"/>
        <v>0</v>
      </c>
      <c r="O37" s="454">
        <f t="shared" si="6"/>
        <v>0</v>
      </c>
      <c r="P37" s="454">
        <f t="shared" si="7"/>
        <v>0</v>
      </c>
    </row>
    <row r="38" spans="1:16" s="197" customFormat="1">
      <c r="A38" s="54">
        <v>23</v>
      </c>
      <c r="B38" s="195"/>
      <c r="C38" s="92" t="s">
        <v>288</v>
      </c>
      <c r="D38" s="196" t="s">
        <v>58</v>
      </c>
      <c r="E38" s="196">
        <v>1</v>
      </c>
      <c r="F38" s="448"/>
      <c r="G38" s="449"/>
      <c r="H38" s="450">
        <f t="shared" si="1"/>
        <v>0</v>
      </c>
      <c r="I38" s="449"/>
      <c r="J38" s="451"/>
      <c r="K38" s="452">
        <f t="shared" si="2"/>
        <v>0</v>
      </c>
      <c r="L38" s="453">
        <f t="shared" si="3"/>
        <v>0</v>
      </c>
      <c r="M38" s="454">
        <f t="shared" si="4"/>
        <v>0</v>
      </c>
      <c r="N38" s="454">
        <f t="shared" si="5"/>
        <v>0</v>
      </c>
      <c r="O38" s="454">
        <f t="shared" si="6"/>
        <v>0</v>
      </c>
      <c r="P38" s="454">
        <f t="shared" si="7"/>
        <v>0</v>
      </c>
    </row>
    <row r="39" spans="1:16" s="197" customFormat="1">
      <c r="A39" s="54">
        <v>24</v>
      </c>
      <c r="B39" s="195"/>
      <c r="C39" s="92" t="s">
        <v>289</v>
      </c>
      <c r="D39" s="196" t="s">
        <v>58</v>
      </c>
      <c r="E39" s="196">
        <v>1</v>
      </c>
      <c r="F39" s="448"/>
      <c r="G39" s="449"/>
      <c r="H39" s="450">
        <f t="shared" si="1"/>
        <v>0</v>
      </c>
      <c r="I39" s="449"/>
      <c r="J39" s="451"/>
      <c r="K39" s="452">
        <f t="shared" si="2"/>
        <v>0</v>
      </c>
      <c r="L39" s="453">
        <f t="shared" si="3"/>
        <v>0</v>
      </c>
      <c r="M39" s="454">
        <f t="shared" si="4"/>
        <v>0</v>
      </c>
      <c r="N39" s="454">
        <f t="shared" si="5"/>
        <v>0</v>
      </c>
      <c r="O39" s="454">
        <f t="shared" si="6"/>
        <v>0</v>
      </c>
      <c r="P39" s="454">
        <f t="shared" si="7"/>
        <v>0</v>
      </c>
    </row>
    <row r="40" spans="1:16" s="197" customFormat="1">
      <c r="A40" s="54">
        <v>25</v>
      </c>
      <c r="B40" s="195"/>
      <c r="C40" s="92" t="s">
        <v>290</v>
      </c>
      <c r="D40" s="196" t="s">
        <v>60</v>
      </c>
      <c r="E40" s="196">
        <v>24</v>
      </c>
      <c r="F40" s="448"/>
      <c r="G40" s="449"/>
      <c r="H40" s="450">
        <f t="shared" si="1"/>
        <v>0</v>
      </c>
      <c r="I40" s="449"/>
      <c r="J40" s="451"/>
      <c r="K40" s="452">
        <f t="shared" si="2"/>
        <v>0</v>
      </c>
      <c r="L40" s="453">
        <f t="shared" si="3"/>
        <v>0</v>
      </c>
      <c r="M40" s="454">
        <f t="shared" si="4"/>
        <v>0</v>
      </c>
      <c r="N40" s="454">
        <f t="shared" si="5"/>
        <v>0</v>
      </c>
      <c r="O40" s="454">
        <f t="shared" si="6"/>
        <v>0</v>
      </c>
      <c r="P40" s="454">
        <f t="shared" si="7"/>
        <v>0</v>
      </c>
    </row>
    <row r="41" spans="1:16" s="197" customFormat="1">
      <c r="A41" s="54">
        <v>26</v>
      </c>
      <c r="B41" s="195"/>
      <c r="C41" s="92" t="s">
        <v>291</v>
      </c>
      <c r="D41" s="196" t="s">
        <v>58</v>
      </c>
      <c r="E41" s="196">
        <v>1</v>
      </c>
      <c r="F41" s="448"/>
      <c r="G41" s="449"/>
      <c r="H41" s="450">
        <f t="shared" si="1"/>
        <v>0</v>
      </c>
      <c r="I41" s="449"/>
      <c r="J41" s="451"/>
      <c r="K41" s="452">
        <f t="shared" si="2"/>
        <v>0</v>
      </c>
      <c r="L41" s="453">
        <f t="shared" si="3"/>
        <v>0</v>
      </c>
      <c r="M41" s="454">
        <f t="shared" si="4"/>
        <v>0</v>
      </c>
      <c r="N41" s="454">
        <f t="shared" si="5"/>
        <v>0</v>
      </c>
      <c r="O41" s="454">
        <f t="shared" si="6"/>
        <v>0</v>
      </c>
      <c r="P41" s="454">
        <f t="shared" si="7"/>
        <v>0</v>
      </c>
    </row>
    <row r="42" spans="1:16" s="197" customFormat="1">
      <c r="A42" s="54">
        <v>27</v>
      </c>
      <c r="B42" s="195"/>
      <c r="C42" s="92" t="s">
        <v>292</v>
      </c>
      <c r="D42" s="196" t="s">
        <v>60</v>
      </c>
      <c r="E42" s="196">
        <v>6</v>
      </c>
      <c r="F42" s="448"/>
      <c r="G42" s="449"/>
      <c r="H42" s="450">
        <f t="shared" si="1"/>
        <v>0</v>
      </c>
      <c r="I42" s="449"/>
      <c r="J42" s="451"/>
      <c r="K42" s="452">
        <f t="shared" si="2"/>
        <v>0</v>
      </c>
      <c r="L42" s="453">
        <f t="shared" si="3"/>
        <v>0</v>
      </c>
      <c r="M42" s="454">
        <f t="shared" si="4"/>
        <v>0</v>
      </c>
      <c r="N42" s="454">
        <f t="shared" si="5"/>
        <v>0</v>
      </c>
      <c r="O42" s="454">
        <f t="shared" si="6"/>
        <v>0</v>
      </c>
      <c r="P42" s="454">
        <f t="shared" si="7"/>
        <v>0</v>
      </c>
    </row>
    <row r="43" spans="1:16" s="197" customFormat="1">
      <c r="A43" s="54">
        <v>28</v>
      </c>
      <c r="B43" s="195"/>
      <c r="C43" s="92" t="s">
        <v>293</v>
      </c>
      <c r="D43" s="196" t="s">
        <v>60</v>
      </c>
      <c r="E43" s="196">
        <v>10</v>
      </c>
      <c r="F43" s="448"/>
      <c r="G43" s="449"/>
      <c r="H43" s="450">
        <f t="shared" si="1"/>
        <v>0</v>
      </c>
      <c r="I43" s="449"/>
      <c r="J43" s="451"/>
      <c r="K43" s="452">
        <f t="shared" si="2"/>
        <v>0</v>
      </c>
      <c r="L43" s="453">
        <f t="shared" si="3"/>
        <v>0</v>
      </c>
      <c r="M43" s="454">
        <f t="shared" si="4"/>
        <v>0</v>
      </c>
      <c r="N43" s="454">
        <f t="shared" si="5"/>
        <v>0</v>
      </c>
      <c r="O43" s="454">
        <f t="shared" si="6"/>
        <v>0</v>
      </c>
      <c r="P43" s="454">
        <f t="shared" si="7"/>
        <v>0</v>
      </c>
    </row>
    <row r="44" spans="1:16" s="197" customFormat="1">
      <c r="A44" s="54">
        <v>29</v>
      </c>
      <c r="B44" s="195"/>
      <c r="C44" s="92" t="s">
        <v>294</v>
      </c>
      <c r="D44" s="196" t="s">
        <v>60</v>
      </c>
      <c r="E44" s="196">
        <v>6</v>
      </c>
      <c r="F44" s="448"/>
      <c r="G44" s="449"/>
      <c r="H44" s="450">
        <f t="shared" si="1"/>
        <v>0</v>
      </c>
      <c r="I44" s="449"/>
      <c r="J44" s="451"/>
      <c r="K44" s="452">
        <f t="shared" si="2"/>
        <v>0</v>
      </c>
      <c r="L44" s="453">
        <f t="shared" si="3"/>
        <v>0</v>
      </c>
      <c r="M44" s="454">
        <f t="shared" si="4"/>
        <v>0</v>
      </c>
      <c r="N44" s="454">
        <f t="shared" si="5"/>
        <v>0</v>
      </c>
      <c r="O44" s="454">
        <f t="shared" si="6"/>
        <v>0</v>
      </c>
      <c r="P44" s="454">
        <f t="shared" si="7"/>
        <v>0</v>
      </c>
    </row>
    <row r="45" spans="1:16" s="197" customFormat="1">
      <c r="A45" s="54">
        <v>30</v>
      </c>
      <c r="B45" s="195"/>
      <c r="C45" s="92" t="s">
        <v>295</v>
      </c>
      <c r="D45" s="196" t="s">
        <v>60</v>
      </c>
      <c r="E45" s="196">
        <v>28</v>
      </c>
      <c r="F45" s="448"/>
      <c r="G45" s="449"/>
      <c r="H45" s="450">
        <f t="shared" si="1"/>
        <v>0</v>
      </c>
      <c r="I45" s="449"/>
      <c r="J45" s="451"/>
      <c r="K45" s="452">
        <f t="shared" si="2"/>
        <v>0</v>
      </c>
      <c r="L45" s="453">
        <f t="shared" si="3"/>
        <v>0</v>
      </c>
      <c r="M45" s="454">
        <f t="shared" si="4"/>
        <v>0</v>
      </c>
      <c r="N45" s="454">
        <f t="shared" si="5"/>
        <v>0</v>
      </c>
      <c r="O45" s="454">
        <f t="shared" si="6"/>
        <v>0</v>
      </c>
      <c r="P45" s="454">
        <f t="shared" si="7"/>
        <v>0</v>
      </c>
    </row>
    <row r="46" spans="1:16" s="197" customFormat="1">
      <c r="A46" s="54">
        <v>31</v>
      </c>
      <c r="B46" s="195"/>
      <c r="C46" s="92" t="s">
        <v>296</v>
      </c>
      <c r="D46" s="196" t="s">
        <v>60</v>
      </c>
      <c r="E46" s="196">
        <v>2</v>
      </c>
      <c r="F46" s="448"/>
      <c r="G46" s="449"/>
      <c r="H46" s="450">
        <f t="shared" si="1"/>
        <v>0</v>
      </c>
      <c r="I46" s="449"/>
      <c r="J46" s="451"/>
      <c r="K46" s="452">
        <f t="shared" si="2"/>
        <v>0</v>
      </c>
      <c r="L46" s="453">
        <f t="shared" si="3"/>
        <v>0</v>
      </c>
      <c r="M46" s="454">
        <f t="shared" si="4"/>
        <v>0</v>
      </c>
      <c r="N46" s="454">
        <f t="shared" si="5"/>
        <v>0</v>
      </c>
      <c r="O46" s="454">
        <f t="shared" si="6"/>
        <v>0</v>
      </c>
      <c r="P46" s="454">
        <f t="shared" si="7"/>
        <v>0</v>
      </c>
    </row>
    <row r="47" spans="1:16" s="197" customFormat="1">
      <c r="A47" s="54">
        <v>32</v>
      </c>
      <c r="B47" s="195"/>
      <c r="C47" s="92" t="s">
        <v>297</v>
      </c>
      <c r="D47" s="196" t="s">
        <v>60</v>
      </c>
      <c r="E47" s="196">
        <v>28</v>
      </c>
      <c r="F47" s="448"/>
      <c r="G47" s="449"/>
      <c r="H47" s="450">
        <f t="shared" si="1"/>
        <v>0</v>
      </c>
      <c r="I47" s="449"/>
      <c r="J47" s="451"/>
      <c r="K47" s="452">
        <f t="shared" si="2"/>
        <v>0</v>
      </c>
      <c r="L47" s="453">
        <f t="shared" si="3"/>
        <v>0</v>
      </c>
      <c r="M47" s="454">
        <f t="shared" si="4"/>
        <v>0</v>
      </c>
      <c r="N47" s="454">
        <f t="shared" si="5"/>
        <v>0</v>
      </c>
      <c r="O47" s="454">
        <f t="shared" si="6"/>
        <v>0</v>
      </c>
      <c r="P47" s="454">
        <f t="shared" si="7"/>
        <v>0</v>
      </c>
    </row>
    <row r="48" spans="1:16" s="197" customFormat="1">
      <c r="A48" s="54">
        <v>33</v>
      </c>
      <c r="B48" s="195"/>
      <c r="C48" s="92" t="s">
        <v>261</v>
      </c>
      <c r="D48" s="196" t="s">
        <v>60</v>
      </c>
      <c r="E48" s="196">
        <v>28</v>
      </c>
      <c r="F48" s="448"/>
      <c r="G48" s="449"/>
      <c r="H48" s="450">
        <f t="shared" si="1"/>
        <v>0</v>
      </c>
      <c r="I48" s="449"/>
      <c r="J48" s="451"/>
      <c r="K48" s="452">
        <f t="shared" si="2"/>
        <v>0</v>
      </c>
      <c r="L48" s="453">
        <f t="shared" si="3"/>
        <v>0</v>
      </c>
      <c r="M48" s="454">
        <f t="shared" si="4"/>
        <v>0</v>
      </c>
      <c r="N48" s="454">
        <f t="shared" si="5"/>
        <v>0</v>
      </c>
      <c r="O48" s="454">
        <f t="shared" si="6"/>
        <v>0</v>
      </c>
      <c r="P48" s="454">
        <f t="shared" si="7"/>
        <v>0</v>
      </c>
    </row>
    <row r="49" spans="1:221" s="197" customFormat="1">
      <c r="A49" s="54">
        <v>34</v>
      </c>
      <c r="B49" s="195"/>
      <c r="C49" s="92" t="s">
        <v>146</v>
      </c>
      <c r="D49" s="196" t="s">
        <v>58</v>
      </c>
      <c r="E49" s="75">
        <v>1</v>
      </c>
      <c r="F49" s="448"/>
      <c r="G49" s="449"/>
      <c r="H49" s="450">
        <f t="shared" si="1"/>
        <v>0</v>
      </c>
      <c r="I49" s="449"/>
      <c r="J49" s="451"/>
      <c r="K49" s="452">
        <f t="shared" si="2"/>
        <v>0</v>
      </c>
      <c r="L49" s="453">
        <f t="shared" si="3"/>
        <v>0</v>
      </c>
      <c r="M49" s="454">
        <f t="shared" si="4"/>
        <v>0</v>
      </c>
      <c r="N49" s="454">
        <f t="shared" si="5"/>
        <v>0</v>
      </c>
      <c r="O49" s="454">
        <f t="shared" si="6"/>
        <v>0</v>
      </c>
      <c r="P49" s="454">
        <f t="shared" si="7"/>
        <v>0</v>
      </c>
    </row>
    <row r="50" spans="1:221" s="197" customFormat="1">
      <c r="A50" s="54">
        <v>35</v>
      </c>
      <c r="B50" s="195"/>
      <c r="C50" s="92" t="s">
        <v>262</v>
      </c>
      <c r="D50" s="196" t="s">
        <v>58</v>
      </c>
      <c r="E50" s="75">
        <v>1</v>
      </c>
      <c r="F50" s="448"/>
      <c r="G50" s="449"/>
      <c r="H50" s="450">
        <f t="shared" si="1"/>
        <v>0</v>
      </c>
      <c r="I50" s="449"/>
      <c r="J50" s="451"/>
      <c r="K50" s="452">
        <f t="shared" si="2"/>
        <v>0</v>
      </c>
      <c r="L50" s="453">
        <f t="shared" si="3"/>
        <v>0</v>
      </c>
      <c r="M50" s="454">
        <f t="shared" si="4"/>
        <v>0</v>
      </c>
      <c r="N50" s="454">
        <f t="shared" si="5"/>
        <v>0</v>
      </c>
      <c r="O50" s="454">
        <f t="shared" si="6"/>
        <v>0</v>
      </c>
      <c r="P50" s="454">
        <f t="shared" si="7"/>
        <v>0</v>
      </c>
    </row>
    <row r="51" spans="1:221" s="197" customFormat="1">
      <c r="A51" s="54">
        <v>36</v>
      </c>
      <c r="B51" s="195"/>
      <c r="C51" s="92" t="s">
        <v>263</v>
      </c>
      <c r="D51" s="196" t="s">
        <v>58</v>
      </c>
      <c r="E51" s="196">
        <v>1</v>
      </c>
      <c r="F51" s="448"/>
      <c r="G51" s="449"/>
      <c r="H51" s="450">
        <f t="shared" si="1"/>
        <v>0</v>
      </c>
      <c r="I51" s="449"/>
      <c r="J51" s="451"/>
      <c r="K51" s="452">
        <f t="shared" si="2"/>
        <v>0</v>
      </c>
      <c r="L51" s="453">
        <f t="shared" si="3"/>
        <v>0</v>
      </c>
      <c r="M51" s="454">
        <f t="shared" si="4"/>
        <v>0</v>
      </c>
      <c r="N51" s="454">
        <f t="shared" si="5"/>
        <v>0</v>
      </c>
      <c r="O51" s="454">
        <f t="shared" si="6"/>
        <v>0</v>
      </c>
      <c r="P51" s="454">
        <f t="shared" si="7"/>
        <v>0</v>
      </c>
    </row>
    <row r="52" spans="1:221" s="197" customFormat="1">
      <c r="A52" s="54">
        <v>37</v>
      </c>
      <c r="B52" s="195"/>
      <c r="C52" s="92" t="s">
        <v>214</v>
      </c>
      <c r="D52" s="196" t="s">
        <v>58</v>
      </c>
      <c r="E52" s="75">
        <v>1</v>
      </c>
      <c r="F52" s="448"/>
      <c r="G52" s="449"/>
      <c r="H52" s="450">
        <f t="shared" si="1"/>
        <v>0</v>
      </c>
      <c r="I52" s="449"/>
      <c r="J52" s="451"/>
      <c r="K52" s="452">
        <f t="shared" si="2"/>
        <v>0</v>
      </c>
      <c r="L52" s="453">
        <f t="shared" si="3"/>
        <v>0</v>
      </c>
      <c r="M52" s="454">
        <f t="shared" si="4"/>
        <v>0</v>
      </c>
      <c r="N52" s="454">
        <f t="shared" si="5"/>
        <v>0</v>
      </c>
      <c r="O52" s="454">
        <f t="shared" si="6"/>
        <v>0</v>
      </c>
      <c r="P52" s="454">
        <f t="shared" si="7"/>
        <v>0</v>
      </c>
    </row>
    <row r="53" spans="1:221" s="197" customFormat="1">
      <c r="A53" s="54">
        <v>38</v>
      </c>
      <c r="B53" s="195"/>
      <c r="C53" s="92" t="s">
        <v>264</v>
      </c>
      <c r="D53" s="196" t="s">
        <v>58</v>
      </c>
      <c r="E53" s="75">
        <v>1</v>
      </c>
      <c r="F53" s="448"/>
      <c r="G53" s="449"/>
      <c r="H53" s="450">
        <f t="shared" si="1"/>
        <v>0</v>
      </c>
      <c r="I53" s="449"/>
      <c r="J53" s="451"/>
      <c r="K53" s="452">
        <f t="shared" si="2"/>
        <v>0</v>
      </c>
      <c r="L53" s="453">
        <f t="shared" si="3"/>
        <v>0</v>
      </c>
      <c r="M53" s="454">
        <f t="shared" si="4"/>
        <v>0</v>
      </c>
      <c r="N53" s="454">
        <f t="shared" si="5"/>
        <v>0</v>
      </c>
      <c r="O53" s="454">
        <f t="shared" si="6"/>
        <v>0</v>
      </c>
      <c r="P53" s="454">
        <f t="shared" si="7"/>
        <v>0</v>
      </c>
    </row>
    <row r="54" spans="1:221" s="197" customFormat="1">
      <c r="A54" s="54">
        <v>39</v>
      </c>
      <c r="B54" s="195"/>
      <c r="C54" s="92" t="s">
        <v>265</v>
      </c>
      <c r="D54" s="196" t="s">
        <v>58</v>
      </c>
      <c r="E54" s="75">
        <v>2</v>
      </c>
      <c r="F54" s="448"/>
      <c r="G54" s="449"/>
      <c r="H54" s="450">
        <f t="shared" si="1"/>
        <v>0</v>
      </c>
      <c r="I54" s="449"/>
      <c r="J54" s="451"/>
      <c r="K54" s="452">
        <f t="shared" si="2"/>
        <v>0</v>
      </c>
      <c r="L54" s="453">
        <f t="shared" si="3"/>
        <v>0</v>
      </c>
      <c r="M54" s="454">
        <f t="shared" si="4"/>
        <v>0</v>
      </c>
      <c r="N54" s="454">
        <f t="shared" si="5"/>
        <v>0</v>
      </c>
      <c r="O54" s="454">
        <f t="shared" si="6"/>
        <v>0</v>
      </c>
      <c r="P54" s="454">
        <f t="shared" si="7"/>
        <v>0</v>
      </c>
    </row>
    <row r="55" spans="1:221" s="197" customFormat="1" ht="38.25">
      <c r="A55" s="54">
        <v>40</v>
      </c>
      <c r="B55" s="195"/>
      <c r="C55" s="198" t="s">
        <v>266</v>
      </c>
      <c r="D55" s="196" t="s">
        <v>58</v>
      </c>
      <c r="E55" s="75">
        <v>1</v>
      </c>
      <c r="F55" s="448"/>
      <c r="G55" s="449"/>
      <c r="H55" s="450">
        <f t="shared" si="1"/>
        <v>0</v>
      </c>
      <c r="I55" s="449"/>
      <c r="J55" s="451"/>
      <c r="K55" s="452">
        <f t="shared" si="2"/>
        <v>0</v>
      </c>
      <c r="L55" s="453">
        <f t="shared" si="3"/>
        <v>0</v>
      </c>
      <c r="M55" s="454">
        <f t="shared" si="4"/>
        <v>0</v>
      </c>
      <c r="N55" s="454">
        <f t="shared" si="5"/>
        <v>0</v>
      </c>
      <c r="O55" s="454">
        <f t="shared" si="6"/>
        <v>0</v>
      </c>
      <c r="P55" s="454">
        <f t="shared" si="7"/>
        <v>0</v>
      </c>
    </row>
    <row r="56" spans="1:221">
      <c r="A56" s="54">
        <v>41</v>
      </c>
      <c r="B56" s="75"/>
      <c r="C56" s="61" t="s">
        <v>451</v>
      </c>
      <c r="D56" s="74" t="s">
        <v>10</v>
      </c>
      <c r="E56" s="326">
        <v>1</v>
      </c>
      <c r="F56" s="448"/>
      <c r="G56" s="449"/>
      <c r="H56" s="450">
        <f t="shared" si="1"/>
        <v>0</v>
      </c>
      <c r="I56" s="449"/>
      <c r="J56" s="451"/>
      <c r="K56" s="452">
        <f t="shared" si="2"/>
        <v>0</v>
      </c>
      <c r="L56" s="453">
        <f t="shared" si="3"/>
        <v>0</v>
      </c>
      <c r="M56" s="454">
        <f t="shared" si="4"/>
        <v>0</v>
      </c>
      <c r="N56" s="454">
        <f t="shared" si="5"/>
        <v>0</v>
      </c>
      <c r="O56" s="454">
        <f t="shared" si="6"/>
        <v>0</v>
      </c>
      <c r="P56" s="454">
        <f t="shared" si="7"/>
        <v>0</v>
      </c>
      <c r="Q56" s="327"/>
      <c r="R56" s="327"/>
      <c r="S56" s="327"/>
      <c r="T56" s="327"/>
      <c r="U56" s="327"/>
      <c r="V56" s="327"/>
      <c r="W56" s="327"/>
      <c r="X56" s="327"/>
      <c r="Y56" s="327"/>
      <c r="Z56" s="327"/>
      <c r="AA56" s="327"/>
      <c r="AB56" s="327"/>
      <c r="AC56" s="327"/>
      <c r="AD56" s="327"/>
      <c r="AE56" s="327"/>
      <c r="AF56" s="327"/>
      <c r="AG56" s="327"/>
      <c r="AH56" s="327"/>
      <c r="AI56" s="327"/>
      <c r="AJ56" s="327"/>
      <c r="AK56" s="327"/>
      <c r="AL56" s="327"/>
      <c r="AM56" s="327"/>
      <c r="AN56" s="327"/>
      <c r="AO56" s="327"/>
      <c r="AP56" s="327"/>
      <c r="AQ56" s="327"/>
      <c r="AR56" s="327"/>
      <c r="AS56" s="327"/>
      <c r="AT56" s="327"/>
      <c r="AU56" s="327"/>
      <c r="AV56" s="327"/>
      <c r="AW56" s="327"/>
      <c r="AX56" s="327"/>
      <c r="AY56" s="327"/>
      <c r="AZ56" s="327"/>
      <c r="BA56" s="327"/>
      <c r="BB56" s="327"/>
      <c r="BC56" s="327"/>
      <c r="BD56" s="327"/>
      <c r="BE56" s="327"/>
      <c r="BF56" s="327"/>
      <c r="BG56" s="327"/>
      <c r="BH56" s="327"/>
      <c r="BI56" s="327"/>
      <c r="BJ56" s="327"/>
      <c r="BK56" s="327"/>
      <c r="BL56" s="327"/>
      <c r="BM56" s="327"/>
      <c r="BN56" s="327"/>
      <c r="BO56" s="327"/>
      <c r="BP56" s="327"/>
      <c r="BQ56" s="327"/>
      <c r="BR56" s="327"/>
      <c r="BS56" s="327"/>
      <c r="BT56" s="327"/>
      <c r="BU56" s="327"/>
      <c r="BV56" s="327"/>
      <c r="BW56" s="327"/>
      <c r="BX56" s="327"/>
      <c r="BY56" s="327"/>
      <c r="BZ56" s="327"/>
      <c r="CA56" s="327"/>
      <c r="CB56" s="327"/>
      <c r="CC56" s="327"/>
      <c r="CD56" s="327"/>
      <c r="CE56" s="327"/>
      <c r="CF56" s="327"/>
      <c r="CG56" s="327"/>
      <c r="CH56" s="327"/>
      <c r="CI56" s="327"/>
      <c r="CJ56" s="327"/>
      <c r="CK56" s="327"/>
      <c r="CL56" s="327"/>
      <c r="CM56" s="327"/>
      <c r="CN56" s="327"/>
      <c r="CO56" s="327"/>
      <c r="CP56" s="327"/>
      <c r="CQ56" s="327"/>
      <c r="CR56" s="327"/>
      <c r="CS56" s="327"/>
      <c r="CT56" s="327"/>
      <c r="CU56" s="327"/>
      <c r="CV56" s="327"/>
      <c r="CW56" s="327"/>
      <c r="CX56" s="327"/>
      <c r="CY56" s="327"/>
      <c r="CZ56" s="327"/>
      <c r="DA56" s="327"/>
      <c r="DB56" s="327"/>
      <c r="DC56" s="327"/>
      <c r="DD56" s="327"/>
      <c r="DE56" s="327"/>
      <c r="DF56" s="327"/>
      <c r="DG56" s="327"/>
      <c r="DH56" s="327"/>
      <c r="DI56" s="327"/>
      <c r="DJ56" s="327"/>
      <c r="DK56" s="327"/>
      <c r="DL56" s="327"/>
      <c r="DM56" s="327"/>
      <c r="DN56" s="327"/>
      <c r="DO56" s="327"/>
      <c r="DP56" s="327"/>
      <c r="DQ56" s="327"/>
      <c r="DR56" s="327"/>
      <c r="DS56" s="327"/>
      <c r="DT56" s="327"/>
      <c r="DU56" s="327"/>
      <c r="DV56" s="327"/>
      <c r="DW56" s="327"/>
      <c r="DX56" s="327"/>
      <c r="DY56" s="327"/>
      <c r="DZ56" s="327"/>
      <c r="EA56" s="327"/>
      <c r="EB56" s="327"/>
      <c r="EC56" s="327"/>
      <c r="ED56" s="327"/>
      <c r="EE56" s="327"/>
      <c r="EF56" s="327"/>
      <c r="EG56" s="327"/>
      <c r="EH56" s="327"/>
      <c r="EI56" s="327"/>
      <c r="EJ56" s="327"/>
      <c r="EK56" s="327"/>
      <c r="EL56" s="327"/>
      <c r="EM56" s="327"/>
      <c r="EN56" s="327"/>
      <c r="EO56" s="327"/>
      <c r="EP56" s="327"/>
      <c r="EQ56" s="327"/>
      <c r="ER56" s="327"/>
      <c r="ES56" s="327"/>
      <c r="ET56" s="327"/>
      <c r="EU56" s="327"/>
      <c r="EV56" s="327"/>
      <c r="EW56" s="327"/>
      <c r="EX56" s="327"/>
      <c r="EY56" s="327"/>
      <c r="EZ56" s="327"/>
      <c r="FA56" s="327"/>
      <c r="FB56" s="327"/>
      <c r="FC56" s="327"/>
      <c r="FD56" s="327"/>
      <c r="FE56" s="327"/>
      <c r="FF56" s="327"/>
      <c r="FG56" s="327"/>
      <c r="FH56" s="327"/>
      <c r="FI56" s="327"/>
      <c r="FJ56" s="327"/>
      <c r="FK56" s="327"/>
      <c r="FL56" s="327"/>
      <c r="FM56" s="327"/>
      <c r="FN56" s="327"/>
      <c r="FO56" s="327"/>
      <c r="FP56" s="327"/>
      <c r="FQ56" s="327"/>
      <c r="FR56" s="327"/>
      <c r="FS56" s="327"/>
      <c r="FT56" s="327"/>
      <c r="FU56" s="327"/>
      <c r="FV56" s="327"/>
      <c r="FW56" s="327"/>
      <c r="FX56" s="327"/>
      <c r="FY56" s="327"/>
      <c r="FZ56" s="327"/>
      <c r="GA56" s="327"/>
      <c r="GB56" s="327"/>
      <c r="GC56" s="327"/>
      <c r="GD56" s="327"/>
      <c r="GE56" s="327"/>
      <c r="GF56" s="327"/>
      <c r="GG56" s="327"/>
      <c r="GH56" s="327"/>
      <c r="GI56" s="327"/>
      <c r="GJ56" s="327"/>
      <c r="GK56" s="327"/>
      <c r="GL56" s="327"/>
      <c r="GM56" s="327"/>
      <c r="GN56" s="327"/>
      <c r="GO56" s="327"/>
      <c r="GP56" s="327"/>
      <c r="GQ56" s="327"/>
      <c r="GR56" s="327"/>
      <c r="GS56" s="327"/>
      <c r="GT56" s="327"/>
      <c r="GU56" s="327"/>
      <c r="GV56" s="327"/>
      <c r="GW56" s="327"/>
      <c r="GX56" s="327"/>
      <c r="GY56" s="327"/>
      <c r="GZ56" s="327"/>
      <c r="HA56" s="327"/>
      <c r="HB56" s="327"/>
      <c r="HC56" s="327"/>
      <c r="HD56" s="327"/>
      <c r="HE56" s="327"/>
      <c r="HF56" s="327"/>
      <c r="HG56" s="327"/>
      <c r="HH56" s="327"/>
      <c r="HI56" s="327"/>
      <c r="HJ56" s="327"/>
      <c r="HK56" s="327"/>
      <c r="HL56" s="327"/>
      <c r="HM56" s="327"/>
    </row>
    <row r="57" spans="1:221">
      <c r="D57" s="95"/>
      <c r="E57" s="57"/>
      <c r="F57" s="95"/>
      <c r="G57" s="86"/>
      <c r="H57" s="95"/>
      <c r="I57" s="95"/>
      <c r="J57" s="95"/>
      <c r="K57" s="96"/>
      <c r="L57" s="97"/>
      <c r="M57" s="98"/>
      <c r="N57" s="98"/>
      <c r="O57" s="98"/>
      <c r="P57" s="98"/>
    </row>
    <row r="58" spans="1:221">
      <c r="C58" s="112" t="s">
        <v>145</v>
      </c>
      <c r="D58" s="57" t="s">
        <v>37</v>
      </c>
      <c r="E58" s="116">
        <v>1528</v>
      </c>
      <c r="F58" s="95"/>
      <c r="G58" s="86"/>
      <c r="H58" s="95"/>
      <c r="I58" s="95"/>
      <c r="L58" s="101">
        <f>SUM($L$13:L57)</f>
        <v>0</v>
      </c>
      <c r="M58" s="102">
        <f>SUM($M$13:M57)</f>
        <v>0</v>
      </c>
      <c r="N58" s="102">
        <f>SUM($N$13:N57)</f>
        <v>0</v>
      </c>
      <c r="O58" s="102">
        <f>SUM($O$13:O57)</f>
        <v>0</v>
      </c>
      <c r="P58" s="102">
        <f>SUM($P$13:P57)</f>
        <v>0</v>
      </c>
    </row>
    <row r="59" spans="1:221">
      <c r="G59" s="86"/>
      <c r="L59" s="103"/>
    </row>
    <row r="60" spans="1:221">
      <c r="G60" s="86"/>
      <c r="H60" s="62"/>
      <c r="I60" s="62"/>
      <c r="J60" s="62"/>
      <c r="K60" s="62"/>
      <c r="L60" s="103"/>
      <c r="M60" s="62"/>
      <c r="N60" s="62"/>
      <c r="O60" s="62"/>
      <c r="P60" s="62"/>
    </row>
    <row r="61" spans="1:221">
      <c r="G61" s="86"/>
    </row>
    <row r="62" spans="1:221">
      <c r="G62" s="86"/>
    </row>
    <row r="63" spans="1:221">
      <c r="G63" s="86"/>
    </row>
    <row r="64" spans="1:221">
      <c r="G64" s="86"/>
    </row>
    <row r="65" spans="7:7">
      <c r="G65" s="86"/>
    </row>
    <row r="66" spans="7:7">
      <c r="G66" s="86"/>
    </row>
    <row r="67" spans="7:7">
      <c r="G67" s="86"/>
    </row>
    <row r="68" spans="7:7">
      <c r="G68" s="86"/>
    </row>
    <row r="69" spans="7:7">
      <c r="G69" s="86"/>
    </row>
    <row r="70" spans="7:7">
      <c r="G70" s="86"/>
    </row>
    <row r="71" spans="7:7">
      <c r="G71" s="86"/>
    </row>
    <row r="72" spans="7:7">
      <c r="G72" s="86"/>
    </row>
    <row r="73" spans="7:7">
      <c r="G73" s="86"/>
    </row>
    <row r="74" spans="7:7">
      <c r="G74" s="86"/>
    </row>
    <row r="75" spans="7:7">
      <c r="G75" s="86"/>
    </row>
    <row r="76" spans="7:7">
      <c r="G76" s="86"/>
    </row>
    <row r="77" spans="7:7">
      <c r="G77" s="86"/>
    </row>
    <row r="78" spans="7:7">
      <c r="G78" s="86"/>
    </row>
    <row r="79" spans="7:7">
      <c r="G79" s="86"/>
    </row>
    <row r="80" spans="7:7">
      <c r="G80" s="86"/>
    </row>
    <row r="81" spans="7:7">
      <c r="G81" s="86"/>
    </row>
    <row r="82" spans="7:7">
      <c r="G82" s="86"/>
    </row>
    <row r="83" spans="7:7">
      <c r="G83" s="86"/>
    </row>
    <row r="84" spans="7:7">
      <c r="G84" s="86"/>
    </row>
    <row r="85" spans="7:7">
      <c r="G85" s="86"/>
    </row>
    <row r="86" spans="7:7">
      <c r="G86" s="86"/>
    </row>
    <row r="87" spans="7:7">
      <c r="G87" s="86"/>
    </row>
    <row r="88" spans="7:7">
      <c r="G88" s="86"/>
    </row>
    <row r="89" spans="7:7">
      <c r="G89" s="86"/>
    </row>
    <row r="90" spans="7:7">
      <c r="G90" s="86"/>
    </row>
    <row r="91" spans="7:7">
      <c r="G91" s="86"/>
    </row>
    <row r="92" spans="7:7">
      <c r="G92" s="86"/>
    </row>
    <row r="93" spans="7:7">
      <c r="G93" s="86"/>
    </row>
    <row r="94" spans="7:7">
      <c r="G94" s="86"/>
    </row>
    <row r="95" spans="7:7">
      <c r="G95" s="86"/>
    </row>
    <row r="96" spans="7:7">
      <c r="G96" s="86"/>
    </row>
    <row r="97" spans="7:7">
      <c r="G97" s="86"/>
    </row>
    <row r="98" spans="7:7">
      <c r="G98" s="86"/>
    </row>
    <row r="99" spans="7:7">
      <c r="G99" s="86"/>
    </row>
    <row r="100" spans="7:7">
      <c r="G100" s="86"/>
    </row>
    <row r="101" spans="7:7">
      <c r="G101" s="86"/>
    </row>
    <row r="102" spans="7:7">
      <c r="G102" s="86"/>
    </row>
    <row r="103" spans="7:7">
      <c r="G103" s="86"/>
    </row>
    <row r="104" spans="7:7">
      <c r="G104" s="86"/>
    </row>
    <row r="105" spans="7:7">
      <c r="G105" s="86"/>
    </row>
    <row r="106" spans="7:7">
      <c r="G106" s="86"/>
    </row>
    <row r="107" spans="7:7">
      <c r="G107" s="86"/>
    </row>
    <row r="108" spans="7:7">
      <c r="G108" s="86"/>
    </row>
    <row r="109" spans="7:7">
      <c r="G109" s="86"/>
    </row>
    <row r="110" spans="7:7">
      <c r="G110" s="86"/>
    </row>
    <row r="111" spans="7:7">
      <c r="G111" s="86"/>
    </row>
    <row r="112" spans="7:7">
      <c r="G112" s="86"/>
    </row>
    <row r="113" spans="7:7">
      <c r="G113" s="86"/>
    </row>
    <row r="114" spans="7:7">
      <c r="G114" s="86"/>
    </row>
    <row r="115" spans="7:7">
      <c r="G115" s="86"/>
    </row>
    <row r="116" spans="7:7">
      <c r="G116" s="86"/>
    </row>
    <row r="117" spans="7:7">
      <c r="G117" s="86"/>
    </row>
    <row r="118" spans="7:7">
      <c r="G118" s="86"/>
    </row>
    <row r="119" spans="7:7">
      <c r="G119" s="86"/>
    </row>
    <row r="120" spans="7:7">
      <c r="G120" s="86"/>
    </row>
    <row r="121" spans="7:7">
      <c r="G121" s="86"/>
    </row>
    <row r="122" spans="7:7">
      <c r="G122" s="86"/>
    </row>
    <row r="123" spans="7:7">
      <c r="G123" s="86"/>
    </row>
    <row r="124" spans="7:7">
      <c r="G124" s="86"/>
    </row>
    <row r="125" spans="7:7">
      <c r="G125" s="86"/>
    </row>
    <row r="126" spans="7:7">
      <c r="G126" s="86"/>
    </row>
    <row r="127" spans="7:7">
      <c r="G127" s="86"/>
    </row>
    <row r="128" spans="7:7">
      <c r="G128" s="86"/>
    </row>
    <row r="129" spans="7:7">
      <c r="G129" s="86"/>
    </row>
    <row r="130" spans="7:7">
      <c r="G130" s="86"/>
    </row>
    <row r="131" spans="7:7">
      <c r="G131" s="77"/>
    </row>
    <row r="132" spans="7:7">
      <c r="G132" s="77"/>
    </row>
    <row r="133" spans="7:7">
      <c r="G133" s="77"/>
    </row>
    <row r="134" spans="7:7">
      <c r="G134" s="77"/>
    </row>
    <row r="135" spans="7:7">
      <c r="G135" s="77"/>
    </row>
    <row r="136" spans="7:7">
      <c r="G136" s="77"/>
    </row>
    <row r="137" spans="7:7">
      <c r="G137" s="77"/>
    </row>
    <row r="138" spans="7:7">
      <c r="G138" s="77"/>
    </row>
    <row r="139" spans="7:7">
      <c r="G139" s="77"/>
    </row>
    <row r="140" spans="7:7">
      <c r="G140" s="77"/>
    </row>
    <row r="141" spans="7:7">
      <c r="G141" s="77"/>
    </row>
    <row r="142" spans="7:7">
      <c r="G142" s="77"/>
    </row>
    <row r="143" spans="7:7">
      <c r="G143" s="77"/>
    </row>
    <row r="144" spans="7:7">
      <c r="G144" s="77"/>
    </row>
    <row r="145" spans="7:7">
      <c r="G145" s="77"/>
    </row>
    <row r="146" spans="7:7">
      <c r="G146" s="77"/>
    </row>
    <row r="147" spans="7:7">
      <c r="G147" s="77"/>
    </row>
    <row r="148" spans="7:7">
      <c r="G148" s="77"/>
    </row>
    <row r="149" spans="7:7">
      <c r="G149" s="77"/>
    </row>
    <row r="150" spans="7:7">
      <c r="G150" s="77"/>
    </row>
    <row r="151" spans="7:7">
      <c r="G151" s="77"/>
    </row>
    <row r="152" spans="7:7">
      <c r="G152" s="77"/>
    </row>
    <row r="153" spans="7:7">
      <c r="G153" s="77"/>
    </row>
    <row r="154" spans="7:7">
      <c r="G154" s="77"/>
    </row>
    <row r="155" spans="7:7">
      <c r="G155" s="77"/>
    </row>
    <row r="156" spans="7:7">
      <c r="G156" s="77"/>
    </row>
    <row r="157" spans="7:7">
      <c r="G157" s="77"/>
    </row>
  </sheetData>
  <autoFilter ref="A12:P58" xr:uid="{00000000-0009-0000-0000-000011000000}"/>
  <mergeCells count="7">
    <mergeCell ref="L10:P10"/>
    <mergeCell ref="A10:A11"/>
    <mergeCell ref="B10:B11"/>
    <mergeCell ref="C10:C11"/>
    <mergeCell ref="D10:D11"/>
    <mergeCell ref="E10:E11"/>
    <mergeCell ref="F10:K10"/>
  </mergeCells>
  <printOptions horizontalCentered="1" gridLines="1"/>
  <pageMargins left="0" right="0" top="0.86614173228346458" bottom="0.39370078740157483" header="0.19685039370078741" footer="0.15748031496062992"/>
  <pageSetup paperSize="9" scale="75" orientation="landscape" r:id="rId1"/>
  <headerFooter alignWithMargins="0">
    <oddFooter>&amp;C&amp;A&amp;R&amp;P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sheetPr>
  <dimension ref="A1:HM68"/>
  <sheetViews>
    <sheetView showZeros="0" topLeftCell="A22" zoomScaleNormal="100" zoomScaleSheetLayoutView="100" workbookViewId="0">
      <selection activeCell="A25" sqref="A25"/>
    </sheetView>
  </sheetViews>
  <sheetFormatPr defaultRowHeight="12.75"/>
  <cols>
    <col min="1" max="1" width="5" style="57" customWidth="1"/>
    <col min="2" max="2" width="9.28515625" style="57" customWidth="1"/>
    <col min="3" max="3" width="74" style="57" customWidth="1"/>
    <col min="4" max="4" width="6.42578125" style="57" customWidth="1"/>
    <col min="5" max="5" width="8.85546875" style="62" customWidth="1"/>
    <col min="6" max="6" width="6.7109375" style="57" customWidth="1"/>
    <col min="7" max="7" width="9.7109375" style="57" customWidth="1"/>
    <col min="8" max="8" width="7.85546875" style="57" customWidth="1"/>
    <col min="9" max="9" width="9" style="57" customWidth="1"/>
    <col min="10" max="10" width="7.5703125" style="57" customWidth="1"/>
    <col min="11" max="11" width="8.5703125" style="57" customWidth="1"/>
    <col min="12" max="12" width="7.85546875" style="57" customWidth="1"/>
    <col min="13" max="13" width="9" style="57" customWidth="1"/>
    <col min="14" max="14" width="10.28515625" style="57" customWidth="1"/>
    <col min="15" max="15" width="11" style="57" customWidth="1"/>
    <col min="16" max="16" width="10.7109375" style="57" customWidth="1"/>
    <col min="17" max="16384" width="9.140625" style="57"/>
  </cols>
  <sheetData>
    <row r="1" spans="1:16">
      <c r="B1" s="58"/>
      <c r="C1" s="58"/>
      <c r="D1" s="58"/>
      <c r="E1" s="58"/>
      <c r="F1" s="58"/>
      <c r="G1" s="59" t="s">
        <v>78</v>
      </c>
      <c r="H1" s="114" t="s">
        <v>42</v>
      </c>
      <c r="I1" s="58"/>
      <c r="J1" s="58"/>
      <c r="K1" s="58"/>
      <c r="L1" s="58"/>
      <c r="M1" s="58"/>
      <c r="N1" s="58"/>
      <c r="O1" s="58"/>
      <c r="P1" s="58"/>
    </row>
    <row r="2" spans="1:16">
      <c r="B2" s="60"/>
      <c r="C2" s="60"/>
      <c r="D2" s="60"/>
      <c r="E2" s="60"/>
      <c r="F2" s="60"/>
      <c r="G2" s="60" t="s">
        <v>147</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P36</f>
        <v>0</v>
      </c>
      <c r="P6" s="65" t="s">
        <v>51</v>
      </c>
    </row>
    <row r="7" spans="1:16">
      <c r="A7" s="57" t="s">
        <v>140</v>
      </c>
    </row>
    <row r="8" spans="1:16">
      <c r="A8" s="57" t="s">
        <v>113</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4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ht="11.25">
      <c r="A13" s="70"/>
      <c r="B13" s="70"/>
      <c r="C13" s="71"/>
      <c r="D13" s="70"/>
      <c r="E13" s="72"/>
      <c r="F13" s="70"/>
      <c r="G13" s="70"/>
      <c r="H13" s="70"/>
      <c r="I13" s="70"/>
      <c r="J13" s="70"/>
      <c r="K13" s="70"/>
      <c r="L13" s="73"/>
      <c r="M13" s="70"/>
      <c r="N13" s="70"/>
      <c r="O13" s="70"/>
      <c r="P13" s="70"/>
    </row>
    <row r="14" spans="1:16" s="83" customFormat="1" ht="15.75">
      <c r="A14" s="74"/>
      <c r="B14" s="75"/>
      <c r="C14" s="403"/>
      <c r="D14" s="74"/>
      <c r="E14" s="404"/>
      <c r="F14" s="116"/>
      <c r="G14" s="77"/>
      <c r="H14" s="116"/>
      <c r="I14" s="405"/>
      <c r="J14" s="405"/>
      <c r="K14" s="406"/>
      <c r="L14" s="81"/>
      <c r="M14" s="406"/>
      <c r="N14" s="406"/>
      <c r="O14" s="406"/>
      <c r="P14" s="82"/>
    </row>
    <row r="15" spans="1:16" s="192" customFormat="1" ht="38.25">
      <c r="A15" s="402">
        <v>1</v>
      </c>
      <c r="C15" s="193" t="s">
        <v>237</v>
      </c>
      <c r="D15" s="130" t="s">
        <v>11</v>
      </c>
      <c r="E15" s="194">
        <v>180</v>
      </c>
      <c r="F15" s="448"/>
      <c r="G15" s="449"/>
      <c r="H15" s="450">
        <f t="shared" ref="H15:H34" si="1">ROUND(F15*G15,2)</f>
        <v>0</v>
      </c>
      <c r="I15" s="449"/>
      <c r="J15" s="451"/>
      <c r="K15" s="452">
        <f t="shared" ref="K15:K34" si="2">ROUND(SUM(H15:J15),2)</f>
        <v>0</v>
      </c>
      <c r="L15" s="453">
        <f t="shared" ref="L15:L34" si="3">ROUND(E15*F15,2)</f>
        <v>0</v>
      </c>
      <c r="M15" s="454">
        <f t="shared" ref="M15:M34" si="4">ROUND(E15*H15,2)</f>
        <v>0</v>
      </c>
      <c r="N15" s="454">
        <f t="shared" ref="N15:N34" si="5">ROUND(E15*I15,2)</f>
        <v>0</v>
      </c>
      <c r="O15" s="454">
        <f t="shared" ref="O15:O34" si="6">ROUND(E15*J15,2)</f>
        <v>0</v>
      </c>
      <c r="P15" s="454">
        <f t="shared" ref="P15:P34" si="7">ROUND(SUM(M15:O15),2)</f>
        <v>0</v>
      </c>
    </row>
    <row r="16" spans="1:16" s="192" customFormat="1" ht="38.25">
      <c r="A16" s="402">
        <v>2</v>
      </c>
      <c r="C16" s="193" t="s">
        <v>238</v>
      </c>
      <c r="D16" s="130" t="s">
        <v>11</v>
      </c>
      <c r="E16" s="194">
        <v>235</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192" customFormat="1" ht="38.25">
      <c r="A17" s="402">
        <v>3</v>
      </c>
      <c r="C17" s="193" t="s">
        <v>239</v>
      </c>
      <c r="D17" s="130" t="s">
        <v>11</v>
      </c>
      <c r="E17" s="194">
        <v>98</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192" customFormat="1" ht="38.25">
      <c r="A18" s="402">
        <v>4</v>
      </c>
      <c r="C18" s="193" t="s">
        <v>240</v>
      </c>
      <c r="D18" s="130" t="s">
        <v>11</v>
      </c>
      <c r="E18" s="194">
        <v>6</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192" customFormat="1" ht="38.25">
      <c r="A19" s="402">
        <v>5</v>
      </c>
      <c r="C19" s="193" t="s">
        <v>241</v>
      </c>
      <c r="D19" s="130" t="s">
        <v>11</v>
      </c>
      <c r="E19" s="194">
        <v>8</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192" customFormat="1" ht="38.25">
      <c r="A20" s="402">
        <v>6</v>
      </c>
      <c r="C20" s="193" t="s">
        <v>242</v>
      </c>
      <c r="D20" s="130" t="s">
        <v>11</v>
      </c>
      <c r="E20" s="194">
        <v>200</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192" customFormat="1" ht="38.25">
      <c r="A21" s="402">
        <v>7</v>
      </c>
      <c r="C21" s="193" t="s">
        <v>243</v>
      </c>
      <c r="D21" s="130" t="s">
        <v>11</v>
      </c>
      <c r="E21" s="194">
        <v>110</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192" customFormat="1" ht="38.25">
      <c r="A22" s="402">
        <v>8</v>
      </c>
      <c r="C22" s="193" t="s">
        <v>244</v>
      </c>
      <c r="D22" s="130" t="s">
        <v>11</v>
      </c>
      <c r="E22" s="194">
        <v>25</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192" customFormat="1" ht="25.5">
      <c r="A23" s="402">
        <v>9</v>
      </c>
      <c r="C23" s="193" t="s">
        <v>245</v>
      </c>
      <c r="D23" s="130" t="s">
        <v>11</v>
      </c>
      <c r="E23" s="194">
        <v>15</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192" customFormat="1" ht="38.25">
      <c r="A24" s="402">
        <v>10</v>
      </c>
      <c r="C24" s="193" t="s">
        <v>246</v>
      </c>
      <c r="D24" s="130" t="s">
        <v>11</v>
      </c>
      <c r="E24" s="194">
        <v>85</v>
      </c>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192" customFormat="1">
      <c r="A25" s="402">
        <v>11</v>
      </c>
      <c r="C25" s="193" t="s">
        <v>247</v>
      </c>
      <c r="D25" s="130" t="s">
        <v>60</v>
      </c>
      <c r="E25" s="205">
        <v>153</v>
      </c>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192" customFormat="1">
      <c r="A26" s="402">
        <v>12</v>
      </c>
      <c r="C26" s="193" t="s">
        <v>248</v>
      </c>
      <c r="D26" s="130" t="s">
        <v>58</v>
      </c>
      <c r="E26" s="205">
        <v>1</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192" customFormat="1" ht="25.5">
      <c r="A27" s="402">
        <v>13</v>
      </c>
      <c r="C27" s="193" t="s">
        <v>249</v>
      </c>
      <c r="D27" s="130" t="s">
        <v>58</v>
      </c>
      <c r="E27" s="205">
        <v>1</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192" customFormat="1">
      <c r="A28" s="402">
        <v>14</v>
      </c>
      <c r="C28" s="193" t="s">
        <v>250</v>
      </c>
      <c r="D28" s="130" t="s">
        <v>58</v>
      </c>
      <c r="E28" s="205">
        <v>1</v>
      </c>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192" customFormat="1" ht="25.5">
      <c r="A29" s="402">
        <v>15</v>
      </c>
      <c r="C29" s="193" t="s">
        <v>251</v>
      </c>
      <c r="D29" s="130" t="s">
        <v>58</v>
      </c>
      <c r="E29" s="205">
        <v>1</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192" customFormat="1">
      <c r="A30" s="402">
        <v>16</v>
      </c>
      <c r="C30" s="193" t="s">
        <v>252</v>
      </c>
      <c r="D30" s="130" t="s">
        <v>58</v>
      </c>
      <c r="E30" s="205">
        <v>1</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192" customFormat="1">
      <c r="A31" s="402">
        <v>17</v>
      </c>
      <c r="C31" s="193" t="s">
        <v>215</v>
      </c>
      <c r="D31" s="130" t="s">
        <v>58</v>
      </c>
      <c r="E31" s="205">
        <v>1</v>
      </c>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192" customFormat="1">
      <c r="A32" s="402">
        <v>18</v>
      </c>
      <c r="C32" s="193" t="s">
        <v>253</v>
      </c>
      <c r="D32" s="130" t="s">
        <v>58</v>
      </c>
      <c r="E32" s="205">
        <v>1</v>
      </c>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221">
      <c r="A33" s="402">
        <v>19</v>
      </c>
      <c r="B33" s="75"/>
      <c r="C33" s="92" t="s">
        <v>461</v>
      </c>
      <c r="D33" s="130" t="s">
        <v>58</v>
      </c>
      <c r="E33" s="326">
        <v>1</v>
      </c>
      <c r="F33" s="448"/>
      <c r="G33" s="449"/>
      <c r="H33" s="450">
        <f t="shared" si="1"/>
        <v>0</v>
      </c>
      <c r="I33" s="449"/>
      <c r="J33" s="451"/>
      <c r="K33" s="452">
        <f t="shared" si="2"/>
        <v>0</v>
      </c>
      <c r="L33" s="453">
        <f t="shared" si="3"/>
        <v>0</v>
      </c>
      <c r="M33" s="454">
        <f t="shared" si="4"/>
        <v>0</v>
      </c>
      <c r="N33" s="454">
        <f t="shared" si="5"/>
        <v>0</v>
      </c>
      <c r="O33" s="454">
        <f t="shared" si="6"/>
        <v>0</v>
      </c>
      <c r="P33" s="454">
        <f t="shared" si="7"/>
        <v>0</v>
      </c>
      <c r="Q33" s="327"/>
      <c r="R33" s="327"/>
      <c r="S33" s="327"/>
      <c r="T33" s="327"/>
      <c r="U33" s="327"/>
      <c r="V33" s="327"/>
      <c r="W33" s="327"/>
      <c r="X33" s="327"/>
      <c r="Y33" s="327"/>
      <c r="Z33" s="327"/>
      <c r="AA33" s="327"/>
      <c r="AB33" s="327"/>
      <c r="AC33" s="327"/>
      <c r="AD33" s="327"/>
      <c r="AE33" s="327"/>
      <c r="AF33" s="327"/>
      <c r="AG33" s="327"/>
      <c r="AH33" s="327"/>
      <c r="AI33" s="327"/>
      <c r="AJ33" s="327"/>
      <c r="AK33" s="327"/>
      <c r="AL33" s="327"/>
      <c r="AM33" s="327"/>
      <c r="AN33" s="327"/>
      <c r="AO33" s="327"/>
      <c r="AP33" s="327"/>
      <c r="AQ33" s="327"/>
      <c r="AR33" s="327"/>
      <c r="AS33" s="327"/>
      <c r="AT33" s="327"/>
      <c r="AU33" s="327"/>
      <c r="AV33" s="327"/>
      <c r="AW33" s="327"/>
      <c r="AX33" s="327"/>
      <c r="AY33" s="327"/>
      <c r="AZ33" s="327"/>
      <c r="BA33" s="327"/>
      <c r="BB33" s="327"/>
      <c r="BC33" s="327"/>
      <c r="BD33" s="327"/>
      <c r="BE33" s="327"/>
      <c r="BF33" s="327"/>
      <c r="BG33" s="327"/>
      <c r="BH33" s="327"/>
      <c r="BI33" s="327"/>
      <c r="BJ33" s="327"/>
      <c r="BK33" s="327"/>
      <c r="BL33" s="327"/>
      <c r="BM33" s="327"/>
      <c r="BN33" s="327"/>
      <c r="BO33" s="327"/>
      <c r="BP33" s="327"/>
      <c r="BQ33" s="327"/>
      <c r="BR33" s="327"/>
      <c r="BS33" s="327"/>
      <c r="BT33" s="327"/>
      <c r="BU33" s="327"/>
      <c r="BV33" s="327"/>
      <c r="BW33" s="327"/>
      <c r="BX33" s="327"/>
      <c r="BY33" s="327"/>
      <c r="BZ33" s="327"/>
      <c r="CA33" s="327"/>
      <c r="CB33" s="327"/>
      <c r="CC33" s="327"/>
      <c r="CD33" s="327"/>
      <c r="CE33" s="327"/>
      <c r="CF33" s="327"/>
      <c r="CG33" s="327"/>
      <c r="CH33" s="327"/>
      <c r="CI33" s="327"/>
      <c r="CJ33" s="327"/>
      <c r="CK33" s="327"/>
      <c r="CL33" s="327"/>
      <c r="CM33" s="327"/>
      <c r="CN33" s="327"/>
      <c r="CO33" s="327"/>
      <c r="CP33" s="327"/>
      <c r="CQ33" s="327"/>
      <c r="CR33" s="327"/>
      <c r="CS33" s="327"/>
      <c r="CT33" s="327"/>
      <c r="CU33" s="327"/>
      <c r="CV33" s="327"/>
      <c r="CW33" s="327"/>
      <c r="CX33" s="327"/>
      <c r="CY33" s="327"/>
      <c r="CZ33" s="327"/>
      <c r="DA33" s="327"/>
      <c r="DB33" s="327"/>
      <c r="DC33" s="327"/>
      <c r="DD33" s="327"/>
      <c r="DE33" s="327"/>
      <c r="DF33" s="327"/>
      <c r="DG33" s="327"/>
      <c r="DH33" s="327"/>
      <c r="DI33" s="327"/>
      <c r="DJ33" s="327"/>
      <c r="DK33" s="327"/>
      <c r="DL33" s="327"/>
      <c r="DM33" s="327"/>
      <c r="DN33" s="327"/>
      <c r="DO33" s="327"/>
      <c r="DP33" s="327"/>
      <c r="DQ33" s="327"/>
      <c r="DR33" s="327"/>
      <c r="DS33" s="327"/>
      <c r="DT33" s="327"/>
      <c r="DU33" s="327"/>
      <c r="DV33" s="327"/>
      <c r="DW33" s="327"/>
      <c r="DX33" s="327"/>
      <c r="DY33" s="327"/>
      <c r="DZ33" s="327"/>
      <c r="EA33" s="327"/>
      <c r="EB33" s="327"/>
      <c r="EC33" s="327"/>
      <c r="ED33" s="327"/>
      <c r="EE33" s="327"/>
      <c r="EF33" s="327"/>
      <c r="EG33" s="327"/>
      <c r="EH33" s="327"/>
      <c r="EI33" s="327"/>
      <c r="EJ33" s="327"/>
      <c r="EK33" s="327"/>
      <c r="EL33" s="327"/>
      <c r="EM33" s="327"/>
      <c r="EN33" s="327"/>
      <c r="EO33" s="327"/>
      <c r="EP33" s="327"/>
      <c r="EQ33" s="327"/>
      <c r="ER33" s="327"/>
      <c r="ES33" s="327"/>
      <c r="ET33" s="327"/>
      <c r="EU33" s="327"/>
      <c r="EV33" s="327"/>
      <c r="EW33" s="327"/>
      <c r="EX33" s="327"/>
      <c r="EY33" s="327"/>
      <c r="EZ33" s="327"/>
      <c r="FA33" s="327"/>
      <c r="FB33" s="327"/>
      <c r="FC33" s="327"/>
      <c r="FD33" s="327"/>
      <c r="FE33" s="327"/>
      <c r="FF33" s="327"/>
      <c r="FG33" s="327"/>
      <c r="FH33" s="327"/>
      <c r="FI33" s="327"/>
      <c r="FJ33" s="327"/>
      <c r="FK33" s="327"/>
      <c r="FL33" s="327"/>
      <c r="FM33" s="327"/>
      <c r="FN33" s="327"/>
      <c r="FO33" s="327"/>
      <c r="FP33" s="327"/>
      <c r="FQ33" s="327"/>
      <c r="FR33" s="327"/>
      <c r="FS33" s="327"/>
      <c r="FT33" s="327"/>
      <c r="FU33" s="327"/>
      <c r="FV33" s="327"/>
      <c r="FW33" s="327"/>
      <c r="FX33" s="327"/>
      <c r="FY33" s="327"/>
      <c r="FZ33" s="327"/>
      <c r="GA33" s="327"/>
      <c r="GB33" s="327"/>
      <c r="GC33" s="327"/>
      <c r="GD33" s="327"/>
      <c r="GE33" s="327"/>
      <c r="GF33" s="327"/>
      <c r="GG33" s="327"/>
      <c r="GH33" s="327"/>
      <c r="GI33" s="327"/>
      <c r="GJ33" s="327"/>
      <c r="GK33" s="327"/>
      <c r="GL33" s="327"/>
      <c r="GM33" s="327"/>
      <c r="GN33" s="327"/>
      <c r="GO33" s="327"/>
      <c r="GP33" s="327"/>
      <c r="GQ33" s="327"/>
      <c r="GR33" s="327"/>
      <c r="GS33" s="327"/>
      <c r="GT33" s="327"/>
      <c r="GU33" s="327"/>
      <c r="GV33" s="327"/>
      <c r="GW33" s="327"/>
      <c r="GX33" s="327"/>
      <c r="GY33" s="327"/>
      <c r="GZ33" s="327"/>
      <c r="HA33" s="327"/>
      <c r="HB33" s="327"/>
      <c r="HC33" s="327"/>
      <c r="HD33" s="327"/>
      <c r="HE33" s="327"/>
      <c r="HF33" s="327"/>
      <c r="HG33" s="327"/>
      <c r="HH33" s="327"/>
      <c r="HI33" s="327"/>
      <c r="HJ33" s="327"/>
      <c r="HK33" s="327"/>
      <c r="HL33" s="327"/>
      <c r="HM33" s="327"/>
    </row>
    <row r="34" spans="1:221" s="84" customFormat="1">
      <c r="A34" s="402">
        <v>20</v>
      </c>
      <c r="B34" s="106"/>
      <c r="C34" s="421" t="s">
        <v>155</v>
      </c>
      <c r="D34" s="106" t="s">
        <v>58</v>
      </c>
      <c r="E34" s="107">
        <v>1</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221">
      <c r="D35" s="95"/>
      <c r="E35" s="57"/>
      <c r="F35" s="95"/>
      <c r="G35" s="77"/>
      <c r="H35" s="95"/>
      <c r="I35" s="95"/>
      <c r="J35" s="95"/>
      <c r="K35" s="96"/>
      <c r="L35" s="97"/>
      <c r="M35" s="98"/>
      <c r="N35" s="98"/>
      <c r="O35" s="98"/>
      <c r="P35" s="98"/>
    </row>
    <row r="36" spans="1:221">
      <c r="C36" s="96" t="s">
        <v>147</v>
      </c>
      <c r="D36" s="57" t="s">
        <v>37</v>
      </c>
      <c r="E36" s="100">
        <v>962</v>
      </c>
      <c r="F36" s="95"/>
      <c r="G36" s="77"/>
      <c r="H36" s="95"/>
      <c r="I36" s="95"/>
      <c r="L36" s="101">
        <f>SUM($L$13:L35)</f>
        <v>0</v>
      </c>
      <c r="M36" s="102">
        <f>SUM($M$13:M35)</f>
        <v>0</v>
      </c>
      <c r="N36" s="102">
        <f>SUM($N$13:N35)</f>
        <v>0</v>
      </c>
      <c r="O36" s="102">
        <f>SUM($O$13:O35)</f>
        <v>0</v>
      </c>
      <c r="P36" s="102">
        <f>SUM($P$13:P35)</f>
        <v>0</v>
      </c>
    </row>
    <row r="37" spans="1:221">
      <c r="G37" s="77"/>
      <c r="L37" s="103"/>
    </row>
    <row r="38" spans="1:221">
      <c r="G38" s="77"/>
      <c r="L38" s="103"/>
    </row>
    <row r="39" spans="1:221">
      <c r="G39" s="77"/>
      <c r="L39" s="103"/>
    </row>
    <row r="40" spans="1:221">
      <c r="G40" s="77"/>
    </row>
    <row r="41" spans="1:221">
      <c r="G41" s="77"/>
    </row>
    <row r="42" spans="1:221">
      <c r="G42" s="77"/>
    </row>
    <row r="43" spans="1:221">
      <c r="G43" s="77"/>
    </row>
    <row r="44" spans="1:221">
      <c r="G44" s="77"/>
    </row>
    <row r="45" spans="1:221">
      <c r="G45" s="77"/>
    </row>
    <row r="46" spans="1:221">
      <c r="G46" s="77"/>
    </row>
    <row r="47" spans="1:221">
      <c r="G47" s="77"/>
    </row>
    <row r="48" spans="1:221">
      <c r="G48" s="77"/>
    </row>
    <row r="49" spans="7:7">
      <c r="G49" s="77"/>
    </row>
    <row r="50" spans="7:7">
      <c r="G50" s="77"/>
    </row>
    <row r="51" spans="7:7">
      <c r="G51" s="77"/>
    </row>
    <row r="52" spans="7:7">
      <c r="G52" s="77"/>
    </row>
    <row r="53" spans="7:7">
      <c r="G53" s="77"/>
    </row>
    <row r="54" spans="7:7">
      <c r="G54" s="77"/>
    </row>
    <row r="55" spans="7:7">
      <c r="G55" s="77"/>
    </row>
    <row r="56" spans="7:7">
      <c r="G56" s="77"/>
    </row>
    <row r="57" spans="7:7">
      <c r="G57" s="77"/>
    </row>
    <row r="58" spans="7:7">
      <c r="G58" s="77"/>
    </row>
    <row r="59" spans="7:7">
      <c r="G59" s="77"/>
    </row>
    <row r="60" spans="7:7">
      <c r="G60" s="77"/>
    </row>
    <row r="61" spans="7:7">
      <c r="G61" s="77"/>
    </row>
    <row r="62" spans="7:7">
      <c r="G62" s="77"/>
    </row>
    <row r="63" spans="7:7">
      <c r="G63" s="77"/>
    </row>
    <row r="64" spans="7:7">
      <c r="G64" s="77"/>
    </row>
    <row r="65" spans="7:7">
      <c r="G65" s="77"/>
    </row>
    <row r="66" spans="7:7">
      <c r="G66" s="77"/>
    </row>
    <row r="67" spans="7:7">
      <c r="G67" s="77"/>
    </row>
    <row r="68" spans="7:7">
      <c r="G68" s="77"/>
    </row>
  </sheetData>
  <autoFilter ref="A12:P36" xr:uid="{00000000-0009-0000-0000-000012000000}"/>
  <mergeCells count="7">
    <mergeCell ref="L10:P10"/>
    <mergeCell ref="A10:A11"/>
    <mergeCell ref="B10:B11"/>
    <mergeCell ref="C10:C11"/>
    <mergeCell ref="D10:D11"/>
    <mergeCell ref="E10:E11"/>
    <mergeCell ref="F10:K10"/>
  </mergeCells>
  <phoneticPr fontId="28" type="noConversion"/>
  <printOptions horizontalCentered="1" gridLines="1"/>
  <pageMargins left="0" right="0" top="0.86614173228346458" bottom="0.39370078740157483" header="0.19685039370078741" footer="0.15748031496062992"/>
  <pageSetup paperSize="9" scale="69" orientation="landscape" r:id="rId1"/>
  <headerFooter alignWithMargins="0">
    <oddFooter>&amp;C&amp;A&amp;R&amp;P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tabColor rgb="FFC00000"/>
  </sheetPr>
  <dimension ref="A3:D40"/>
  <sheetViews>
    <sheetView showZeros="0" zoomScaleNormal="100" zoomScaleSheetLayoutView="100" workbookViewId="0">
      <selection activeCell="A25" sqref="A25"/>
    </sheetView>
  </sheetViews>
  <sheetFormatPr defaultColWidth="12.5703125" defaultRowHeight="12.75" outlineLevelRow="1"/>
  <cols>
    <col min="1" max="1" width="4.5703125" style="17" customWidth="1"/>
    <col min="2" max="2" width="7.7109375" style="17" bestFit="1" customWidth="1"/>
    <col min="3" max="3" width="71" style="36" customWidth="1"/>
    <col min="4" max="4" width="8" style="17" customWidth="1"/>
    <col min="5" max="16384" width="12.5703125" style="21"/>
  </cols>
  <sheetData>
    <row r="3" spans="1:4">
      <c r="A3" s="463" t="s">
        <v>13</v>
      </c>
      <c r="B3" s="146" t="s">
        <v>14</v>
      </c>
      <c r="C3" s="464" t="s">
        <v>15</v>
      </c>
      <c r="D3" s="146" t="s">
        <v>16</v>
      </c>
    </row>
    <row r="4" spans="1:4">
      <c r="A4" s="463" t="s">
        <v>17</v>
      </c>
      <c r="B4" s="147" t="s">
        <v>18</v>
      </c>
      <c r="C4" s="465"/>
      <c r="D4" s="147" t="s">
        <v>19</v>
      </c>
    </row>
    <row r="5" spans="1:4">
      <c r="A5" s="148">
        <v>1</v>
      </c>
      <c r="B5" s="148">
        <v>2</v>
      </c>
      <c r="C5" s="149">
        <v>3</v>
      </c>
      <c r="D5" s="148">
        <f>1+C5</f>
        <v>4</v>
      </c>
    </row>
    <row r="6" spans="1:4">
      <c r="C6" s="18"/>
    </row>
    <row r="7" spans="1:4">
      <c r="C7" s="150" t="s">
        <v>20</v>
      </c>
      <c r="D7" s="17">
        <v>3</v>
      </c>
    </row>
    <row r="8" spans="1:4">
      <c r="A8" s="17">
        <v>1</v>
      </c>
      <c r="C8" s="151" t="s">
        <v>64</v>
      </c>
      <c r="D8" s="17">
        <f>D7+1</f>
        <v>4</v>
      </c>
    </row>
    <row r="9" spans="1:4">
      <c r="A9" s="17">
        <v>2</v>
      </c>
      <c r="C9" s="152" t="s">
        <v>100</v>
      </c>
      <c r="D9" s="17">
        <f>D8+1</f>
        <v>5</v>
      </c>
    </row>
    <row r="10" spans="1:4">
      <c r="A10" s="17">
        <v>3</v>
      </c>
      <c r="C10" s="152" t="s">
        <v>28</v>
      </c>
      <c r="D10" s="17">
        <f>D9+1</f>
        <v>6</v>
      </c>
    </row>
    <row r="11" spans="1:4">
      <c r="C11" s="151"/>
    </row>
    <row r="12" spans="1:4" outlineLevel="1">
      <c r="A12" s="17">
        <v>4</v>
      </c>
      <c r="B12" s="153"/>
      <c r="C12" s="154" t="s">
        <v>94</v>
      </c>
      <c r="D12" s="17">
        <f>D10+2</f>
        <v>8</v>
      </c>
    </row>
    <row r="13" spans="1:4" outlineLevel="1">
      <c r="A13" s="17">
        <v>5</v>
      </c>
      <c r="B13" s="38" t="s">
        <v>35</v>
      </c>
      <c r="C13" s="151" t="s">
        <v>90</v>
      </c>
      <c r="D13" s="17">
        <f>D12</f>
        <v>8</v>
      </c>
    </row>
    <row r="14" spans="1:4" outlineLevel="1">
      <c r="A14" s="17">
        <v>6</v>
      </c>
      <c r="B14" s="38" t="s">
        <v>36</v>
      </c>
      <c r="C14" s="151" t="s">
        <v>59</v>
      </c>
      <c r="D14" s="17">
        <f>D13+1</f>
        <v>9</v>
      </c>
    </row>
    <row r="15" spans="1:4" outlineLevel="1">
      <c r="B15" s="38"/>
      <c r="C15" s="151"/>
    </row>
    <row r="16" spans="1:4" outlineLevel="1">
      <c r="A16" s="17">
        <v>7</v>
      </c>
      <c r="B16" s="155">
        <v>1</v>
      </c>
      <c r="C16" s="154" t="s">
        <v>46</v>
      </c>
      <c r="D16" s="17">
        <f>D14+1</f>
        <v>10</v>
      </c>
    </row>
    <row r="17" spans="1:4" outlineLevel="1">
      <c r="A17" s="17">
        <v>8</v>
      </c>
      <c r="B17" s="38" t="s">
        <v>95</v>
      </c>
      <c r="C17" s="151" t="s">
        <v>426</v>
      </c>
      <c r="D17" s="17">
        <f>D16</f>
        <v>10</v>
      </c>
    </row>
    <row r="18" spans="1:4" outlineLevel="1">
      <c r="A18" s="17">
        <v>9</v>
      </c>
      <c r="B18" s="38" t="s">
        <v>79</v>
      </c>
      <c r="C18" s="151" t="s">
        <v>157</v>
      </c>
      <c r="D18" s="17">
        <f>D17+1</f>
        <v>11</v>
      </c>
    </row>
    <row r="19" spans="1:4" outlineLevel="1">
      <c r="A19" s="17">
        <v>10</v>
      </c>
      <c r="B19" s="38" t="s">
        <v>80</v>
      </c>
      <c r="C19" s="151" t="s">
        <v>463</v>
      </c>
      <c r="D19" s="17">
        <f>D18+2</f>
        <v>13</v>
      </c>
    </row>
    <row r="20" spans="1:4" outlineLevel="1">
      <c r="A20" s="17">
        <v>11</v>
      </c>
      <c r="B20" s="38" t="s">
        <v>81</v>
      </c>
      <c r="C20" s="151" t="s">
        <v>411</v>
      </c>
      <c r="D20" s="17">
        <f>D19+1</f>
        <v>14</v>
      </c>
    </row>
    <row r="21" spans="1:4" outlineLevel="1">
      <c r="A21" s="17">
        <v>12</v>
      </c>
      <c r="B21" s="38" t="s">
        <v>82</v>
      </c>
      <c r="C21" s="151" t="s">
        <v>427</v>
      </c>
      <c r="D21" s="17">
        <f>D20+1</f>
        <v>15</v>
      </c>
    </row>
    <row r="22" spans="1:4" outlineLevel="1">
      <c r="A22" s="17">
        <v>13</v>
      </c>
      <c r="B22" s="38" t="s">
        <v>83</v>
      </c>
      <c r="C22" s="151" t="s">
        <v>454</v>
      </c>
      <c r="D22" s="17">
        <f>D21+3</f>
        <v>18</v>
      </c>
    </row>
    <row r="23" spans="1:4" outlineLevel="1">
      <c r="A23" s="17">
        <v>14</v>
      </c>
      <c r="B23" s="38" t="s">
        <v>84</v>
      </c>
      <c r="C23" s="151" t="s">
        <v>91</v>
      </c>
      <c r="D23" s="17">
        <f>D22+1</f>
        <v>19</v>
      </c>
    </row>
    <row r="24" spans="1:4" outlineLevel="1">
      <c r="A24" s="17">
        <v>15</v>
      </c>
      <c r="B24" s="38" t="s">
        <v>99</v>
      </c>
      <c r="C24" s="151" t="s">
        <v>47</v>
      </c>
      <c r="D24" s="17">
        <f>D23+1</f>
        <v>20</v>
      </c>
    </row>
    <row r="25" spans="1:4" outlineLevel="1">
      <c r="B25" s="38"/>
      <c r="C25" s="151"/>
    </row>
    <row r="26" spans="1:4">
      <c r="A26" s="17">
        <v>16</v>
      </c>
      <c r="B26" s="38">
        <v>2</v>
      </c>
      <c r="C26" s="154" t="s">
        <v>45</v>
      </c>
      <c r="D26" s="17">
        <f>D24+2</f>
        <v>22</v>
      </c>
    </row>
    <row r="27" spans="1:4">
      <c r="A27" s="17">
        <v>17</v>
      </c>
      <c r="B27" s="38" t="s">
        <v>38</v>
      </c>
      <c r="C27" s="151" t="s">
        <v>144</v>
      </c>
      <c r="D27" s="17">
        <f>D26</f>
        <v>22</v>
      </c>
    </row>
    <row r="28" spans="1:4">
      <c r="A28" s="17">
        <v>18</v>
      </c>
      <c r="B28" s="38" t="s">
        <v>39</v>
      </c>
      <c r="C28" s="151" t="s">
        <v>152</v>
      </c>
      <c r="D28" s="17">
        <f>D27+1</f>
        <v>23</v>
      </c>
    </row>
    <row r="29" spans="1:4">
      <c r="A29" s="17">
        <v>19</v>
      </c>
      <c r="B29" s="38" t="s">
        <v>40</v>
      </c>
      <c r="C29" s="151" t="s">
        <v>145</v>
      </c>
      <c r="D29" s="17">
        <f>D28+3</f>
        <v>26</v>
      </c>
    </row>
    <row r="30" spans="1:4">
      <c r="A30" s="17">
        <v>20</v>
      </c>
      <c r="B30" s="38" t="s">
        <v>42</v>
      </c>
      <c r="C30" s="151" t="s">
        <v>147</v>
      </c>
      <c r="D30" s="17">
        <f>D29+2</f>
        <v>28</v>
      </c>
    </row>
    <row r="31" spans="1:4">
      <c r="A31" s="17">
        <v>21</v>
      </c>
      <c r="B31" s="38" t="s">
        <v>43</v>
      </c>
      <c r="C31" s="151" t="s">
        <v>148</v>
      </c>
      <c r="D31" s="17">
        <f>D30+1</f>
        <v>29</v>
      </c>
    </row>
    <row r="32" spans="1:4">
      <c r="A32" s="17">
        <v>22</v>
      </c>
      <c r="B32" s="38" t="s">
        <v>150</v>
      </c>
      <c r="C32" s="151" t="s">
        <v>124</v>
      </c>
      <c r="D32" s="17">
        <f>D31+1</f>
        <v>30</v>
      </c>
    </row>
    <row r="33" spans="1:4">
      <c r="B33" s="38"/>
      <c r="C33" s="151"/>
    </row>
    <row r="34" spans="1:4">
      <c r="A34" s="17">
        <v>23</v>
      </c>
      <c r="B34" s="38">
        <v>3</v>
      </c>
      <c r="C34" s="154" t="s">
        <v>44</v>
      </c>
      <c r="D34" s="17">
        <f>D32+1</f>
        <v>31</v>
      </c>
    </row>
    <row r="35" spans="1:4">
      <c r="A35" s="17">
        <v>24</v>
      </c>
      <c r="B35" s="38" t="s">
        <v>85</v>
      </c>
      <c r="C35" s="151" t="s">
        <v>141</v>
      </c>
      <c r="D35" s="17">
        <f>D34</f>
        <v>31</v>
      </c>
    </row>
    <row r="36" spans="1:4">
      <c r="A36" s="17">
        <v>25</v>
      </c>
      <c r="B36" s="38" t="s">
        <v>86</v>
      </c>
      <c r="C36" s="151" t="s">
        <v>143</v>
      </c>
      <c r="D36" s="17">
        <f>D35+1</f>
        <v>32</v>
      </c>
    </row>
    <row r="37" spans="1:4">
      <c r="A37" s="17">
        <v>26</v>
      </c>
      <c r="B37" s="38" t="s">
        <v>87</v>
      </c>
      <c r="C37" s="151" t="s">
        <v>537</v>
      </c>
      <c r="D37" s="17">
        <f>D36+1</f>
        <v>33</v>
      </c>
    </row>
    <row r="38" spans="1:4">
      <c r="A38" s="17">
        <v>27</v>
      </c>
      <c r="B38" s="38" t="s">
        <v>160</v>
      </c>
      <c r="C38" s="151" t="s">
        <v>149</v>
      </c>
      <c r="D38" s="17">
        <f>D37+2</f>
        <v>35</v>
      </c>
    </row>
    <row r="40" spans="1:4">
      <c r="C40" s="36" t="s">
        <v>131</v>
      </c>
    </row>
  </sheetData>
  <mergeCells count="2">
    <mergeCell ref="A3:A4"/>
    <mergeCell ref="C3:C4"/>
  </mergeCells>
  <phoneticPr fontId="28" type="noConversion"/>
  <printOptions gridLines="1"/>
  <pageMargins left="0.98425196850393704" right="0" top="0.39370078740157483" bottom="0.47244094488188981" header="0.19685039370078741" footer="0.19685039370078741"/>
  <pageSetup paperSize="9" scale="85" firstPageNumber="3" orientation="portrait" useFirstPageNumber="1" r:id="rId1"/>
  <headerFooter alignWithMargins="0">
    <oddFooter>&amp;C&amp;A&amp;R&amp;P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sheetPr>
  <dimension ref="A1:P123"/>
  <sheetViews>
    <sheetView showZeros="0" topLeftCell="A4" zoomScaleNormal="100" zoomScaleSheetLayoutView="100" workbookViewId="0">
      <selection activeCell="A25" sqref="A25"/>
    </sheetView>
  </sheetViews>
  <sheetFormatPr defaultRowHeight="12.75"/>
  <cols>
    <col min="1" max="1" width="5" style="57" customWidth="1"/>
    <col min="2" max="2" width="11.5703125" style="57" bestFit="1" customWidth="1"/>
    <col min="3" max="3" width="59.140625" style="57" customWidth="1"/>
    <col min="4" max="4" width="6.42578125" style="93" customWidth="1"/>
    <col min="5" max="5" width="9.42578125" style="62" customWidth="1"/>
    <col min="6" max="6" width="6.7109375" style="57" customWidth="1"/>
    <col min="7" max="7" width="9.85546875" style="57" customWidth="1"/>
    <col min="8" max="8" width="8.42578125" style="57" customWidth="1"/>
    <col min="9" max="9" width="8" style="57" customWidth="1"/>
    <col min="10" max="10" width="7.5703125" style="57" customWidth="1"/>
    <col min="11" max="11" width="8.5703125" style="57" customWidth="1"/>
    <col min="12" max="12" width="9" style="57" customWidth="1"/>
    <col min="13" max="13" width="10.42578125" style="57" customWidth="1"/>
    <col min="14" max="14" width="9.7109375" style="57" customWidth="1"/>
    <col min="15" max="15" width="12.140625" style="57" customWidth="1"/>
    <col min="16" max="16" width="11" style="57" customWidth="1"/>
    <col min="17" max="16384" width="9.140625" style="57"/>
  </cols>
  <sheetData>
    <row r="1" spans="1:16">
      <c r="B1" s="58"/>
      <c r="C1" s="58"/>
      <c r="D1" s="58"/>
      <c r="E1" s="58"/>
      <c r="F1" s="58"/>
      <c r="G1" s="59" t="s">
        <v>78</v>
      </c>
      <c r="H1" s="114" t="s">
        <v>43</v>
      </c>
      <c r="I1" s="58"/>
      <c r="J1" s="58"/>
      <c r="K1" s="58"/>
      <c r="L1" s="58"/>
      <c r="M1" s="58"/>
      <c r="N1" s="58"/>
      <c r="O1" s="58"/>
      <c r="P1" s="58"/>
    </row>
    <row r="2" spans="1:16">
      <c r="B2" s="60"/>
      <c r="C2" s="60"/>
      <c r="D2" s="60"/>
      <c r="E2" s="60"/>
      <c r="G2" s="60" t="s">
        <v>148</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P29</f>
        <v>0</v>
      </c>
      <c r="P6" s="65" t="s">
        <v>51</v>
      </c>
    </row>
    <row r="7" spans="1:16">
      <c r="A7" s="57" t="s">
        <v>140</v>
      </c>
    </row>
    <row r="8" spans="1:16">
      <c r="A8" s="57" t="s">
        <v>113</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4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ht="11.25">
      <c r="A13" s="70"/>
      <c r="B13" s="70"/>
      <c r="C13" s="71"/>
      <c r="D13" s="70"/>
      <c r="E13" s="72"/>
      <c r="F13" s="70"/>
      <c r="G13" s="70"/>
      <c r="H13" s="70"/>
      <c r="I13" s="70"/>
      <c r="J13" s="70"/>
      <c r="K13" s="70"/>
      <c r="L13" s="73"/>
      <c r="M13" s="70"/>
      <c r="N13" s="70"/>
      <c r="O13" s="70"/>
      <c r="P13" s="70"/>
    </row>
    <row r="14" spans="1:16" s="68" customFormat="1" ht="11.25">
      <c r="A14" s="70"/>
      <c r="B14" s="70"/>
      <c r="C14" s="71"/>
      <c r="D14" s="70"/>
      <c r="E14" s="72"/>
      <c r="F14" s="70"/>
      <c r="G14" s="70"/>
      <c r="H14" s="70"/>
      <c r="I14" s="70"/>
      <c r="J14" s="70"/>
      <c r="K14" s="70"/>
      <c r="L14" s="73"/>
      <c r="M14" s="70"/>
      <c r="N14" s="70"/>
      <c r="O14" s="70"/>
      <c r="P14" s="70"/>
    </row>
    <row r="15" spans="1:16" s="192" customFormat="1">
      <c r="A15" s="74">
        <v>1</v>
      </c>
      <c r="C15" s="193" t="s">
        <v>254</v>
      </c>
      <c r="D15" s="130" t="s">
        <v>101</v>
      </c>
      <c r="E15" s="205">
        <v>25</v>
      </c>
      <c r="F15" s="448"/>
      <c r="G15" s="449"/>
      <c r="H15" s="450">
        <f t="shared" ref="H15:H27" si="1">ROUND(F15*G15,2)</f>
        <v>0</v>
      </c>
      <c r="I15" s="449"/>
      <c r="J15" s="451"/>
      <c r="K15" s="452">
        <f t="shared" ref="K15:K27" si="2">ROUND(SUM(H15:J15),2)</f>
        <v>0</v>
      </c>
      <c r="L15" s="453">
        <f t="shared" ref="L15:L27" si="3">ROUND(E15*F15,2)</f>
        <v>0</v>
      </c>
      <c r="M15" s="454">
        <f t="shared" ref="M15:M27" si="4">ROUND(E15*H15,2)</f>
        <v>0</v>
      </c>
      <c r="N15" s="454">
        <f t="shared" ref="N15:N27" si="5">ROUND(E15*I15,2)</f>
        <v>0</v>
      </c>
      <c r="O15" s="454">
        <f t="shared" ref="O15:O27" si="6">ROUND(E15*J15,2)</f>
        <v>0</v>
      </c>
      <c r="P15" s="454">
        <f t="shared" ref="P15:P27" si="7">ROUND(SUM(M15:O15),2)</f>
        <v>0</v>
      </c>
    </row>
    <row r="16" spans="1:16" s="192" customFormat="1">
      <c r="A16" s="74">
        <v>2</v>
      </c>
      <c r="C16" s="193" t="s">
        <v>255</v>
      </c>
      <c r="D16" s="130" t="s">
        <v>60</v>
      </c>
      <c r="E16" s="205">
        <v>25</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192" customFormat="1">
      <c r="A17" s="74">
        <v>3</v>
      </c>
      <c r="C17" s="193" t="s">
        <v>256</v>
      </c>
      <c r="D17" s="130" t="s">
        <v>60</v>
      </c>
      <c r="E17" s="205">
        <v>6</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192" customFormat="1" ht="51">
      <c r="A18" s="74">
        <v>4</v>
      </c>
      <c r="C18" s="193" t="s">
        <v>257</v>
      </c>
      <c r="D18" s="130" t="s">
        <v>11</v>
      </c>
      <c r="E18" s="194">
        <v>155</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192" customFormat="1" ht="51">
      <c r="A19" s="74">
        <v>5</v>
      </c>
      <c r="C19" s="193" t="s">
        <v>258</v>
      </c>
      <c r="D19" s="130" t="s">
        <v>11</v>
      </c>
      <c r="E19" s="194">
        <v>140</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120" customFormat="1">
      <c r="A20" s="75"/>
      <c r="C20" s="121"/>
      <c r="D20" s="122"/>
      <c r="E20" s="122"/>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120" customFormat="1">
      <c r="C21" s="123" t="s">
        <v>129</v>
      </c>
      <c r="D21" s="122"/>
      <c r="E21" s="122"/>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120" customFormat="1">
      <c r="A22" s="75">
        <v>6</v>
      </c>
      <c r="C22" s="121" t="s">
        <v>130</v>
      </c>
      <c r="D22" s="122" t="s">
        <v>58</v>
      </c>
      <c r="E22" s="122">
        <v>1</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120" customFormat="1">
      <c r="A23" s="75">
        <v>7</v>
      </c>
      <c r="C23" s="121" t="s">
        <v>128</v>
      </c>
      <c r="D23" s="122" t="s">
        <v>58</v>
      </c>
      <c r="E23" s="122">
        <v>1</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c r="A24" s="75">
        <v>8</v>
      </c>
      <c r="B24" s="75"/>
      <c r="C24" s="124" t="s">
        <v>98</v>
      </c>
      <c r="D24" s="74" t="s">
        <v>11</v>
      </c>
      <c r="E24" s="125">
        <v>295</v>
      </c>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120" customFormat="1">
      <c r="A25" s="75">
        <v>9</v>
      </c>
      <c r="C25" s="121" t="s">
        <v>126</v>
      </c>
      <c r="D25" s="122" t="s">
        <v>58</v>
      </c>
      <c r="E25" s="122">
        <v>1</v>
      </c>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83" customFormat="1">
      <c r="A26" s="75">
        <v>10</v>
      </c>
      <c r="B26" s="126"/>
      <c r="C26" s="127" t="s">
        <v>127</v>
      </c>
      <c r="D26" s="128" t="s">
        <v>58</v>
      </c>
      <c r="E26" s="128">
        <v>1</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84" customFormat="1">
      <c r="A27" s="54">
        <v>11</v>
      </c>
      <c r="B27" s="106"/>
      <c r="C27" s="421" t="s">
        <v>155</v>
      </c>
      <c r="D27" s="106" t="s">
        <v>58</v>
      </c>
      <c r="E27" s="107">
        <v>1</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c r="D28" s="129"/>
      <c r="E28" s="57"/>
      <c r="F28" s="95"/>
      <c r="G28" s="77"/>
      <c r="H28" s="95"/>
      <c r="I28" s="95"/>
      <c r="J28" s="95"/>
      <c r="K28" s="96"/>
      <c r="L28" s="97"/>
      <c r="M28" s="98"/>
      <c r="N28" s="98"/>
      <c r="O28" s="98"/>
      <c r="P28" s="98"/>
    </row>
    <row r="29" spans="1:16">
      <c r="C29" s="96" t="s">
        <v>148</v>
      </c>
      <c r="D29" s="57" t="s">
        <v>37</v>
      </c>
      <c r="E29" s="119">
        <v>295</v>
      </c>
      <c r="F29" s="95"/>
      <c r="G29" s="77"/>
      <c r="H29" s="95"/>
      <c r="I29" s="95"/>
      <c r="L29" s="101">
        <f>SUM($L$13:L28)</f>
        <v>0</v>
      </c>
      <c r="M29" s="102">
        <f>SUM($M$13:M28)</f>
        <v>0</v>
      </c>
      <c r="N29" s="102">
        <f>SUM($N$13:N28)</f>
        <v>0</v>
      </c>
      <c r="O29" s="102">
        <f>SUM($O$13:O28)</f>
        <v>0</v>
      </c>
      <c r="P29" s="102">
        <f>SUM($P$13:P28)</f>
        <v>0</v>
      </c>
    </row>
    <row r="30" spans="1:16">
      <c r="G30" s="77"/>
      <c r="L30" s="103"/>
    </row>
    <row r="31" spans="1:16">
      <c r="G31" s="77"/>
      <c r="L31" s="103"/>
    </row>
    <row r="32" spans="1:16">
      <c r="G32" s="77"/>
    </row>
    <row r="33" spans="7:7">
      <c r="G33" s="77"/>
    </row>
    <row r="34" spans="7:7">
      <c r="G34" s="77"/>
    </row>
    <row r="35" spans="7:7">
      <c r="G35" s="77"/>
    </row>
    <row r="36" spans="7:7">
      <c r="G36" s="77"/>
    </row>
    <row r="37" spans="7:7">
      <c r="G37" s="77"/>
    </row>
    <row r="38" spans="7:7">
      <c r="G38" s="77"/>
    </row>
    <row r="39" spans="7:7">
      <c r="G39" s="77"/>
    </row>
    <row r="40" spans="7:7">
      <c r="G40" s="77"/>
    </row>
    <row r="41" spans="7:7">
      <c r="G41" s="77"/>
    </row>
    <row r="42" spans="7:7">
      <c r="G42" s="77"/>
    </row>
    <row r="43" spans="7:7">
      <c r="G43" s="77"/>
    </row>
    <row r="44" spans="7:7">
      <c r="G44" s="77"/>
    </row>
    <row r="45" spans="7:7">
      <c r="G45" s="77"/>
    </row>
    <row r="46" spans="7:7">
      <c r="G46" s="77"/>
    </row>
    <row r="47" spans="7:7">
      <c r="G47" s="77"/>
    </row>
    <row r="48" spans="7:7">
      <c r="G48" s="77"/>
    </row>
    <row r="49" spans="7:7">
      <c r="G49" s="77"/>
    </row>
    <row r="50" spans="7:7">
      <c r="G50" s="77"/>
    </row>
    <row r="51" spans="7:7">
      <c r="G51" s="77"/>
    </row>
    <row r="52" spans="7:7">
      <c r="G52" s="77"/>
    </row>
    <row r="53" spans="7:7">
      <c r="G53" s="77"/>
    </row>
    <row r="54" spans="7:7">
      <c r="G54" s="77"/>
    </row>
    <row r="55" spans="7:7">
      <c r="G55" s="77"/>
    </row>
    <row r="56" spans="7:7">
      <c r="G56" s="77"/>
    </row>
    <row r="57" spans="7:7">
      <c r="G57" s="77"/>
    </row>
    <row r="58" spans="7:7">
      <c r="G58" s="77"/>
    </row>
    <row r="59" spans="7:7">
      <c r="G59" s="77"/>
    </row>
    <row r="60" spans="7:7">
      <c r="G60" s="77"/>
    </row>
    <row r="61" spans="7:7">
      <c r="G61" s="77"/>
    </row>
    <row r="62" spans="7:7">
      <c r="G62" s="77"/>
    </row>
    <row r="63" spans="7:7">
      <c r="G63" s="77"/>
    </row>
    <row r="64" spans="7:7">
      <c r="G64" s="77"/>
    </row>
    <row r="65" spans="7:7">
      <c r="G65" s="77"/>
    </row>
    <row r="66" spans="7:7">
      <c r="G66" s="77"/>
    </row>
    <row r="67" spans="7:7">
      <c r="G67" s="77"/>
    </row>
    <row r="68" spans="7:7">
      <c r="G68" s="77"/>
    </row>
    <row r="69" spans="7:7">
      <c r="G69" s="77"/>
    </row>
    <row r="70" spans="7:7">
      <c r="G70" s="77"/>
    </row>
    <row r="71" spans="7:7">
      <c r="G71" s="77"/>
    </row>
    <row r="72" spans="7:7">
      <c r="G72" s="77"/>
    </row>
    <row r="73" spans="7:7">
      <c r="G73" s="77"/>
    </row>
    <row r="74" spans="7:7">
      <c r="G74" s="77"/>
    </row>
    <row r="75" spans="7:7">
      <c r="G75" s="77"/>
    </row>
    <row r="76" spans="7:7">
      <c r="G76" s="77"/>
    </row>
    <row r="77" spans="7:7">
      <c r="G77" s="77"/>
    </row>
    <row r="78" spans="7:7">
      <c r="G78" s="77"/>
    </row>
    <row r="79" spans="7:7">
      <c r="G79" s="77"/>
    </row>
    <row r="80" spans="7:7">
      <c r="G80" s="77"/>
    </row>
    <row r="81" spans="7:7">
      <c r="G81" s="77"/>
    </row>
    <row r="82" spans="7:7">
      <c r="G82" s="77"/>
    </row>
    <row r="83" spans="7:7">
      <c r="G83" s="77"/>
    </row>
    <row r="84" spans="7:7">
      <c r="G84" s="77"/>
    </row>
    <row r="85" spans="7:7">
      <c r="G85" s="77"/>
    </row>
    <row r="86" spans="7:7">
      <c r="G86" s="77"/>
    </row>
    <row r="87" spans="7:7">
      <c r="G87" s="77"/>
    </row>
    <row r="88" spans="7:7">
      <c r="G88" s="77"/>
    </row>
    <row r="89" spans="7:7">
      <c r="G89" s="77"/>
    </row>
    <row r="90" spans="7:7">
      <c r="G90" s="77"/>
    </row>
    <row r="91" spans="7:7">
      <c r="G91" s="77"/>
    </row>
    <row r="92" spans="7:7">
      <c r="G92" s="77"/>
    </row>
    <row r="93" spans="7:7">
      <c r="G93" s="77"/>
    </row>
    <row r="94" spans="7:7">
      <c r="G94" s="77"/>
    </row>
    <row r="95" spans="7:7">
      <c r="G95" s="77"/>
    </row>
    <row r="96" spans="7:7">
      <c r="G96" s="77"/>
    </row>
    <row r="97" spans="7:7">
      <c r="G97" s="77"/>
    </row>
    <row r="98" spans="7:7">
      <c r="G98" s="77"/>
    </row>
    <row r="99" spans="7:7">
      <c r="G99" s="77"/>
    </row>
    <row r="100" spans="7:7">
      <c r="G100" s="77"/>
    </row>
    <row r="101" spans="7:7">
      <c r="G101" s="77"/>
    </row>
    <row r="102" spans="7:7">
      <c r="G102" s="77"/>
    </row>
    <row r="103" spans="7:7">
      <c r="G103" s="77"/>
    </row>
    <row r="104" spans="7:7">
      <c r="G104" s="77"/>
    </row>
    <row r="105" spans="7:7">
      <c r="G105" s="77"/>
    </row>
    <row r="106" spans="7:7">
      <c r="G106" s="77"/>
    </row>
    <row r="107" spans="7:7">
      <c r="G107" s="77"/>
    </row>
    <row r="108" spans="7:7">
      <c r="G108" s="77"/>
    </row>
    <row r="109" spans="7:7">
      <c r="G109" s="77"/>
    </row>
    <row r="110" spans="7:7">
      <c r="G110" s="77"/>
    </row>
    <row r="111" spans="7:7">
      <c r="G111" s="77"/>
    </row>
    <row r="112" spans="7:7">
      <c r="G112" s="77"/>
    </row>
    <row r="113" spans="7:7">
      <c r="G113" s="77"/>
    </row>
    <row r="114" spans="7:7">
      <c r="G114" s="77"/>
    </row>
    <row r="115" spans="7:7">
      <c r="G115" s="77"/>
    </row>
    <row r="116" spans="7:7">
      <c r="G116" s="77"/>
    </row>
    <row r="117" spans="7:7">
      <c r="G117" s="77"/>
    </row>
    <row r="118" spans="7:7">
      <c r="G118" s="77"/>
    </row>
    <row r="119" spans="7:7">
      <c r="G119" s="77"/>
    </row>
    <row r="120" spans="7:7">
      <c r="G120" s="77"/>
    </row>
    <row r="121" spans="7:7">
      <c r="G121" s="77"/>
    </row>
    <row r="122" spans="7:7">
      <c r="G122" s="77"/>
    </row>
    <row r="123" spans="7:7">
      <c r="G123" s="77"/>
    </row>
  </sheetData>
  <mergeCells count="7">
    <mergeCell ref="L10:P10"/>
    <mergeCell ref="A10:A11"/>
    <mergeCell ref="B10:B11"/>
    <mergeCell ref="C10:C11"/>
    <mergeCell ref="D10:D11"/>
    <mergeCell ref="E10:E11"/>
    <mergeCell ref="F10:K10"/>
  </mergeCells>
  <printOptions horizontalCentered="1" gridLines="1"/>
  <pageMargins left="0" right="0" top="0.86614173228346458" bottom="0.39370078740157483" header="0.19685039370078741" footer="0.15748031496062992"/>
  <pageSetup paperSize="9" scale="75" orientation="landscape" r:id="rId1"/>
  <headerFooter alignWithMargins="0">
    <oddFooter>&amp;C&amp;A&amp;R&amp;P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C00000"/>
  </sheetPr>
  <dimension ref="A1:P173"/>
  <sheetViews>
    <sheetView showZeros="0" zoomScaleNormal="100" zoomScaleSheetLayoutView="100" workbookViewId="0">
      <selection activeCell="A25" sqref="A25"/>
    </sheetView>
  </sheetViews>
  <sheetFormatPr defaultRowHeight="12.75"/>
  <cols>
    <col min="1" max="1" width="5" style="292" customWidth="1"/>
    <col min="2" max="2" width="9.42578125" style="292" bestFit="1" customWidth="1"/>
    <col min="3" max="3" width="61.42578125" style="292" customWidth="1"/>
    <col min="4" max="4" width="6.42578125" style="289" customWidth="1"/>
    <col min="5" max="5" width="9.140625" style="304" customWidth="1"/>
    <col min="6" max="6" width="6.7109375" style="292" customWidth="1"/>
    <col min="7" max="7" width="10.28515625" style="292" customWidth="1"/>
    <col min="8" max="8" width="8.42578125" style="292" customWidth="1"/>
    <col min="9" max="9" width="10" style="292" customWidth="1"/>
    <col min="10" max="10" width="7.5703125" style="292" customWidth="1"/>
    <col min="11" max="11" width="8.5703125" style="292" customWidth="1"/>
    <col min="12" max="12" width="7.85546875" style="292" customWidth="1"/>
    <col min="13" max="13" width="9" style="292" customWidth="1"/>
    <col min="14" max="14" width="11" style="292" customWidth="1"/>
    <col min="15" max="15" width="12.140625" style="292" customWidth="1"/>
    <col min="16" max="16" width="10.28515625" style="292" customWidth="1"/>
    <col min="17" max="16384" width="9.140625" style="292"/>
  </cols>
  <sheetData>
    <row r="1" spans="1:16">
      <c r="B1" s="141"/>
      <c r="C1" s="141"/>
      <c r="D1" s="141"/>
      <c r="E1" s="141"/>
      <c r="F1" s="141"/>
      <c r="G1" s="301" t="s">
        <v>78</v>
      </c>
      <c r="H1" s="302" t="s">
        <v>150</v>
      </c>
      <c r="I1" s="141"/>
      <c r="J1" s="141"/>
      <c r="K1" s="141"/>
      <c r="L1" s="141"/>
      <c r="M1" s="141"/>
      <c r="N1" s="141"/>
      <c r="O1" s="141"/>
      <c r="P1" s="141"/>
    </row>
    <row r="2" spans="1:16">
      <c r="B2" s="303"/>
      <c r="C2" s="303"/>
      <c r="D2" s="303"/>
      <c r="E2" s="303"/>
      <c r="G2" s="303" t="s">
        <v>124</v>
      </c>
      <c r="H2" s="303"/>
      <c r="I2" s="303"/>
      <c r="J2" s="303"/>
      <c r="K2" s="303"/>
      <c r="L2" s="303"/>
      <c r="M2" s="303"/>
      <c r="N2" s="303"/>
      <c r="O2" s="303"/>
      <c r="P2" s="303"/>
    </row>
    <row r="3" spans="1:16">
      <c r="C3" s="140"/>
      <c r="F3" s="305"/>
    </row>
    <row r="4" spans="1:16">
      <c r="A4" s="292" t="s">
        <v>162</v>
      </c>
    </row>
    <row r="5" spans="1:16">
      <c r="A5" s="292" t="s">
        <v>163</v>
      </c>
    </row>
    <row r="6" spans="1:16">
      <c r="A6" s="292" t="s">
        <v>168</v>
      </c>
      <c r="M6" s="306" t="s">
        <v>0</v>
      </c>
      <c r="O6" s="307">
        <f>P31</f>
        <v>0</v>
      </c>
      <c r="P6" s="306" t="s">
        <v>51</v>
      </c>
    </row>
    <row r="7" spans="1:16">
      <c r="A7" s="292" t="s">
        <v>140</v>
      </c>
    </row>
    <row r="8" spans="1:16">
      <c r="A8" s="292" t="s">
        <v>153</v>
      </c>
      <c r="M8" s="306"/>
      <c r="P8" s="67" t="str">
        <f>Vaks!$A$34</f>
        <v>Tāme sastādīta _____. gada ____. ____________</v>
      </c>
    </row>
    <row r="10" spans="1:16" s="308" customFormat="1" ht="11.25">
      <c r="A10" s="494" t="s">
        <v>1</v>
      </c>
      <c r="B10" s="494" t="s">
        <v>68</v>
      </c>
      <c r="C10" s="496" t="s">
        <v>69</v>
      </c>
      <c r="D10" s="494" t="s">
        <v>2</v>
      </c>
      <c r="E10" s="498" t="s">
        <v>3</v>
      </c>
      <c r="F10" s="493" t="s">
        <v>4</v>
      </c>
      <c r="G10" s="493"/>
      <c r="H10" s="493"/>
      <c r="I10" s="493"/>
      <c r="J10" s="493"/>
      <c r="K10" s="493"/>
      <c r="L10" s="493" t="s">
        <v>5</v>
      </c>
      <c r="M10" s="493"/>
      <c r="N10" s="493"/>
      <c r="O10" s="493"/>
      <c r="P10" s="493"/>
    </row>
    <row r="11" spans="1:16" s="308" customFormat="1" ht="45">
      <c r="A11" s="495"/>
      <c r="B11" s="495"/>
      <c r="C11" s="497"/>
      <c r="D11" s="495"/>
      <c r="E11" s="499"/>
      <c r="F11" s="309" t="s">
        <v>56</v>
      </c>
      <c r="G11" s="309" t="s">
        <v>67</v>
      </c>
      <c r="H11" s="309" t="s">
        <v>74</v>
      </c>
      <c r="I11" s="309" t="s">
        <v>75</v>
      </c>
      <c r="J11" s="309" t="s">
        <v>76</v>
      </c>
      <c r="K11" s="309" t="s">
        <v>50</v>
      </c>
      <c r="L11" s="309" t="s">
        <v>6</v>
      </c>
      <c r="M11" s="309" t="s">
        <v>74</v>
      </c>
      <c r="N11" s="309" t="s">
        <v>75</v>
      </c>
      <c r="O11" s="309" t="s">
        <v>76</v>
      </c>
      <c r="P11" s="309" t="s">
        <v>77</v>
      </c>
    </row>
    <row r="12" spans="1:16" s="308" customFormat="1" ht="11.25">
      <c r="A12" s="309">
        <v>1</v>
      </c>
      <c r="B12" s="309">
        <v>2</v>
      </c>
      <c r="C12" s="309">
        <v>3</v>
      </c>
      <c r="D12" s="309">
        <v>4</v>
      </c>
      <c r="E12" s="309">
        <v>5</v>
      </c>
      <c r="F12" s="309">
        <f t="shared" ref="F12:P12" si="0">E12+1</f>
        <v>6</v>
      </c>
      <c r="G12" s="309">
        <f t="shared" si="0"/>
        <v>7</v>
      </c>
      <c r="H12" s="309">
        <f t="shared" si="0"/>
        <v>8</v>
      </c>
      <c r="I12" s="309">
        <f t="shared" si="0"/>
        <v>9</v>
      </c>
      <c r="J12" s="309">
        <f t="shared" si="0"/>
        <v>10</v>
      </c>
      <c r="K12" s="309">
        <f t="shared" si="0"/>
        <v>11</v>
      </c>
      <c r="L12" s="309">
        <f t="shared" si="0"/>
        <v>12</v>
      </c>
      <c r="M12" s="309">
        <f t="shared" si="0"/>
        <v>13</v>
      </c>
      <c r="N12" s="309">
        <f t="shared" si="0"/>
        <v>14</v>
      </c>
      <c r="O12" s="309">
        <f t="shared" si="0"/>
        <v>15</v>
      </c>
      <c r="P12" s="309">
        <f t="shared" si="0"/>
        <v>16</v>
      </c>
    </row>
    <row r="13" spans="1:16" s="308" customFormat="1" ht="11.25">
      <c r="A13" s="310"/>
      <c r="B13" s="310"/>
      <c r="C13" s="311"/>
      <c r="D13" s="310"/>
      <c r="E13" s="312"/>
      <c r="F13" s="310"/>
      <c r="G13" s="310"/>
      <c r="H13" s="310"/>
      <c r="I13" s="310"/>
      <c r="J13" s="310"/>
      <c r="K13" s="310"/>
      <c r="L13" s="313"/>
      <c r="M13" s="310"/>
      <c r="N13" s="310"/>
      <c r="O13" s="310"/>
      <c r="P13" s="310"/>
    </row>
    <row r="14" spans="1:16" s="308" customFormat="1">
      <c r="A14" s="310"/>
      <c r="B14" s="310"/>
      <c r="C14" s="311"/>
      <c r="D14" s="310"/>
      <c r="E14" s="312"/>
      <c r="F14" s="310"/>
      <c r="G14" s="276"/>
      <c r="H14" s="310"/>
      <c r="I14" s="310"/>
      <c r="J14" s="310"/>
      <c r="K14" s="310"/>
      <c r="L14" s="313"/>
      <c r="M14" s="310"/>
      <c r="N14" s="310"/>
      <c r="O14" s="310"/>
      <c r="P14" s="310"/>
    </row>
    <row r="15" spans="1:16" s="192" customFormat="1">
      <c r="A15" s="130">
        <v>1</v>
      </c>
      <c r="C15" s="193" t="s">
        <v>232</v>
      </c>
      <c r="D15" s="130" t="s">
        <v>58</v>
      </c>
      <c r="E15" s="205">
        <v>6</v>
      </c>
      <c r="F15" s="448"/>
      <c r="G15" s="449"/>
      <c r="H15" s="450">
        <f t="shared" ref="H15:H29" si="1">ROUND(F15*G15,2)</f>
        <v>0</v>
      </c>
      <c r="I15" s="449"/>
      <c r="J15" s="451"/>
      <c r="K15" s="452">
        <f t="shared" ref="K15:K29" si="2">ROUND(SUM(H15:J15),2)</f>
        <v>0</v>
      </c>
      <c r="L15" s="453">
        <f t="shared" ref="L15:L29" si="3">ROUND(E15*F15,2)</f>
        <v>0</v>
      </c>
      <c r="M15" s="454">
        <f t="shared" ref="M15:M29" si="4">ROUND(E15*H15,2)</f>
        <v>0</v>
      </c>
      <c r="N15" s="454">
        <f t="shared" ref="N15:N29" si="5">ROUND(E15*I15,2)</f>
        <v>0</v>
      </c>
      <c r="O15" s="454">
        <f t="shared" ref="O15:O29" si="6">ROUND(E15*J15,2)</f>
        <v>0</v>
      </c>
      <c r="P15" s="454">
        <f t="shared" ref="P15:P29" si="7">ROUND(SUM(M15:O15),2)</f>
        <v>0</v>
      </c>
    </row>
    <row r="16" spans="1:16" s="192" customFormat="1">
      <c r="A16" s="130">
        <v>2</v>
      </c>
      <c r="C16" s="193" t="s">
        <v>233</v>
      </c>
      <c r="D16" s="130" t="s">
        <v>58</v>
      </c>
      <c r="E16" s="205">
        <v>5</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192" customFormat="1">
      <c r="A17" s="130">
        <v>3</v>
      </c>
      <c r="C17" s="193" t="s">
        <v>234</v>
      </c>
      <c r="D17" s="130" t="s">
        <v>58</v>
      </c>
      <c r="E17" s="205">
        <v>3</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192" customFormat="1">
      <c r="A18" s="130">
        <v>4</v>
      </c>
      <c r="C18" s="193" t="s">
        <v>235</v>
      </c>
      <c r="D18" s="130" t="s">
        <v>58</v>
      </c>
      <c r="E18" s="205">
        <v>1</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192" customFormat="1">
      <c r="A19" s="130">
        <v>5</v>
      </c>
      <c r="C19" s="193" t="s">
        <v>236</v>
      </c>
      <c r="D19" s="130" t="s">
        <v>58</v>
      </c>
      <c r="E19" s="205">
        <v>54</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118" customFormat="1">
      <c r="A20" s="130"/>
      <c r="B20" s="52"/>
      <c r="C20" s="53"/>
      <c r="D20" s="52"/>
      <c r="E20" s="52"/>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118" customFormat="1">
      <c r="A21" s="130"/>
      <c r="B21" s="52"/>
      <c r="C21" s="286" t="s">
        <v>446</v>
      </c>
      <c r="D21" s="52"/>
      <c r="E21" s="52"/>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118" customFormat="1">
      <c r="A22" s="130">
        <v>6</v>
      </c>
      <c r="B22" s="52"/>
      <c r="C22" s="53" t="s">
        <v>433</v>
      </c>
      <c r="D22" s="52" t="s">
        <v>58</v>
      </c>
      <c r="E22" s="287">
        <v>6</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157" customFormat="1">
      <c r="A23" s="130">
        <v>7</v>
      </c>
      <c r="B23" s="54"/>
      <c r="C23" s="131" t="s">
        <v>447</v>
      </c>
      <c r="D23" s="93" t="s">
        <v>60</v>
      </c>
      <c r="E23" s="145">
        <v>6</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157" customFormat="1">
      <c r="A24" s="130">
        <v>8</v>
      </c>
      <c r="B24" s="54"/>
      <c r="C24" s="131" t="s">
        <v>442</v>
      </c>
      <c r="D24" s="93" t="s">
        <v>60</v>
      </c>
      <c r="E24" s="145">
        <v>6</v>
      </c>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157" customFormat="1">
      <c r="A25" s="130">
        <v>9</v>
      </c>
      <c r="B25" s="54"/>
      <c r="C25" s="131" t="s">
        <v>443</v>
      </c>
      <c r="D25" s="93" t="s">
        <v>60</v>
      </c>
      <c r="E25" s="145">
        <v>6</v>
      </c>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157" customFormat="1">
      <c r="A26" s="130">
        <v>10</v>
      </c>
      <c r="B26" s="54"/>
      <c r="C26" s="131" t="s">
        <v>444</v>
      </c>
      <c r="D26" s="93" t="s">
        <v>60</v>
      </c>
      <c r="E26" s="145">
        <v>6</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157" customFormat="1">
      <c r="A27" s="130">
        <v>11</v>
      </c>
      <c r="B27" s="54"/>
      <c r="C27" s="131" t="s">
        <v>448</v>
      </c>
      <c r="D27" s="93" t="s">
        <v>60</v>
      </c>
      <c r="E27" s="145">
        <v>6</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157" customFormat="1">
      <c r="A28" s="130">
        <v>12</v>
      </c>
      <c r="B28" s="54"/>
      <c r="C28" s="131" t="s">
        <v>449</v>
      </c>
      <c r="D28" s="93" t="s">
        <v>60</v>
      </c>
      <c r="E28" s="145">
        <v>6</v>
      </c>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157" customFormat="1">
      <c r="A29" s="130">
        <v>13</v>
      </c>
      <c r="B29" s="54"/>
      <c r="C29" s="131" t="s">
        <v>445</v>
      </c>
      <c r="D29" s="93" t="s">
        <v>60</v>
      </c>
      <c r="E29" s="145">
        <v>6</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c r="D30" s="315"/>
      <c r="E30" s="292"/>
      <c r="F30" s="316"/>
      <c r="G30" s="276"/>
      <c r="H30" s="316"/>
      <c r="I30" s="316"/>
      <c r="J30" s="316"/>
      <c r="K30" s="317"/>
      <c r="L30" s="318"/>
      <c r="M30" s="319"/>
      <c r="N30" s="319"/>
      <c r="O30" s="319"/>
      <c r="P30" s="319"/>
    </row>
    <row r="31" spans="1:16">
      <c r="C31" s="317" t="s">
        <v>124</v>
      </c>
      <c r="D31" s="292" t="s">
        <v>37</v>
      </c>
      <c r="E31" s="320">
        <v>117</v>
      </c>
      <c r="F31" s="316"/>
      <c r="G31" s="276"/>
      <c r="H31" s="316"/>
      <c r="I31" s="316"/>
      <c r="L31" s="321">
        <f>SUM($L$13:L30)</f>
        <v>0</v>
      </c>
      <c r="M31" s="322">
        <f>SUM($M$13:M30)</f>
        <v>0</v>
      </c>
      <c r="N31" s="322">
        <f>SUM($N$13:N30)</f>
        <v>0</v>
      </c>
      <c r="O31" s="322">
        <f>SUM($O$13:O30)</f>
        <v>0</v>
      </c>
      <c r="P31" s="322">
        <f>SUM($P$13:P30)</f>
        <v>0</v>
      </c>
    </row>
    <row r="32" spans="1:16">
      <c r="G32" s="276"/>
      <c r="L32" s="323"/>
    </row>
    <row r="33" spans="7:12">
      <c r="G33" s="276"/>
      <c r="L33" s="323"/>
    </row>
    <row r="34" spans="7:12">
      <c r="G34" s="276"/>
      <c r="L34" s="323"/>
    </row>
    <row r="35" spans="7:12">
      <c r="G35" s="276"/>
      <c r="L35" s="323"/>
    </row>
    <row r="36" spans="7:12">
      <c r="G36" s="276"/>
      <c r="L36" s="323"/>
    </row>
    <row r="37" spans="7:12">
      <c r="G37" s="276"/>
      <c r="L37" s="323"/>
    </row>
    <row r="38" spans="7:12">
      <c r="G38" s="276"/>
      <c r="L38" s="323"/>
    </row>
    <row r="39" spans="7:12">
      <c r="G39" s="276"/>
      <c r="L39" s="323"/>
    </row>
    <row r="40" spans="7:12">
      <c r="G40" s="276"/>
      <c r="L40" s="323"/>
    </row>
    <row r="41" spans="7:12">
      <c r="G41" s="276"/>
      <c r="L41" s="323"/>
    </row>
    <row r="42" spans="7:12">
      <c r="G42" s="276"/>
      <c r="L42" s="323"/>
    </row>
    <row r="43" spans="7:12">
      <c r="G43" s="276"/>
      <c r="L43" s="323"/>
    </row>
    <row r="44" spans="7:12">
      <c r="G44" s="276"/>
      <c r="L44" s="323"/>
    </row>
    <row r="45" spans="7:12">
      <c r="G45" s="276"/>
      <c r="L45" s="323"/>
    </row>
    <row r="46" spans="7:12">
      <c r="G46" s="276"/>
      <c r="L46" s="323"/>
    </row>
    <row r="47" spans="7:12">
      <c r="G47" s="276"/>
      <c r="L47" s="323"/>
    </row>
    <row r="48" spans="7:12">
      <c r="G48" s="276"/>
      <c r="L48" s="323"/>
    </row>
    <row r="49" spans="7:12">
      <c r="G49" s="276"/>
      <c r="L49" s="323"/>
    </row>
    <row r="50" spans="7:12">
      <c r="G50" s="276"/>
      <c r="L50" s="323"/>
    </row>
    <row r="51" spans="7:12">
      <c r="G51" s="276"/>
      <c r="L51" s="323"/>
    </row>
    <row r="52" spans="7:12">
      <c r="G52" s="276"/>
      <c r="L52" s="323"/>
    </row>
    <row r="53" spans="7:12">
      <c r="G53" s="276"/>
      <c r="L53" s="323"/>
    </row>
    <row r="54" spans="7:12">
      <c r="G54" s="276"/>
      <c r="L54" s="323"/>
    </row>
    <row r="55" spans="7:12">
      <c r="G55" s="276"/>
      <c r="L55" s="323"/>
    </row>
    <row r="56" spans="7:12">
      <c r="G56" s="276"/>
      <c r="L56" s="323"/>
    </row>
    <row r="57" spans="7:12">
      <c r="G57" s="276"/>
      <c r="L57" s="323"/>
    </row>
    <row r="58" spans="7:12">
      <c r="G58" s="276"/>
      <c r="L58" s="323"/>
    </row>
    <row r="59" spans="7:12">
      <c r="G59" s="276"/>
      <c r="L59" s="323"/>
    </row>
    <row r="60" spans="7:12">
      <c r="G60" s="276"/>
      <c r="L60" s="323"/>
    </row>
    <row r="61" spans="7:12">
      <c r="G61" s="276"/>
      <c r="L61" s="323"/>
    </row>
    <row r="62" spans="7:12">
      <c r="G62" s="276"/>
      <c r="L62" s="323"/>
    </row>
    <row r="63" spans="7:12">
      <c r="G63" s="276"/>
      <c r="L63" s="323"/>
    </row>
    <row r="64" spans="7:12">
      <c r="G64" s="276"/>
      <c r="L64" s="323"/>
    </row>
    <row r="65" spans="7:12">
      <c r="G65" s="276"/>
      <c r="L65" s="323"/>
    </row>
    <row r="66" spans="7:12">
      <c r="G66" s="276"/>
      <c r="L66" s="323"/>
    </row>
    <row r="67" spans="7:12">
      <c r="G67" s="276"/>
      <c r="L67" s="323"/>
    </row>
    <row r="68" spans="7:12">
      <c r="G68" s="276"/>
      <c r="L68" s="323"/>
    </row>
    <row r="69" spans="7:12">
      <c r="G69" s="276"/>
      <c r="L69" s="323"/>
    </row>
    <row r="70" spans="7:12">
      <c r="G70" s="276"/>
      <c r="L70" s="323"/>
    </row>
    <row r="71" spans="7:12">
      <c r="G71" s="276"/>
      <c r="L71" s="323"/>
    </row>
    <row r="72" spans="7:12">
      <c r="G72" s="276"/>
      <c r="L72" s="323"/>
    </row>
    <row r="73" spans="7:12">
      <c r="G73" s="276"/>
      <c r="L73" s="323"/>
    </row>
    <row r="74" spans="7:12">
      <c r="G74" s="276"/>
      <c r="L74" s="323"/>
    </row>
    <row r="75" spans="7:12">
      <c r="G75" s="276"/>
      <c r="L75" s="323"/>
    </row>
    <row r="76" spans="7:12">
      <c r="G76" s="276"/>
      <c r="L76" s="323"/>
    </row>
    <row r="77" spans="7:12">
      <c r="G77" s="276"/>
      <c r="L77" s="323"/>
    </row>
    <row r="78" spans="7:12">
      <c r="G78" s="276"/>
      <c r="L78" s="323"/>
    </row>
    <row r="79" spans="7:12">
      <c r="G79" s="276"/>
      <c r="L79" s="323"/>
    </row>
    <row r="80" spans="7:12">
      <c r="G80" s="276"/>
      <c r="L80" s="323"/>
    </row>
    <row r="81" spans="7:12">
      <c r="G81" s="276"/>
      <c r="L81" s="323"/>
    </row>
    <row r="82" spans="7:12">
      <c r="G82" s="276"/>
      <c r="L82" s="323"/>
    </row>
    <row r="83" spans="7:12">
      <c r="G83" s="276"/>
      <c r="L83" s="323"/>
    </row>
    <row r="84" spans="7:12">
      <c r="G84" s="276"/>
      <c r="L84" s="323"/>
    </row>
    <row r="85" spans="7:12">
      <c r="G85" s="276"/>
      <c r="L85" s="323"/>
    </row>
    <row r="86" spans="7:12">
      <c r="G86" s="276"/>
      <c r="L86" s="323"/>
    </row>
    <row r="87" spans="7:12">
      <c r="G87" s="276"/>
      <c r="L87" s="323"/>
    </row>
    <row r="88" spans="7:12">
      <c r="G88" s="276"/>
      <c r="L88" s="323"/>
    </row>
    <row r="89" spans="7:12">
      <c r="G89" s="276"/>
      <c r="L89" s="323"/>
    </row>
    <row r="90" spans="7:12">
      <c r="G90" s="276"/>
      <c r="L90" s="323"/>
    </row>
    <row r="91" spans="7:12">
      <c r="G91" s="276"/>
      <c r="L91" s="323"/>
    </row>
    <row r="92" spans="7:12">
      <c r="G92" s="276"/>
      <c r="L92" s="323"/>
    </row>
    <row r="93" spans="7:12">
      <c r="G93" s="276"/>
      <c r="L93" s="323"/>
    </row>
    <row r="94" spans="7:12">
      <c r="G94" s="276"/>
      <c r="L94" s="323"/>
    </row>
    <row r="95" spans="7:12">
      <c r="G95" s="276"/>
      <c r="L95" s="323"/>
    </row>
    <row r="96" spans="7:12">
      <c r="G96" s="276"/>
      <c r="L96" s="323"/>
    </row>
    <row r="97" spans="7:12">
      <c r="G97" s="276"/>
      <c r="L97" s="323"/>
    </row>
    <row r="98" spans="7:12">
      <c r="G98" s="276"/>
      <c r="L98" s="323"/>
    </row>
    <row r="99" spans="7:12">
      <c r="G99" s="276"/>
      <c r="L99" s="323"/>
    </row>
    <row r="100" spans="7:12">
      <c r="G100" s="276"/>
      <c r="L100" s="323"/>
    </row>
    <row r="101" spans="7:12">
      <c r="G101" s="276"/>
      <c r="L101" s="323"/>
    </row>
    <row r="102" spans="7:12">
      <c r="G102" s="276"/>
      <c r="L102" s="323"/>
    </row>
    <row r="103" spans="7:12">
      <c r="G103" s="276"/>
      <c r="L103" s="323"/>
    </row>
    <row r="104" spans="7:12">
      <c r="G104" s="276"/>
      <c r="L104" s="323"/>
    </row>
    <row r="105" spans="7:12">
      <c r="G105" s="276"/>
      <c r="L105" s="323"/>
    </row>
    <row r="106" spans="7:12">
      <c r="G106" s="276"/>
      <c r="L106" s="323"/>
    </row>
    <row r="107" spans="7:12">
      <c r="G107" s="276"/>
      <c r="L107" s="323"/>
    </row>
    <row r="108" spans="7:12">
      <c r="G108" s="276"/>
      <c r="L108" s="323"/>
    </row>
    <row r="109" spans="7:12">
      <c r="G109" s="276"/>
      <c r="L109" s="323"/>
    </row>
    <row r="110" spans="7:12">
      <c r="G110" s="276"/>
      <c r="L110" s="323"/>
    </row>
    <row r="111" spans="7:12">
      <c r="G111" s="276"/>
      <c r="L111" s="323"/>
    </row>
    <row r="112" spans="7:12">
      <c r="G112" s="276"/>
      <c r="L112" s="323"/>
    </row>
    <row r="113" spans="7:12">
      <c r="G113" s="276"/>
      <c r="L113" s="323"/>
    </row>
    <row r="114" spans="7:12">
      <c r="G114" s="276"/>
      <c r="L114" s="323"/>
    </row>
    <row r="115" spans="7:12">
      <c r="G115" s="276"/>
      <c r="L115" s="323"/>
    </row>
    <row r="116" spans="7:12">
      <c r="G116" s="276"/>
      <c r="L116" s="323"/>
    </row>
    <row r="117" spans="7:12">
      <c r="G117" s="276"/>
      <c r="L117" s="323"/>
    </row>
    <row r="118" spans="7:12">
      <c r="G118" s="276"/>
      <c r="L118" s="323"/>
    </row>
    <row r="119" spans="7:12">
      <c r="G119" s="276"/>
      <c r="L119" s="323"/>
    </row>
    <row r="120" spans="7:12">
      <c r="G120" s="276"/>
      <c r="L120" s="323"/>
    </row>
    <row r="121" spans="7:12">
      <c r="G121" s="276"/>
      <c r="L121" s="323"/>
    </row>
    <row r="122" spans="7:12">
      <c r="G122" s="276"/>
      <c r="L122" s="323"/>
    </row>
    <row r="123" spans="7:12">
      <c r="G123" s="276"/>
      <c r="L123" s="323"/>
    </row>
    <row r="124" spans="7:12">
      <c r="G124" s="276"/>
      <c r="L124" s="323"/>
    </row>
    <row r="125" spans="7:12">
      <c r="G125" s="276"/>
      <c r="L125" s="323"/>
    </row>
    <row r="126" spans="7:12">
      <c r="G126" s="276"/>
      <c r="L126" s="323"/>
    </row>
    <row r="127" spans="7:12">
      <c r="G127" s="276"/>
      <c r="L127" s="323"/>
    </row>
    <row r="128" spans="7:12">
      <c r="G128" s="276"/>
      <c r="L128" s="323"/>
    </row>
    <row r="129" spans="7:12">
      <c r="G129" s="276"/>
      <c r="L129" s="323"/>
    </row>
    <row r="130" spans="7:12">
      <c r="G130" s="276"/>
      <c r="L130" s="323"/>
    </row>
    <row r="131" spans="7:12">
      <c r="G131" s="276"/>
      <c r="L131" s="323"/>
    </row>
    <row r="132" spans="7:12">
      <c r="G132" s="276"/>
      <c r="L132" s="323"/>
    </row>
    <row r="133" spans="7:12">
      <c r="G133" s="276"/>
      <c r="L133" s="323"/>
    </row>
    <row r="134" spans="7:12">
      <c r="G134" s="276"/>
      <c r="L134" s="323"/>
    </row>
    <row r="135" spans="7:12">
      <c r="G135" s="276"/>
      <c r="L135" s="323"/>
    </row>
    <row r="136" spans="7:12">
      <c r="G136" s="276"/>
      <c r="L136" s="323"/>
    </row>
    <row r="137" spans="7:12">
      <c r="G137" s="276"/>
      <c r="L137" s="323"/>
    </row>
    <row r="138" spans="7:12">
      <c r="G138" s="276"/>
      <c r="L138" s="323"/>
    </row>
    <row r="139" spans="7:12">
      <c r="G139" s="276"/>
      <c r="L139" s="323"/>
    </row>
    <row r="140" spans="7:12">
      <c r="G140" s="276"/>
      <c r="L140" s="323"/>
    </row>
    <row r="141" spans="7:12">
      <c r="G141" s="276"/>
      <c r="L141" s="323"/>
    </row>
    <row r="142" spans="7:12">
      <c r="G142" s="276"/>
      <c r="L142" s="323"/>
    </row>
    <row r="143" spans="7:12">
      <c r="G143" s="276"/>
      <c r="L143" s="323"/>
    </row>
    <row r="144" spans="7:12">
      <c r="G144" s="276"/>
      <c r="L144" s="323"/>
    </row>
    <row r="145" spans="7:12">
      <c r="G145" s="276"/>
      <c r="L145" s="323"/>
    </row>
    <row r="146" spans="7:12">
      <c r="G146" s="276"/>
      <c r="L146" s="323"/>
    </row>
    <row r="147" spans="7:12">
      <c r="G147" s="276"/>
      <c r="L147" s="323"/>
    </row>
    <row r="148" spans="7:12">
      <c r="G148" s="276"/>
      <c r="L148" s="323"/>
    </row>
    <row r="149" spans="7:12">
      <c r="G149" s="276"/>
      <c r="L149" s="323"/>
    </row>
    <row r="150" spans="7:12">
      <c r="G150" s="276"/>
      <c r="L150" s="323"/>
    </row>
    <row r="151" spans="7:12">
      <c r="G151" s="276"/>
      <c r="L151" s="323"/>
    </row>
    <row r="152" spans="7:12">
      <c r="G152" s="276"/>
      <c r="L152" s="323"/>
    </row>
    <row r="153" spans="7:12">
      <c r="G153" s="276"/>
      <c r="L153" s="323"/>
    </row>
    <row r="154" spans="7:12">
      <c r="G154" s="276"/>
      <c r="L154" s="323"/>
    </row>
    <row r="155" spans="7:12">
      <c r="G155" s="276"/>
      <c r="L155" s="323"/>
    </row>
    <row r="156" spans="7:12">
      <c r="G156" s="276"/>
      <c r="L156" s="323"/>
    </row>
    <row r="157" spans="7:12">
      <c r="G157" s="276"/>
      <c r="L157" s="323"/>
    </row>
    <row r="158" spans="7:12">
      <c r="G158" s="276"/>
      <c r="L158" s="323"/>
    </row>
    <row r="159" spans="7:12">
      <c r="G159" s="276"/>
    </row>
    <row r="160" spans="7:12">
      <c r="G160" s="276"/>
    </row>
    <row r="161" spans="7:7">
      <c r="G161" s="276"/>
    </row>
    <row r="162" spans="7:7">
      <c r="G162" s="276"/>
    </row>
    <row r="163" spans="7:7">
      <c r="G163" s="276"/>
    </row>
    <row r="164" spans="7:7">
      <c r="G164" s="276"/>
    </row>
    <row r="165" spans="7:7">
      <c r="G165" s="276"/>
    </row>
    <row r="166" spans="7:7">
      <c r="G166" s="276"/>
    </row>
    <row r="167" spans="7:7">
      <c r="G167" s="276"/>
    </row>
    <row r="168" spans="7:7">
      <c r="G168" s="276"/>
    </row>
    <row r="169" spans="7:7">
      <c r="G169" s="276"/>
    </row>
    <row r="170" spans="7:7">
      <c r="G170" s="276"/>
    </row>
    <row r="171" spans="7:7">
      <c r="G171" s="276"/>
    </row>
    <row r="172" spans="7:7">
      <c r="G172" s="276"/>
    </row>
    <row r="173" spans="7:7">
      <c r="G173" s="276"/>
    </row>
  </sheetData>
  <autoFilter ref="A12:P31" xr:uid="{00000000-0009-0000-0000-000014000000}"/>
  <mergeCells count="7">
    <mergeCell ref="L10:P10"/>
    <mergeCell ref="A10:A11"/>
    <mergeCell ref="B10:B11"/>
    <mergeCell ref="C10:C11"/>
    <mergeCell ref="D10:D11"/>
    <mergeCell ref="E10:E11"/>
    <mergeCell ref="F10:K10"/>
  </mergeCells>
  <printOptions horizontalCentered="1" gridLines="1"/>
  <pageMargins left="0" right="0" top="0.86614173228346458" bottom="0.39370078740157483" header="0.19685039370078741" footer="0.15748031496062992"/>
  <pageSetup paperSize="9" scale="75" orientation="landscape" r:id="rId1"/>
  <headerFooter alignWithMargins="0">
    <oddFooter>&amp;C&amp;A&amp;R&amp;P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C00000"/>
  </sheetPr>
  <dimension ref="A1:P50"/>
  <sheetViews>
    <sheetView showZeros="0" topLeftCell="A16" zoomScale="115" zoomScaleNormal="115" zoomScaleSheetLayoutView="100" workbookViewId="0">
      <selection activeCell="A25" sqref="A25"/>
    </sheetView>
  </sheetViews>
  <sheetFormatPr defaultRowHeight="12.75"/>
  <cols>
    <col min="1" max="1" width="6.42578125" style="57" customWidth="1"/>
    <col min="2" max="2" width="10.140625" style="57" customWidth="1"/>
    <col min="3" max="3" width="58.5703125" style="61" customWidth="1"/>
    <col min="4" max="4" width="7.42578125" style="57" customWidth="1"/>
    <col min="5" max="5" width="8.85546875" style="62" customWidth="1"/>
    <col min="6" max="6" width="8.28515625" style="57" customWidth="1"/>
    <col min="7" max="7" width="8.85546875" style="57" customWidth="1"/>
    <col min="8" max="8" width="9.5703125" style="57" customWidth="1"/>
    <col min="9" max="9" width="9.7109375" style="57" customWidth="1"/>
    <col min="10" max="10" width="7.5703125" style="57" customWidth="1"/>
    <col min="11" max="11" width="10.42578125" style="57" customWidth="1"/>
    <col min="12" max="12" width="9.5703125" style="57" bestFit="1" customWidth="1"/>
    <col min="13" max="13" width="11.140625" style="57" customWidth="1"/>
    <col min="14" max="14" width="11.85546875" style="57" customWidth="1"/>
    <col min="15" max="16" width="11.42578125" style="57" customWidth="1"/>
    <col min="17" max="16384" width="9.140625" style="57"/>
  </cols>
  <sheetData>
    <row r="1" spans="1:16">
      <c r="C1" s="104"/>
      <c r="D1" s="58"/>
      <c r="E1" s="58"/>
      <c r="G1" s="59" t="s">
        <v>78</v>
      </c>
      <c r="H1" s="58" t="s">
        <v>85</v>
      </c>
      <c r="I1" s="58"/>
      <c r="J1" s="58"/>
      <c r="K1" s="58"/>
      <c r="L1" s="58"/>
      <c r="M1" s="58"/>
      <c r="N1" s="58"/>
      <c r="O1" s="58"/>
      <c r="P1" s="58"/>
    </row>
    <row r="2" spans="1:16">
      <c r="B2" s="60"/>
      <c r="C2" s="105"/>
      <c r="D2" s="60"/>
      <c r="E2" s="60"/>
      <c r="F2" s="60"/>
      <c r="G2" s="60" t="s">
        <v>141</v>
      </c>
      <c r="H2" s="60"/>
      <c r="I2" s="60"/>
      <c r="J2" s="60"/>
      <c r="K2" s="60"/>
      <c r="L2" s="60"/>
      <c r="M2" s="60"/>
      <c r="N2" s="60"/>
      <c r="O2" s="60"/>
      <c r="P2" s="60"/>
    </row>
    <row r="3" spans="1:16">
      <c r="F3" s="63"/>
      <c r="G3" s="64"/>
    </row>
    <row r="4" spans="1:16">
      <c r="A4" s="57" t="s">
        <v>162</v>
      </c>
    </row>
    <row r="5" spans="1:16">
      <c r="A5" s="57" t="s">
        <v>163</v>
      </c>
    </row>
    <row r="6" spans="1:16">
      <c r="A6" s="57" t="s">
        <v>168</v>
      </c>
      <c r="M6" s="65" t="s">
        <v>0</v>
      </c>
      <c r="O6" s="66">
        <f>P44</f>
        <v>0</v>
      </c>
      <c r="P6" s="65" t="s">
        <v>51</v>
      </c>
    </row>
    <row r="7" spans="1:16">
      <c r="A7" s="57" t="s">
        <v>140</v>
      </c>
    </row>
    <row r="8" spans="1:16">
      <c r="A8" s="57" t="s">
        <v>142</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4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ht="11.25">
      <c r="A13" s="70"/>
      <c r="B13" s="70"/>
      <c r="C13" s="71"/>
      <c r="D13" s="70"/>
      <c r="E13" s="72"/>
      <c r="F13" s="70"/>
      <c r="G13" s="70"/>
      <c r="H13" s="70"/>
      <c r="I13" s="70"/>
      <c r="J13" s="70"/>
      <c r="K13" s="70"/>
      <c r="L13" s="73"/>
      <c r="M13" s="70"/>
      <c r="N13" s="70"/>
      <c r="O13" s="70"/>
      <c r="P13" s="70"/>
    </row>
    <row r="14" spans="1:16" s="83" customFormat="1" ht="15">
      <c r="A14"/>
      <c r="B14" s="75"/>
      <c r="C14" s="92"/>
      <c r="D14"/>
      <c r="E14"/>
      <c r="F14" s="77"/>
      <c r="G14" s="77"/>
      <c r="H14" s="78"/>
      <c r="I14" s="77"/>
      <c r="J14" s="79"/>
      <c r="K14" s="80"/>
      <c r="L14" s="81"/>
      <c r="M14" s="82"/>
      <c r="N14" s="82"/>
      <c r="O14" s="82"/>
      <c r="P14" s="82"/>
    </row>
    <row r="15" spans="1:16" s="157" customFormat="1">
      <c r="A15" s="54">
        <v>1</v>
      </c>
      <c r="B15" s="54"/>
      <c r="C15" s="131" t="s">
        <v>193</v>
      </c>
      <c r="D15" s="54" t="s">
        <v>11</v>
      </c>
      <c r="E15" s="190">
        <v>1900</v>
      </c>
      <c r="F15" s="448"/>
      <c r="G15" s="449"/>
      <c r="H15" s="450">
        <f t="shared" ref="H15:H42" si="1">ROUND(F15*G15,2)</f>
        <v>0</v>
      </c>
      <c r="I15" s="449"/>
      <c r="J15" s="451"/>
      <c r="K15" s="452">
        <f t="shared" ref="K15:K42" si="2">ROUND(SUM(H15:J15),2)</f>
        <v>0</v>
      </c>
      <c r="L15" s="453">
        <f t="shared" ref="L15:L42" si="3">ROUND(E15*F15,2)</f>
        <v>0</v>
      </c>
      <c r="M15" s="454">
        <f t="shared" ref="M15:M42" si="4">ROUND(E15*H15,2)</f>
        <v>0</v>
      </c>
      <c r="N15" s="454">
        <f t="shared" ref="N15:N42" si="5">ROUND(E15*I15,2)</f>
        <v>0</v>
      </c>
      <c r="O15" s="454">
        <f t="shared" ref="O15:O42" si="6">ROUND(E15*J15,2)</f>
        <v>0</v>
      </c>
      <c r="P15" s="454">
        <f t="shared" ref="P15:P42" si="7">ROUND(SUM(M15:O15),2)</f>
        <v>0</v>
      </c>
    </row>
    <row r="16" spans="1:16" s="157" customFormat="1">
      <c r="A16" s="54">
        <v>2</v>
      </c>
      <c r="B16" s="54"/>
      <c r="C16" s="131" t="s">
        <v>195</v>
      </c>
      <c r="D16" s="54" t="s">
        <v>11</v>
      </c>
      <c r="E16" s="190">
        <v>8000</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157" customFormat="1">
      <c r="A17" s="54">
        <v>3</v>
      </c>
      <c r="B17" s="54"/>
      <c r="C17" s="131" t="s">
        <v>196</v>
      </c>
      <c r="D17" s="54" t="s">
        <v>11</v>
      </c>
      <c r="E17" s="190">
        <v>990</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157" customFormat="1">
      <c r="A18" s="54">
        <v>4</v>
      </c>
      <c r="B18" s="54"/>
      <c r="C18" s="131" t="s">
        <v>197</v>
      </c>
      <c r="D18" s="54" t="s">
        <v>11</v>
      </c>
      <c r="E18" s="190">
        <v>1760</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157" customFormat="1">
      <c r="A19" s="54">
        <v>5</v>
      </c>
      <c r="B19" s="54"/>
      <c r="C19" s="131" t="s">
        <v>198</v>
      </c>
      <c r="D19" s="54" t="s">
        <v>60</v>
      </c>
      <c r="E19" s="52">
        <v>1</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157" customFormat="1">
      <c r="A20" s="54">
        <v>6</v>
      </c>
      <c r="B20" s="54"/>
      <c r="C20" s="131" t="s">
        <v>199</v>
      </c>
      <c r="D20" s="54" t="s">
        <v>60</v>
      </c>
      <c r="E20" s="52">
        <v>271</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157" customFormat="1">
      <c r="A21" s="54">
        <v>7</v>
      </c>
      <c r="B21" s="54"/>
      <c r="C21" s="131" t="s">
        <v>200</v>
      </c>
      <c r="D21" s="54" t="s">
        <v>60</v>
      </c>
      <c r="E21" s="52">
        <v>630</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157" customFormat="1">
      <c r="A22" s="54">
        <v>8</v>
      </c>
      <c r="B22" s="54"/>
      <c r="C22" s="131" t="s">
        <v>201</v>
      </c>
      <c r="D22" s="54" t="s">
        <v>60</v>
      </c>
      <c r="E22" s="52">
        <v>139</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157" customFormat="1">
      <c r="A23" s="54">
        <v>9</v>
      </c>
      <c r="B23" s="54"/>
      <c r="C23" s="131" t="s">
        <v>202</v>
      </c>
      <c r="D23" s="54" t="s">
        <v>60</v>
      </c>
      <c r="E23" s="52">
        <v>178</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157" customFormat="1">
      <c r="A24" s="54">
        <v>10</v>
      </c>
      <c r="B24" s="54"/>
      <c r="C24" s="131" t="s">
        <v>465</v>
      </c>
      <c r="D24" s="54" t="s">
        <v>60</v>
      </c>
      <c r="E24" s="52">
        <v>25</v>
      </c>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157" customFormat="1">
      <c r="A25" s="54">
        <v>11</v>
      </c>
      <c r="B25" s="54"/>
      <c r="C25" s="131" t="s">
        <v>203</v>
      </c>
      <c r="D25" s="54" t="s">
        <v>60</v>
      </c>
      <c r="E25" s="52">
        <v>28</v>
      </c>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157" customFormat="1">
      <c r="A26" s="54">
        <v>12</v>
      </c>
      <c r="B26" s="54"/>
      <c r="C26" s="131" t="s">
        <v>204</v>
      </c>
      <c r="D26" s="54" t="s">
        <v>60</v>
      </c>
      <c r="E26" s="52">
        <v>50</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157" customFormat="1">
      <c r="A27" s="54">
        <v>13</v>
      </c>
      <c r="B27" s="54"/>
      <c r="C27" s="131" t="s">
        <v>205</v>
      </c>
      <c r="D27" s="52" t="s">
        <v>58</v>
      </c>
      <c r="E27" s="54">
        <v>1</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157" customFormat="1">
      <c r="A28" s="54">
        <v>14</v>
      </c>
      <c r="B28" s="54"/>
      <c r="C28" s="131" t="s">
        <v>206</v>
      </c>
      <c r="D28" s="52" t="s">
        <v>58</v>
      </c>
      <c r="E28" s="54">
        <v>1</v>
      </c>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157" customFormat="1">
      <c r="A29" s="54">
        <v>15</v>
      </c>
      <c r="B29" s="54"/>
      <c r="C29" s="131" t="s">
        <v>207</v>
      </c>
      <c r="D29" s="52" t="s">
        <v>58</v>
      </c>
      <c r="E29" s="54">
        <v>1</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157" customFormat="1">
      <c r="A30" s="54">
        <v>16</v>
      </c>
      <c r="B30" s="54"/>
      <c r="C30" s="131" t="s">
        <v>208</v>
      </c>
      <c r="D30" s="52" t="s">
        <v>58</v>
      </c>
      <c r="E30" s="54">
        <v>1</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157" customFormat="1">
      <c r="A31" s="54">
        <v>17</v>
      </c>
      <c r="B31" s="54"/>
      <c r="C31" s="131" t="s">
        <v>209</v>
      </c>
      <c r="D31" s="52" t="s">
        <v>58</v>
      </c>
      <c r="E31" s="54">
        <v>1</v>
      </c>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157" customFormat="1">
      <c r="A32" s="54">
        <v>18</v>
      </c>
      <c r="B32" s="54"/>
      <c r="C32" s="131" t="s">
        <v>210</v>
      </c>
      <c r="D32" s="54" t="s">
        <v>11</v>
      </c>
      <c r="E32" s="142">
        <v>1500</v>
      </c>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157" customFormat="1">
      <c r="A33" s="54">
        <v>19</v>
      </c>
      <c r="B33" s="54"/>
      <c r="C33" s="131" t="s">
        <v>211</v>
      </c>
      <c r="D33" s="54" t="s">
        <v>11</v>
      </c>
      <c r="E33" s="142">
        <v>1500</v>
      </c>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157" customFormat="1">
      <c r="A34" s="54">
        <v>20</v>
      </c>
      <c r="B34" s="54"/>
      <c r="C34" s="191" t="s">
        <v>212</v>
      </c>
      <c r="D34" s="54" t="s">
        <v>11</v>
      </c>
      <c r="E34" s="142">
        <v>4500</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s="157" customFormat="1">
      <c r="A35" s="54">
        <v>21</v>
      </c>
      <c r="B35" s="54"/>
      <c r="C35" s="191" t="s">
        <v>213</v>
      </c>
      <c r="D35" s="52" t="s">
        <v>58</v>
      </c>
      <c r="E35" s="54">
        <v>3</v>
      </c>
      <c r="F35" s="448"/>
      <c r="G35" s="449"/>
      <c r="H35" s="450">
        <f t="shared" si="1"/>
        <v>0</v>
      </c>
      <c r="I35" s="449"/>
      <c r="J35" s="451"/>
      <c r="K35" s="452">
        <f t="shared" si="2"/>
        <v>0</v>
      </c>
      <c r="L35" s="453">
        <f t="shared" si="3"/>
        <v>0</v>
      </c>
      <c r="M35" s="454">
        <f t="shared" si="4"/>
        <v>0</v>
      </c>
      <c r="N35" s="454">
        <f t="shared" si="5"/>
        <v>0</v>
      </c>
      <c r="O35" s="454">
        <f t="shared" si="6"/>
        <v>0</v>
      </c>
      <c r="P35" s="454">
        <f t="shared" si="7"/>
        <v>0</v>
      </c>
    </row>
    <row r="36" spans="1:16" s="157" customFormat="1">
      <c r="A36" s="54">
        <v>22</v>
      </c>
      <c r="B36" s="54"/>
      <c r="C36" s="191" t="s">
        <v>216</v>
      </c>
      <c r="D36" s="52" t="s">
        <v>58</v>
      </c>
      <c r="E36" s="54">
        <v>1</v>
      </c>
      <c r="F36" s="448"/>
      <c r="G36" s="449"/>
      <c r="H36" s="450">
        <f t="shared" si="1"/>
        <v>0</v>
      </c>
      <c r="I36" s="449"/>
      <c r="J36" s="451"/>
      <c r="K36" s="452">
        <f t="shared" si="2"/>
        <v>0</v>
      </c>
      <c r="L36" s="453">
        <f t="shared" si="3"/>
        <v>0</v>
      </c>
      <c r="M36" s="454">
        <f t="shared" si="4"/>
        <v>0</v>
      </c>
      <c r="N36" s="454">
        <f t="shared" si="5"/>
        <v>0</v>
      </c>
      <c r="O36" s="454">
        <f t="shared" si="6"/>
        <v>0</v>
      </c>
      <c r="P36" s="454">
        <f t="shared" si="7"/>
        <v>0</v>
      </c>
    </row>
    <row r="37" spans="1:16" s="157" customFormat="1">
      <c r="A37" s="54">
        <v>23</v>
      </c>
      <c r="B37" s="54"/>
      <c r="C37" s="131" t="s">
        <v>554</v>
      </c>
      <c r="D37" s="54" t="s">
        <v>11</v>
      </c>
      <c r="E37" s="142">
        <v>130</v>
      </c>
      <c r="F37" s="448"/>
      <c r="G37" s="449"/>
      <c r="H37" s="450">
        <f t="shared" si="1"/>
        <v>0</v>
      </c>
      <c r="I37" s="449"/>
      <c r="J37" s="451"/>
      <c r="K37" s="452">
        <f t="shared" si="2"/>
        <v>0</v>
      </c>
      <c r="L37" s="453">
        <f t="shared" si="3"/>
        <v>0</v>
      </c>
      <c r="M37" s="454">
        <f t="shared" si="4"/>
        <v>0</v>
      </c>
      <c r="N37" s="454">
        <f t="shared" si="5"/>
        <v>0</v>
      </c>
      <c r="O37" s="454">
        <f t="shared" si="6"/>
        <v>0</v>
      </c>
      <c r="P37" s="454">
        <f t="shared" si="7"/>
        <v>0</v>
      </c>
    </row>
    <row r="38" spans="1:16" s="157" customFormat="1">
      <c r="A38" s="54">
        <v>24</v>
      </c>
      <c r="B38" s="54"/>
      <c r="C38" s="131" t="s">
        <v>466</v>
      </c>
      <c r="D38" s="54" t="s">
        <v>60</v>
      </c>
      <c r="E38" s="107">
        <v>2</v>
      </c>
      <c r="F38" s="448"/>
      <c r="G38" s="449"/>
      <c r="H38" s="450">
        <f t="shared" si="1"/>
        <v>0</v>
      </c>
      <c r="I38" s="449"/>
      <c r="J38" s="451"/>
      <c r="K38" s="452">
        <f t="shared" si="2"/>
        <v>0</v>
      </c>
      <c r="L38" s="453">
        <f t="shared" si="3"/>
        <v>0</v>
      </c>
      <c r="M38" s="454">
        <f t="shared" si="4"/>
        <v>0</v>
      </c>
      <c r="N38" s="454">
        <f t="shared" si="5"/>
        <v>0</v>
      </c>
      <c r="O38" s="454">
        <f t="shared" si="6"/>
        <v>0</v>
      </c>
      <c r="P38" s="454">
        <f t="shared" si="7"/>
        <v>0</v>
      </c>
    </row>
    <row r="39" spans="1:16" s="84" customFormat="1">
      <c r="A39" s="54">
        <v>25</v>
      </c>
      <c r="B39" s="106"/>
      <c r="C39" s="420" t="s">
        <v>217</v>
      </c>
      <c r="D39" s="106" t="s">
        <v>58</v>
      </c>
      <c r="E39" s="107">
        <v>1</v>
      </c>
      <c r="F39" s="448"/>
      <c r="G39" s="449"/>
      <c r="H39" s="450">
        <f t="shared" si="1"/>
        <v>0</v>
      </c>
      <c r="I39" s="449"/>
      <c r="J39" s="451"/>
      <c r="K39" s="452">
        <f t="shared" si="2"/>
        <v>0</v>
      </c>
      <c r="L39" s="453">
        <f t="shared" si="3"/>
        <v>0</v>
      </c>
      <c r="M39" s="454">
        <f t="shared" si="4"/>
        <v>0</v>
      </c>
      <c r="N39" s="454">
        <f t="shared" si="5"/>
        <v>0</v>
      </c>
      <c r="O39" s="454">
        <f t="shared" si="6"/>
        <v>0</v>
      </c>
      <c r="P39" s="454">
        <f t="shared" si="7"/>
        <v>0</v>
      </c>
    </row>
    <row r="40" spans="1:16">
      <c r="A40" s="54">
        <v>26</v>
      </c>
      <c r="B40" s="88"/>
      <c r="C40" s="109" t="s">
        <v>54</v>
      </c>
      <c r="D40" s="93" t="s">
        <v>10</v>
      </c>
      <c r="E40" s="91">
        <v>1</v>
      </c>
      <c r="F40" s="448"/>
      <c r="G40" s="449"/>
      <c r="H40" s="450">
        <f t="shared" si="1"/>
        <v>0</v>
      </c>
      <c r="I40" s="449"/>
      <c r="J40" s="451"/>
      <c r="K40" s="452">
        <f t="shared" si="2"/>
        <v>0</v>
      </c>
      <c r="L40" s="453">
        <f t="shared" si="3"/>
        <v>0</v>
      </c>
      <c r="M40" s="454">
        <f t="shared" si="4"/>
        <v>0</v>
      </c>
      <c r="N40" s="454">
        <f t="shared" si="5"/>
        <v>0</v>
      </c>
      <c r="O40" s="454">
        <f t="shared" si="6"/>
        <v>0</v>
      </c>
      <c r="P40" s="454">
        <f t="shared" si="7"/>
        <v>0</v>
      </c>
    </row>
    <row r="41" spans="1:16" s="83" customFormat="1">
      <c r="A41" s="54">
        <v>27</v>
      </c>
      <c r="B41" s="88"/>
      <c r="C41" s="89" t="s">
        <v>53</v>
      </c>
      <c r="D41" s="90" t="s">
        <v>10</v>
      </c>
      <c r="E41" s="91">
        <v>1</v>
      </c>
      <c r="F41" s="448"/>
      <c r="G41" s="449"/>
      <c r="H41" s="450">
        <f t="shared" si="1"/>
        <v>0</v>
      </c>
      <c r="I41" s="449"/>
      <c r="J41" s="451"/>
      <c r="K41" s="452">
        <f t="shared" si="2"/>
        <v>0</v>
      </c>
      <c r="L41" s="453">
        <f t="shared" si="3"/>
        <v>0</v>
      </c>
      <c r="M41" s="454">
        <f t="shared" si="4"/>
        <v>0</v>
      </c>
      <c r="N41" s="454">
        <f t="shared" si="5"/>
        <v>0</v>
      </c>
      <c r="O41" s="454">
        <f t="shared" si="6"/>
        <v>0</v>
      </c>
      <c r="P41" s="454">
        <f t="shared" si="7"/>
        <v>0</v>
      </c>
    </row>
    <row r="42" spans="1:16">
      <c r="A42" s="54">
        <v>28</v>
      </c>
      <c r="B42" s="88"/>
      <c r="C42" s="92" t="s">
        <v>55</v>
      </c>
      <c r="D42" s="93" t="s">
        <v>10</v>
      </c>
      <c r="E42" s="91">
        <v>1</v>
      </c>
      <c r="F42" s="448"/>
      <c r="G42" s="449"/>
      <c r="H42" s="450">
        <f t="shared" si="1"/>
        <v>0</v>
      </c>
      <c r="I42" s="449"/>
      <c r="J42" s="451"/>
      <c r="K42" s="452">
        <f t="shared" si="2"/>
        <v>0</v>
      </c>
      <c r="L42" s="453">
        <f t="shared" si="3"/>
        <v>0</v>
      </c>
      <c r="M42" s="454">
        <f t="shared" si="4"/>
        <v>0</v>
      </c>
      <c r="N42" s="454">
        <f t="shared" si="5"/>
        <v>0</v>
      </c>
      <c r="O42" s="454">
        <f t="shared" si="6"/>
        <v>0</v>
      </c>
      <c r="P42" s="454">
        <f t="shared" si="7"/>
        <v>0</v>
      </c>
    </row>
    <row r="43" spans="1:16" ht="15">
      <c r="D43" s="110"/>
      <c r="E43" s="110"/>
      <c r="F43" s="110"/>
      <c r="G43" s="86"/>
      <c r="H43" s="110"/>
      <c r="I43" s="110"/>
      <c r="J43" s="110"/>
      <c r="K43" s="111"/>
      <c r="L43" s="314"/>
      <c r="M43"/>
      <c r="N43"/>
      <c r="O43"/>
      <c r="P43"/>
    </row>
    <row r="44" spans="1:16">
      <c r="C44" s="112" t="s">
        <v>141</v>
      </c>
      <c r="D44" s="57" t="s">
        <v>37</v>
      </c>
      <c r="E44" s="100">
        <v>12650</v>
      </c>
      <c r="F44" s="95"/>
      <c r="G44" s="77"/>
      <c r="H44" s="95"/>
      <c r="I44" s="95"/>
      <c r="L44" s="101">
        <f>SUM($L$13:L43)</f>
        <v>0</v>
      </c>
      <c r="M44" s="102">
        <f>SUM($M$13:M43)</f>
        <v>0</v>
      </c>
      <c r="N44" s="102">
        <f>SUM($N$13:N43)</f>
        <v>0</v>
      </c>
      <c r="O44" s="102">
        <f>SUM($O$13:O43)</f>
        <v>0</v>
      </c>
      <c r="P44" s="102">
        <f>SUM($P$13:P43)</f>
        <v>0</v>
      </c>
    </row>
    <row r="45" spans="1:16">
      <c r="G45" s="77"/>
      <c r="L45" s="103"/>
    </row>
    <row r="46" spans="1:16">
      <c r="G46" s="77"/>
      <c r="L46" s="103"/>
      <c r="P46" s="40"/>
    </row>
    <row r="47" spans="1:16">
      <c r="C47" s="113"/>
      <c r="G47" s="77"/>
      <c r="L47" s="103"/>
    </row>
    <row r="48" spans="1:16">
      <c r="G48" s="77"/>
      <c r="L48" s="103"/>
    </row>
    <row r="49" spans="7:12">
      <c r="G49" s="77"/>
      <c r="L49" s="103"/>
    </row>
    <row r="50" spans="7:12">
      <c r="G50" s="77"/>
    </row>
  </sheetData>
  <autoFilter ref="A12:P44" xr:uid="{00000000-0009-0000-0000-000015000000}"/>
  <mergeCells count="7">
    <mergeCell ref="L10:P10"/>
    <mergeCell ref="A10:A11"/>
    <mergeCell ref="B10:B11"/>
    <mergeCell ref="C10:C11"/>
    <mergeCell ref="D10:D11"/>
    <mergeCell ref="E10:E11"/>
    <mergeCell ref="F10:K10"/>
  </mergeCells>
  <phoneticPr fontId="28" type="noConversion"/>
  <printOptions horizontalCentered="1" gridLines="1"/>
  <pageMargins left="0" right="0" top="0.86614173228346458" bottom="0.39370078740157483" header="0.19685039370078741" footer="0.15748031496062992"/>
  <pageSetup paperSize="9" scale="74" orientation="landscape" r:id="rId1"/>
  <headerFooter alignWithMargins="0">
    <oddFooter>&amp;C&amp;A&amp;R&amp;P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00000"/>
  </sheetPr>
  <dimension ref="A1:P170"/>
  <sheetViews>
    <sheetView showZeros="0" topLeftCell="A4" zoomScaleNormal="100" zoomScaleSheetLayoutView="100" workbookViewId="0">
      <selection activeCell="A25" sqref="A25"/>
    </sheetView>
  </sheetViews>
  <sheetFormatPr defaultRowHeight="12.75"/>
  <cols>
    <col min="1" max="1" width="6.42578125" style="57" customWidth="1"/>
    <col min="2" max="2" width="7.5703125" style="57" customWidth="1"/>
    <col min="3" max="3" width="69.42578125" style="57" customWidth="1"/>
    <col min="4" max="4" width="7.42578125" style="57" customWidth="1"/>
    <col min="5" max="5" width="8.85546875" style="62" customWidth="1"/>
    <col min="6" max="6" width="8.28515625" style="57" customWidth="1"/>
    <col min="7" max="7" width="7" style="57" customWidth="1"/>
    <col min="8" max="8" width="9.5703125" style="57" customWidth="1"/>
    <col min="9" max="9" width="8.5703125" style="57" customWidth="1"/>
    <col min="10" max="10" width="7.5703125" style="57" customWidth="1"/>
    <col min="11" max="11" width="10.42578125" style="57" customWidth="1"/>
    <col min="12" max="13" width="11.140625" style="57" customWidth="1"/>
    <col min="14" max="14" width="11.85546875" style="57" customWidth="1"/>
    <col min="15" max="16" width="11.42578125" style="57" customWidth="1"/>
    <col min="17" max="16384" width="9.140625" style="57"/>
  </cols>
  <sheetData>
    <row r="1" spans="1:16">
      <c r="C1" s="58"/>
      <c r="D1" s="58"/>
      <c r="E1" s="58"/>
      <c r="G1" s="59" t="s">
        <v>78</v>
      </c>
      <c r="H1" s="58" t="s">
        <v>86</v>
      </c>
      <c r="I1" s="58"/>
      <c r="J1" s="58"/>
      <c r="K1" s="58"/>
      <c r="L1" s="58"/>
      <c r="M1" s="58"/>
      <c r="N1" s="58"/>
      <c r="O1" s="58"/>
      <c r="P1" s="58"/>
    </row>
    <row r="2" spans="1:16">
      <c r="B2" s="60"/>
      <c r="C2" s="60"/>
      <c r="D2" s="60"/>
      <c r="E2" s="60"/>
      <c r="F2" s="60"/>
      <c r="G2" s="60" t="s">
        <v>143</v>
      </c>
      <c r="H2" s="60"/>
      <c r="I2" s="60"/>
      <c r="J2" s="60"/>
      <c r="K2" s="60"/>
      <c r="L2" s="60"/>
      <c r="M2" s="60"/>
      <c r="N2" s="60"/>
      <c r="O2" s="60"/>
      <c r="P2" s="60"/>
    </row>
    <row r="3" spans="1:16">
      <c r="C3" s="61"/>
      <c r="F3" s="63"/>
      <c r="G3" s="64"/>
    </row>
    <row r="4" spans="1:16">
      <c r="A4" s="57" t="s">
        <v>162</v>
      </c>
    </row>
    <row r="5" spans="1:16">
      <c r="A5" s="57" t="s">
        <v>163</v>
      </c>
    </row>
    <row r="6" spans="1:16">
      <c r="A6" s="57" t="s">
        <v>168</v>
      </c>
      <c r="M6" s="65" t="s">
        <v>0</v>
      </c>
      <c r="O6" s="66">
        <f>P22</f>
        <v>0</v>
      </c>
      <c r="P6" s="65" t="s">
        <v>51</v>
      </c>
    </row>
    <row r="7" spans="1:16">
      <c r="A7" s="57" t="s">
        <v>140</v>
      </c>
    </row>
    <row r="8" spans="1:16">
      <c r="A8" s="57" t="s">
        <v>142</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56.2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ht="11.25">
      <c r="A13" s="70"/>
      <c r="B13" s="70"/>
      <c r="C13" s="71"/>
      <c r="D13" s="70"/>
      <c r="E13" s="72"/>
      <c r="F13" s="70"/>
      <c r="G13" s="70"/>
      <c r="H13" s="70"/>
      <c r="I13" s="70"/>
      <c r="J13" s="70"/>
      <c r="K13" s="70"/>
      <c r="L13" s="73"/>
      <c r="M13" s="70"/>
      <c r="N13" s="70"/>
      <c r="O13" s="70"/>
      <c r="P13" s="70"/>
    </row>
    <row r="14" spans="1:16" s="83" customFormat="1">
      <c r="A14" s="74"/>
      <c r="B14" s="75"/>
      <c r="C14" s="74"/>
      <c r="D14" s="76"/>
      <c r="E14" s="76"/>
      <c r="F14" s="77"/>
      <c r="G14" s="77"/>
      <c r="H14" s="78"/>
      <c r="I14" s="77"/>
      <c r="J14" s="79"/>
      <c r="K14" s="80"/>
      <c r="L14" s="81"/>
      <c r="M14" s="82"/>
      <c r="N14" s="82"/>
      <c r="O14" s="82"/>
      <c r="P14" s="82"/>
    </row>
    <row r="15" spans="1:16" s="56" customFormat="1" ht="15">
      <c r="A15" s="84">
        <v>1</v>
      </c>
      <c r="B15" s="52"/>
      <c r="C15" s="55" t="s">
        <v>191</v>
      </c>
      <c r="D15" s="85" t="s">
        <v>60</v>
      </c>
      <c r="E15" s="52">
        <v>7</v>
      </c>
      <c r="F15" s="448"/>
      <c r="G15" s="449"/>
      <c r="H15" s="450">
        <f t="shared" ref="H15:H20" si="1">ROUND(F15*G15,2)</f>
        <v>0</v>
      </c>
      <c r="I15" s="449"/>
      <c r="J15" s="451"/>
      <c r="K15" s="452">
        <f t="shared" ref="K15:K20" si="2">ROUND(SUM(H15:J15),2)</f>
        <v>0</v>
      </c>
      <c r="L15" s="453">
        <f t="shared" ref="L15:L20" si="3">ROUND(E15*F15,2)</f>
        <v>0</v>
      </c>
      <c r="M15" s="454">
        <f t="shared" ref="M15:M20" si="4">ROUND(E15*H15,2)</f>
        <v>0</v>
      </c>
      <c r="N15" s="454">
        <f t="shared" ref="N15:N20" si="5">ROUND(E15*I15,2)</f>
        <v>0</v>
      </c>
      <c r="O15" s="454">
        <f t="shared" ref="O15:O20" si="6">ROUND(E15*J15,2)</f>
        <v>0</v>
      </c>
      <c r="P15" s="454">
        <f t="shared" ref="P15:P20" si="7">ROUND(SUM(M15:O15),2)</f>
        <v>0</v>
      </c>
    </row>
    <row r="16" spans="1:16" s="56" customFormat="1" ht="15">
      <c r="A16" s="84">
        <v>2</v>
      </c>
      <c r="B16" s="52"/>
      <c r="C16" s="53" t="s">
        <v>192</v>
      </c>
      <c r="D16" s="85" t="s">
        <v>60</v>
      </c>
      <c r="E16" s="52">
        <v>7</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56" customFormat="1" ht="15">
      <c r="A17" s="84">
        <v>3</v>
      </c>
      <c r="B17" s="52"/>
      <c r="C17" s="53" t="s">
        <v>555</v>
      </c>
      <c r="D17" s="85" t="s">
        <v>60</v>
      </c>
      <c r="E17" s="52">
        <v>40</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56" customFormat="1" ht="38.25">
      <c r="A18" s="84">
        <v>4</v>
      </c>
      <c r="B18" s="52"/>
      <c r="C18" s="53" t="s">
        <v>464</v>
      </c>
      <c r="D18" s="85" t="s">
        <v>60</v>
      </c>
      <c r="E18" s="52">
        <v>263</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83" customFormat="1">
      <c r="A19" s="84">
        <v>5</v>
      </c>
      <c r="B19" s="88"/>
      <c r="C19" s="89" t="s">
        <v>53</v>
      </c>
      <c r="D19" s="90" t="s">
        <v>10</v>
      </c>
      <c r="E19" s="91">
        <v>1</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c r="A20" s="84">
        <v>6</v>
      </c>
      <c r="B20" s="88"/>
      <c r="C20" s="92" t="s">
        <v>55</v>
      </c>
      <c r="D20" s="93" t="s">
        <v>10</v>
      </c>
      <c r="E20" s="94">
        <v>1</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c r="D21" s="95"/>
      <c r="E21" s="57"/>
      <c r="F21" s="448"/>
      <c r="G21" s="449"/>
      <c r="H21" s="449"/>
      <c r="I21" s="449"/>
      <c r="J21" s="451"/>
      <c r="K21" s="80"/>
      <c r="L21" s="81"/>
      <c r="M21" s="82"/>
      <c r="N21" s="82"/>
      <c r="O21" s="82"/>
      <c r="P21" s="82"/>
    </row>
    <row r="22" spans="1:16">
      <c r="C22" s="96" t="s">
        <v>143</v>
      </c>
      <c r="D22" s="57" t="s">
        <v>37</v>
      </c>
      <c r="E22" s="100">
        <v>317</v>
      </c>
      <c r="F22" s="95"/>
      <c r="G22" s="77"/>
      <c r="H22" s="95"/>
      <c r="I22" s="95"/>
      <c r="L22" s="101">
        <f>SUM($L$13:L21)</f>
        <v>0</v>
      </c>
      <c r="M22" s="102">
        <f>SUM($M$13:M21)</f>
        <v>0</v>
      </c>
      <c r="N22" s="102">
        <f>SUM($N$13:N21)</f>
        <v>0</v>
      </c>
      <c r="O22" s="102">
        <f>SUM($O$13:O21)</f>
        <v>0</v>
      </c>
      <c r="P22" s="102">
        <f>SUM($P$13:P21)</f>
        <v>0</v>
      </c>
    </row>
    <row r="23" spans="1:16">
      <c r="G23" s="77"/>
      <c r="L23" s="103"/>
    </row>
    <row r="24" spans="1:16">
      <c r="G24" s="77"/>
      <c r="L24" s="103"/>
      <c r="P24" s="40"/>
    </row>
    <row r="25" spans="1:16">
      <c r="G25" s="77"/>
      <c r="L25" s="103"/>
    </row>
    <row r="26" spans="1:16">
      <c r="G26" s="77"/>
      <c r="L26" s="103"/>
    </row>
    <row r="27" spans="1:16">
      <c r="G27" s="77"/>
      <c r="L27" s="103"/>
    </row>
    <row r="28" spans="1:16">
      <c r="G28" s="77"/>
      <c r="L28" s="103"/>
    </row>
    <row r="29" spans="1:16">
      <c r="G29" s="77"/>
      <c r="L29" s="103"/>
    </row>
    <row r="30" spans="1:16">
      <c r="G30" s="77"/>
      <c r="L30" s="103"/>
    </row>
    <row r="31" spans="1:16">
      <c r="G31" s="77"/>
      <c r="L31" s="103"/>
    </row>
    <row r="32" spans="1:16">
      <c r="G32" s="77"/>
      <c r="L32" s="103"/>
    </row>
    <row r="33" spans="7:12">
      <c r="G33" s="77"/>
      <c r="L33" s="103"/>
    </row>
    <row r="34" spans="7:12">
      <c r="G34" s="77"/>
      <c r="L34" s="103"/>
    </row>
    <row r="35" spans="7:12">
      <c r="G35" s="77"/>
      <c r="L35" s="103"/>
    </row>
    <row r="36" spans="7:12">
      <c r="G36" s="77"/>
      <c r="L36" s="103"/>
    </row>
    <row r="37" spans="7:12">
      <c r="G37" s="77"/>
      <c r="L37" s="103"/>
    </row>
    <row r="38" spans="7:12">
      <c r="G38" s="77"/>
      <c r="L38" s="103"/>
    </row>
    <row r="39" spans="7:12">
      <c r="G39" s="77"/>
      <c r="L39" s="103"/>
    </row>
    <row r="40" spans="7:12">
      <c r="G40" s="77"/>
      <c r="L40" s="103"/>
    </row>
    <row r="41" spans="7:12">
      <c r="G41" s="77"/>
      <c r="L41" s="103"/>
    </row>
    <row r="42" spans="7:12">
      <c r="G42" s="77"/>
      <c r="L42" s="103"/>
    </row>
    <row r="43" spans="7:12">
      <c r="G43" s="77"/>
      <c r="L43" s="103"/>
    </row>
    <row r="44" spans="7:12">
      <c r="G44" s="77"/>
      <c r="L44" s="103"/>
    </row>
    <row r="45" spans="7:12">
      <c r="G45" s="77"/>
      <c r="L45" s="103"/>
    </row>
    <row r="46" spans="7:12">
      <c r="G46" s="77"/>
      <c r="L46" s="103"/>
    </row>
    <row r="47" spans="7:12">
      <c r="G47" s="77"/>
      <c r="L47" s="103"/>
    </row>
    <row r="48" spans="7:12">
      <c r="G48" s="77"/>
      <c r="L48" s="103"/>
    </row>
    <row r="49" spans="7:12">
      <c r="G49" s="77"/>
      <c r="L49" s="103"/>
    </row>
    <row r="50" spans="7:12">
      <c r="G50" s="77"/>
      <c r="L50" s="103"/>
    </row>
    <row r="51" spans="7:12">
      <c r="G51" s="77"/>
      <c r="L51" s="103"/>
    </row>
    <row r="52" spans="7:12">
      <c r="G52" s="77"/>
      <c r="L52" s="103"/>
    </row>
    <row r="53" spans="7:12">
      <c r="G53" s="77"/>
      <c r="L53" s="103"/>
    </row>
    <row r="54" spans="7:12">
      <c r="G54" s="77"/>
      <c r="L54" s="103"/>
    </row>
    <row r="55" spans="7:12">
      <c r="G55" s="77"/>
      <c r="L55" s="103"/>
    </row>
    <row r="56" spans="7:12">
      <c r="G56" s="77"/>
      <c r="L56" s="103"/>
    </row>
    <row r="57" spans="7:12">
      <c r="G57" s="77"/>
      <c r="L57" s="103"/>
    </row>
    <row r="58" spans="7:12">
      <c r="G58" s="77"/>
      <c r="L58" s="103"/>
    </row>
    <row r="59" spans="7:12">
      <c r="G59" s="77"/>
      <c r="L59" s="103"/>
    </row>
    <row r="60" spans="7:12">
      <c r="G60" s="77"/>
      <c r="L60" s="103"/>
    </row>
    <row r="61" spans="7:12">
      <c r="G61" s="77"/>
      <c r="L61" s="103"/>
    </row>
    <row r="62" spans="7:12">
      <c r="G62" s="77"/>
      <c r="L62" s="103"/>
    </row>
    <row r="63" spans="7:12">
      <c r="G63" s="77"/>
      <c r="L63" s="103"/>
    </row>
    <row r="64" spans="7:12">
      <c r="G64" s="77"/>
      <c r="L64" s="103"/>
    </row>
    <row r="65" spans="7:12">
      <c r="G65" s="77"/>
      <c r="L65" s="103"/>
    </row>
    <row r="66" spans="7:12">
      <c r="G66" s="77"/>
      <c r="L66" s="103"/>
    </row>
    <row r="67" spans="7:12">
      <c r="G67" s="77"/>
      <c r="L67" s="103"/>
    </row>
    <row r="68" spans="7:12">
      <c r="G68" s="77"/>
      <c r="L68" s="103"/>
    </row>
    <row r="69" spans="7:12">
      <c r="G69" s="77"/>
      <c r="L69" s="103"/>
    </row>
    <row r="70" spans="7:12">
      <c r="G70" s="77"/>
      <c r="L70" s="103"/>
    </row>
    <row r="71" spans="7:12">
      <c r="G71" s="77"/>
      <c r="L71" s="103"/>
    </row>
    <row r="72" spans="7:12">
      <c r="G72" s="77"/>
      <c r="L72" s="103"/>
    </row>
    <row r="73" spans="7:12">
      <c r="G73" s="77"/>
      <c r="L73" s="103"/>
    </row>
    <row r="74" spans="7:12">
      <c r="G74" s="77"/>
      <c r="L74" s="103"/>
    </row>
    <row r="75" spans="7:12">
      <c r="G75" s="77"/>
      <c r="L75" s="103"/>
    </row>
    <row r="76" spans="7:12">
      <c r="G76" s="77"/>
      <c r="L76" s="103"/>
    </row>
    <row r="77" spans="7:12">
      <c r="G77" s="77"/>
      <c r="L77" s="103"/>
    </row>
    <row r="78" spans="7:12">
      <c r="G78" s="77"/>
      <c r="L78" s="103"/>
    </row>
    <row r="79" spans="7:12">
      <c r="G79" s="77"/>
      <c r="L79" s="103"/>
    </row>
    <row r="80" spans="7:12">
      <c r="G80" s="77"/>
      <c r="L80" s="103"/>
    </row>
    <row r="81" spans="7:12">
      <c r="G81" s="77"/>
      <c r="L81" s="103"/>
    </row>
    <row r="82" spans="7:12">
      <c r="G82" s="77"/>
      <c r="L82" s="103"/>
    </row>
    <row r="83" spans="7:12">
      <c r="G83" s="77"/>
      <c r="L83" s="103"/>
    </row>
    <row r="84" spans="7:12">
      <c r="G84" s="77"/>
      <c r="L84" s="103"/>
    </row>
    <row r="85" spans="7:12">
      <c r="G85" s="77"/>
      <c r="L85" s="103"/>
    </row>
    <row r="86" spans="7:12">
      <c r="G86" s="77"/>
      <c r="L86" s="103"/>
    </row>
    <row r="87" spans="7:12">
      <c r="G87" s="77"/>
      <c r="L87" s="103"/>
    </row>
    <row r="88" spans="7:12">
      <c r="G88" s="77"/>
      <c r="L88" s="103"/>
    </row>
    <row r="89" spans="7:12">
      <c r="G89" s="77"/>
      <c r="L89" s="103"/>
    </row>
    <row r="90" spans="7:12">
      <c r="G90" s="77"/>
      <c r="L90" s="103"/>
    </row>
    <row r="91" spans="7:12">
      <c r="G91" s="77"/>
      <c r="L91" s="103"/>
    </row>
    <row r="92" spans="7:12">
      <c r="G92" s="77"/>
      <c r="L92" s="103"/>
    </row>
    <row r="93" spans="7:12">
      <c r="G93" s="77"/>
      <c r="L93" s="103"/>
    </row>
    <row r="94" spans="7:12">
      <c r="G94" s="77"/>
      <c r="L94" s="103"/>
    </row>
    <row r="95" spans="7:12">
      <c r="G95" s="77"/>
      <c r="L95" s="103"/>
    </row>
    <row r="96" spans="7:12">
      <c r="G96" s="77"/>
      <c r="L96" s="103"/>
    </row>
    <row r="97" spans="7:12">
      <c r="G97" s="77"/>
      <c r="L97" s="103"/>
    </row>
    <row r="98" spans="7:12">
      <c r="G98" s="77"/>
      <c r="L98" s="103"/>
    </row>
    <row r="99" spans="7:12">
      <c r="G99" s="77"/>
      <c r="L99" s="103"/>
    </row>
    <row r="100" spans="7:12">
      <c r="G100" s="77"/>
      <c r="L100" s="103"/>
    </row>
    <row r="101" spans="7:12">
      <c r="G101" s="77"/>
      <c r="L101" s="103"/>
    </row>
    <row r="102" spans="7:12">
      <c r="G102" s="77"/>
      <c r="L102" s="103"/>
    </row>
    <row r="103" spans="7:12">
      <c r="G103" s="77"/>
      <c r="L103" s="103"/>
    </row>
    <row r="104" spans="7:12">
      <c r="G104" s="77"/>
      <c r="L104" s="103"/>
    </row>
    <row r="105" spans="7:12">
      <c r="G105" s="77"/>
      <c r="L105" s="103"/>
    </row>
    <row r="106" spans="7:12">
      <c r="G106" s="77"/>
      <c r="L106" s="103"/>
    </row>
    <row r="107" spans="7:12">
      <c r="G107" s="77"/>
      <c r="L107" s="103"/>
    </row>
    <row r="108" spans="7:12">
      <c r="G108" s="77"/>
      <c r="L108" s="103"/>
    </row>
    <row r="109" spans="7:12">
      <c r="G109" s="77"/>
      <c r="L109" s="103"/>
    </row>
    <row r="110" spans="7:12">
      <c r="G110" s="77"/>
      <c r="L110" s="103"/>
    </row>
    <row r="111" spans="7:12">
      <c r="G111" s="77"/>
      <c r="L111" s="103"/>
    </row>
    <row r="112" spans="7:12">
      <c r="G112" s="77"/>
      <c r="L112" s="103"/>
    </row>
    <row r="113" spans="7:12">
      <c r="G113" s="77"/>
      <c r="L113" s="103"/>
    </row>
    <row r="114" spans="7:12">
      <c r="G114" s="77"/>
      <c r="L114" s="103"/>
    </row>
    <row r="115" spans="7:12">
      <c r="G115" s="77"/>
      <c r="L115" s="103"/>
    </row>
    <row r="116" spans="7:12">
      <c r="G116" s="77"/>
      <c r="L116" s="103"/>
    </row>
    <row r="117" spans="7:12">
      <c r="G117" s="77"/>
      <c r="L117" s="103"/>
    </row>
    <row r="118" spans="7:12">
      <c r="G118" s="77"/>
    </row>
    <row r="119" spans="7:12">
      <c r="G119" s="77"/>
    </row>
    <row r="120" spans="7:12">
      <c r="G120" s="77"/>
    </row>
    <row r="121" spans="7:12">
      <c r="G121" s="77"/>
    </row>
    <row r="122" spans="7:12">
      <c r="G122" s="77"/>
    </row>
    <row r="123" spans="7:12">
      <c r="G123" s="77"/>
    </row>
    <row r="124" spans="7:12">
      <c r="G124" s="77"/>
    </row>
    <row r="125" spans="7:12">
      <c r="G125" s="77"/>
    </row>
    <row r="126" spans="7:12">
      <c r="G126" s="77"/>
    </row>
    <row r="127" spans="7:12">
      <c r="G127" s="77"/>
    </row>
    <row r="128" spans="7:12">
      <c r="G128" s="77"/>
    </row>
    <row r="129" spans="7:7">
      <c r="G129" s="77"/>
    </row>
    <row r="130" spans="7:7">
      <c r="G130" s="77"/>
    </row>
    <row r="131" spans="7:7">
      <c r="G131" s="77"/>
    </row>
    <row r="132" spans="7:7">
      <c r="G132" s="77"/>
    </row>
    <row r="133" spans="7:7">
      <c r="G133" s="77"/>
    </row>
    <row r="134" spans="7:7">
      <c r="G134" s="77"/>
    </row>
    <row r="135" spans="7:7">
      <c r="G135" s="77"/>
    </row>
    <row r="136" spans="7:7">
      <c r="G136" s="77"/>
    </row>
    <row r="137" spans="7:7">
      <c r="G137" s="77"/>
    </row>
    <row r="138" spans="7:7">
      <c r="G138" s="77"/>
    </row>
    <row r="139" spans="7:7">
      <c r="G139" s="77"/>
    </row>
    <row r="140" spans="7:7">
      <c r="G140" s="77"/>
    </row>
    <row r="141" spans="7:7">
      <c r="G141" s="77"/>
    </row>
    <row r="142" spans="7:7">
      <c r="G142" s="77"/>
    </row>
    <row r="143" spans="7:7">
      <c r="G143" s="77"/>
    </row>
    <row r="144" spans="7:7">
      <c r="G144" s="77"/>
    </row>
    <row r="145" spans="7:7">
      <c r="G145" s="77"/>
    </row>
    <row r="146" spans="7:7">
      <c r="G146" s="77"/>
    </row>
    <row r="147" spans="7:7">
      <c r="G147" s="77"/>
    </row>
    <row r="148" spans="7:7">
      <c r="G148" s="77"/>
    </row>
    <row r="149" spans="7:7">
      <c r="G149" s="77"/>
    </row>
    <row r="150" spans="7:7">
      <c r="G150" s="77"/>
    </row>
    <row r="151" spans="7:7">
      <c r="G151" s="77"/>
    </row>
    <row r="152" spans="7:7">
      <c r="G152" s="77"/>
    </row>
    <row r="153" spans="7:7">
      <c r="G153" s="77"/>
    </row>
    <row r="154" spans="7:7">
      <c r="G154" s="77"/>
    </row>
    <row r="155" spans="7:7">
      <c r="G155" s="77"/>
    </row>
    <row r="156" spans="7:7">
      <c r="G156" s="77"/>
    </row>
    <row r="157" spans="7:7">
      <c r="G157" s="77"/>
    </row>
    <row r="158" spans="7:7">
      <c r="G158" s="77"/>
    </row>
    <row r="159" spans="7:7">
      <c r="G159" s="77"/>
    </row>
    <row r="160" spans="7:7">
      <c r="G160" s="77"/>
    </row>
    <row r="161" spans="7:7">
      <c r="G161" s="77"/>
    </row>
    <row r="162" spans="7:7">
      <c r="G162" s="77"/>
    </row>
    <row r="163" spans="7:7">
      <c r="G163" s="77"/>
    </row>
    <row r="164" spans="7:7">
      <c r="G164" s="77"/>
    </row>
    <row r="165" spans="7:7">
      <c r="G165" s="77"/>
    </row>
    <row r="166" spans="7:7">
      <c r="G166" s="77"/>
    </row>
    <row r="167" spans="7:7">
      <c r="G167" s="77"/>
    </row>
    <row r="168" spans="7:7">
      <c r="G168" s="77"/>
    </row>
    <row r="169" spans="7:7">
      <c r="G169" s="77"/>
    </row>
    <row r="170" spans="7:7">
      <c r="G170" s="77"/>
    </row>
  </sheetData>
  <autoFilter ref="A12:P22" xr:uid="{00000000-0009-0000-0000-000016000000}"/>
  <mergeCells count="7">
    <mergeCell ref="L10:P10"/>
    <mergeCell ref="A10:A11"/>
    <mergeCell ref="B10:B11"/>
    <mergeCell ref="C10:C11"/>
    <mergeCell ref="D10:D11"/>
    <mergeCell ref="E10:E11"/>
    <mergeCell ref="F10:K10"/>
  </mergeCells>
  <phoneticPr fontId="28" type="noConversion"/>
  <printOptions horizontalCentered="1" gridLines="1"/>
  <pageMargins left="0" right="0" top="0.86614173228346458" bottom="0.39370078740157483" header="0.19685039370078741" footer="0.15748031496062992"/>
  <pageSetup paperSize="9" scale="70" orientation="landscape" r:id="rId1"/>
  <headerFooter alignWithMargins="0">
    <oddFooter>&amp;C&amp;A&amp;R&amp;P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C00000"/>
  </sheetPr>
  <dimension ref="A1:P138"/>
  <sheetViews>
    <sheetView showZeros="0" topLeftCell="A37" zoomScaleNormal="100" zoomScaleSheetLayoutView="100" workbookViewId="0">
      <selection activeCell="A25" sqref="A25"/>
    </sheetView>
  </sheetViews>
  <sheetFormatPr defaultRowHeight="12.75"/>
  <cols>
    <col min="1" max="1" width="5" style="57" customWidth="1"/>
    <col min="2" max="2" width="12" style="57" customWidth="1"/>
    <col min="3" max="3" width="85" style="57" customWidth="1"/>
    <col min="4" max="4" width="6.42578125" style="57" customWidth="1"/>
    <col min="5" max="5" width="8.140625" style="62" customWidth="1"/>
    <col min="6" max="6" width="8.28515625" style="57" customWidth="1"/>
    <col min="7" max="7" width="7" style="57" customWidth="1"/>
    <col min="8" max="8" width="7.5703125" style="57" customWidth="1"/>
    <col min="9" max="9" width="10" style="57" customWidth="1"/>
    <col min="10" max="10" width="7.5703125" style="57" customWidth="1"/>
    <col min="11" max="11" width="8.7109375" style="57" customWidth="1"/>
    <col min="12" max="12" width="9.140625" style="57" customWidth="1"/>
    <col min="13" max="13" width="9" style="57" customWidth="1"/>
    <col min="14" max="14" width="9.85546875" style="57" customWidth="1"/>
    <col min="15" max="15" width="11.42578125" style="57" customWidth="1"/>
    <col min="16" max="16" width="10.42578125" style="57" customWidth="1"/>
    <col min="17" max="16384" width="9.140625" style="57"/>
  </cols>
  <sheetData>
    <row r="1" spans="1:16">
      <c r="C1" s="58"/>
      <c r="D1" s="58"/>
      <c r="E1" s="58"/>
      <c r="G1" s="59" t="s">
        <v>78</v>
      </c>
      <c r="H1" s="58" t="s">
        <v>87</v>
      </c>
      <c r="I1" s="58"/>
      <c r="J1" s="58"/>
      <c r="K1" s="58"/>
      <c r="L1" s="58"/>
      <c r="M1" s="58"/>
      <c r="N1" s="58"/>
      <c r="O1" s="58"/>
      <c r="P1" s="58"/>
    </row>
    <row r="2" spans="1:16">
      <c r="B2" s="60"/>
      <c r="C2" s="60"/>
      <c r="D2" s="60"/>
      <c r="E2" s="60"/>
      <c r="F2" s="60"/>
      <c r="G2" s="60" t="s">
        <v>537</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P51</f>
        <v>0</v>
      </c>
      <c r="P6" s="65" t="s">
        <v>52</v>
      </c>
    </row>
    <row r="7" spans="1:16">
      <c r="A7" s="57" t="s">
        <v>140</v>
      </c>
    </row>
    <row r="8" spans="1:16">
      <c r="A8" s="57" t="s">
        <v>538</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56.2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ht="11.25">
      <c r="A13" s="70"/>
      <c r="B13" s="70"/>
      <c r="C13" s="71"/>
      <c r="D13" s="70"/>
      <c r="E13" s="72"/>
      <c r="F13" s="70"/>
      <c r="G13" s="70"/>
      <c r="H13" s="70"/>
      <c r="I13" s="70"/>
      <c r="J13" s="70"/>
      <c r="K13" s="70"/>
      <c r="L13" s="73"/>
      <c r="M13" s="70"/>
      <c r="N13" s="70"/>
      <c r="O13" s="70"/>
      <c r="P13" s="70"/>
    </row>
    <row r="14" spans="1:16" s="68" customFormat="1" ht="11.25">
      <c r="A14" s="70"/>
      <c r="B14" s="70"/>
      <c r="C14" s="71"/>
      <c r="D14" s="70"/>
      <c r="E14" s="72"/>
      <c r="F14" s="70"/>
      <c r="G14" s="70"/>
      <c r="H14" s="70"/>
      <c r="I14" s="70"/>
      <c r="J14" s="70"/>
      <c r="K14" s="70"/>
      <c r="L14" s="73"/>
      <c r="M14" s="70"/>
      <c r="N14" s="70"/>
      <c r="O14" s="70"/>
      <c r="P14" s="70"/>
    </row>
    <row r="15" spans="1:16" s="53" customFormat="1" ht="38.25">
      <c r="A15" s="52">
        <v>1</v>
      </c>
      <c r="B15" s="52" t="s">
        <v>502</v>
      </c>
      <c r="C15" s="131" t="s">
        <v>503</v>
      </c>
      <c r="D15" s="52" t="s">
        <v>58</v>
      </c>
      <c r="E15" s="52">
        <v>1</v>
      </c>
      <c r="F15" s="448"/>
      <c r="G15" s="449"/>
      <c r="H15" s="450">
        <f t="shared" ref="H15:H49" si="1">ROUND(F15*G15,2)</f>
        <v>0</v>
      </c>
      <c r="I15" s="449"/>
      <c r="J15" s="451"/>
      <c r="K15" s="452">
        <f t="shared" ref="K15:K49" si="2">ROUND(SUM(H15:J15),2)</f>
        <v>0</v>
      </c>
      <c r="L15" s="453">
        <f t="shared" ref="L15:L49" si="3">ROUND(E15*F15,2)</f>
        <v>0</v>
      </c>
      <c r="M15" s="454">
        <f t="shared" ref="M15:M49" si="4">ROUND(E15*H15,2)</f>
        <v>0</v>
      </c>
      <c r="N15" s="454">
        <f t="shared" ref="N15:N49" si="5">ROUND(E15*I15,2)</f>
        <v>0</v>
      </c>
      <c r="O15" s="454">
        <f t="shared" ref="O15:O49" si="6">ROUND(E15*J15,2)</f>
        <v>0</v>
      </c>
      <c r="P15" s="454">
        <f t="shared" ref="P15:P49" si="7">ROUND(SUM(M15:O15),2)</f>
        <v>0</v>
      </c>
    </row>
    <row r="16" spans="1:16" s="53" customFormat="1" ht="25.5">
      <c r="A16" s="52">
        <v>2</v>
      </c>
      <c r="B16" s="418" t="s">
        <v>504</v>
      </c>
      <c r="C16" s="131" t="s">
        <v>505</v>
      </c>
      <c r="D16" s="52" t="s">
        <v>58</v>
      </c>
      <c r="E16" s="52">
        <v>10</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53" customFormat="1" ht="25.5">
      <c r="A17" s="52">
        <v>3</v>
      </c>
      <c r="B17" s="418" t="s">
        <v>506</v>
      </c>
      <c r="C17" s="131" t="s">
        <v>507</v>
      </c>
      <c r="D17" s="52" t="s">
        <v>58</v>
      </c>
      <c r="E17" s="52">
        <v>4</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53" customFormat="1" ht="25.5">
      <c r="A18" s="52">
        <v>4</v>
      </c>
      <c r="B18" s="418" t="s">
        <v>506</v>
      </c>
      <c r="C18" s="131" t="s">
        <v>508</v>
      </c>
      <c r="D18" s="52" t="s">
        <v>58</v>
      </c>
      <c r="E18" s="52">
        <v>4</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53" customFormat="1" ht="25.5">
      <c r="A19" s="52">
        <v>5</v>
      </c>
      <c r="B19" s="418"/>
      <c r="C19" s="131" t="s">
        <v>509</v>
      </c>
      <c r="D19" s="52" t="s">
        <v>58</v>
      </c>
      <c r="E19" s="52">
        <v>2</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53" customFormat="1">
      <c r="A20" s="52">
        <v>6</v>
      </c>
      <c r="B20" s="418"/>
      <c r="C20" s="131" t="s">
        <v>510</v>
      </c>
      <c r="D20" s="52" t="s">
        <v>58</v>
      </c>
      <c r="E20" s="52">
        <v>1</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53" customFormat="1" ht="25.5">
      <c r="A21" s="52">
        <v>7</v>
      </c>
      <c r="B21" s="418" t="s">
        <v>506</v>
      </c>
      <c r="C21" s="131" t="s">
        <v>511</v>
      </c>
      <c r="D21" s="52" t="s">
        <v>58</v>
      </c>
      <c r="E21" s="52">
        <v>1</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53" customFormat="1">
      <c r="A22" s="52">
        <v>8</v>
      </c>
      <c r="B22" s="418"/>
      <c r="C22" s="131" t="s">
        <v>512</v>
      </c>
      <c r="D22" s="52" t="s">
        <v>58</v>
      </c>
      <c r="E22" s="52">
        <v>1</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53" customFormat="1">
      <c r="A23" s="52">
        <v>9</v>
      </c>
      <c r="B23" s="418" t="s">
        <v>506</v>
      </c>
      <c r="C23" s="131" t="s">
        <v>513</v>
      </c>
      <c r="D23" s="52" t="s">
        <v>58</v>
      </c>
      <c r="E23" s="52">
        <v>8</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53" customFormat="1">
      <c r="A24" s="52">
        <v>10</v>
      </c>
      <c r="B24" s="418"/>
      <c r="C24" s="131" t="s">
        <v>514</v>
      </c>
      <c r="D24" s="52" t="s">
        <v>58</v>
      </c>
      <c r="E24" s="52">
        <v>10</v>
      </c>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53" customFormat="1">
      <c r="A25" s="52">
        <v>11</v>
      </c>
      <c r="B25" s="418"/>
      <c r="C25" s="131" t="s">
        <v>515</v>
      </c>
      <c r="D25" s="52" t="s">
        <v>58</v>
      </c>
      <c r="E25" s="52">
        <v>28</v>
      </c>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53" customFormat="1">
      <c r="A26" s="52">
        <v>12</v>
      </c>
      <c r="B26" s="418" t="s">
        <v>516</v>
      </c>
      <c r="C26" s="131" t="s">
        <v>517</v>
      </c>
      <c r="D26" s="52" t="s">
        <v>58</v>
      </c>
      <c r="E26" s="52">
        <v>100</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53" customFormat="1" ht="25.5">
      <c r="A27" s="52">
        <v>13</v>
      </c>
      <c r="B27" s="418" t="s">
        <v>518</v>
      </c>
      <c r="C27" s="131" t="s">
        <v>519</v>
      </c>
      <c r="D27" s="52" t="s">
        <v>58</v>
      </c>
      <c r="E27" s="52">
        <v>8</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53" customFormat="1">
      <c r="A28" s="52">
        <v>14</v>
      </c>
      <c r="B28" s="418" t="s">
        <v>518</v>
      </c>
      <c r="C28" s="131" t="s">
        <v>520</v>
      </c>
      <c r="D28" s="52" t="s">
        <v>58</v>
      </c>
      <c r="E28" s="52">
        <v>8</v>
      </c>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53" customFormat="1">
      <c r="A29" s="52">
        <v>15</v>
      </c>
      <c r="B29" s="418" t="s">
        <v>518</v>
      </c>
      <c r="C29" s="131" t="s">
        <v>521</v>
      </c>
      <c r="D29" s="52" t="s">
        <v>522</v>
      </c>
      <c r="E29" s="52">
        <v>8</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53" customFormat="1">
      <c r="A30" s="52">
        <v>16</v>
      </c>
      <c r="B30" s="418"/>
      <c r="C30" s="131" t="s">
        <v>523</v>
      </c>
      <c r="D30" s="52" t="s">
        <v>522</v>
      </c>
      <c r="E30" s="52">
        <v>25</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53" customFormat="1" ht="25.5">
      <c r="A31" s="52">
        <v>17</v>
      </c>
      <c r="B31" s="418" t="s">
        <v>556</v>
      </c>
      <c r="C31" s="131" t="s">
        <v>524</v>
      </c>
      <c r="D31" s="52" t="s">
        <v>522</v>
      </c>
      <c r="E31" s="52">
        <v>25</v>
      </c>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53" customFormat="1">
      <c r="A32" s="52">
        <v>18</v>
      </c>
      <c r="B32" s="418"/>
      <c r="C32" s="131" t="s">
        <v>525</v>
      </c>
      <c r="D32" s="52" t="s">
        <v>522</v>
      </c>
      <c r="E32" s="52">
        <v>20</v>
      </c>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53" customFormat="1">
      <c r="A33" s="52">
        <v>19</v>
      </c>
      <c r="B33" s="418"/>
      <c r="C33" s="131" t="s">
        <v>526</v>
      </c>
      <c r="D33" s="52" t="s">
        <v>522</v>
      </c>
      <c r="E33" s="52">
        <v>20</v>
      </c>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53" customFormat="1">
      <c r="A34" s="52">
        <v>20</v>
      </c>
      <c r="B34" s="418" t="s">
        <v>506</v>
      </c>
      <c r="C34" s="131" t="s">
        <v>527</v>
      </c>
      <c r="D34" s="52" t="s">
        <v>522</v>
      </c>
      <c r="E34" s="52">
        <v>1</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s="53" customFormat="1">
      <c r="A35" s="52">
        <v>21</v>
      </c>
      <c r="B35" s="418" t="s">
        <v>506</v>
      </c>
      <c r="C35" s="131" t="s">
        <v>528</v>
      </c>
      <c r="D35" s="52" t="s">
        <v>522</v>
      </c>
      <c r="E35" s="52">
        <v>1</v>
      </c>
      <c r="F35" s="448"/>
      <c r="G35" s="449"/>
      <c r="H35" s="450">
        <f t="shared" si="1"/>
        <v>0</v>
      </c>
      <c r="I35" s="449"/>
      <c r="J35" s="451"/>
      <c r="K35" s="452">
        <f t="shared" si="2"/>
        <v>0</v>
      </c>
      <c r="L35" s="453">
        <f t="shared" si="3"/>
        <v>0</v>
      </c>
      <c r="M35" s="454">
        <f t="shared" si="4"/>
        <v>0</v>
      </c>
      <c r="N35" s="454">
        <f t="shared" si="5"/>
        <v>0</v>
      </c>
      <c r="O35" s="454">
        <f t="shared" si="6"/>
        <v>0</v>
      </c>
      <c r="P35" s="454">
        <f t="shared" si="7"/>
        <v>0</v>
      </c>
    </row>
    <row r="36" spans="1:16" s="53" customFormat="1" ht="25.5">
      <c r="A36" s="52">
        <v>22</v>
      </c>
      <c r="B36" s="418" t="s">
        <v>556</v>
      </c>
      <c r="C36" s="131" t="s">
        <v>574</v>
      </c>
      <c r="D36" s="52" t="s">
        <v>11</v>
      </c>
      <c r="E36" s="190">
        <v>2800</v>
      </c>
      <c r="F36" s="448"/>
      <c r="G36" s="449"/>
      <c r="H36" s="450">
        <f t="shared" si="1"/>
        <v>0</v>
      </c>
      <c r="I36" s="449"/>
      <c r="J36" s="451"/>
      <c r="K36" s="452">
        <f t="shared" si="2"/>
        <v>0</v>
      </c>
      <c r="L36" s="453">
        <f t="shared" si="3"/>
        <v>0</v>
      </c>
      <c r="M36" s="454">
        <f t="shared" si="4"/>
        <v>0</v>
      </c>
      <c r="N36" s="454">
        <f t="shared" si="5"/>
        <v>0</v>
      </c>
      <c r="O36" s="454">
        <f t="shared" si="6"/>
        <v>0</v>
      </c>
      <c r="P36" s="454">
        <f t="shared" si="7"/>
        <v>0</v>
      </c>
    </row>
    <row r="37" spans="1:16" s="53" customFormat="1" ht="24">
      <c r="A37" s="52">
        <v>23</v>
      </c>
      <c r="B37" s="418" t="s">
        <v>556</v>
      </c>
      <c r="C37" s="131" t="s">
        <v>529</v>
      </c>
      <c r="D37" s="52" t="s">
        <v>11</v>
      </c>
      <c r="E37" s="190">
        <v>800</v>
      </c>
      <c r="F37" s="448"/>
      <c r="G37" s="449"/>
      <c r="H37" s="450">
        <f t="shared" si="1"/>
        <v>0</v>
      </c>
      <c r="I37" s="449"/>
      <c r="J37" s="451"/>
      <c r="K37" s="452">
        <f t="shared" si="2"/>
        <v>0</v>
      </c>
      <c r="L37" s="453">
        <f t="shared" si="3"/>
        <v>0</v>
      </c>
      <c r="M37" s="454">
        <f t="shared" si="4"/>
        <v>0</v>
      </c>
      <c r="N37" s="454">
        <f t="shared" si="5"/>
        <v>0</v>
      </c>
      <c r="O37" s="454">
        <f t="shared" si="6"/>
        <v>0</v>
      </c>
      <c r="P37" s="454">
        <f t="shared" si="7"/>
        <v>0</v>
      </c>
    </row>
    <row r="38" spans="1:16" s="53" customFormat="1" ht="24">
      <c r="A38" s="52">
        <v>24</v>
      </c>
      <c r="B38" s="418" t="s">
        <v>556</v>
      </c>
      <c r="C38" s="131" t="s">
        <v>530</v>
      </c>
      <c r="D38" s="52" t="s">
        <v>11</v>
      </c>
      <c r="E38" s="190">
        <v>1400</v>
      </c>
      <c r="F38" s="448"/>
      <c r="G38" s="449"/>
      <c r="H38" s="450">
        <f t="shared" si="1"/>
        <v>0</v>
      </c>
      <c r="I38" s="449"/>
      <c r="J38" s="451"/>
      <c r="K38" s="452">
        <f t="shared" si="2"/>
        <v>0</v>
      </c>
      <c r="L38" s="453">
        <f t="shared" si="3"/>
        <v>0</v>
      </c>
      <c r="M38" s="454">
        <f t="shared" si="4"/>
        <v>0</v>
      </c>
      <c r="N38" s="454">
        <f t="shared" si="5"/>
        <v>0</v>
      </c>
      <c r="O38" s="454">
        <f t="shared" si="6"/>
        <v>0</v>
      </c>
      <c r="P38" s="454">
        <f t="shared" si="7"/>
        <v>0</v>
      </c>
    </row>
    <row r="39" spans="1:16" s="53" customFormat="1" ht="24">
      <c r="A39" s="52">
        <v>25</v>
      </c>
      <c r="B39" s="418" t="s">
        <v>556</v>
      </c>
      <c r="C39" s="131" t="s">
        <v>531</v>
      </c>
      <c r="D39" s="52" t="s">
        <v>11</v>
      </c>
      <c r="E39" s="190">
        <v>800</v>
      </c>
      <c r="F39" s="448"/>
      <c r="G39" s="449"/>
      <c r="H39" s="450">
        <f t="shared" si="1"/>
        <v>0</v>
      </c>
      <c r="I39" s="449"/>
      <c r="J39" s="451"/>
      <c r="K39" s="452">
        <f t="shared" si="2"/>
        <v>0</v>
      </c>
      <c r="L39" s="453">
        <f t="shared" si="3"/>
        <v>0</v>
      </c>
      <c r="M39" s="454">
        <f t="shared" si="4"/>
        <v>0</v>
      </c>
      <c r="N39" s="454">
        <f t="shared" si="5"/>
        <v>0</v>
      </c>
      <c r="O39" s="454">
        <f t="shared" si="6"/>
        <v>0</v>
      </c>
      <c r="P39" s="454">
        <f t="shared" si="7"/>
        <v>0</v>
      </c>
    </row>
    <row r="40" spans="1:16" s="53" customFormat="1" ht="25.5">
      <c r="A40" s="52">
        <v>26</v>
      </c>
      <c r="B40" s="418" t="s">
        <v>556</v>
      </c>
      <c r="C40" s="131" t="s">
        <v>566</v>
      </c>
      <c r="D40" s="52" t="s">
        <v>11</v>
      </c>
      <c r="E40" s="190">
        <v>600</v>
      </c>
      <c r="F40" s="448"/>
      <c r="G40" s="449"/>
      <c r="H40" s="450">
        <f t="shared" si="1"/>
        <v>0</v>
      </c>
      <c r="I40" s="449"/>
      <c r="J40" s="451"/>
      <c r="K40" s="452">
        <f t="shared" si="2"/>
        <v>0</v>
      </c>
      <c r="L40" s="453">
        <f t="shared" si="3"/>
        <v>0</v>
      </c>
      <c r="M40" s="454">
        <f t="shared" si="4"/>
        <v>0</v>
      </c>
      <c r="N40" s="454">
        <f t="shared" si="5"/>
        <v>0</v>
      </c>
      <c r="O40" s="454">
        <f t="shared" si="6"/>
        <v>0</v>
      </c>
      <c r="P40" s="454">
        <f t="shared" si="7"/>
        <v>0</v>
      </c>
    </row>
    <row r="41" spans="1:16" s="53" customFormat="1" ht="24">
      <c r="A41" s="52">
        <v>27</v>
      </c>
      <c r="B41" s="418" t="s">
        <v>556</v>
      </c>
      <c r="C41" s="131" t="s">
        <v>567</v>
      </c>
      <c r="D41" s="52" t="s">
        <v>532</v>
      </c>
      <c r="E41" s="52">
        <v>20</v>
      </c>
      <c r="F41" s="448"/>
      <c r="G41" s="449"/>
      <c r="H41" s="450">
        <f t="shared" si="1"/>
        <v>0</v>
      </c>
      <c r="I41" s="449"/>
      <c r="J41" s="451"/>
      <c r="K41" s="452">
        <f t="shared" si="2"/>
        <v>0</v>
      </c>
      <c r="L41" s="453">
        <f t="shared" si="3"/>
        <v>0</v>
      </c>
      <c r="M41" s="454">
        <f t="shared" si="4"/>
        <v>0</v>
      </c>
      <c r="N41" s="454">
        <f t="shared" si="5"/>
        <v>0</v>
      </c>
      <c r="O41" s="454">
        <f t="shared" si="6"/>
        <v>0</v>
      </c>
      <c r="P41" s="454">
        <f t="shared" si="7"/>
        <v>0</v>
      </c>
    </row>
    <row r="42" spans="1:16" s="53" customFormat="1" ht="24">
      <c r="A42" s="52">
        <v>28</v>
      </c>
      <c r="B42" s="418" t="s">
        <v>556</v>
      </c>
      <c r="C42" s="131" t="s">
        <v>568</v>
      </c>
      <c r="D42" s="52" t="s">
        <v>58</v>
      </c>
      <c r="E42" s="52">
        <v>15</v>
      </c>
      <c r="F42" s="448"/>
      <c r="G42" s="449"/>
      <c r="H42" s="450">
        <f t="shared" si="1"/>
        <v>0</v>
      </c>
      <c r="I42" s="449"/>
      <c r="J42" s="451"/>
      <c r="K42" s="452">
        <f t="shared" si="2"/>
        <v>0</v>
      </c>
      <c r="L42" s="453">
        <f t="shared" si="3"/>
        <v>0</v>
      </c>
      <c r="M42" s="454">
        <f t="shared" si="4"/>
        <v>0</v>
      </c>
      <c r="N42" s="454">
        <f t="shared" si="5"/>
        <v>0</v>
      </c>
      <c r="O42" s="454">
        <f t="shared" si="6"/>
        <v>0</v>
      </c>
      <c r="P42" s="454">
        <f t="shared" si="7"/>
        <v>0</v>
      </c>
    </row>
    <row r="43" spans="1:16" s="53" customFormat="1" ht="24">
      <c r="A43" s="52">
        <v>29</v>
      </c>
      <c r="B43" s="418" t="s">
        <v>556</v>
      </c>
      <c r="C43" s="131" t="s">
        <v>533</v>
      </c>
      <c r="D43" s="52" t="s">
        <v>58</v>
      </c>
      <c r="E43" s="52">
        <v>3</v>
      </c>
      <c r="F43" s="448"/>
      <c r="G43" s="449"/>
      <c r="H43" s="450">
        <f t="shared" si="1"/>
        <v>0</v>
      </c>
      <c r="I43" s="449"/>
      <c r="J43" s="451"/>
      <c r="K43" s="452">
        <f t="shared" si="2"/>
        <v>0</v>
      </c>
      <c r="L43" s="453">
        <f t="shared" si="3"/>
        <v>0</v>
      </c>
      <c r="M43" s="454">
        <f t="shared" si="4"/>
        <v>0</v>
      </c>
      <c r="N43" s="454">
        <f t="shared" si="5"/>
        <v>0</v>
      </c>
      <c r="O43" s="454">
        <f t="shared" si="6"/>
        <v>0</v>
      </c>
      <c r="P43" s="454">
        <f t="shared" si="7"/>
        <v>0</v>
      </c>
    </row>
    <row r="44" spans="1:16" s="53" customFormat="1" ht="25.5">
      <c r="A44" s="52">
        <v>30</v>
      </c>
      <c r="B44" s="131"/>
      <c r="C44" s="131" t="s">
        <v>565</v>
      </c>
      <c r="D44" s="52" t="s">
        <v>58</v>
      </c>
      <c r="E44" s="52">
        <v>1</v>
      </c>
      <c r="F44" s="448"/>
      <c r="G44" s="449"/>
      <c r="H44" s="450">
        <f t="shared" si="1"/>
        <v>0</v>
      </c>
      <c r="I44" s="449"/>
      <c r="J44" s="451"/>
      <c r="K44" s="452">
        <f t="shared" si="2"/>
        <v>0</v>
      </c>
      <c r="L44" s="453">
        <f t="shared" si="3"/>
        <v>0</v>
      </c>
      <c r="M44" s="454">
        <f t="shared" si="4"/>
        <v>0</v>
      </c>
      <c r="N44" s="454">
        <f t="shared" si="5"/>
        <v>0</v>
      </c>
      <c r="O44" s="454">
        <f t="shared" si="6"/>
        <v>0</v>
      </c>
      <c r="P44" s="454">
        <f t="shared" si="7"/>
        <v>0</v>
      </c>
    </row>
    <row r="45" spans="1:16" s="53" customFormat="1">
      <c r="A45" s="52">
        <v>31</v>
      </c>
      <c r="B45" s="131"/>
      <c r="C45" s="131" t="s">
        <v>534</v>
      </c>
      <c r="D45" s="52" t="s">
        <v>58</v>
      </c>
      <c r="E45" s="52">
        <v>1</v>
      </c>
      <c r="F45" s="448"/>
      <c r="G45" s="449"/>
      <c r="H45" s="450">
        <f t="shared" si="1"/>
        <v>0</v>
      </c>
      <c r="I45" s="449"/>
      <c r="J45" s="451"/>
      <c r="K45" s="452">
        <f t="shared" si="2"/>
        <v>0</v>
      </c>
      <c r="L45" s="453">
        <f t="shared" si="3"/>
        <v>0</v>
      </c>
      <c r="M45" s="454">
        <f t="shared" si="4"/>
        <v>0</v>
      </c>
      <c r="N45" s="454">
        <f t="shared" si="5"/>
        <v>0</v>
      </c>
      <c r="O45" s="454">
        <f t="shared" si="6"/>
        <v>0</v>
      </c>
      <c r="P45" s="454">
        <f t="shared" si="7"/>
        <v>0</v>
      </c>
    </row>
    <row r="46" spans="1:16" s="53" customFormat="1">
      <c r="A46" s="52">
        <v>32</v>
      </c>
      <c r="B46" s="131"/>
      <c r="C46" s="131" t="s">
        <v>535</v>
      </c>
      <c r="D46" s="52" t="s">
        <v>58</v>
      </c>
      <c r="E46" s="52">
        <v>1</v>
      </c>
      <c r="F46" s="448"/>
      <c r="G46" s="449"/>
      <c r="H46" s="450">
        <f t="shared" si="1"/>
        <v>0</v>
      </c>
      <c r="I46" s="449"/>
      <c r="J46" s="451"/>
      <c r="K46" s="452">
        <f t="shared" si="2"/>
        <v>0</v>
      </c>
      <c r="L46" s="453">
        <f t="shared" si="3"/>
        <v>0</v>
      </c>
      <c r="M46" s="454">
        <f t="shared" si="4"/>
        <v>0</v>
      </c>
      <c r="N46" s="454">
        <f t="shared" si="5"/>
        <v>0</v>
      </c>
      <c r="O46" s="454">
        <f t="shared" si="6"/>
        <v>0</v>
      </c>
      <c r="P46" s="454">
        <f t="shared" si="7"/>
        <v>0</v>
      </c>
    </row>
    <row r="47" spans="1:16" s="53" customFormat="1">
      <c r="A47" s="52">
        <v>33</v>
      </c>
      <c r="B47" s="131"/>
      <c r="C47" s="131" t="s">
        <v>569</v>
      </c>
      <c r="D47" s="52" t="s">
        <v>58</v>
      </c>
      <c r="E47" s="52">
        <v>1</v>
      </c>
      <c r="F47" s="448"/>
      <c r="G47" s="449"/>
      <c r="H47" s="450">
        <f t="shared" si="1"/>
        <v>0</v>
      </c>
      <c r="I47" s="449"/>
      <c r="J47" s="451"/>
      <c r="K47" s="452">
        <f t="shared" si="2"/>
        <v>0</v>
      </c>
      <c r="L47" s="453">
        <f t="shared" si="3"/>
        <v>0</v>
      </c>
      <c r="M47" s="454">
        <f t="shared" si="4"/>
        <v>0</v>
      </c>
      <c r="N47" s="454">
        <f t="shared" si="5"/>
        <v>0</v>
      </c>
      <c r="O47" s="454">
        <f t="shared" si="6"/>
        <v>0</v>
      </c>
      <c r="P47" s="454">
        <f t="shared" si="7"/>
        <v>0</v>
      </c>
    </row>
    <row r="48" spans="1:16" s="53" customFormat="1">
      <c r="A48" s="52">
        <v>34</v>
      </c>
      <c r="B48" s="131"/>
      <c r="C48" s="131" t="s">
        <v>536</v>
      </c>
      <c r="D48" s="52" t="s">
        <v>58</v>
      </c>
      <c r="E48" s="52">
        <v>1</v>
      </c>
      <c r="F48" s="448"/>
      <c r="G48" s="449"/>
      <c r="H48" s="450">
        <f t="shared" si="1"/>
        <v>0</v>
      </c>
      <c r="I48" s="449"/>
      <c r="J48" s="451"/>
      <c r="K48" s="452">
        <f t="shared" si="2"/>
        <v>0</v>
      </c>
      <c r="L48" s="453">
        <f t="shared" si="3"/>
        <v>0</v>
      </c>
      <c r="M48" s="454">
        <f t="shared" si="4"/>
        <v>0</v>
      </c>
      <c r="N48" s="454">
        <f t="shared" si="5"/>
        <v>0</v>
      </c>
      <c r="O48" s="454">
        <f t="shared" si="6"/>
        <v>0</v>
      </c>
      <c r="P48" s="454">
        <f t="shared" si="7"/>
        <v>0</v>
      </c>
    </row>
    <row r="49" spans="1:16" s="84" customFormat="1">
      <c r="A49" s="54">
        <v>35</v>
      </c>
      <c r="B49" s="106"/>
      <c r="C49" s="420" t="s">
        <v>573</v>
      </c>
      <c r="D49" s="106" t="s">
        <v>58</v>
      </c>
      <c r="E49" s="107">
        <v>1</v>
      </c>
      <c r="F49" s="448"/>
      <c r="G49" s="449"/>
      <c r="H49" s="450">
        <f t="shared" si="1"/>
        <v>0</v>
      </c>
      <c r="I49" s="449"/>
      <c r="J49" s="451"/>
      <c r="K49" s="452">
        <f t="shared" si="2"/>
        <v>0</v>
      </c>
      <c r="L49" s="453">
        <f t="shared" si="3"/>
        <v>0</v>
      </c>
      <c r="M49" s="454">
        <f t="shared" si="4"/>
        <v>0</v>
      </c>
      <c r="N49" s="454">
        <f t="shared" si="5"/>
        <v>0</v>
      </c>
      <c r="O49" s="454">
        <f t="shared" si="6"/>
        <v>0</v>
      </c>
      <c r="P49" s="454">
        <f t="shared" si="7"/>
        <v>0</v>
      </c>
    </row>
    <row r="50" spans="1:16">
      <c r="D50" s="95"/>
      <c r="F50" s="95"/>
      <c r="G50" s="86"/>
      <c r="H50" s="95"/>
      <c r="I50" s="95"/>
      <c r="J50" s="95"/>
      <c r="K50" s="96"/>
      <c r="L50" s="97"/>
      <c r="M50" s="98"/>
      <c r="N50" s="98"/>
      <c r="O50" s="98"/>
      <c r="P50" s="98"/>
    </row>
    <row r="51" spans="1:16">
      <c r="C51" s="96"/>
      <c r="D51" s="57" t="s">
        <v>37</v>
      </c>
      <c r="E51" s="100">
        <v>5800</v>
      </c>
      <c r="F51" s="95"/>
      <c r="G51" s="86"/>
      <c r="H51" s="95"/>
      <c r="I51" s="95"/>
      <c r="L51" s="101">
        <f>SUM($L$13:L50)</f>
        <v>0</v>
      </c>
      <c r="M51" s="102">
        <f>SUM($M$13:M50)</f>
        <v>0</v>
      </c>
      <c r="N51" s="102">
        <f>SUM($N$13:N50)</f>
        <v>0</v>
      </c>
      <c r="O51" s="102">
        <f>SUM($O$13:O50)</f>
        <v>0</v>
      </c>
      <c r="P51" s="102">
        <f>SUM($P$13:P50)</f>
        <v>0</v>
      </c>
    </row>
    <row r="52" spans="1:16">
      <c r="G52" s="86"/>
      <c r="L52" s="103"/>
    </row>
    <row r="53" spans="1:16">
      <c r="C53" s="417"/>
      <c r="G53" s="86"/>
      <c r="L53" s="103"/>
    </row>
    <row r="54" spans="1:16">
      <c r="C54" s="417"/>
      <c r="G54" s="86"/>
      <c r="L54" s="103"/>
      <c r="P54" s="40"/>
    </row>
    <row r="55" spans="1:16">
      <c r="G55" s="77"/>
      <c r="L55" s="103"/>
    </row>
    <row r="56" spans="1:16">
      <c r="G56" s="77"/>
      <c r="L56" s="103"/>
    </row>
    <row r="57" spans="1:16">
      <c r="G57" s="77"/>
      <c r="L57" s="103"/>
    </row>
    <row r="58" spans="1:16">
      <c r="G58" s="77"/>
      <c r="L58" s="103"/>
    </row>
    <row r="59" spans="1:16">
      <c r="G59" s="77"/>
      <c r="L59" s="103"/>
    </row>
    <row r="60" spans="1:16">
      <c r="G60" s="77"/>
      <c r="L60" s="103"/>
    </row>
    <row r="61" spans="1:16">
      <c r="G61" s="77"/>
      <c r="L61" s="103"/>
    </row>
    <row r="62" spans="1:16">
      <c r="G62" s="77"/>
      <c r="L62" s="103"/>
    </row>
    <row r="63" spans="1:16">
      <c r="G63" s="77"/>
      <c r="L63" s="103"/>
    </row>
    <row r="64" spans="1:16">
      <c r="G64" s="77"/>
      <c r="L64" s="103"/>
    </row>
    <row r="65" spans="7:12">
      <c r="G65" s="77"/>
      <c r="L65" s="103"/>
    </row>
    <row r="66" spans="7:12">
      <c r="G66" s="77"/>
      <c r="L66" s="103"/>
    </row>
    <row r="67" spans="7:12">
      <c r="G67" s="77"/>
      <c r="L67" s="103"/>
    </row>
    <row r="68" spans="7:12">
      <c r="G68" s="77"/>
      <c r="L68" s="103"/>
    </row>
    <row r="69" spans="7:12">
      <c r="G69" s="77"/>
      <c r="L69" s="103"/>
    </row>
    <row r="70" spans="7:12">
      <c r="G70" s="77"/>
      <c r="L70" s="103"/>
    </row>
    <row r="71" spans="7:12">
      <c r="G71" s="77"/>
      <c r="L71" s="103"/>
    </row>
    <row r="72" spans="7:12">
      <c r="G72" s="77"/>
      <c r="L72" s="103"/>
    </row>
    <row r="73" spans="7:12">
      <c r="G73" s="77"/>
      <c r="L73" s="103"/>
    </row>
    <row r="74" spans="7:12">
      <c r="G74" s="77"/>
      <c r="L74" s="103"/>
    </row>
    <row r="75" spans="7:12">
      <c r="G75" s="77"/>
      <c r="L75" s="103"/>
    </row>
    <row r="76" spans="7:12">
      <c r="G76" s="77"/>
      <c r="L76" s="103"/>
    </row>
    <row r="77" spans="7:12">
      <c r="G77" s="77"/>
      <c r="L77" s="103"/>
    </row>
    <row r="78" spans="7:12">
      <c r="G78" s="77"/>
      <c r="L78" s="103"/>
    </row>
    <row r="79" spans="7:12">
      <c r="G79" s="77"/>
      <c r="L79" s="103"/>
    </row>
    <row r="80" spans="7:12">
      <c r="G80" s="77"/>
      <c r="L80" s="103"/>
    </row>
    <row r="81" spans="7:12">
      <c r="G81" s="77"/>
      <c r="L81" s="103"/>
    </row>
    <row r="82" spans="7:12">
      <c r="G82" s="77"/>
      <c r="L82" s="103"/>
    </row>
    <row r="83" spans="7:12">
      <c r="G83" s="77"/>
      <c r="L83" s="103"/>
    </row>
    <row r="84" spans="7:12">
      <c r="G84" s="77"/>
      <c r="L84" s="103"/>
    </row>
    <row r="85" spans="7:12">
      <c r="G85" s="77"/>
      <c r="L85" s="103"/>
    </row>
    <row r="86" spans="7:12">
      <c r="G86" s="77"/>
      <c r="L86" s="103"/>
    </row>
    <row r="87" spans="7:12">
      <c r="G87" s="77"/>
      <c r="L87" s="103"/>
    </row>
    <row r="88" spans="7:12">
      <c r="G88" s="77"/>
      <c r="L88" s="103"/>
    </row>
    <row r="89" spans="7:12">
      <c r="G89" s="77"/>
      <c r="L89" s="103"/>
    </row>
    <row r="90" spans="7:12">
      <c r="G90" s="77"/>
      <c r="L90" s="103"/>
    </row>
    <row r="91" spans="7:12">
      <c r="G91" s="77"/>
      <c r="L91" s="103"/>
    </row>
    <row r="92" spans="7:12">
      <c r="G92" s="77"/>
      <c r="L92" s="103"/>
    </row>
    <row r="93" spans="7:12">
      <c r="G93" s="77"/>
      <c r="L93" s="103"/>
    </row>
    <row r="94" spans="7:12">
      <c r="G94" s="77"/>
      <c r="L94" s="103"/>
    </row>
    <row r="95" spans="7:12">
      <c r="G95" s="77"/>
      <c r="L95" s="103"/>
    </row>
    <row r="96" spans="7:12">
      <c r="G96" s="77"/>
      <c r="L96" s="103"/>
    </row>
    <row r="97" spans="7:12">
      <c r="G97" s="77"/>
      <c r="L97" s="103"/>
    </row>
    <row r="98" spans="7:12">
      <c r="G98" s="77"/>
      <c r="L98" s="103"/>
    </row>
    <row r="99" spans="7:12">
      <c r="G99" s="77"/>
      <c r="L99" s="103"/>
    </row>
    <row r="100" spans="7:12">
      <c r="G100" s="77"/>
      <c r="L100" s="103"/>
    </row>
    <row r="101" spans="7:12">
      <c r="G101" s="77"/>
      <c r="L101" s="103"/>
    </row>
    <row r="102" spans="7:12">
      <c r="G102" s="77"/>
      <c r="L102" s="103"/>
    </row>
    <row r="103" spans="7:12">
      <c r="G103" s="77"/>
      <c r="L103" s="103"/>
    </row>
    <row r="104" spans="7:12">
      <c r="G104" s="77"/>
      <c r="L104" s="103"/>
    </row>
    <row r="105" spans="7:12">
      <c r="G105" s="77"/>
      <c r="L105" s="103"/>
    </row>
    <row r="106" spans="7:12">
      <c r="G106" s="77"/>
      <c r="L106" s="103"/>
    </row>
    <row r="107" spans="7:12">
      <c r="G107" s="77"/>
      <c r="L107" s="103"/>
    </row>
    <row r="108" spans="7:12">
      <c r="G108" s="77"/>
      <c r="L108" s="103"/>
    </row>
    <row r="109" spans="7:12">
      <c r="G109" s="77"/>
    </row>
    <row r="110" spans="7:12">
      <c r="G110" s="77"/>
    </row>
    <row r="111" spans="7:12">
      <c r="G111" s="77"/>
    </row>
    <row r="112" spans="7:12">
      <c r="G112" s="77"/>
    </row>
    <row r="113" spans="7:7">
      <c r="G113" s="77"/>
    </row>
    <row r="114" spans="7:7">
      <c r="G114" s="77"/>
    </row>
    <row r="115" spans="7:7">
      <c r="G115" s="77"/>
    </row>
    <row r="116" spans="7:7">
      <c r="G116" s="77"/>
    </row>
    <row r="117" spans="7:7">
      <c r="G117" s="77"/>
    </row>
    <row r="118" spans="7:7">
      <c r="G118" s="77"/>
    </row>
    <row r="119" spans="7:7">
      <c r="G119" s="77"/>
    </row>
    <row r="120" spans="7:7">
      <c r="G120" s="77"/>
    </row>
    <row r="121" spans="7:7">
      <c r="G121" s="77"/>
    </row>
    <row r="122" spans="7:7">
      <c r="G122" s="77"/>
    </row>
    <row r="123" spans="7:7">
      <c r="G123" s="77"/>
    </row>
    <row r="124" spans="7:7">
      <c r="G124" s="77"/>
    </row>
    <row r="125" spans="7:7">
      <c r="G125" s="77"/>
    </row>
    <row r="126" spans="7:7">
      <c r="G126" s="77"/>
    </row>
    <row r="127" spans="7:7">
      <c r="G127" s="77"/>
    </row>
    <row r="128" spans="7:7">
      <c r="G128" s="77"/>
    </row>
    <row r="129" spans="7:7">
      <c r="G129" s="77"/>
    </row>
    <row r="130" spans="7:7">
      <c r="G130" s="77"/>
    </row>
    <row r="131" spans="7:7">
      <c r="G131" s="77"/>
    </row>
    <row r="132" spans="7:7">
      <c r="G132" s="77"/>
    </row>
    <row r="133" spans="7:7">
      <c r="G133" s="77"/>
    </row>
    <row r="134" spans="7:7">
      <c r="G134" s="77"/>
    </row>
    <row r="135" spans="7:7">
      <c r="G135" s="77"/>
    </row>
    <row r="136" spans="7:7">
      <c r="G136" s="77"/>
    </row>
    <row r="137" spans="7:7">
      <c r="G137" s="77"/>
    </row>
    <row r="138" spans="7:7">
      <c r="G138" s="77"/>
    </row>
  </sheetData>
  <autoFilter ref="A12:P51" xr:uid="{00000000-0009-0000-0000-000017000000}"/>
  <mergeCells count="7">
    <mergeCell ref="L10:P10"/>
    <mergeCell ref="A10:A11"/>
    <mergeCell ref="B10:B11"/>
    <mergeCell ref="C10:C11"/>
    <mergeCell ref="D10:D11"/>
    <mergeCell ref="E10:E11"/>
    <mergeCell ref="F10:K10"/>
  </mergeCells>
  <printOptions horizontalCentered="1" gridLines="1"/>
  <pageMargins left="0" right="0" top="0.86614173228346458" bottom="0.39370078740157483" header="0.19685039370078741" footer="0.15748031496062992"/>
  <pageSetup paperSize="9" scale="69" orientation="landscape" r:id="rId1"/>
  <headerFooter alignWithMargins="0">
    <oddFooter>&amp;C&amp;A&amp;R&amp;P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00000"/>
  </sheetPr>
  <dimension ref="A1:P162"/>
  <sheetViews>
    <sheetView showZeros="0" topLeftCell="A19" zoomScale="115" zoomScaleNormal="115" zoomScaleSheetLayoutView="100" workbookViewId="0">
      <selection activeCell="A25" sqref="A25"/>
    </sheetView>
  </sheetViews>
  <sheetFormatPr defaultRowHeight="12.75"/>
  <cols>
    <col min="1" max="1" width="5" style="57" customWidth="1"/>
    <col min="2" max="2" width="11.7109375" style="57" customWidth="1"/>
    <col min="3" max="3" width="73" style="57" customWidth="1"/>
    <col min="4" max="4" width="6.42578125" style="57" customWidth="1"/>
    <col min="5" max="5" width="8.140625" style="62" customWidth="1"/>
    <col min="6" max="6" width="8.28515625" style="57" customWidth="1"/>
    <col min="7" max="7" width="7" style="57" customWidth="1"/>
    <col min="8" max="8" width="7.7109375" style="57" customWidth="1"/>
    <col min="9" max="9" width="10" style="57" customWidth="1"/>
    <col min="10" max="10" width="7.5703125" style="57" customWidth="1"/>
    <col min="11" max="11" width="8.7109375" style="57" customWidth="1"/>
    <col min="12" max="12" width="9.140625" style="57" customWidth="1"/>
    <col min="13" max="13" width="9" style="57" customWidth="1"/>
    <col min="14" max="14" width="9.85546875" style="57" customWidth="1"/>
    <col min="15" max="15" width="11.42578125" style="57" customWidth="1"/>
    <col min="16" max="16" width="10.42578125" style="57" customWidth="1"/>
    <col min="17" max="16384" width="9.140625" style="57"/>
  </cols>
  <sheetData>
    <row r="1" spans="1:16">
      <c r="C1" s="58"/>
      <c r="D1" s="58"/>
      <c r="E1" s="58"/>
      <c r="G1" s="59" t="s">
        <v>78</v>
      </c>
      <c r="H1" s="58" t="s">
        <v>160</v>
      </c>
      <c r="I1" s="58"/>
      <c r="J1" s="58"/>
      <c r="K1" s="58"/>
      <c r="L1" s="58"/>
      <c r="M1" s="58"/>
      <c r="N1" s="58"/>
      <c r="O1" s="58"/>
      <c r="P1" s="58"/>
    </row>
    <row r="2" spans="1:16">
      <c r="B2" s="60"/>
      <c r="C2" s="60"/>
      <c r="D2" s="60"/>
      <c r="E2" s="60"/>
      <c r="F2" s="60"/>
      <c r="G2" s="60" t="s">
        <v>149</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P56</f>
        <v>0</v>
      </c>
      <c r="P6" s="65" t="s">
        <v>52</v>
      </c>
    </row>
    <row r="7" spans="1:16">
      <c r="A7" s="57" t="s">
        <v>140</v>
      </c>
    </row>
    <row r="8" spans="1:16">
      <c r="A8" s="57" t="s">
        <v>114</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56.2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68" customFormat="1" ht="11.25">
      <c r="A13" s="70"/>
      <c r="B13" s="70"/>
      <c r="C13" s="71"/>
      <c r="D13" s="70"/>
      <c r="E13" s="72"/>
      <c r="F13" s="70"/>
      <c r="G13" s="70"/>
      <c r="H13" s="70"/>
      <c r="I13" s="70"/>
      <c r="J13" s="70"/>
      <c r="K13" s="70"/>
      <c r="L13" s="73"/>
      <c r="M13" s="70"/>
      <c r="N13" s="70"/>
      <c r="O13" s="70"/>
      <c r="P13" s="70"/>
    </row>
    <row r="14" spans="1:16" s="68" customFormat="1" ht="11.25">
      <c r="A14" s="70"/>
      <c r="B14" s="70"/>
      <c r="C14" s="71"/>
      <c r="D14" s="70"/>
      <c r="E14" s="72"/>
      <c r="F14" s="70"/>
      <c r="G14" s="70"/>
      <c r="H14" s="70"/>
      <c r="I14" s="70"/>
      <c r="J14" s="70"/>
      <c r="K14" s="70"/>
      <c r="L14" s="73"/>
      <c r="M14" s="70"/>
      <c r="N14" s="70"/>
      <c r="O14" s="70"/>
      <c r="P14" s="70"/>
    </row>
    <row r="15" spans="1:16" s="53" customFormat="1">
      <c r="A15" s="271">
        <v>1</v>
      </c>
      <c r="B15" s="52"/>
      <c r="C15" s="131" t="s">
        <v>472</v>
      </c>
      <c r="D15" s="52" t="s">
        <v>58</v>
      </c>
      <c r="E15" s="52">
        <v>1</v>
      </c>
      <c r="F15" s="448"/>
      <c r="G15" s="449"/>
      <c r="H15" s="450">
        <f t="shared" ref="H15:H54" si="1">ROUND(F15*G15,2)</f>
        <v>0</v>
      </c>
      <c r="I15" s="449"/>
      <c r="J15" s="451"/>
      <c r="K15" s="452">
        <f t="shared" ref="K15:K54" si="2">ROUND(SUM(H15:J15),2)</f>
        <v>0</v>
      </c>
      <c r="L15" s="453">
        <f t="shared" ref="L15:L54" si="3">ROUND(E15*F15,2)</f>
        <v>0</v>
      </c>
      <c r="M15" s="454">
        <f t="shared" ref="M15:M54" si="4">ROUND(E15*H15,2)</f>
        <v>0</v>
      </c>
      <c r="N15" s="454">
        <f t="shared" ref="N15:N54" si="5">ROUND(E15*I15,2)</f>
        <v>0</v>
      </c>
      <c r="O15" s="454">
        <f t="shared" ref="O15:O54" si="6">ROUND(E15*J15,2)</f>
        <v>0</v>
      </c>
      <c r="P15" s="454">
        <f t="shared" ref="P15:P54" si="7">ROUND(SUM(M15:O15),2)</f>
        <v>0</v>
      </c>
    </row>
    <row r="16" spans="1:16" s="53" customFormat="1">
      <c r="A16" s="271">
        <v>2</v>
      </c>
      <c r="B16" s="52"/>
      <c r="C16" s="131" t="s">
        <v>564</v>
      </c>
      <c r="D16" s="52" t="s">
        <v>58</v>
      </c>
      <c r="E16" s="52">
        <v>3</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53" customFormat="1">
      <c r="A17" s="271">
        <v>3</v>
      </c>
      <c r="B17" s="52"/>
      <c r="C17" s="131" t="s">
        <v>473</v>
      </c>
      <c r="D17" s="52" t="s">
        <v>58</v>
      </c>
      <c r="E17" s="52">
        <v>1</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53" customFormat="1">
      <c r="A18" s="271">
        <v>4</v>
      </c>
      <c r="B18" s="52"/>
      <c r="C18" s="131" t="s">
        <v>474</v>
      </c>
      <c r="D18" s="52" t="s">
        <v>58</v>
      </c>
      <c r="E18" s="52">
        <v>2</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53" customFormat="1">
      <c r="A19" s="271">
        <v>5</v>
      </c>
      <c r="B19" s="52"/>
      <c r="C19" s="131" t="s">
        <v>475</v>
      </c>
      <c r="D19" s="52" t="s">
        <v>58</v>
      </c>
      <c r="E19" s="52">
        <v>402</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53" customFormat="1">
      <c r="A20" s="271">
        <v>6</v>
      </c>
      <c r="B20" s="52"/>
      <c r="C20" s="131" t="s">
        <v>476</v>
      </c>
      <c r="D20" s="52" t="s">
        <v>58</v>
      </c>
      <c r="E20" s="52">
        <v>1</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53" customFormat="1">
      <c r="A21" s="271">
        <v>7</v>
      </c>
      <c r="B21" s="52"/>
      <c r="C21" s="131" t="s">
        <v>477</v>
      </c>
      <c r="D21" s="52" t="s">
        <v>58</v>
      </c>
      <c r="E21" s="52">
        <v>16</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53" customFormat="1">
      <c r="A22" s="271">
        <v>8</v>
      </c>
      <c r="B22" s="52"/>
      <c r="C22" s="131" t="s">
        <v>478</v>
      </c>
      <c r="D22" s="52" t="s">
        <v>58</v>
      </c>
      <c r="E22" s="52">
        <v>24</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53" customFormat="1">
      <c r="A23" s="271">
        <v>9</v>
      </c>
      <c r="B23" s="52"/>
      <c r="C23" s="131" t="s">
        <v>479</v>
      </c>
      <c r="D23" s="52" t="s">
        <v>60</v>
      </c>
      <c r="E23" s="52">
        <v>24</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53" customFormat="1">
      <c r="A24" s="271">
        <v>10</v>
      </c>
      <c r="B24" s="52"/>
      <c r="C24" s="131" t="s">
        <v>480</v>
      </c>
      <c r="D24" s="52" t="s">
        <v>58</v>
      </c>
      <c r="E24" s="52">
        <v>65</v>
      </c>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53" customFormat="1">
      <c r="A25" s="271">
        <v>11</v>
      </c>
      <c r="B25" s="52"/>
      <c r="C25" s="131" t="s">
        <v>481</v>
      </c>
      <c r="D25" s="52" t="s">
        <v>58</v>
      </c>
      <c r="E25" s="52">
        <v>53</v>
      </c>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53" customFormat="1">
      <c r="A26" s="271">
        <v>12</v>
      </c>
      <c r="B26" s="52"/>
      <c r="C26" s="131" t="s">
        <v>482</v>
      </c>
      <c r="D26" s="52" t="s">
        <v>58</v>
      </c>
      <c r="E26" s="52">
        <v>301</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53" customFormat="1">
      <c r="A27" s="271">
        <v>13</v>
      </c>
      <c r="B27" s="52"/>
      <c r="C27" s="131" t="s">
        <v>483</v>
      </c>
      <c r="D27" s="52" t="s">
        <v>58</v>
      </c>
      <c r="E27" s="52">
        <v>5</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53" customFormat="1" ht="25.5">
      <c r="A28" s="271">
        <v>14</v>
      </c>
      <c r="B28" s="52" t="s">
        <v>496</v>
      </c>
      <c r="C28" s="131" t="s">
        <v>484</v>
      </c>
      <c r="D28" s="52" t="s">
        <v>58</v>
      </c>
      <c r="E28" s="52">
        <v>4</v>
      </c>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53" customFormat="1">
      <c r="A29" s="271">
        <v>15</v>
      </c>
      <c r="B29" s="52"/>
      <c r="C29" s="131" t="s">
        <v>485</v>
      </c>
      <c r="D29" s="52" t="s">
        <v>58</v>
      </c>
      <c r="E29" s="52">
        <v>9</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53" customFormat="1">
      <c r="A30" s="271">
        <v>16</v>
      </c>
      <c r="B30" s="52"/>
      <c r="C30" s="131" t="s">
        <v>486</v>
      </c>
      <c r="D30" s="52" t="s">
        <v>58</v>
      </c>
      <c r="E30" s="52">
        <v>1</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53" customFormat="1">
      <c r="A31" s="271">
        <v>17</v>
      </c>
      <c r="B31" s="52"/>
      <c r="C31" s="131" t="s">
        <v>487</v>
      </c>
      <c r="D31" s="52" t="s">
        <v>58</v>
      </c>
      <c r="E31" s="52">
        <v>3</v>
      </c>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53" customFormat="1">
      <c r="A32" s="271">
        <v>18</v>
      </c>
      <c r="B32" s="52"/>
      <c r="C32" s="131" t="s">
        <v>488</v>
      </c>
      <c r="D32" s="52" t="s">
        <v>58</v>
      </c>
      <c r="E32" s="52">
        <v>12</v>
      </c>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53" customFormat="1">
      <c r="A33" s="271">
        <v>19</v>
      </c>
      <c r="B33" s="52"/>
      <c r="C33" s="131" t="s">
        <v>557</v>
      </c>
      <c r="D33" s="52" t="s">
        <v>58</v>
      </c>
      <c r="E33" s="52">
        <v>10</v>
      </c>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53" customFormat="1">
      <c r="A34" s="271">
        <v>20</v>
      </c>
      <c r="B34" s="52" t="s">
        <v>497</v>
      </c>
      <c r="C34" s="131" t="s">
        <v>500</v>
      </c>
      <c r="D34" s="52" t="s">
        <v>58</v>
      </c>
      <c r="E34" s="52">
        <v>10</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s="53" customFormat="1">
      <c r="A35" s="271">
        <v>21</v>
      </c>
      <c r="B35" s="52" t="s">
        <v>497</v>
      </c>
      <c r="C35" s="131" t="s">
        <v>583</v>
      </c>
      <c r="D35" s="52" t="s">
        <v>58</v>
      </c>
      <c r="E35" s="52">
        <v>60</v>
      </c>
      <c r="F35" s="448"/>
      <c r="G35" s="449"/>
      <c r="H35" s="450">
        <f t="shared" si="1"/>
        <v>0</v>
      </c>
      <c r="I35" s="449"/>
      <c r="J35" s="451"/>
      <c r="K35" s="452">
        <f t="shared" si="2"/>
        <v>0</v>
      </c>
      <c r="L35" s="453">
        <f t="shared" si="3"/>
        <v>0</v>
      </c>
      <c r="M35" s="454">
        <f t="shared" si="4"/>
        <v>0</v>
      </c>
      <c r="N35" s="454">
        <f t="shared" si="5"/>
        <v>0</v>
      </c>
      <c r="O35" s="454">
        <f t="shared" si="6"/>
        <v>0</v>
      </c>
      <c r="P35" s="454">
        <f t="shared" si="7"/>
        <v>0</v>
      </c>
    </row>
    <row r="36" spans="1:16" s="53" customFormat="1">
      <c r="A36" s="271">
        <v>22</v>
      </c>
      <c r="B36" s="52" t="s">
        <v>497</v>
      </c>
      <c r="C36" s="131" t="s">
        <v>558</v>
      </c>
      <c r="D36" s="52" t="s">
        <v>58</v>
      </c>
      <c r="E36" s="52">
        <v>60</v>
      </c>
      <c r="F36" s="448"/>
      <c r="G36" s="449"/>
      <c r="H36" s="450">
        <f t="shared" si="1"/>
        <v>0</v>
      </c>
      <c r="I36" s="449"/>
      <c r="J36" s="451"/>
      <c r="K36" s="452">
        <f t="shared" si="2"/>
        <v>0</v>
      </c>
      <c r="L36" s="453">
        <f t="shared" si="3"/>
        <v>0</v>
      </c>
      <c r="M36" s="454">
        <f t="shared" si="4"/>
        <v>0</v>
      </c>
      <c r="N36" s="454">
        <f t="shared" si="5"/>
        <v>0</v>
      </c>
      <c r="O36" s="454">
        <f t="shared" si="6"/>
        <v>0</v>
      </c>
      <c r="P36" s="454">
        <f t="shared" si="7"/>
        <v>0</v>
      </c>
    </row>
    <row r="37" spans="1:16" s="53" customFormat="1">
      <c r="A37" s="271">
        <v>23</v>
      </c>
      <c r="B37" s="52"/>
      <c r="C37" s="131" t="s">
        <v>489</v>
      </c>
      <c r="D37" s="52" t="s">
        <v>58</v>
      </c>
      <c r="E37" s="52">
        <v>24</v>
      </c>
      <c r="F37" s="448"/>
      <c r="G37" s="449"/>
      <c r="H37" s="450">
        <f t="shared" si="1"/>
        <v>0</v>
      </c>
      <c r="I37" s="449"/>
      <c r="J37" s="451"/>
      <c r="K37" s="452">
        <f t="shared" si="2"/>
        <v>0</v>
      </c>
      <c r="L37" s="453">
        <f t="shared" si="3"/>
        <v>0</v>
      </c>
      <c r="M37" s="454">
        <f t="shared" si="4"/>
        <v>0</v>
      </c>
      <c r="N37" s="454">
        <f t="shared" si="5"/>
        <v>0</v>
      </c>
      <c r="O37" s="454">
        <f t="shared" si="6"/>
        <v>0</v>
      </c>
      <c r="P37" s="454">
        <f t="shared" si="7"/>
        <v>0</v>
      </c>
    </row>
    <row r="38" spans="1:16" s="53" customFormat="1">
      <c r="A38" s="271">
        <v>24</v>
      </c>
      <c r="B38" s="52" t="s">
        <v>467</v>
      </c>
      <c r="C38" s="131" t="s">
        <v>501</v>
      </c>
      <c r="D38" s="52" t="s">
        <v>58</v>
      </c>
      <c r="E38" s="52">
        <v>9</v>
      </c>
      <c r="F38" s="448"/>
      <c r="G38" s="449"/>
      <c r="H38" s="450">
        <f t="shared" si="1"/>
        <v>0</v>
      </c>
      <c r="I38" s="449"/>
      <c r="J38" s="451"/>
      <c r="K38" s="452">
        <f t="shared" si="2"/>
        <v>0</v>
      </c>
      <c r="L38" s="453">
        <f t="shared" si="3"/>
        <v>0</v>
      </c>
      <c r="M38" s="454">
        <f t="shared" si="4"/>
        <v>0</v>
      </c>
      <c r="N38" s="454">
        <f t="shared" si="5"/>
        <v>0</v>
      </c>
      <c r="O38" s="454">
        <f t="shared" si="6"/>
        <v>0</v>
      </c>
      <c r="P38" s="454">
        <f t="shared" si="7"/>
        <v>0</v>
      </c>
    </row>
    <row r="39" spans="1:16" s="53" customFormat="1">
      <c r="A39" s="271">
        <v>25</v>
      </c>
      <c r="B39" s="52"/>
      <c r="C39" s="131" t="s">
        <v>490</v>
      </c>
      <c r="D39" s="52" t="s">
        <v>58</v>
      </c>
      <c r="E39" s="52">
        <v>1</v>
      </c>
      <c r="F39" s="448"/>
      <c r="G39" s="449"/>
      <c r="H39" s="450">
        <f t="shared" si="1"/>
        <v>0</v>
      </c>
      <c r="I39" s="449"/>
      <c r="J39" s="451"/>
      <c r="K39" s="452">
        <f t="shared" si="2"/>
        <v>0</v>
      </c>
      <c r="L39" s="453">
        <f t="shared" si="3"/>
        <v>0</v>
      </c>
      <c r="M39" s="454">
        <f t="shared" si="4"/>
        <v>0</v>
      </c>
      <c r="N39" s="454">
        <f t="shared" si="5"/>
        <v>0</v>
      </c>
      <c r="O39" s="454">
        <f t="shared" si="6"/>
        <v>0</v>
      </c>
      <c r="P39" s="454">
        <f t="shared" si="7"/>
        <v>0</v>
      </c>
    </row>
    <row r="40" spans="1:16" s="53" customFormat="1">
      <c r="A40" s="271"/>
      <c r="B40" s="52"/>
      <c r="C40" s="414" t="s">
        <v>491</v>
      </c>
      <c r="D40" s="131"/>
      <c r="E40" s="131"/>
      <c r="F40" s="448"/>
      <c r="G40" s="449"/>
      <c r="H40" s="450">
        <f t="shared" si="1"/>
        <v>0</v>
      </c>
      <c r="I40" s="449"/>
      <c r="J40" s="451"/>
      <c r="K40" s="452">
        <f t="shared" si="2"/>
        <v>0</v>
      </c>
      <c r="L40" s="453">
        <f t="shared" si="3"/>
        <v>0</v>
      </c>
      <c r="M40" s="454">
        <f t="shared" si="4"/>
        <v>0</v>
      </c>
      <c r="N40" s="454">
        <f t="shared" si="5"/>
        <v>0</v>
      </c>
      <c r="O40" s="454">
        <f t="shared" si="6"/>
        <v>0</v>
      </c>
      <c r="P40" s="454">
        <f t="shared" si="7"/>
        <v>0</v>
      </c>
    </row>
    <row r="41" spans="1:16" s="53" customFormat="1">
      <c r="A41" s="271">
        <v>26</v>
      </c>
      <c r="B41" s="52" t="s">
        <v>468</v>
      </c>
      <c r="C41" s="131" t="s">
        <v>492</v>
      </c>
      <c r="D41" s="52" t="s">
        <v>11</v>
      </c>
      <c r="E41" s="190">
        <v>3300</v>
      </c>
      <c r="F41" s="448"/>
      <c r="G41" s="449"/>
      <c r="H41" s="450">
        <f t="shared" si="1"/>
        <v>0</v>
      </c>
      <c r="I41" s="449"/>
      <c r="J41" s="451"/>
      <c r="K41" s="452">
        <f t="shared" si="2"/>
        <v>0</v>
      </c>
      <c r="L41" s="453">
        <f t="shared" si="3"/>
        <v>0</v>
      </c>
      <c r="M41" s="454">
        <f t="shared" si="4"/>
        <v>0</v>
      </c>
      <c r="N41" s="454">
        <f t="shared" si="5"/>
        <v>0</v>
      </c>
      <c r="O41" s="454">
        <f t="shared" si="6"/>
        <v>0</v>
      </c>
      <c r="P41" s="454">
        <f t="shared" si="7"/>
        <v>0</v>
      </c>
    </row>
    <row r="42" spans="1:16" s="53" customFormat="1">
      <c r="A42" s="271">
        <v>27</v>
      </c>
      <c r="B42" s="52" t="s">
        <v>468</v>
      </c>
      <c r="C42" s="131" t="s">
        <v>493</v>
      </c>
      <c r="D42" s="52" t="s">
        <v>11</v>
      </c>
      <c r="E42" s="190">
        <v>500</v>
      </c>
      <c r="F42" s="448"/>
      <c r="G42" s="449"/>
      <c r="H42" s="450">
        <f t="shared" si="1"/>
        <v>0</v>
      </c>
      <c r="I42" s="449"/>
      <c r="J42" s="451"/>
      <c r="K42" s="452">
        <f t="shared" si="2"/>
        <v>0</v>
      </c>
      <c r="L42" s="453">
        <f t="shared" si="3"/>
        <v>0</v>
      </c>
      <c r="M42" s="454">
        <f t="shared" si="4"/>
        <v>0</v>
      </c>
      <c r="N42" s="454">
        <f t="shared" si="5"/>
        <v>0</v>
      </c>
      <c r="O42" s="454">
        <f t="shared" si="6"/>
        <v>0</v>
      </c>
      <c r="P42" s="454">
        <f t="shared" si="7"/>
        <v>0</v>
      </c>
    </row>
    <row r="43" spans="1:16" s="53" customFormat="1">
      <c r="A43" s="271">
        <v>28</v>
      </c>
      <c r="B43" s="52" t="s">
        <v>469</v>
      </c>
      <c r="C43" s="131" t="s">
        <v>494</v>
      </c>
      <c r="D43" s="52" t="s">
        <v>11</v>
      </c>
      <c r="E43" s="190">
        <v>500</v>
      </c>
      <c r="F43" s="448"/>
      <c r="G43" s="449"/>
      <c r="H43" s="450">
        <f t="shared" si="1"/>
        <v>0</v>
      </c>
      <c r="I43" s="449"/>
      <c r="J43" s="451"/>
      <c r="K43" s="452">
        <f t="shared" si="2"/>
        <v>0</v>
      </c>
      <c r="L43" s="453">
        <f t="shared" si="3"/>
        <v>0</v>
      </c>
      <c r="M43" s="454">
        <f t="shared" si="4"/>
        <v>0</v>
      </c>
      <c r="N43" s="454">
        <f t="shared" si="5"/>
        <v>0</v>
      </c>
      <c r="O43" s="454">
        <f t="shared" si="6"/>
        <v>0</v>
      </c>
      <c r="P43" s="454">
        <f t="shared" si="7"/>
        <v>0</v>
      </c>
    </row>
    <row r="44" spans="1:16" s="53" customFormat="1">
      <c r="A44" s="271">
        <v>29</v>
      </c>
      <c r="B44" s="52" t="s">
        <v>469</v>
      </c>
      <c r="C44" s="131" t="s">
        <v>495</v>
      </c>
      <c r="D44" s="52" t="s">
        <v>11</v>
      </c>
      <c r="E44" s="190">
        <v>100</v>
      </c>
      <c r="F44" s="448"/>
      <c r="G44" s="449"/>
      <c r="H44" s="450">
        <f t="shared" si="1"/>
        <v>0</v>
      </c>
      <c r="I44" s="449"/>
      <c r="J44" s="451"/>
      <c r="K44" s="452">
        <f t="shared" si="2"/>
        <v>0</v>
      </c>
      <c r="L44" s="453">
        <f t="shared" si="3"/>
        <v>0</v>
      </c>
      <c r="M44" s="454">
        <f t="shared" si="4"/>
        <v>0</v>
      </c>
      <c r="N44" s="454">
        <f t="shared" si="5"/>
        <v>0</v>
      </c>
      <c r="O44" s="454">
        <f t="shared" si="6"/>
        <v>0</v>
      </c>
      <c r="P44" s="454">
        <f t="shared" si="7"/>
        <v>0</v>
      </c>
    </row>
    <row r="45" spans="1:16" s="53" customFormat="1">
      <c r="A45" s="271">
        <v>30</v>
      </c>
      <c r="B45" s="52" t="s">
        <v>498</v>
      </c>
      <c r="C45" s="131" t="s">
        <v>559</v>
      </c>
      <c r="D45" s="52" t="s">
        <v>58</v>
      </c>
      <c r="E45" s="52">
        <v>80</v>
      </c>
      <c r="F45" s="448"/>
      <c r="G45" s="449"/>
      <c r="H45" s="450">
        <f t="shared" si="1"/>
        <v>0</v>
      </c>
      <c r="I45" s="449"/>
      <c r="J45" s="451"/>
      <c r="K45" s="452">
        <f t="shared" si="2"/>
        <v>0</v>
      </c>
      <c r="L45" s="453">
        <f t="shared" si="3"/>
        <v>0</v>
      </c>
      <c r="M45" s="454">
        <f t="shared" si="4"/>
        <v>0</v>
      </c>
      <c r="N45" s="454">
        <f t="shared" si="5"/>
        <v>0</v>
      </c>
      <c r="O45" s="454">
        <f t="shared" si="6"/>
        <v>0</v>
      </c>
      <c r="P45" s="454">
        <f t="shared" si="7"/>
        <v>0</v>
      </c>
    </row>
    <row r="46" spans="1:16" s="53" customFormat="1">
      <c r="A46" s="271">
        <v>31</v>
      </c>
      <c r="B46" s="52" t="s">
        <v>498</v>
      </c>
      <c r="C46" s="131" t="s">
        <v>560</v>
      </c>
      <c r="D46" s="52" t="s">
        <v>58</v>
      </c>
      <c r="E46" s="52">
        <v>50</v>
      </c>
      <c r="F46" s="448"/>
      <c r="G46" s="449"/>
      <c r="H46" s="450">
        <f t="shared" si="1"/>
        <v>0</v>
      </c>
      <c r="I46" s="449"/>
      <c r="J46" s="451"/>
      <c r="K46" s="452">
        <f t="shared" si="2"/>
        <v>0</v>
      </c>
      <c r="L46" s="453">
        <f t="shared" si="3"/>
        <v>0</v>
      </c>
      <c r="M46" s="454">
        <f t="shared" si="4"/>
        <v>0</v>
      </c>
      <c r="N46" s="454">
        <f t="shared" si="5"/>
        <v>0</v>
      </c>
      <c r="O46" s="454">
        <f t="shared" si="6"/>
        <v>0</v>
      </c>
      <c r="P46" s="454">
        <f t="shared" si="7"/>
        <v>0</v>
      </c>
    </row>
    <row r="47" spans="1:16" s="53" customFormat="1">
      <c r="A47" s="271">
        <v>32</v>
      </c>
      <c r="B47" s="52" t="s">
        <v>499</v>
      </c>
      <c r="C47" s="131" t="s">
        <v>561</v>
      </c>
      <c r="D47" s="52" t="s">
        <v>58</v>
      </c>
      <c r="E47" s="52">
        <v>100</v>
      </c>
      <c r="F47" s="448"/>
      <c r="G47" s="449"/>
      <c r="H47" s="450">
        <f t="shared" si="1"/>
        <v>0</v>
      </c>
      <c r="I47" s="449"/>
      <c r="J47" s="451"/>
      <c r="K47" s="452">
        <f t="shared" si="2"/>
        <v>0</v>
      </c>
      <c r="L47" s="453">
        <f t="shared" si="3"/>
        <v>0</v>
      </c>
      <c r="M47" s="454">
        <f t="shared" si="4"/>
        <v>0</v>
      </c>
      <c r="N47" s="454">
        <f t="shared" si="5"/>
        <v>0</v>
      </c>
      <c r="O47" s="454">
        <f t="shared" si="6"/>
        <v>0</v>
      </c>
      <c r="P47" s="454">
        <f t="shared" si="7"/>
        <v>0</v>
      </c>
    </row>
    <row r="48" spans="1:16" s="53" customFormat="1">
      <c r="A48" s="271">
        <v>33</v>
      </c>
      <c r="B48" s="52" t="s">
        <v>470</v>
      </c>
      <c r="C48" s="131" t="s">
        <v>562</v>
      </c>
      <c r="D48" s="52" t="s">
        <v>58</v>
      </c>
      <c r="E48" s="52">
        <v>30</v>
      </c>
      <c r="F48" s="448"/>
      <c r="G48" s="449"/>
      <c r="H48" s="450">
        <f t="shared" si="1"/>
        <v>0</v>
      </c>
      <c r="I48" s="449"/>
      <c r="J48" s="451"/>
      <c r="K48" s="452">
        <f t="shared" si="2"/>
        <v>0</v>
      </c>
      <c r="L48" s="453">
        <f t="shared" si="3"/>
        <v>0</v>
      </c>
      <c r="M48" s="454">
        <f t="shared" si="4"/>
        <v>0</v>
      </c>
      <c r="N48" s="454">
        <f t="shared" si="5"/>
        <v>0</v>
      </c>
      <c r="O48" s="454">
        <f t="shared" si="6"/>
        <v>0</v>
      </c>
      <c r="P48" s="454">
        <f t="shared" si="7"/>
        <v>0</v>
      </c>
    </row>
    <row r="49" spans="1:16" s="53" customFormat="1" ht="25.5">
      <c r="A49" s="271">
        <v>34</v>
      </c>
      <c r="B49" s="52"/>
      <c r="C49" s="131" t="s">
        <v>471</v>
      </c>
      <c r="D49" s="52" t="s">
        <v>58</v>
      </c>
      <c r="E49" s="52">
        <v>1</v>
      </c>
      <c r="F49" s="448"/>
      <c r="G49" s="449"/>
      <c r="H49" s="450">
        <f t="shared" si="1"/>
        <v>0</v>
      </c>
      <c r="I49" s="449"/>
      <c r="J49" s="451"/>
      <c r="K49" s="452">
        <f t="shared" si="2"/>
        <v>0</v>
      </c>
      <c r="L49" s="453">
        <f t="shared" si="3"/>
        <v>0</v>
      </c>
      <c r="M49" s="454">
        <f t="shared" si="4"/>
        <v>0</v>
      </c>
      <c r="N49" s="454">
        <f t="shared" si="5"/>
        <v>0</v>
      </c>
      <c r="O49" s="454">
        <f t="shared" si="6"/>
        <v>0</v>
      </c>
      <c r="P49" s="454">
        <f t="shared" si="7"/>
        <v>0</v>
      </c>
    </row>
    <row r="50" spans="1:16" s="158" customFormat="1">
      <c r="A50" s="271"/>
      <c r="B50" s="159"/>
      <c r="E50" s="159"/>
      <c r="F50" s="448"/>
      <c r="G50" s="449"/>
      <c r="H50" s="450">
        <f t="shared" si="1"/>
        <v>0</v>
      </c>
      <c r="I50" s="449"/>
      <c r="J50" s="451"/>
      <c r="K50" s="452">
        <f t="shared" si="2"/>
        <v>0</v>
      </c>
      <c r="L50" s="453">
        <f t="shared" si="3"/>
        <v>0</v>
      </c>
      <c r="M50" s="454">
        <f t="shared" si="4"/>
        <v>0</v>
      </c>
      <c r="N50" s="454">
        <f t="shared" si="5"/>
        <v>0</v>
      </c>
      <c r="O50" s="454">
        <f t="shared" si="6"/>
        <v>0</v>
      </c>
      <c r="P50" s="454">
        <f t="shared" si="7"/>
        <v>0</v>
      </c>
    </row>
    <row r="51" spans="1:16" s="118" customFormat="1">
      <c r="A51" s="271">
        <v>35</v>
      </c>
      <c r="B51" s="271"/>
      <c r="C51" s="193" t="s">
        <v>161</v>
      </c>
      <c r="D51" s="271" t="s">
        <v>58</v>
      </c>
      <c r="E51" s="271">
        <v>1</v>
      </c>
      <c r="F51" s="448"/>
      <c r="G51" s="449"/>
      <c r="H51" s="450">
        <f t="shared" si="1"/>
        <v>0</v>
      </c>
      <c r="I51" s="449"/>
      <c r="J51" s="451"/>
      <c r="K51" s="452">
        <f t="shared" si="2"/>
        <v>0</v>
      </c>
      <c r="L51" s="453">
        <f t="shared" si="3"/>
        <v>0</v>
      </c>
      <c r="M51" s="454">
        <f t="shared" si="4"/>
        <v>0</v>
      </c>
      <c r="N51" s="454">
        <f t="shared" si="5"/>
        <v>0</v>
      </c>
      <c r="O51" s="454">
        <f t="shared" si="6"/>
        <v>0</v>
      </c>
      <c r="P51" s="454">
        <f t="shared" si="7"/>
        <v>0</v>
      </c>
    </row>
    <row r="52" spans="1:16" s="53" customFormat="1">
      <c r="A52" s="271">
        <v>36</v>
      </c>
      <c r="B52" s="131"/>
      <c r="C52" s="131" t="s">
        <v>570</v>
      </c>
      <c r="D52" s="52" t="s">
        <v>58</v>
      </c>
      <c r="E52" s="52">
        <v>1</v>
      </c>
      <c r="F52" s="448"/>
      <c r="G52" s="449"/>
      <c r="H52" s="450">
        <f t="shared" si="1"/>
        <v>0</v>
      </c>
      <c r="I52" s="449"/>
      <c r="J52" s="451"/>
      <c r="K52" s="452">
        <f t="shared" si="2"/>
        <v>0</v>
      </c>
      <c r="L52" s="453">
        <f t="shared" si="3"/>
        <v>0</v>
      </c>
      <c r="M52" s="454">
        <f t="shared" si="4"/>
        <v>0</v>
      </c>
      <c r="N52" s="454">
        <f t="shared" si="5"/>
        <v>0</v>
      </c>
      <c r="O52" s="454">
        <f t="shared" si="6"/>
        <v>0</v>
      </c>
      <c r="P52" s="454">
        <f t="shared" si="7"/>
        <v>0</v>
      </c>
    </row>
    <row r="53" spans="1:16" s="118" customFormat="1">
      <c r="A53" s="271">
        <v>37</v>
      </c>
      <c r="B53" s="415"/>
      <c r="C53" s="53" t="s">
        <v>97</v>
      </c>
      <c r="D53" s="271" t="s">
        <v>58</v>
      </c>
      <c r="E53" s="415">
        <v>1</v>
      </c>
      <c r="F53" s="448"/>
      <c r="G53" s="449"/>
      <c r="H53" s="450">
        <f t="shared" si="1"/>
        <v>0</v>
      </c>
      <c r="I53" s="449"/>
      <c r="J53" s="451"/>
      <c r="K53" s="452">
        <f t="shared" si="2"/>
        <v>0</v>
      </c>
      <c r="L53" s="453">
        <f t="shared" si="3"/>
        <v>0</v>
      </c>
      <c r="M53" s="454">
        <f t="shared" si="4"/>
        <v>0</v>
      </c>
      <c r="N53" s="454">
        <f t="shared" si="5"/>
        <v>0</v>
      </c>
      <c r="O53" s="454">
        <f t="shared" si="6"/>
        <v>0</v>
      </c>
      <c r="P53" s="454">
        <f t="shared" si="7"/>
        <v>0</v>
      </c>
    </row>
    <row r="54" spans="1:16" s="84" customFormat="1">
      <c r="A54" s="54">
        <v>38</v>
      </c>
      <c r="B54" s="106"/>
      <c r="C54" s="420" t="s">
        <v>573</v>
      </c>
      <c r="D54" s="106" t="s">
        <v>58</v>
      </c>
      <c r="E54" s="107">
        <v>1</v>
      </c>
      <c r="F54" s="448"/>
      <c r="G54" s="449"/>
      <c r="H54" s="450">
        <f t="shared" si="1"/>
        <v>0</v>
      </c>
      <c r="I54" s="449"/>
      <c r="J54" s="451"/>
      <c r="K54" s="452">
        <f t="shared" si="2"/>
        <v>0</v>
      </c>
      <c r="L54" s="453">
        <f t="shared" si="3"/>
        <v>0</v>
      </c>
      <c r="M54" s="454">
        <f t="shared" si="4"/>
        <v>0</v>
      </c>
      <c r="N54" s="454">
        <f t="shared" si="5"/>
        <v>0</v>
      </c>
      <c r="O54" s="454">
        <f t="shared" si="6"/>
        <v>0</v>
      </c>
      <c r="P54" s="454">
        <f t="shared" si="7"/>
        <v>0</v>
      </c>
    </row>
    <row r="55" spans="1:16">
      <c r="C55" s="416" t="s">
        <v>563</v>
      </c>
      <c r="D55" s="95"/>
      <c r="F55" s="95"/>
      <c r="G55" s="86"/>
      <c r="H55" s="95"/>
      <c r="I55" s="95"/>
      <c r="J55" s="95"/>
      <c r="K55" s="96"/>
      <c r="L55" s="97"/>
      <c r="M55" s="98"/>
      <c r="N55" s="98"/>
      <c r="O55" s="98"/>
      <c r="P55" s="98"/>
    </row>
    <row r="56" spans="1:16">
      <c r="C56" s="96" t="s">
        <v>149</v>
      </c>
      <c r="D56" s="57" t="s">
        <v>37</v>
      </c>
      <c r="E56" s="100">
        <v>3800</v>
      </c>
      <c r="F56" s="95"/>
      <c r="G56" s="86"/>
      <c r="H56" s="95"/>
      <c r="I56" s="95"/>
      <c r="L56" s="101">
        <f>SUM($L$13:L55)</f>
        <v>0</v>
      </c>
      <c r="M56" s="102">
        <f>SUM($M$13:M55)</f>
        <v>0</v>
      </c>
      <c r="N56" s="102">
        <f>SUM($N$13:N55)</f>
        <v>0</v>
      </c>
      <c r="O56" s="102">
        <f>SUM($O$13:O55)</f>
        <v>0</v>
      </c>
      <c r="P56" s="102">
        <f>SUM($P$13:P55)</f>
        <v>0</v>
      </c>
    </row>
    <row r="57" spans="1:16">
      <c r="G57" s="86"/>
      <c r="L57" s="103"/>
    </row>
    <row r="58" spans="1:16">
      <c r="C58" s="417"/>
      <c r="G58" s="86"/>
      <c r="L58" s="103"/>
    </row>
    <row r="59" spans="1:16">
      <c r="C59" s="417"/>
      <c r="G59" s="86"/>
      <c r="L59" s="103"/>
      <c r="P59" s="40"/>
    </row>
    <row r="60" spans="1:16">
      <c r="G60" s="77"/>
      <c r="L60" s="103"/>
    </row>
    <row r="61" spans="1:16">
      <c r="G61" s="77"/>
      <c r="L61" s="103"/>
    </row>
    <row r="62" spans="1:16">
      <c r="G62" s="77"/>
      <c r="L62" s="103"/>
    </row>
    <row r="63" spans="1:16">
      <c r="G63" s="77"/>
      <c r="L63" s="103"/>
    </row>
    <row r="64" spans="1:16">
      <c r="G64" s="77"/>
      <c r="L64" s="103"/>
    </row>
    <row r="65" spans="7:12">
      <c r="G65" s="77"/>
      <c r="L65" s="103"/>
    </row>
    <row r="66" spans="7:12">
      <c r="G66" s="77"/>
      <c r="L66" s="103"/>
    </row>
    <row r="67" spans="7:12">
      <c r="G67" s="77"/>
      <c r="L67" s="103"/>
    </row>
    <row r="68" spans="7:12">
      <c r="G68" s="77"/>
      <c r="L68" s="103"/>
    </row>
    <row r="69" spans="7:12">
      <c r="G69" s="77"/>
      <c r="L69" s="103"/>
    </row>
    <row r="70" spans="7:12">
      <c r="G70" s="77"/>
      <c r="L70" s="103"/>
    </row>
    <row r="71" spans="7:12">
      <c r="G71" s="77"/>
      <c r="L71" s="103"/>
    </row>
    <row r="72" spans="7:12">
      <c r="G72" s="77"/>
      <c r="L72" s="103"/>
    </row>
    <row r="73" spans="7:12">
      <c r="G73" s="77"/>
      <c r="L73" s="103"/>
    </row>
    <row r="74" spans="7:12">
      <c r="G74" s="77"/>
      <c r="L74" s="103"/>
    </row>
    <row r="75" spans="7:12">
      <c r="G75" s="77"/>
      <c r="L75" s="103"/>
    </row>
    <row r="76" spans="7:12">
      <c r="G76" s="77"/>
      <c r="L76" s="103"/>
    </row>
    <row r="77" spans="7:12">
      <c r="G77" s="77"/>
      <c r="L77" s="103"/>
    </row>
    <row r="78" spans="7:12">
      <c r="G78" s="77"/>
      <c r="L78" s="103"/>
    </row>
    <row r="79" spans="7:12">
      <c r="G79" s="77"/>
      <c r="L79" s="103"/>
    </row>
    <row r="80" spans="7:12">
      <c r="G80" s="77"/>
      <c r="L80" s="103"/>
    </row>
    <row r="81" spans="7:12">
      <c r="G81" s="77"/>
      <c r="L81" s="103"/>
    </row>
    <row r="82" spans="7:12">
      <c r="G82" s="77"/>
      <c r="L82" s="103"/>
    </row>
    <row r="83" spans="7:12">
      <c r="G83" s="77"/>
      <c r="L83" s="103"/>
    </row>
    <row r="84" spans="7:12">
      <c r="G84" s="77"/>
      <c r="L84" s="103"/>
    </row>
    <row r="85" spans="7:12">
      <c r="G85" s="77"/>
      <c r="L85" s="103"/>
    </row>
    <row r="86" spans="7:12">
      <c r="G86" s="77"/>
      <c r="L86" s="103"/>
    </row>
    <row r="87" spans="7:12">
      <c r="G87" s="77"/>
      <c r="L87" s="103"/>
    </row>
    <row r="88" spans="7:12">
      <c r="G88" s="77"/>
      <c r="L88" s="103"/>
    </row>
    <row r="89" spans="7:12">
      <c r="G89" s="77"/>
      <c r="L89" s="103"/>
    </row>
    <row r="90" spans="7:12">
      <c r="G90" s="77"/>
      <c r="L90" s="103"/>
    </row>
    <row r="91" spans="7:12">
      <c r="G91" s="77"/>
      <c r="L91" s="103"/>
    </row>
    <row r="92" spans="7:12">
      <c r="G92" s="77"/>
      <c r="L92" s="103"/>
    </row>
    <row r="93" spans="7:12">
      <c r="G93" s="77"/>
      <c r="L93" s="103"/>
    </row>
    <row r="94" spans="7:12">
      <c r="G94" s="77"/>
      <c r="L94" s="103"/>
    </row>
    <row r="95" spans="7:12">
      <c r="G95" s="77"/>
      <c r="L95" s="103"/>
    </row>
    <row r="96" spans="7:12">
      <c r="G96" s="77"/>
      <c r="L96" s="103"/>
    </row>
    <row r="97" spans="7:12">
      <c r="G97" s="77"/>
      <c r="L97" s="103"/>
    </row>
    <row r="98" spans="7:12">
      <c r="G98" s="77"/>
      <c r="L98" s="103"/>
    </row>
    <row r="99" spans="7:12">
      <c r="G99" s="77"/>
      <c r="L99" s="103"/>
    </row>
    <row r="100" spans="7:12">
      <c r="G100" s="77"/>
      <c r="L100" s="103"/>
    </row>
    <row r="101" spans="7:12">
      <c r="G101" s="77"/>
      <c r="L101" s="103"/>
    </row>
    <row r="102" spans="7:12">
      <c r="G102" s="77"/>
      <c r="L102" s="103"/>
    </row>
    <row r="103" spans="7:12">
      <c r="G103" s="77"/>
      <c r="L103" s="103"/>
    </row>
    <row r="104" spans="7:12">
      <c r="G104" s="77"/>
      <c r="L104" s="103"/>
    </row>
    <row r="105" spans="7:12">
      <c r="G105" s="77"/>
      <c r="L105" s="103"/>
    </row>
    <row r="106" spans="7:12">
      <c r="G106" s="77"/>
      <c r="L106" s="103"/>
    </row>
    <row r="107" spans="7:12">
      <c r="G107" s="77"/>
      <c r="L107" s="103"/>
    </row>
    <row r="108" spans="7:12">
      <c r="G108" s="77"/>
      <c r="L108" s="103"/>
    </row>
    <row r="109" spans="7:12">
      <c r="G109" s="77"/>
      <c r="L109" s="103"/>
    </row>
    <row r="110" spans="7:12">
      <c r="G110" s="77"/>
      <c r="L110" s="103"/>
    </row>
    <row r="111" spans="7:12">
      <c r="G111" s="77"/>
      <c r="L111" s="103"/>
    </row>
    <row r="112" spans="7:12">
      <c r="G112" s="77"/>
      <c r="L112" s="103"/>
    </row>
    <row r="113" spans="7:12">
      <c r="G113" s="77"/>
      <c r="L113" s="103"/>
    </row>
    <row r="114" spans="7:12">
      <c r="G114" s="77"/>
      <c r="L114" s="103"/>
    </row>
    <row r="115" spans="7:12">
      <c r="G115" s="77"/>
      <c r="L115" s="103"/>
    </row>
    <row r="116" spans="7:12">
      <c r="G116" s="77"/>
      <c r="L116" s="103"/>
    </row>
    <row r="117" spans="7:12">
      <c r="G117" s="77"/>
      <c r="L117" s="103"/>
    </row>
    <row r="118" spans="7:12">
      <c r="G118" s="77"/>
      <c r="L118" s="103"/>
    </row>
    <row r="119" spans="7:12">
      <c r="G119" s="77"/>
      <c r="L119" s="103"/>
    </row>
    <row r="120" spans="7:12">
      <c r="G120" s="77"/>
      <c r="L120" s="103"/>
    </row>
    <row r="121" spans="7:12">
      <c r="G121" s="77"/>
      <c r="L121" s="103"/>
    </row>
    <row r="122" spans="7:12">
      <c r="G122" s="77"/>
      <c r="L122" s="103"/>
    </row>
    <row r="123" spans="7:12">
      <c r="G123" s="77"/>
      <c r="L123" s="103"/>
    </row>
    <row r="124" spans="7:12">
      <c r="G124" s="77"/>
      <c r="L124" s="103"/>
    </row>
    <row r="125" spans="7:12">
      <c r="G125" s="77"/>
      <c r="L125" s="103"/>
    </row>
    <row r="126" spans="7:12">
      <c r="G126" s="77"/>
      <c r="L126" s="103"/>
    </row>
    <row r="127" spans="7:12">
      <c r="G127" s="77"/>
      <c r="L127" s="103"/>
    </row>
    <row r="128" spans="7:12">
      <c r="G128" s="77"/>
      <c r="L128" s="103"/>
    </row>
    <row r="129" spans="7:12">
      <c r="G129" s="77"/>
      <c r="L129" s="103"/>
    </row>
    <row r="130" spans="7:12">
      <c r="G130" s="77"/>
      <c r="L130" s="103"/>
    </row>
    <row r="131" spans="7:12">
      <c r="G131" s="77"/>
      <c r="L131" s="103"/>
    </row>
    <row r="132" spans="7:12">
      <c r="G132" s="77"/>
      <c r="L132" s="103"/>
    </row>
    <row r="133" spans="7:12">
      <c r="G133" s="77"/>
    </row>
    <row r="134" spans="7:12">
      <c r="G134" s="77"/>
    </row>
    <row r="135" spans="7:12">
      <c r="G135" s="77"/>
    </row>
    <row r="136" spans="7:12">
      <c r="G136" s="77"/>
    </row>
    <row r="137" spans="7:12">
      <c r="G137" s="77"/>
    </row>
    <row r="138" spans="7:12">
      <c r="G138" s="77"/>
    </row>
    <row r="139" spans="7:12">
      <c r="G139" s="77"/>
    </row>
    <row r="140" spans="7:12">
      <c r="G140" s="77"/>
    </row>
    <row r="141" spans="7:12">
      <c r="G141" s="77"/>
    </row>
    <row r="142" spans="7:12">
      <c r="G142" s="77"/>
    </row>
    <row r="143" spans="7:12">
      <c r="G143" s="77"/>
    </row>
    <row r="144" spans="7:12">
      <c r="G144" s="77"/>
    </row>
    <row r="145" spans="7:7">
      <c r="G145" s="77"/>
    </row>
    <row r="146" spans="7:7">
      <c r="G146" s="77"/>
    </row>
    <row r="147" spans="7:7">
      <c r="G147" s="77"/>
    </row>
    <row r="148" spans="7:7">
      <c r="G148" s="77"/>
    </row>
    <row r="149" spans="7:7">
      <c r="G149" s="77"/>
    </row>
    <row r="150" spans="7:7">
      <c r="G150" s="77"/>
    </row>
    <row r="151" spans="7:7">
      <c r="G151" s="77"/>
    </row>
    <row r="152" spans="7:7">
      <c r="G152" s="77"/>
    </row>
    <row r="153" spans="7:7">
      <c r="G153" s="77"/>
    </row>
    <row r="154" spans="7:7">
      <c r="G154" s="77"/>
    </row>
    <row r="155" spans="7:7">
      <c r="G155" s="77"/>
    </row>
    <row r="156" spans="7:7">
      <c r="G156" s="77"/>
    </row>
    <row r="157" spans="7:7">
      <c r="G157" s="77"/>
    </row>
    <row r="158" spans="7:7">
      <c r="G158" s="77"/>
    </row>
    <row r="159" spans="7:7">
      <c r="G159" s="77"/>
    </row>
    <row r="160" spans="7:7">
      <c r="G160" s="77"/>
    </row>
    <row r="161" spans="7:7">
      <c r="G161" s="77"/>
    </row>
    <row r="162" spans="7:7">
      <c r="G162" s="77"/>
    </row>
  </sheetData>
  <autoFilter ref="A12:P56" xr:uid="{00000000-0009-0000-0000-000018000000}"/>
  <mergeCells count="7">
    <mergeCell ref="L10:P10"/>
    <mergeCell ref="A10:A11"/>
    <mergeCell ref="B10:B11"/>
    <mergeCell ref="C10:C11"/>
    <mergeCell ref="D10:D11"/>
    <mergeCell ref="E10:E11"/>
    <mergeCell ref="F10:K10"/>
  </mergeCells>
  <printOptions horizontalCentered="1" gridLines="1"/>
  <pageMargins left="0" right="0" top="0.86614173228346458" bottom="0.39370078740157483" header="0.19685039370078741" footer="0.15748031496062992"/>
  <pageSetup paperSize="9" scale="61" orientation="landscape" r:id="rId1"/>
  <headerFooter alignWithMargins="0">
    <oddFooter>&amp;C&amp;A&amp;R&amp;P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27" transitionEvaluation="1">
    <tabColor rgb="FFC00000"/>
  </sheetPr>
  <dimension ref="A1:Q44"/>
  <sheetViews>
    <sheetView showZeros="0" topLeftCell="A27" zoomScaleNormal="100" zoomScaleSheetLayoutView="100" workbookViewId="0">
      <selection activeCell="A25" sqref="A25"/>
    </sheetView>
  </sheetViews>
  <sheetFormatPr defaultColWidth="12.5703125" defaultRowHeight="12.75"/>
  <cols>
    <col min="1" max="1" width="78.5703125" style="178" customWidth="1"/>
    <col min="2" max="2" width="10.85546875" style="144" bestFit="1" customWidth="1"/>
    <col min="3" max="5" width="13.28515625" style="144" bestFit="1" customWidth="1"/>
    <col min="6" max="16384" width="12.5703125" style="144"/>
  </cols>
  <sheetData>
    <row r="1" spans="1:7" ht="25.5">
      <c r="A1" s="160" t="str">
        <f>Vaks!A10</f>
        <v>Pasūtītājs: Pārtikas drošības, dzīvnieku veselības un vides zinātniskais institūts "BIOR"</v>
      </c>
      <c r="D1" s="161"/>
      <c r="F1" s="162"/>
      <c r="G1" s="163"/>
    </row>
    <row r="2" spans="1:7">
      <c r="A2" s="160" t="str">
        <f>Vaks!A14</f>
        <v>Projektētājs: SIA "Projektēšanas birojs LUDVIGS"</v>
      </c>
      <c r="D2" s="164"/>
      <c r="E2" s="164"/>
      <c r="G2" s="163"/>
    </row>
    <row r="3" spans="1:7">
      <c r="A3" s="160" t="str">
        <f>Vaks!A18</f>
        <v>Ekonomiskā daļa: SIA "CFO Konsultanti" Tāmēšanas birojs</v>
      </c>
      <c r="E3" s="164"/>
      <c r="G3" s="163"/>
    </row>
    <row r="4" spans="1:7" ht="25.5">
      <c r="A4" s="165" t="str">
        <f>Vaks!A23</f>
        <v>Objekta nosaukums: 'Laboratoriju ēkas pirmā un trešā stāva vienkāršotā atjaunošana''</v>
      </c>
      <c r="D4" s="164"/>
      <c r="F4" s="166"/>
      <c r="G4" s="163"/>
    </row>
    <row r="5" spans="1:7">
      <c r="A5" s="167" t="str">
        <f>Vaks!A24</f>
        <v>Objekta adrese:  Lejupes iela 3, Rīga, LV-1076</v>
      </c>
      <c r="F5" s="166"/>
      <c r="G5" s="163"/>
    </row>
    <row r="6" spans="1:7">
      <c r="A6" s="168"/>
      <c r="F6" s="166"/>
      <c r="G6" s="163"/>
    </row>
    <row r="7" spans="1:7">
      <c r="A7" s="169" t="s">
        <v>64</v>
      </c>
      <c r="F7" s="166"/>
      <c r="G7" s="163"/>
    </row>
    <row r="8" spans="1:7" ht="13.5" thickBot="1">
      <c r="A8" s="170"/>
      <c r="B8" s="171"/>
      <c r="C8" s="171"/>
      <c r="F8" s="166"/>
      <c r="G8" s="163"/>
    </row>
    <row r="9" spans="1:7">
      <c r="A9" s="447" t="s">
        <v>584</v>
      </c>
      <c r="F9" s="166"/>
      <c r="G9" s="163"/>
    </row>
    <row r="10" spans="1:7">
      <c r="A10" s="174" t="s">
        <v>585</v>
      </c>
      <c r="G10" s="163"/>
    </row>
    <row r="11" spans="1:7">
      <c r="A11" s="174" t="s">
        <v>586</v>
      </c>
      <c r="E11" s="172"/>
      <c r="G11" s="163"/>
    </row>
    <row r="12" spans="1:7">
      <c r="A12" s="131" t="s">
        <v>587</v>
      </c>
      <c r="F12" s="166"/>
      <c r="G12" s="163"/>
    </row>
    <row r="13" spans="1:7">
      <c r="A13" s="131" t="s">
        <v>588</v>
      </c>
      <c r="F13" s="166"/>
    </row>
    <row r="14" spans="1:7">
      <c r="A14" s="422" t="s">
        <v>589</v>
      </c>
      <c r="F14" s="166"/>
    </row>
    <row r="15" spans="1:7">
      <c r="A15" s="131" t="s">
        <v>590</v>
      </c>
      <c r="F15" s="166"/>
    </row>
    <row r="16" spans="1:7" ht="25.5">
      <c r="A16" s="131" t="s">
        <v>65</v>
      </c>
      <c r="F16" s="166"/>
    </row>
    <row r="17" spans="1:17" ht="39" thickBot="1">
      <c r="A17" s="173" t="s">
        <v>66</v>
      </c>
      <c r="B17" s="171"/>
      <c r="C17" s="171"/>
      <c r="F17" s="166"/>
    </row>
    <row r="18" spans="1:17">
      <c r="A18" s="174"/>
      <c r="F18" s="166"/>
    </row>
    <row r="19" spans="1:17" s="176" customFormat="1">
      <c r="A19" s="175" t="s">
        <v>12</v>
      </c>
      <c r="D19" s="144"/>
      <c r="F19" s="177"/>
      <c r="G19" s="144"/>
      <c r="H19" s="144"/>
      <c r="I19" s="144"/>
      <c r="J19" s="144"/>
      <c r="K19" s="144"/>
      <c r="L19" s="144"/>
      <c r="M19" s="144"/>
      <c r="N19" s="144"/>
      <c r="O19" s="144"/>
    </row>
    <row r="20" spans="1:17" s="424" customFormat="1" ht="38.25">
      <c r="A20" s="423" t="s">
        <v>591</v>
      </c>
      <c r="D20" s="144"/>
    </row>
    <row r="21" spans="1:17" s="157" customFormat="1">
      <c r="A21" s="425"/>
      <c r="G21" s="426"/>
      <c r="I21" s="427"/>
      <c r="J21" s="428"/>
      <c r="K21" s="428"/>
      <c r="L21" s="428"/>
      <c r="M21" s="427"/>
      <c r="N21" s="427"/>
      <c r="O21" s="427"/>
      <c r="P21" s="427"/>
      <c r="Q21" s="427"/>
    </row>
    <row r="22" spans="1:17" s="429" customFormat="1" ht="51">
      <c r="A22" s="423" t="s">
        <v>592</v>
      </c>
      <c r="F22" s="430"/>
      <c r="H22" s="431"/>
      <c r="I22" s="432"/>
      <c r="J22" s="432"/>
      <c r="K22" s="432"/>
      <c r="L22" s="431"/>
      <c r="M22" s="431"/>
      <c r="N22" s="431"/>
      <c r="O22" s="431"/>
      <c r="P22" s="431"/>
    </row>
    <row r="23" spans="1:17" s="429" customFormat="1">
      <c r="A23" s="423"/>
      <c r="F23" s="430"/>
      <c r="H23" s="431"/>
      <c r="I23" s="432"/>
      <c r="J23" s="432"/>
      <c r="K23" s="432"/>
      <c r="L23" s="431"/>
      <c r="M23" s="431"/>
      <c r="N23" s="431"/>
      <c r="O23" s="431"/>
      <c r="P23" s="431"/>
    </row>
    <row r="24" spans="1:17" s="433" customFormat="1" ht="25.5">
      <c r="A24" s="423" t="s">
        <v>593</v>
      </c>
    </row>
    <row r="25" spans="1:17" s="433" customFormat="1">
      <c r="A25" s="423"/>
    </row>
    <row r="26" spans="1:17" s="434" customFormat="1" ht="89.25">
      <c r="A26" s="423" t="s">
        <v>594</v>
      </c>
    </row>
    <row r="27" spans="1:17" s="434" customFormat="1">
      <c r="A27" s="423"/>
    </row>
    <row r="28" spans="1:17" s="434" customFormat="1" ht="51">
      <c r="A28" s="423" t="s">
        <v>595</v>
      </c>
    </row>
    <row r="29" spans="1:17" s="434" customFormat="1">
      <c r="A29" s="423"/>
    </row>
    <row r="30" spans="1:17" s="434" customFormat="1" ht="63.75">
      <c r="A30" s="423" t="s">
        <v>596</v>
      </c>
    </row>
    <row r="31" spans="1:17" s="434" customFormat="1">
      <c r="A31" s="423"/>
    </row>
    <row r="32" spans="1:17" s="83" customFormat="1" ht="63.75">
      <c r="A32" s="423" t="s">
        <v>597</v>
      </c>
    </row>
    <row r="33" spans="1:17" s="83" customFormat="1">
      <c r="A33" s="423"/>
    </row>
    <row r="34" spans="1:17" s="434" customFormat="1" ht="89.25">
      <c r="A34" s="423" t="s">
        <v>598</v>
      </c>
    </row>
    <row r="35" spans="1:17" s="143" customFormat="1" ht="25.5">
      <c r="A35" s="435" t="s">
        <v>599</v>
      </c>
      <c r="F35" s="436"/>
      <c r="G35" s="144"/>
      <c r="H35" s="144"/>
      <c r="I35" s="144"/>
      <c r="J35" s="144"/>
      <c r="K35" s="144"/>
      <c r="L35" s="144"/>
      <c r="M35" s="466"/>
      <c r="N35" s="466"/>
      <c r="O35" s="144"/>
    </row>
    <row r="36" spans="1:17" s="429" customFormat="1">
      <c r="A36" s="437"/>
      <c r="B36" s="438"/>
      <c r="C36" s="438"/>
      <c r="G36" s="430"/>
      <c r="I36" s="431"/>
      <c r="J36" s="432"/>
      <c r="K36" s="432"/>
      <c r="L36" s="432"/>
      <c r="M36" s="431"/>
      <c r="N36" s="431"/>
      <c r="O36" s="431"/>
      <c r="P36" s="431"/>
      <c r="Q36" s="431"/>
    </row>
    <row r="37" spans="1:17" s="424" customFormat="1">
      <c r="A37" s="178"/>
    </row>
    <row r="38" spans="1:17" s="424" customFormat="1">
      <c r="A38" s="439" t="s">
        <v>600</v>
      </c>
    </row>
    <row r="39" spans="1:17" s="424" customFormat="1">
      <c r="A39" s="178"/>
    </row>
    <row r="40" spans="1:17" s="424" customFormat="1">
      <c r="A40" s="440" t="s">
        <v>601</v>
      </c>
    </row>
    <row r="41" spans="1:17">
      <c r="A41" s="182"/>
      <c r="C41" s="179"/>
    </row>
    <row r="42" spans="1:17">
      <c r="A42" s="182"/>
      <c r="B42" s="161"/>
      <c r="C42" s="179"/>
    </row>
    <row r="43" spans="1:17">
      <c r="A43" s="182"/>
      <c r="C43" s="179"/>
    </row>
    <row r="44" spans="1:17">
      <c r="A44" s="183"/>
      <c r="B44" s="180"/>
      <c r="C44" s="181"/>
    </row>
  </sheetData>
  <mergeCells count="1">
    <mergeCell ref="M35:N35"/>
  </mergeCells>
  <phoneticPr fontId="28" type="noConversion"/>
  <pageMargins left="0.98425196850393704" right="0" top="0.62992125984251968" bottom="0.55118110236220474" header="0.19685039370078741" footer="0.19685039370078741"/>
  <pageSetup paperSize="9" scale="79" firstPageNumber="4" orientation="portrait" r:id="rId1"/>
  <headerFooter alignWithMargins="0">
    <oddFooter>&amp;C&amp;A&amp;R&amp;P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26" transitionEvaluation="1">
    <tabColor rgb="FFC00000"/>
  </sheetPr>
  <dimension ref="A1:S288"/>
  <sheetViews>
    <sheetView showZeros="0" topLeftCell="A26" zoomScaleNormal="100" zoomScaleSheetLayoutView="100" workbookViewId="0">
      <selection activeCell="A25" sqref="A25"/>
    </sheetView>
  </sheetViews>
  <sheetFormatPr defaultColWidth="12.5703125" defaultRowHeight="12.75"/>
  <cols>
    <col min="1" max="1" width="5.7109375" style="17" customWidth="1"/>
    <col min="2" max="2" width="9.5703125" style="17" customWidth="1"/>
    <col min="3" max="3" width="69.85546875" style="36" customWidth="1"/>
    <col min="4" max="4" width="15.5703125" style="21" customWidth="1"/>
    <col min="5" max="5" width="14.5703125" style="21" customWidth="1"/>
    <col min="6" max="6" width="14" style="21" bestFit="1" customWidth="1"/>
    <col min="7" max="16384" width="12.5703125" style="21"/>
  </cols>
  <sheetData>
    <row r="1" spans="2:19">
      <c r="C1" s="18"/>
      <c r="D1" s="19"/>
      <c r="E1" s="20"/>
    </row>
    <row r="2" spans="2:19">
      <c r="C2" s="22"/>
      <c r="D2" s="19"/>
    </row>
    <row r="3" spans="2:19">
      <c r="C3" s="23" t="s">
        <v>21</v>
      </c>
      <c r="H3" s="24"/>
      <c r="I3" s="24"/>
      <c r="S3" s="25"/>
    </row>
    <row r="4" spans="2:19">
      <c r="B4" s="26"/>
      <c r="C4" s="23" t="s">
        <v>22</v>
      </c>
      <c r="H4" s="27"/>
      <c r="I4" s="24"/>
      <c r="S4" s="25"/>
    </row>
    <row r="5" spans="2:19">
      <c r="C5" s="23" t="s">
        <v>23</v>
      </c>
    </row>
    <row r="6" spans="2:19">
      <c r="C6" s="23"/>
    </row>
    <row r="7" spans="2:19">
      <c r="C7" s="23" t="s">
        <v>24</v>
      </c>
      <c r="D7" s="28"/>
      <c r="E7" s="28"/>
      <c r="F7" s="29"/>
    </row>
    <row r="8" spans="2:19">
      <c r="C8" s="23" t="s">
        <v>25</v>
      </c>
      <c r="D8" s="28"/>
      <c r="E8" s="28"/>
      <c r="F8" s="30"/>
    </row>
    <row r="9" spans="2:19">
      <c r="C9" s="18"/>
      <c r="E9" s="20"/>
    </row>
    <row r="10" spans="2:19">
      <c r="C10" s="22"/>
    </row>
    <row r="11" spans="2:19">
      <c r="C11" s="31" t="s">
        <v>100</v>
      </c>
      <c r="D11" s="19"/>
    </row>
    <row r="12" spans="2:19">
      <c r="C12" s="22"/>
      <c r="D12" s="19"/>
    </row>
    <row r="13" spans="2:19">
      <c r="C13" s="32" t="s">
        <v>162</v>
      </c>
      <c r="D13" s="19"/>
    </row>
    <row r="14" spans="2:19" ht="25.5">
      <c r="C14" s="18" t="s">
        <v>163</v>
      </c>
    </row>
    <row r="15" spans="2:19">
      <c r="C15" s="18" t="s">
        <v>168</v>
      </c>
    </row>
    <row r="16" spans="2:19">
      <c r="C16" s="18" t="s">
        <v>140</v>
      </c>
    </row>
    <row r="17" spans="1:17">
      <c r="C17" s="22"/>
    </row>
    <row r="18" spans="1:17">
      <c r="C18" s="18"/>
    </row>
    <row r="19" spans="1:17">
      <c r="C19" s="21"/>
      <c r="D19" s="33" t="str">
        <f>Vaks!A34</f>
        <v>Tāme sastādīta _____. gada ____. ____________</v>
      </c>
    </row>
    <row r="20" spans="1:17">
      <c r="C20" s="18"/>
    </row>
    <row r="21" spans="1:17">
      <c r="A21" s="467" t="s">
        <v>1</v>
      </c>
      <c r="B21" s="467" t="s">
        <v>26</v>
      </c>
      <c r="C21" s="469" t="s">
        <v>57</v>
      </c>
      <c r="D21" s="470" t="s">
        <v>41</v>
      </c>
      <c r="E21" s="24"/>
    </row>
    <row r="22" spans="1:17">
      <c r="A22" s="468"/>
      <c r="B22" s="468"/>
      <c r="C22" s="469"/>
      <c r="D22" s="471"/>
      <c r="E22" s="34"/>
    </row>
    <row r="23" spans="1:17">
      <c r="A23" s="35">
        <v>1</v>
      </c>
      <c r="B23" s="35">
        <v>2</v>
      </c>
      <c r="C23" s="35">
        <v>3</v>
      </c>
      <c r="D23" s="35">
        <f>C23+1</f>
        <v>4</v>
      </c>
      <c r="E23" s="34"/>
    </row>
    <row r="24" spans="1:17">
      <c r="E24" s="37"/>
      <c r="F24" s="24"/>
      <c r="G24" s="24"/>
      <c r="Q24" s="25"/>
    </row>
    <row r="25" spans="1:17">
      <c r="A25" s="17">
        <v>1</v>
      </c>
      <c r="B25" s="38"/>
      <c r="C25" s="39" t="s">
        <v>41</v>
      </c>
      <c r="D25" s="40"/>
      <c r="E25" s="41"/>
    </row>
    <row r="26" spans="1:17">
      <c r="B26" s="38"/>
      <c r="C26" s="39"/>
      <c r="D26" s="40"/>
      <c r="E26" s="41"/>
    </row>
    <row r="27" spans="1:17">
      <c r="A27" s="17">
        <v>2</v>
      </c>
      <c r="B27" s="38" t="s">
        <v>31</v>
      </c>
      <c r="C27" s="18" t="s">
        <v>93</v>
      </c>
      <c r="D27" s="458">
        <f>Kopsavilkums!K22</f>
        <v>0</v>
      </c>
      <c r="E27" s="41"/>
    </row>
    <row r="28" spans="1:17">
      <c r="B28" s="38"/>
      <c r="C28" s="18"/>
      <c r="D28" s="40"/>
      <c r="E28" s="41"/>
    </row>
    <row r="29" spans="1:17">
      <c r="A29" s="17">
        <v>3</v>
      </c>
      <c r="B29" s="38">
        <v>1</v>
      </c>
      <c r="C29" s="18" t="s">
        <v>46</v>
      </c>
      <c r="D29" s="458">
        <f>Kopsavilkums!K33</f>
        <v>0</v>
      </c>
      <c r="E29" s="41"/>
    </row>
    <row r="30" spans="1:17">
      <c r="B30" s="38"/>
      <c r="C30" s="18"/>
      <c r="D30" s="40"/>
      <c r="E30" s="41"/>
    </row>
    <row r="31" spans="1:17">
      <c r="A31" s="17">
        <v>4</v>
      </c>
      <c r="B31" s="42">
        <v>2</v>
      </c>
      <c r="C31" s="43" t="s">
        <v>45</v>
      </c>
      <c r="D31" s="458">
        <f>Kopsavilkums!K42</f>
        <v>0</v>
      </c>
      <c r="E31" s="41"/>
    </row>
    <row r="32" spans="1:17">
      <c r="B32" s="38"/>
      <c r="C32" s="18"/>
      <c r="D32" s="40"/>
      <c r="E32" s="41"/>
    </row>
    <row r="33" spans="1:6">
      <c r="A33" s="17">
        <v>5</v>
      </c>
      <c r="B33" s="42">
        <v>3</v>
      </c>
      <c r="C33" s="43" t="s">
        <v>44</v>
      </c>
      <c r="D33" s="458">
        <f>Kopsavilkums!K49</f>
        <v>0</v>
      </c>
      <c r="E33" s="41"/>
    </row>
    <row r="34" spans="1:6">
      <c r="B34" s="42"/>
      <c r="C34" s="43"/>
      <c r="D34" s="40"/>
      <c r="E34" s="41"/>
    </row>
    <row r="35" spans="1:6">
      <c r="A35" s="17">
        <v>6</v>
      </c>
      <c r="C35" s="45" t="s">
        <v>41</v>
      </c>
      <c r="D35" s="457">
        <f>SUM(D27:D34)</f>
        <v>0</v>
      </c>
      <c r="E35" s="44"/>
      <c r="F35" s="44"/>
    </row>
    <row r="36" spans="1:6">
      <c r="D36" s="46"/>
      <c r="E36" s="44"/>
      <c r="F36" s="44"/>
    </row>
    <row r="37" spans="1:6">
      <c r="A37" s="17">
        <v>7</v>
      </c>
      <c r="C37" s="47" t="s">
        <v>589</v>
      </c>
      <c r="D37" s="443">
        <f>D35*0%</f>
        <v>0</v>
      </c>
      <c r="E37" s="44"/>
      <c r="F37" s="44"/>
    </row>
    <row r="38" spans="1:6">
      <c r="D38" s="459"/>
    </row>
    <row r="39" spans="1:6">
      <c r="A39" s="17">
        <v>8</v>
      </c>
      <c r="C39" s="48" t="s">
        <v>27</v>
      </c>
      <c r="D39" s="457">
        <f>SUM(D35:D38)</f>
        <v>0</v>
      </c>
      <c r="E39" s="46"/>
    </row>
    <row r="40" spans="1:6">
      <c r="C40" s="18"/>
      <c r="D40" s="459"/>
    </row>
    <row r="41" spans="1:6">
      <c r="A41" s="17">
        <v>9</v>
      </c>
      <c r="C41" s="47" t="s">
        <v>590</v>
      </c>
      <c r="D41" s="458">
        <f>D39*0.21</f>
        <v>0</v>
      </c>
      <c r="E41" s="46"/>
    </row>
    <row r="42" spans="1:6">
      <c r="C42" s="18"/>
      <c r="D42" s="459"/>
    </row>
    <row r="43" spans="1:6">
      <c r="A43" s="17">
        <v>10</v>
      </c>
      <c r="C43" s="49" t="s">
        <v>138</v>
      </c>
      <c r="D43" s="457">
        <f>D39+D41</f>
        <v>0</v>
      </c>
      <c r="E43" s="46">
        <f>Kopsavilkums!F65</f>
        <v>0</v>
      </c>
      <c r="F43" s="50"/>
    </row>
    <row r="44" spans="1:6">
      <c r="D44" s="46"/>
    </row>
    <row r="45" spans="1:6">
      <c r="D45" s="46"/>
    </row>
    <row r="46" spans="1:6">
      <c r="C46" s="21" t="s">
        <v>603</v>
      </c>
      <c r="D46" s="46"/>
    </row>
    <row r="47" spans="1:6">
      <c r="D47" s="46"/>
    </row>
    <row r="48" spans="1:6">
      <c r="C48" s="21" t="s">
        <v>604</v>
      </c>
      <c r="D48" s="46"/>
    </row>
    <row r="49" spans="2:4">
      <c r="D49" s="46"/>
    </row>
    <row r="50" spans="2:4">
      <c r="C50" s="36" t="s">
        <v>605</v>
      </c>
      <c r="D50" s="46"/>
    </row>
    <row r="51" spans="2:4">
      <c r="C51" s="51"/>
      <c r="D51" s="46"/>
    </row>
    <row r="52" spans="2:4">
      <c r="C52" s="51"/>
      <c r="D52" s="46"/>
    </row>
    <row r="53" spans="2:4">
      <c r="B53" s="21"/>
      <c r="C53" s="51"/>
      <c r="D53" s="46"/>
    </row>
    <row r="54" spans="2:4">
      <c r="B54" s="21"/>
      <c r="C54" s="51"/>
      <c r="D54" s="46"/>
    </row>
    <row r="55" spans="2:4">
      <c r="D55" s="46"/>
    </row>
    <row r="56" spans="2:4">
      <c r="B56" s="21"/>
      <c r="D56" s="46"/>
    </row>
    <row r="57" spans="2:4">
      <c r="B57" s="21"/>
      <c r="D57" s="46"/>
    </row>
    <row r="58" spans="2:4">
      <c r="B58" s="21"/>
      <c r="D58" s="46"/>
    </row>
    <row r="59" spans="2:4">
      <c r="B59" s="21"/>
      <c r="D59" s="46"/>
    </row>
    <row r="60" spans="2:4">
      <c r="B60" s="21"/>
      <c r="D60" s="46"/>
    </row>
    <row r="61" spans="2:4">
      <c r="B61" s="21"/>
      <c r="D61" s="46"/>
    </row>
    <row r="62" spans="2:4">
      <c r="B62" s="21"/>
      <c r="D62" s="46"/>
    </row>
    <row r="63" spans="2:4">
      <c r="B63" s="21"/>
      <c r="D63" s="46"/>
    </row>
    <row r="64" spans="2:4">
      <c r="B64" s="21"/>
      <c r="D64" s="46"/>
    </row>
    <row r="65" spans="2:4">
      <c r="B65" s="21"/>
      <c r="D65" s="46"/>
    </row>
    <row r="66" spans="2:4">
      <c r="B66" s="21"/>
      <c r="D66" s="46"/>
    </row>
    <row r="67" spans="2:4">
      <c r="B67" s="21"/>
      <c r="D67" s="46"/>
    </row>
    <row r="68" spans="2:4">
      <c r="B68" s="21"/>
      <c r="D68" s="46"/>
    </row>
    <row r="69" spans="2:4">
      <c r="B69" s="21"/>
      <c r="D69" s="46"/>
    </row>
    <row r="70" spans="2:4">
      <c r="B70" s="21"/>
      <c r="D70" s="46"/>
    </row>
    <row r="71" spans="2:4">
      <c r="B71" s="21"/>
      <c r="D71" s="46"/>
    </row>
    <row r="72" spans="2:4">
      <c r="B72" s="21"/>
      <c r="D72" s="46"/>
    </row>
    <row r="73" spans="2:4">
      <c r="B73" s="21"/>
      <c r="D73" s="46"/>
    </row>
    <row r="74" spans="2:4">
      <c r="D74" s="46"/>
    </row>
    <row r="75" spans="2:4">
      <c r="D75" s="46"/>
    </row>
    <row r="76" spans="2:4">
      <c r="D76" s="46"/>
    </row>
    <row r="77" spans="2:4">
      <c r="D77" s="46"/>
    </row>
    <row r="78" spans="2:4">
      <c r="D78" s="46"/>
    </row>
    <row r="79" spans="2:4">
      <c r="D79" s="46"/>
    </row>
    <row r="80" spans="2:4">
      <c r="D80" s="46"/>
    </row>
    <row r="81" spans="4:4">
      <c r="D81" s="46"/>
    </row>
    <row r="82" spans="4:4">
      <c r="D82" s="46"/>
    </row>
    <row r="83" spans="4:4">
      <c r="D83" s="46"/>
    </row>
    <row r="84" spans="4:4">
      <c r="D84" s="46"/>
    </row>
    <row r="85" spans="4:4">
      <c r="D85" s="46"/>
    </row>
    <row r="86" spans="4:4">
      <c r="D86" s="46"/>
    </row>
    <row r="87" spans="4:4">
      <c r="D87" s="46"/>
    </row>
    <row r="88" spans="4:4">
      <c r="D88" s="46"/>
    </row>
    <row r="89" spans="4:4">
      <c r="D89" s="46"/>
    </row>
    <row r="90" spans="4:4">
      <c r="D90" s="46"/>
    </row>
    <row r="91" spans="4:4">
      <c r="D91" s="46"/>
    </row>
    <row r="92" spans="4:4">
      <c r="D92" s="46"/>
    </row>
    <row r="93" spans="4:4">
      <c r="D93" s="46"/>
    </row>
    <row r="94" spans="4:4">
      <c r="D94" s="46"/>
    </row>
    <row r="95" spans="4:4">
      <c r="D95" s="46"/>
    </row>
    <row r="96" spans="4:4">
      <c r="D96" s="46"/>
    </row>
    <row r="97" spans="4:4">
      <c r="D97" s="46"/>
    </row>
    <row r="98" spans="4:4">
      <c r="D98" s="46"/>
    </row>
    <row r="99" spans="4:4">
      <c r="D99" s="46"/>
    </row>
    <row r="100" spans="4:4">
      <c r="D100" s="46"/>
    </row>
    <row r="101" spans="4:4">
      <c r="D101" s="46"/>
    </row>
    <row r="102" spans="4:4">
      <c r="D102" s="46"/>
    </row>
    <row r="103" spans="4:4">
      <c r="D103" s="46"/>
    </row>
    <row r="104" spans="4:4">
      <c r="D104" s="46"/>
    </row>
    <row r="105" spans="4:4">
      <c r="D105" s="46"/>
    </row>
    <row r="106" spans="4:4">
      <c r="D106" s="46"/>
    </row>
    <row r="107" spans="4:4">
      <c r="D107" s="46"/>
    </row>
    <row r="108" spans="4:4">
      <c r="D108" s="46"/>
    </row>
    <row r="109" spans="4:4">
      <c r="D109" s="46"/>
    </row>
    <row r="110" spans="4:4">
      <c r="D110" s="46"/>
    </row>
    <row r="111" spans="4:4">
      <c r="D111" s="46"/>
    </row>
    <row r="112" spans="4:4">
      <c r="D112" s="46"/>
    </row>
    <row r="113" spans="4:4">
      <c r="D113" s="46"/>
    </row>
    <row r="114" spans="4:4">
      <c r="D114" s="46"/>
    </row>
    <row r="115" spans="4:4">
      <c r="D115" s="46"/>
    </row>
    <row r="116" spans="4:4">
      <c r="D116" s="46"/>
    </row>
    <row r="117" spans="4:4">
      <c r="D117" s="46"/>
    </row>
    <row r="118" spans="4:4">
      <c r="D118" s="46"/>
    </row>
    <row r="119" spans="4:4">
      <c r="D119" s="46"/>
    </row>
    <row r="120" spans="4:4">
      <c r="D120" s="46"/>
    </row>
    <row r="121" spans="4:4">
      <c r="D121" s="46"/>
    </row>
    <row r="122" spans="4:4">
      <c r="D122" s="46"/>
    </row>
    <row r="123" spans="4:4">
      <c r="D123" s="46"/>
    </row>
    <row r="124" spans="4:4">
      <c r="D124" s="46"/>
    </row>
    <row r="125" spans="4:4">
      <c r="D125" s="46"/>
    </row>
    <row r="126" spans="4:4">
      <c r="D126" s="46"/>
    </row>
    <row r="127" spans="4:4">
      <c r="D127" s="46"/>
    </row>
    <row r="128" spans="4:4">
      <c r="D128" s="46"/>
    </row>
    <row r="129" spans="4:4">
      <c r="D129" s="46"/>
    </row>
    <row r="130" spans="4:4">
      <c r="D130" s="46"/>
    </row>
    <row r="131" spans="4:4">
      <c r="D131" s="46"/>
    </row>
    <row r="132" spans="4:4">
      <c r="D132" s="46"/>
    </row>
    <row r="133" spans="4:4">
      <c r="D133" s="46"/>
    </row>
    <row r="134" spans="4:4">
      <c r="D134" s="46"/>
    </row>
    <row r="135" spans="4:4">
      <c r="D135" s="46"/>
    </row>
    <row r="136" spans="4:4">
      <c r="D136" s="46"/>
    </row>
    <row r="137" spans="4:4">
      <c r="D137" s="46"/>
    </row>
    <row r="138" spans="4:4">
      <c r="D138" s="46"/>
    </row>
    <row r="139" spans="4:4">
      <c r="D139" s="46"/>
    </row>
    <row r="140" spans="4:4">
      <c r="D140" s="46"/>
    </row>
    <row r="141" spans="4:4">
      <c r="D141" s="46"/>
    </row>
    <row r="142" spans="4:4">
      <c r="D142" s="46"/>
    </row>
    <row r="143" spans="4:4">
      <c r="D143" s="46"/>
    </row>
    <row r="144" spans="4:4">
      <c r="D144" s="46"/>
    </row>
    <row r="145" spans="4:4">
      <c r="D145" s="46"/>
    </row>
    <row r="146" spans="4:4">
      <c r="D146" s="46"/>
    </row>
    <row r="147" spans="4:4">
      <c r="D147" s="46"/>
    </row>
    <row r="148" spans="4:4">
      <c r="D148" s="46"/>
    </row>
    <row r="149" spans="4:4">
      <c r="D149" s="46"/>
    </row>
    <row r="150" spans="4:4">
      <c r="D150" s="46"/>
    </row>
    <row r="151" spans="4:4">
      <c r="D151" s="46"/>
    </row>
    <row r="152" spans="4:4">
      <c r="D152" s="46"/>
    </row>
    <row r="153" spans="4:4">
      <c r="D153" s="46"/>
    </row>
    <row r="154" spans="4:4">
      <c r="D154" s="46"/>
    </row>
    <row r="155" spans="4:4">
      <c r="D155" s="46"/>
    </row>
    <row r="156" spans="4:4">
      <c r="D156" s="46"/>
    </row>
    <row r="157" spans="4:4">
      <c r="D157" s="46"/>
    </row>
    <row r="158" spans="4:4">
      <c r="D158" s="46"/>
    </row>
    <row r="159" spans="4:4">
      <c r="D159" s="46"/>
    </row>
    <row r="160" spans="4:4">
      <c r="D160" s="46"/>
    </row>
    <row r="161" spans="4:4">
      <c r="D161" s="46"/>
    </row>
    <row r="162" spans="4:4">
      <c r="D162" s="46"/>
    </row>
    <row r="163" spans="4:4">
      <c r="D163" s="46"/>
    </row>
    <row r="164" spans="4:4">
      <c r="D164" s="46"/>
    </row>
    <row r="165" spans="4:4">
      <c r="D165" s="46"/>
    </row>
    <row r="166" spans="4:4">
      <c r="D166" s="46"/>
    </row>
    <row r="167" spans="4:4">
      <c r="D167" s="46"/>
    </row>
    <row r="168" spans="4:4">
      <c r="D168" s="46"/>
    </row>
    <row r="169" spans="4:4">
      <c r="D169" s="46"/>
    </row>
    <row r="170" spans="4:4">
      <c r="D170" s="46"/>
    </row>
    <row r="171" spans="4:4">
      <c r="D171" s="46"/>
    </row>
    <row r="172" spans="4:4">
      <c r="D172" s="46"/>
    </row>
    <row r="173" spans="4:4">
      <c r="D173" s="46"/>
    </row>
    <row r="174" spans="4:4">
      <c r="D174" s="46"/>
    </row>
    <row r="175" spans="4:4">
      <c r="D175" s="46"/>
    </row>
    <row r="176" spans="4:4">
      <c r="D176" s="46"/>
    </row>
    <row r="177" spans="4:4">
      <c r="D177" s="46"/>
    </row>
    <row r="178" spans="4:4">
      <c r="D178" s="46"/>
    </row>
    <row r="179" spans="4:4">
      <c r="D179" s="46"/>
    </row>
    <row r="180" spans="4:4">
      <c r="D180" s="46"/>
    </row>
    <row r="181" spans="4:4">
      <c r="D181" s="46"/>
    </row>
    <row r="182" spans="4:4">
      <c r="D182" s="46"/>
    </row>
    <row r="183" spans="4:4">
      <c r="D183" s="46"/>
    </row>
    <row r="184" spans="4:4">
      <c r="D184" s="46"/>
    </row>
    <row r="185" spans="4:4">
      <c r="D185" s="46"/>
    </row>
    <row r="186" spans="4:4">
      <c r="D186" s="46"/>
    </row>
    <row r="187" spans="4:4">
      <c r="D187" s="46"/>
    </row>
    <row r="188" spans="4:4">
      <c r="D188" s="46"/>
    </row>
    <row r="189" spans="4:4">
      <c r="D189" s="46"/>
    </row>
    <row r="190" spans="4:4">
      <c r="D190" s="46"/>
    </row>
    <row r="191" spans="4:4">
      <c r="D191" s="46"/>
    </row>
    <row r="192" spans="4:4">
      <c r="D192" s="46"/>
    </row>
    <row r="193" spans="4:4">
      <c r="D193" s="46"/>
    </row>
    <row r="194" spans="4:4">
      <c r="D194" s="46"/>
    </row>
    <row r="195" spans="4:4">
      <c r="D195" s="46"/>
    </row>
    <row r="196" spans="4:4">
      <c r="D196" s="46"/>
    </row>
    <row r="197" spans="4:4">
      <c r="D197" s="46"/>
    </row>
    <row r="198" spans="4:4">
      <c r="D198" s="46"/>
    </row>
    <row r="199" spans="4:4">
      <c r="D199" s="46"/>
    </row>
    <row r="200" spans="4:4">
      <c r="D200" s="46"/>
    </row>
    <row r="201" spans="4:4">
      <c r="D201" s="46"/>
    </row>
    <row r="202" spans="4:4">
      <c r="D202" s="46"/>
    </row>
    <row r="203" spans="4:4">
      <c r="D203" s="46"/>
    </row>
    <row r="204" spans="4:4">
      <c r="D204" s="46"/>
    </row>
    <row r="205" spans="4:4">
      <c r="D205" s="46"/>
    </row>
    <row r="206" spans="4:4">
      <c r="D206" s="46"/>
    </row>
    <row r="207" spans="4:4">
      <c r="D207" s="46"/>
    </row>
    <row r="208" spans="4:4">
      <c r="D208" s="46"/>
    </row>
    <row r="209" spans="4:4">
      <c r="D209" s="46"/>
    </row>
    <row r="210" spans="4:4">
      <c r="D210" s="46"/>
    </row>
    <row r="211" spans="4:4">
      <c r="D211" s="46"/>
    </row>
    <row r="212" spans="4:4">
      <c r="D212" s="46"/>
    </row>
    <row r="213" spans="4:4">
      <c r="D213" s="46"/>
    </row>
    <row r="214" spans="4:4">
      <c r="D214" s="46"/>
    </row>
    <row r="215" spans="4:4">
      <c r="D215" s="46"/>
    </row>
    <row r="216" spans="4:4">
      <c r="D216" s="46"/>
    </row>
    <row r="217" spans="4:4">
      <c r="D217" s="46"/>
    </row>
    <row r="218" spans="4:4">
      <c r="D218" s="46"/>
    </row>
    <row r="219" spans="4:4">
      <c r="D219" s="46"/>
    </row>
    <row r="220" spans="4:4">
      <c r="D220" s="46"/>
    </row>
    <row r="221" spans="4:4">
      <c r="D221" s="46"/>
    </row>
    <row r="222" spans="4:4">
      <c r="D222" s="46"/>
    </row>
    <row r="223" spans="4:4">
      <c r="D223" s="46"/>
    </row>
    <row r="224" spans="4:4">
      <c r="D224" s="46"/>
    </row>
    <row r="225" spans="4:4">
      <c r="D225" s="46"/>
    </row>
    <row r="226" spans="4:4">
      <c r="D226" s="46"/>
    </row>
    <row r="227" spans="4:4">
      <c r="D227" s="46"/>
    </row>
    <row r="228" spans="4:4">
      <c r="D228" s="46"/>
    </row>
    <row r="229" spans="4:4">
      <c r="D229" s="46"/>
    </row>
    <row r="230" spans="4:4">
      <c r="D230" s="46"/>
    </row>
    <row r="231" spans="4:4">
      <c r="D231" s="46"/>
    </row>
    <row r="232" spans="4:4">
      <c r="D232" s="46"/>
    </row>
    <row r="233" spans="4:4">
      <c r="D233" s="46"/>
    </row>
    <row r="234" spans="4:4">
      <c r="D234" s="46"/>
    </row>
    <row r="235" spans="4:4">
      <c r="D235" s="46"/>
    </row>
    <row r="236" spans="4:4">
      <c r="D236" s="46"/>
    </row>
    <row r="237" spans="4:4">
      <c r="D237" s="46"/>
    </row>
    <row r="238" spans="4:4">
      <c r="D238" s="46"/>
    </row>
    <row r="239" spans="4:4">
      <c r="D239" s="46"/>
    </row>
    <row r="240" spans="4:4">
      <c r="D240" s="46"/>
    </row>
    <row r="241" spans="4:4">
      <c r="D241" s="46"/>
    </row>
    <row r="242" spans="4:4">
      <c r="D242" s="46"/>
    </row>
    <row r="243" spans="4:4">
      <c r="D243" s="46"/>
    </row>
    <row r="244" spans="4:4">
      <c r="D244" s="46"/>
    </row>
    <row r="245" spans="4:4">
      <c r="D245" s="46"/>
    </row>
    <row r="246" spans="4:4">
      <c r="D246" s="46"/>
    </row>
    <row r="247" spans="4:4">
      <c r="D247" s="46"/>
    </row>
    <row r="248" spans="4:4">
      <c r="D248" s="46"/>
    </row>
    <row r="249" spans="4:4">
      <c r="D249" s="46"/>
    </row>
    <row r="250" spans="4:4">
      <c r="D250" s="46"/>
    </row>
    <row r="251" spans="4:4">
      <c r="D251" s="46"/>
    </row>
    <row r="252" spans="4:4">
      <c r="D252" s="46"/>
    </row>
    <row r="253" spans="4:4">
      <c r="D253" s="46"/>
    </row>
    <row r="254" spans="4:4">
      <c r="D254" s="46"/>
    </row>
    <row r="255" spans="4:4">
      <c r="D255" s="46"/>
    </row>
    <row r="256" spans="4:4">
      <c r="D256" s="46"/>
    </row>
    <row r="257" spans="4:4">
      <c r="D257" s="46"/>
    </row>
    <row r="258" spans="4:4">
      <c r="D258" s="46"/>
    </row>
    <row r="259" spans="4:4">
      <c r="D259" s="46"/>
    </row>
    <row r="260" spans="4:4">
      <c r="D260" s="46"/>
    </row>
    <row r="261" spans="4:4">
      <c r="D261" s="46"/>
    </row>
    <row r="262" spans="4:4">
      <c r="D262" s="46"/>
    </row>
    <row r="263" spans="4:4">
      <c r="D263" s="46"/>
    </row>
    <row r="264" spans="4:4">
      <c r="D264" s="46"/>
    </row>
    <row r="265" spans="4:4">
      <c r="D265" s="46"/>
    </row>
    <row r="266" spans="4:4">
      <c r="D266" s="46"/>
    </row>
    <row r="267" spans="4:4">
      <c r="D267" s="46"/>
    </row>
    <row r="268" spans="4:4">
      <c r="D268" s="46"/>
    </row>
    <row r="269" spans="4:4">
      <c r="D269" s="46"/>
    </row>
    <row r="270" spans="4:4">
      <c r="D270" s="46"/>
    </row>
    <row r="271" spans="4:4">
      <c r="D271" s="46"/>
    </row>
    <row r="272" spans="4:4">
      <c r="D272" s="46"/>
    </row>
    <row r="273" spans="4:4">
      <c r="D273" s="46"/>
    </row>
    <row r="274" spans="4:4">
      <c r="D274" s="46"/>
    </row>
    <row r="275" spans="4:4">
      <c r="D275" s="46"/>
    </row>
    <row r="276" spans="4:4">
      <c r="D276" s="46"/>
    </row>
    <row r="277" spans="4:4">
      <c r="D277" s="46"/>
    </row>
    <row r="278" spans="4:4">
      <c r="D278" s="46"/>
    </row>
    <row r="279" spans="4:4">
      <c r="D279" s="46"/>
    </row>
    <row r="280" spans="4:4">
      <c r="D280" s="46"/>
    </row>
    <row r="281" spans="4:4">
      <c r="D281" s="46"/>
    </row>
    <row r="282" spans="4:4">
      <c r="D282" s="46"/>
    </row>
    <row r="283" spans="4:4">
      <c r="D283" s="46"/>
    </row>
    <row r="284" spans="4:4">
      <c r="D284" s="46"/>
    </row>
    <row r="285" spans="4:4">
      <c r="D285" s="46"/>
    </row>
    <row r="286" spans="4:4">
      <c r="D286" s="46"/>
    </row>
    <row r="287" spans="4:4">
      <c r="D287" s="46"/>
    </row>
    <row r="288" spans="4:4">
      <c r="D288" s="46"/>
    </row>
  </sheetData>
  <mergeCells count="4">
    <mergeCell ref="A21:A22"/>
    <mergeCell ref="B21:B22"/>
    <mergeCell ref="C21:C22"/>
    <mergeCell ref="D21:D22"/>
  </mergeCells>
  <phoneticPr fontId="28" type="noConversion"/>
  <printOptions gridLines="1"/>
  <pageMargins left="0.98425196850393704" right="0" top="0.55118110236220474" bottom="0.51181102362204722" header="0.19685039370078741" footer="0.19685039370078741"/>
  <pageSetup paperSize="9" scale="75" firstPageNumber="5" orientation="portrait" r:id="rId1"/>
  <headerFooter alignWithMargins="0">
    <oddFooter>&amp;C&amp;A&amp;R&amp;P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M79"/>
  <sheetViews>
    <sheetView showZeros="0" zoomScaleNormal="100" zoomScaleSheetLayoutView="100" workbookViewId="0">
      <selection activeCell="A25" sqref="A25"/>
    </sheetView>
  </sheetViews>
  <sheetFormatPr defaultColWidth="11.5703125" defaultRowHeight="12.75" outlineLevelRow="1" outlineLevelCol="1"/>
  <cols>
    <col min="1" max="1" width="4.85546875" style="335" bestFit="1" customWidth="1"/>
    <col min="2" max="2" width="8" style="335" bestFit="1" customWidth="1"/>
    <col min="3" max="3" width="64.7109375" style="335" customWidth="1"/>
    <col min="4" max="4" width="8.85546875" style="335" hidden="1" customWidth="1" outlineLevel="1"/>
    <col min="5" max="5" width="9.85546875" style="76" hidden="1" customWidth="1" outlineLevel="1"/>
    <col min="6" max="6" width="13.85546875" style="335" customWidth="1" collapsed="1"/>
    <col min="7" max="7" width="12.42578125" style="335" bestFit="1" customWidth="1"/>
    <col min="8" max="8" width="12.85546875" style="335" customWidth="1"/>
    <col min="9" max="9" width="12.5703125" style="335" bestFit="1" customWidth="1"/>
    <col min="10" max="10" width="11.5703125" style="335" customWidth="1"/>
    <col min="11" max="11" width="14.7109375" style="335" customWidth="1" outlineLevel="1"/>
    <col min="12" max="12" width="11.5703125" style="335"/>
    <col min="13" max="13" width="11.85546875" style="335" bestFit="1" customWidth="1"/>
    <col min="14" max="16384" width="11.5703125" style="335"/>
  </cols>
  <sheetData>
    <row r="1" spans="1:12">
      <c r="D1" s="76"/>
      <c r="L1" s="336">
        <f>1+E53+E55</f>
        <v>1</v>
      </c>
    </row>
    <row r="2" spans="1:12">
      <c r="A2" s="76"/>
      <c r="B2" s="76"/>
      <c r="C2" s="337" t="s">
        <v>28</v>
      </c>
      <c r="D2" s="76"/>
      <c r="F2" s="338"/>
      <c r="G2" s="338"/>
      <c r="H2" s="338"/>
      <c r="I2" s="338"/>
      <c r="J2" s="338"/>
      <c r="K2" s="339"/>
      <c r="L2" s="338"/>
    </row>
    <row r="3" spans="1:12">
      <c r="A3" s="76"/>
      <c r="B3" s="76"/>
      <c r="C3" s="340"/>
      <c r="D3" s="76"/>
      <c r="F3" s="338"/>
      <c r="G3" s="338"/>
      <c r="H3" s="338"/>
      <c r="I3" s="338"/>
      <c r="J3" s="338"/>
      <c r="K3" s="339"/>
      <c r="L3" s="338"/>
    </row>
    <row r="4" spans="1:12">
      <c r="A4" s="76"/>
      <c r="B4" s="76"/>
      <c r="C4" s="340" t="s">
        <v>162</v>
      </c>
      <c r="D4" s="76"/>
      <c r="F4" s="338"/>
      <c r="G4" s="338"/>
      <c r="H4" s="338"/>
      <c r="I4" s="338"/>
      <c r="J4" s="338"/>
      <c r="K4" s="339"/>
      <c r="L4" s="338"/>
    </row>
    <row r="5" spans="1:12">
      <c r="A5" s="76"/>
      <c r="B5" s="76"/>
      <c r="C5" s="341" t="s">
        <v>163</v>
      </c>
      <c r="D5" s="76"/>
      <c r="F5" s="338"/>
      <c r="G5" s="338"/>
      <c r="H5" s="338"/>
      <c r="I5" s="338"/>
      <c r="J5" s="338"/>
      <c r="L5" s="338"/>
    </row>
    <row r="6" spans="1:12">
      <c r="A6" s="76"/>
      <c r="B6" s="76"/>
      <c r="C6" s="342" t="s">
        <v>168</v>
      </c>
      <c r="D6" s="76"/>
      <c r="F6" s="338"/>
      <c r="G6" s="338"/>
      <c r="H6" s="338"/>
      <c r="I6" s="338"/>
      <c r="J6" s="338"/>
      <c r="L6" s="338"/>
    </row>
    <row r="7" spans="1:12">
      <c r="A7" s="76"/>
      <c r="B7" s="76"/>
      <c r="C7" s="32" t="s">
        <v>140</v>
      </c>
      <c r="D7" s="76"/>
      <c r="F7" s="338"/>
      <c r="G7" s="338"/>
      <c r="I7" s="338"/>
      <c r="L7" s="338"/>
    </row>
    <row r="8" spans="1:12">
      <c r="A8" s="76"/>
      <c r="B8" s="76"/>
      <c r="C8" s="340"/>
      <c r="D8" s="76"/>
      <c r="F8" s="338"/>
      <c r="G8" s="338"/>
      <c r="H8" s="338"/>
      <c r="I8" s="338"/>
      <c r="J8" s="338"/>
      <c r="L8" s="338"/>
    </row>
    <row r="9" spans="1:12">
      <c r="A9" s="76"/>
      <c r="B9" s="76"/>
      <c r="C9" s="343" t="s">
        <v>72</v>
      </c>
      <c r="D9" s="76"/>
      <c r="F9" s="344">
        <f>F57</f>
        <v>0</v>
      </c>
      <c r="H9" s="338"/>
      <c r="I9" s="338"/>
      <c r="J9" s="338"/>
      <c r="L9" s="338"/>
    </row>
    <row r="10" spans="1:12">
      <c r="A10" s="76"/>
      <c r="B10" s="76"/>
      <c r="C10" s="343" t="s">
        <v>73</v>
      </c>
      <c r="D10" s="76"/>
      <c r="F10" s="345">
        <f>J51</f>
        <v>0</v>
      </c>
    </row>
    <row r="11" spans="1:12">
      <c r="A11" s="76"/>
      <c r="B11" s="76"/>
      <c r="C11" s="32"/>
      <c r="D11" s="76"/>
    </row>
    <row r="12" spans="1:12">
      <c r="A12" s="76"/>
      <c r="B12" s="76"/>
      <c r="C12" s="32"/>
      <c r="D12" s="76"/>
    </row>
    <row r="13" spans="1:12">
      <c r="A13" s="76"/>
      <c r="B13" s="76"/>
      <c r="C13" s="32"/>
      <c r="D13" s="76"/>
      <c r="K13" s="346" t="str">
        <f>Vaks!$A$34</f>
        <v>Tāme sastādīta _____. gada ____. ____________</v>
      </c>
    </row>
    <row r="14" spans="1:12">
      <c r="A14" s="76"/>
      <c r="B14" s="76"/>
      <c r="C14" s="43"/>
      <c r="D14" s="76"/>
    </row>
    <row r="15" spans="1:12" s="348" customFormat="1">
      <c r="A15" s="475" t="s">
        <v>1</v>
      </c>
      <c r="B15" s="475" t="s">
        <v>26</v>
      </c>
      <c r="C15" s="472" t="s">
        <v>70</v>
      </c>
      <c r="D15" s="472" t="s">
        <v>29</v>
      </c>
      <c r="E15" s="472" t="s">
        <v>30</v>
      </c>
      <c r="F15" s="474" t="s">
        <v>0</v>
      </c>
      <c r="G15" s="474" t="s">
        <v>8</v>
      </c>
      <c r="H15" s="474"/>
      <c r="I15" s="474"/>
      <c r="J15" s="474" t="s">
        <v>9</v>
      </c>
      <c r="K15" s="472" t="s">
        <v>49</v>
      </c>
      <c r="L15" s="335"/>
    </row>
    <row r="16" spans="1:12" s="348" customFormat="1" ht="18" customHeight="1">
      <c r="A16" s="476"/>
      <c r="B16" s="476"/>
      <c r="C16" s="473"/>
      <c r="D16" s="473"/>
      <c r="E16" s="473"/>
      <c r="F16" s="474"/>
      <c r="G16" s="347" t="s">
        <v>63</v>
      </c>
      <c r="H16" s="347" t="s">
        <v>92</v>
      </c>
      <c r="I16" s="347" t="s">
        <v>71</v>
      </c>
      <c r="J16" s="474"/>
      <c r="K16" s="473"/>
      <c r="L16" s="335"/>
    </row>
    <row r="17" spans="1:12" s="348" customFormat="1">
      <c r="A17" s="347">
        <v>1</v>
      </c>
      <c r="B17" s="347">
        <v>2</v>
      </c>
      <c r="C17" s="347">
        <v>3</v>
      </c>
      <c r="D17" s="347">
        <v>4</v>
      </c>
      <c r="E17" s="347">
        <v>5</v>
      </c>
      <c r="F17" s="347">
        <f>C17+1</f>
        <v>4</v>
      </c>
      <c r="G17" s="347">
        <f t="shared" ref="G17:K17" si="0">F17+1</f>
        <v>5</v>
      </c>
      <c r="H17" s="347">
        <f t="shared" si="0"/>
        <v>6</v>
      </c>
      <c r="I17" s="347">
        <f t="shared" si="0"/>
        <v>7</v>
      </c>
      <c r="J17" s="347">
        <f t="shared" si="0"/>
        <v>8</v>
      </c>
      <c r="K17" s="347">
        <f t="shared" si="0"/>
        <v>9</v>
      </c>
      <c r="L17" s="335"/>
    </row>
    <row r="18" spans="1:12">
      <c r="D18" s="76"/>
    </row>
    <row r="19" spans="1:12" outlineLevel="1">
      <c r="A19" s="76">
        <v>1</v>
      </c>
      <c r="B19" s="349" t="s">
        <v>31</v>
      </c>
      <c r="C19" s="350" t="s">
        <v>93</v>
      </c>
      <c r="D19" s="76"/>
      <c r="F19" s="351"/>
      <c r="G19" s="351"/>
      <c r="H19" s="351"/>
      <c r="I19" s="351"/>
      <c r="J19" s="351"/>
      <c r="K19" s="351"/>
    </row>
    <row r="20" spans="1:12" ht="15" outlineLevel="1">
      <c r="A20" s="76">
        <v>2</v>
      </c>
      <c r="B20" s="352" t="s">
        <v>35</v>
      </c>
      <c r="C20" s="43" t="s">
        <v>90</v>
      </c>
      <c r="D20" s="353" t="s">
        <v>10</v>
      </c>
      <c r="E20" s="354">
        <v>1</v>
      </c>
      <c r="F20" s="458">
        <f>SUM(G20:I20)</f>
        <v>0</v>
      </c>
      <c r="G20" s="458">
        <f>'0-1B'!M25</f>
        <v>0</v>
      </c>
      <c r="H20" s="458">
        <f>'0-1B'!N25</f>
        <v>0</v>
      </c>
      <c r="I20" s="458">
        <f>'0-1B'!O25</f>
        <v>0</v>
      </c>
      <c r="J20" s="458">
        <f>'0-1B'!L25</f>
        <v>0</v>
      </c>
      <c r="K20" s="458">
        <f>F20*L$1</f>
        <v>0</v>
      </c>
    </row>
    <row r="21" spans="1:12" ht="14.25" outlineLevel="1">
      <c r="A21" s="76">
        <v>3</v>
      </c>
      <c r="B21" s="76" t="s">
        <v>36</v>
      </c>
      <c r="C21" s="335" t="s">
        <v>59</v>
      </c>
      <c r="D21" s="93" t="s">
        <v>88</v>
      </c>
      <c r="E21" s="413">
        <v>203.89937500000002</v>
      </c>
      <c r="F21" s="458">
        <f>SUM(G21:I21)</f>
        <v>0</v>
      </c>
      <c r="G21" s="458">
        <f>'0-2D'!M39</f>
        <v>0</v>
      </c>
      <c r="H21" s="458">
        <f>'0-2D'!N39</f>
        <v>0</v>
      </c>
      <c r="I21" s="458">
        <f>'0-2D'!O39</f>
        <v>0</v>
      </c>
      <c r="J21" s="458">
        <f>'0-2D'!L39</f>
        <v>0</v>
      </c>
      <c r="K21" s="458">
        <f>F21*L$1</f>
        <v>0</v>
      </c>
    </row>
    <row r="22" spans="1:12">
      <c r="A22" s="76">
        <v>4</v>
      </c>
      <c r="B22" s="359" t="s">
        <v>31</v>
      </c>
      <c r="C22" s="360" t="s">
        <v>93</v>
      </c>
      <c r="D22" s="361" t="s">
        <v>32</v>
      </c>
      <c r="E22" s="362"/>
      <c r="F22" s="457">
        <f>SUM(F20:F21)</f>
        <v>0</v>
      </c>
      <c r="G22" s="457">
        <f t="shared" ref="G22:K22" si="1">SUM(G20:G21)</f>
        <v>0</v>
      </c>
      <c r="H22" s="457">
        <f t="shared" si="1"/>
        <v>0</v>
      </c>
      <c r="I22" s="457">
        <f t="shared" si="1"/>
        <v>0</v>
      </c>
      <c r="J22" s="457">
        <f t="shared" si="1"/>
        <v>0</v>
      </c>
      <c r="K22" s="457">
        <f t="shared" si="1"/>
        <v>0</v>
      </c>
    </row>
    <row r="23" spans="1:12">
      <c r="A23" s="76"/>
      <c r="B23" s="365"/>
      <c r="C23" s="360"/>
      <c r="D23" s="361"/>
      <c r="E23" s="362"/>
      <c r="F23" s="363"/>
      <c r="G23" s="363"/>
      <c r="H23" s="363"/>
      <c r="I23" s="363"/>
      <c r="J23" s="364"/>
      <c r="K23" s="363"/>
    </row>
    <row r="24" spans="1:12" outlineLevel="1">
      <c r="A24" s="76">
        <v>5</v>
      </c>
      <c r="B24" s="349">
        <v>1</v>
      </c>
      <c r="C24" s="366" t="s">
        <v>46</v>
      </c>
      <c r="D24" s="76"/>
      <c r="J24" s="367"/>
    </row>
    <row r="25" spans="1:12" s="207" customFormat="1" ht="14.25">
      <c r="A25" s="368">
        <v>6</v>
      </c>
      <c r="B25" s="259" t="s">
        <v>95</v>
      </c>
      <c r="C25" s="369" t="s">
        <v>426</v>
      </c>
      <c r="D25" s="206" t="s">
        <v>33</v>
      </c>
      <c r="E25" s="370">
        <v>0.63</v>
      </c>
      <c r="F25" s="458">
        <f>G25+H25+I25</f>
        <v>0</v>
      </c>
      <c r="G25" s="458">
        <f>'1-1L'!M18</f>
        <v>0</v>
      </c>
      <c r="H25" s="458">
        <f>'1-1L'!N18</f>
        <v>0</v>
      </c>
      <c r="I25" s="458">
        <f>'1-1L'!O18</f>
        <v>0</v>
      </c>
      <c r="J25" s="458">
        <f>'1-1L'!L18</f>
        <v>0</v>
      </c>
      <c r="K25" s="458">
        <f t="shared" ref="K25:K32" si="2">F25*L$1</f>
        <v>0</v>
      </c>
      <c r="L25" s="335"/>
    </row>
    <row r="26" spans="1:12" ht="14.25" outlineLevel="1">
      <c r="A26" s="368">
        <v>7</v>
      </c>
      <c r="B26" s="76" t="s">
        <v>79</v>
      </c>
      <c r="C26" s="335" t="s">
        <v>157</v>
      </c>
      <c r="D26" s="76" t="s">
        <v>33</v>
      </c>
      <c r="E26" s="371">
        <v>687.3</v>
      </c>
      <c r="F26" s="458">
        <f t="shared" ref="F26:F32" si="3">SUM(G26:I26)</f>
        <v>0</v>
      </c>
      <c r="G26" s="458">
        <f>'1-2St'!M50</f>
        <v>0</v>
      </c>
      <c r="H26" s="458">
        <f>'1-2St'!N50</f>
        <v>0</v>
      </c>
      <c r="I26" s="458">
        <f>'1-2St'!O50</f>
        <v>0</v>
      </c>
      <c r="J26" s="458">
        <f>'1-2St'!L50</f>
        <v>0</v>
      </c>
      <c r="K26" s="458">
        <f t="shared" si="2"/>
        <v>0</v>
      </c>
    </row>
    <row r="27" spans="1:12" ht="14.25" outlineLevel="1">
      <c r="A27" s="368">
        <v>8</v>
      </c>
      <c r="B27" s="76" t="s">
        <v>80</v>
      </c>
      <c r="C27" s="335" t="s">
        <v>463</v>
      </c>
      <c r="D27" s="76" t="s">
        <v>33</v>
      </c>
      <c r="E27" s="371">
        <v>1041.95</v>
      </c>
      <c r="F27" s="458">
        <f t="shared" si="3"/>
        <v>0</v>
      </c>
      <c r="G27" s="458">
        <f>'1-3'!M23</f>
        <v>0</v>
      </c>
      <c r="H27" s="458">
        <f>'1-3'!N23</f>
        <v>0</v>
      </c>
      <c r="I27" s="458">
        <f>'1-3'!O23</f>
        <v>0</v>
      </c>
      <c r="J27" s="458">
        <f>'1-3'!L23</f>
        <v>0</v>
      </c>
      <c r="K27" s="458">
        <f t="shared" si="2"/>
        <v>0</v>
      </c>
    </row>
    <row r="28" spans="1:12" ht="14.25" outlineLevel="1">
      <c r="A28" s="368">
        <v>9</v>
      </c>
      <c r="B28" s="76" t="s">
        <v>81</v>
      </c>
      <c r="C28" s="335" t="s">
        <v>411</v>
      </c>
      <c r="D28" s="76" t="s">
        <v>33</v>
      </c>
      <c r="E28" s="371">
        <v>357</v>
      </c>
      <c r="F28" s="458">
        <f t="shared" si="3"/>
        <v>0</v>
      </c>
      <c r="G28" s="458">
        <f>'1-4'!M21</f>
        <v>0</v>
      </c>
      <c r="H28" s="458">
        <f>'1-4'!N21</f>
        <v>0</v>
      </c>
      <c r="I28" s="458">
        <f>'1-4'!O21</f>
        <v>0</v>
      </c>
      <c r="J28" s="458">
        <f>'1-4'!L21</f>
        <v>0</v>
      </c>
      <c r="K28" s="458">
        <f t="shared" si="2"/>
        <v>0</v>
      </c>
    </row>
    <row r="29" spans="1:12" ht="14.25" outlineLevel="1">
      <c r="A29" s="368">
        <v>10</v>
      </c>
      <c r="B29" s="76" t="s">
        <v>82</v>
      </c>
      <c r="C29" s="335" t="s">
        <v>427</v>
      </c>
      <c r="D29" s="76" t="s">
        <v>33</v>
      </c>
      <c r="E29" s="371">
        <v>1314.3</v>
      </c>
      <c r="F29" s="458">
        <f t="shared" si="3"/>
        <v>0</v>
      </c>
      <c r="G29" s="458">
        <f>'1-5G'!M49</f>
        <v>0</v>
      </c>
      <c r="H29" s="458">
        <f>'1-5G'!N49</f>
        <v>0</v>
      </c>
      <c r="I29" s="458">
        <f>'1-5G'!O49</f>
        <v>0</v>
      </c>
      <c r="J29" s="458">
        <f>'1-5G'!L49</f>
        <v>0</v>
      </c>
      <c r="K29" s="458">
        <f t="shared" si="2"/>
        <v>0</v>
      </c>
    </row>
    <row r="30" spans="1:12" ht="14.25" outlineLevel="1">
      <c r="A30" s="368">
        <v>11</v>
      </c>
      <c r="B30" s="76" t="s">
        <v>83</v>
      </c>
      <c r="C30" s="335" t="s">
        <v>454</v>
      </c>
      <c r="D30" s="76" t="s">
        <v>33</v>
      </c>
      <c r="E30" s="371">
        <v>1293.06</v>
      </c>
      <c r="F30" s="458">
        <f t="shared" si="3"/>
        <v>0</v>
      </c>
      <c r="G30" s="458">
        <f>'1-6G'!M36</f>
        <v>0</v>
      </c>
      <c r="H30" s="458">
        <f>'1-6G'!N36</f>
        <v>0</v>
      </c>
      <c r="I30" s="458">
        <f>'1-6G'!O36</f>
        <v>0</v>
      </c>
      <c r="J30" s="458">
        <f>'1-6G'!L36</f>
        <v>0</v>
      </c>
      <c r="K30" s="458">
        <f t="shared" si="2"/>
        <v>0</v>
      </c>
    </row>
    <row r="31" spans="1:12" ht="14.25" outlineLevel="1">
      <c r="A31" s="368">
        <v>12</v>
      </c>
      <c r="B31" s="76" t="s">
        <v>84</v>
      </c>
      <c r="C31" s="335" t="s">
        <v>91</v>
      </c>
      <c r="D31" s="76" t="s">
        <v>33</v>
      </c>
      <c r="E31" s="371">
        <v>2625.9</v>
      </c>
      <c r="F31" s="458">
        <f t="shared" si="3"/>
        <v>0</v>
      </c>
      <c r="G31" s="458">
        <f>'1-7S'!M39</f>
        <v>0</v>
      </c>
      <c r="H31" s="458">
        <f>'1-7S'!N39</f>
        <v>0</v>
      </c>
      <c r="I31" s="458">
        <f>'1-7S'!O39</f>
        <v>0</v>
      </c>
      <c r="J31" s="458">
        <f>'1-7S'!L39</f>
        <v>0</v>
      </c>
      <c r="K31" s="458">
        <f t="shared" si="2"/>
        <v>0</v>
      </c>
    </row>
    <row r="32" spans="1:12" ht="14.25" outlineLevel="1">
      <c r="A32" s="368">
        <v>13</v>
      </c>
      <c r="B32" s="76" t="s">
        <v>99</v>
      </c>
      <c r="C32" s="335" t="s">
        <v>47</v>
      </c>
      <c r="D32" s="76" t="s">
        <v>33</v>
      </c>
      <c r="E32" s="372">
        <v>156.69899999999998</v>
      </c>
      <c r="F32" s="458">
        <f t="shared" si="3"/>
        <v>0</v>
      </c>
      <c r="G32" s="458">
        <f>'1-8D'!M39</f>
        <v>0</v>
      </c>
      <c r="H32" s="458">
        <f>'1-8D'!N39</f>
        <v>0</v>
      </c>
      <c r="I32" s="458">
        <f>'1-8D'!O39</f>
        <v>0</v>
      </c>
      <c r="J32" s="458">
        <f>'1-8D'!L39</f>
        <v>0</v>
      </c>
      <c r="K32" s="458">
        <f t="shared" si="2"/>
        <v>0</v>
      </c>
    </row>
    <row r="33" spans="1:13">
      <c r="A33" s="368">
        <v>14</v>
      </c>
      <c r="B33" s="373">
        <v>1</v>
      </c>
      <c r="C33" s="374" t="s">
        <v>46</v>
      </c>
      <c r="D33" s="361" t="s">
        <v>32</v>
      </c>
      <c r="E33" s="362"/>
      <c r="F33" s="457">
        <f>SUM(F25:F32)</f>
        <v>0</v>
      </c>
      <c r="G33" s="457">
        <f>SUM(G25:G32)</f>
        <v>0</v>
      </c>
      <c r="H33" s="457">
        <f>SUM(H25:H32)</f>
        <v>0</v>
      </c>
      <c r="I33" s="457">
        <f>SUM(I25:I32)</f>
        <v>0</v>
      </c>
      <c r="J33" s="457">
        <f>SUM(J25:J32)</f>
        <v>0</v>
      </c>
      <c r="K33" s="457">
        <f>SUM(K24:K32)</f>
        <v>0</v>
      </c>
    </row>
    <row r="34" spans="1:13">
      <c r="A34" s="76"/>
      <c r="D34" s="76"/>
      <c r="F34" s="356"/>
      <c r="G34" s="357"/>
      <c r="H34" s="357"/>
      <c r="I34" s="357"/>
      <c r="J34" s="358"/>
      <c r="K34" s="355"/>
    </row>
    <row r="35" spans="1:13" outlineLevel="1">
      <c r="A35" s="76">
        <v>15</v>
      </c>
      <c r="B35" s="349">
        <v>2</v>
      </c>
      <c r="C35" s="375" t="s">
        <v>45</v>
      </c>
      <c r="D35" s="76"/>
      <c r="F35" s="356"/>
      <c r="G35" s="357"/>
      <c r="H35" s="357"/>
      <c r="I35" s="357"/>
      <c r="J35" s="358"/>
      <c r="K35" s="355"/>
      <c r="M35" s="355"/>
    </row>
    <row r="36" spans="1:13" outlineLevel="1">
      <c r="A36" s="368">
        <v>16</v>
      </c>
      <c r="B36" s="376" t="s">
        <v>38</v>
      </c>
      <c r="C36" s="342" t="s">
        <v>144</v>
      </c>
      <c r="D36" s="76" t="s">
        <v>11</v>
      </c>
      <c r="E36" s="371">
        <v>3900</v>
      </c>
      <c r="F36" s="458">
        <f t="shared" ref="F36:F41" si="4">SUM(G36:I36)</f>
        <v>0</v>
      </c>
      <c r="G36" s="458">
        <f>'2-1'!M57</f>
        <v>0</v>
      </c>
      <c r="H36" s="458">
        <f>'2-1'!N57</f>
        <v>0</v>
      </c>
      <c r="I36" s="458">
        <f>'2-1'!O57</f>
        <v>0</v>
      </c>
      <c r="J36" s="458">
        <f>'2-1'!L57</f>
        <v>0</v>
      </c>
      <c r="K36" s="458">
        <f t="shared" ref="K36:K41" si="5">F36*L$1</f>
        <v>0</v>
      </c>
    </row>
    <row r="37" spans="1:13" outlineLevel="1">
      <c r="A37" s="368">
        <v>17</v>
      </c>
      <c r="B37" s="376" t="s">
        <v>39</v>
      </c>
      <c r="C37" s="342" t="s">
        <v>152</v>
      </c>
      <c r="D37" s="76" t="s">
        <v>11</v>
      </c>
      <c r="E37" s="371">
        <v>688.97</v>
      </c>
      <c r="F37" s="458">
        <f t="shared" si="4"/>
        <v>0</v>
      </c>
      <c r="G37" s="458">
        <f>'2-2'!M121</f>
        <v>0</v>
      </c>
      <c r="H37" s="458">
        <f>'2-2'!N121</f>
        <v>0</v>
      </c>
      <c r="I37" s="458">
        <f>'2-2'!O121</f>
        <v>0</v>
      </c>
      <c r="J37" s="458">
        <f>'2-2'!L121</f>
        <v>0</v>
      </c>
      <c r="K37" s="458">
        <f t="shared" si="5"/>
        <v>0</v>
      </c>
    </row>
    <row r="38" spans="1:13" outlineLevel="1">
      <c r="A38" s="368">
        <v>18</v>
      </c>
      <c r="B38" s="376" t="s">
        <v>40</v>
      </c>
      <c r="C38" s="342" t="s">
        <v>145</v>
      </c>
      <c r="D38" s="76" t="s">
        <v>11</v>
      </c>
      <c r="E38" s="371">
        <v>1528</v>
      </c>
      <c r="F38" s="458">
        <f t="shared" si="4"/>
        <v>0</v>
      </c>
      <c r="G38" s="458">
        <f>'2-3'!M58</f>
        <v>0</v>
      </c>
      <c r="H38" s="458">
        <f>'2-3'!N58</f>
        <v>0</v>
      </c>
      <c r="I38" s="458">
        <f>'2-3'!O58</f>
        <v>0</v>
      </c>
      <c r="J38" s="458">
        <f>'2-3'!L58</f>
        <v>0</v>
      </c>
      <c r="K38" s="458">
        <f t="shared" si="5"/>
        <v>0</v>
      </c>
    </row>
    <row r="39" spans="1:13" outlineLevel="1">
      <c r="A39" s="368">
        <v>19</v>
      </c>
      <c r="B39" s="376" t="s">
        <v>42</v>
      </c>
      <c r="C39" s="342" t="s">
        <v>147</v>
      </c>
      <c r="D39" s="76" t="s">
        <v>11</v>
      </c>
      <c r="E39" s="371">
        <v>962</v>
      </c>
      <c r="F39" s="458">
        <f t="shared" si="4"/>
        <v>0</v>
      </c>
      <c r="G39" s="458">
        <f>'2-4'!M36</f>
        <v>0</v>
      </c>
      <c r="H39" s="458">
        <f>'2-4'!N36</f>
        <v>0</v>
      </c>
      <c r="I39" s="458">
        <f>'2-4'!O36</f>
        <v>0</v>
      </c>
      <c r="J39" s="458">
        <f>'2-4'!L36</f>
        <v>0</v>
      </c>
      <c r="K39" s="458">
        <f t="shared" si="5"/>
        <v>0</v>
      </c>
    </row>
    <row r="40" spans="1:13" outlineLevel="1">
      <c r="A40" s="368">
        <v>20</v>
      </c>
      <c r="B40" s="376" t="s">
        <v>43</v>
      </c>
      <c r="C40" s="342" t="s">
        <v>148</v>
      </c>
      <c r="D40" s="76" t="s">
        <v>11</v>
      </c>
      <c r="E40" s="371">
        <v>295</v>
      </c>
      <c r="F40" s="458">
        <f t="shared" si="4"/>
        <v>0</v>
      </c>
      <c r="G40" s="458">
        <f>'2-5'!M29</f>
        <v>0</v>
      </c>
      <c r="H40" s="458">
        <f>'2-5'!N29</f>
        <v>0</v>
      </c>
      <c r="I40" s="458">
        <f>'2-5'!O29</f>
        <v>0</v>
      </c>
      <c r="J40" s="458">
        <f>'2-5'!L29</f>
        <v>0</v>
      </c>
      <c r="K40" s="458">
        <f t="shared" si="5"/>
        <v>0</v>
      </c>
    </row>
    <row r="41" spans="1:13" outlineLevel="1">
      <c r="A41" s="368">
        <v>21</v>
      </c>
      <c r="B41" s="376" t="s">
        <v>150</v>
      </c>
      <c r="C41" s="32" t="s">
        <v>124</v>
      </c>
      <c r="D41" s="76" t="s">
        <v>10</v>
      </c>
      <c r="E41" s="377">
        <v>117</v>
      </c>
      <c r="F41" s="458">
        <f t="shared" si="4"/>
        <v>0</v>
      </c>
      <c r="G41" s="458">
        <f>'2-6'!M31</f>
        <v>0</v>
      </c>
      <c r="H41" s="458">
        <f>'2-6'!N31</f>
        <v>0</v>
      </c>
      <c r="I41" s="458">
        <f>'2-6'!O31</f>
        <v>0</v>
      </c>
      <c r="J41" s="458">
        <f>'2-6'!L31</f>
        <v>0</v>
      </c>
      <c r="K41" s="458">
        <f t="shared" si="5"/>
        <v>0</v>
      </c>
    </row>
    <row r="42" spans="1:13">
      <c r="A42" s="368">
        <v>22</v>
      </c>
      <c r="B42" s="373">
        <v>2</v>
      </c>
      <c r="C42" s="374" t="s">
        <v>45</v>
      </c>
      <c r="D42" s="361" t="s">
        <v>32</v>
      </c>
      <c r="E42" s="378"/>
      <c r="F42" s="457">
        <f>SUM(F36:F41)</f>
        <v>0</v>
      </c>
      <c r="G42" s="457">
        <f t="shared" ref="G42:K42" si="6">SUM(G36:G41)</f>
        <v>0</v>
      </c>
      <c r="H42" s="457">
        <f t="shared" si="6"/>
        <v>0</v>
      </c>
      <c r="I42" s="457">
        <f t="shared" si="6"/>
        <v>0</v>
      </c>
      <c r="J42" s="457">
        <f t="shared" si="6"/>
        <v>0</v>
      </c>
      <c r="K42" s="457">
        <f t="shared" si="6"/>
        <v>0</v>
      </c>
    </row>
    <row r="43" spans="1:13">
      <c r="A43" s="76"/>
      <c r="D43" s="76"/>
      <c r="E43" s="371"/>
      <c r="F43" s="355"/>
      <c r="G43" s="355"/>
      <c r="H43" s="355"/>
      <c r="I43" s="355"/>
      <c r="J43" s="367"/>
      <c r="K43" s="355"/>
    </row>
    <row r="44" spans="1:13" outlineLevel="1">
      <c r="A44" s="76">
        <v>23</v>
      </c>
      <c r="B44" s="349">
        <v>3</v>
      </c>
      <c r="C44" s="366" t="s">
        <v>44</v>
      </c>
      <c r="D44" s="76"/>
      <c r="E44" s="371"/>
      <c r="F44" s="355"/>
      <c r="G44" s="355"/>
      <c r="H44" s="355"/>
      <c r="I44" s="355"/>
      <c r="J44" s="367"/>
      <c r="K44" s="355"/>
    </row>
    <row r="45" spans="1:13" outlineLevel="1">
      <c r="A45" s="76">
        <v>24</v>
      </c>
      <c r="B45" s="376" t="s">
        <v>85</v>
      </c>
      <c r="C45" s="335" t="s">
        <v>141</v>
      </c>
      <c r="D45" s="76" t="s">
        <v>11</v>
      </c>
      <c r="E45" s="371">
        <v>12650</v>
      </c>
      <c r="F45" s="458">
        <f>SUM(G45:I45)</f>
        <v>0</v>
      </c>
      <c r="G45" s="458">
        <f>'3-1'!M44</f>
        <v>0</v>
      </c>
      <c r="H45" s="458">
        <f>'3-1'!N44</f>
        <v>0</v>
      </c>
      <c r="I45" s="458">
        <f>'3-1'!O44</f>
        <v>0</v>
      </c>
      <c r="J45" s="458">
        <f>'3-1'!L44</f>
        <v>0</v>
      </c>
      <c r="K45" s="458">
        <f>F45*L$1</f>
        <v>0</v>
      </c>
    </row>
    <row r="46" spans="1:13" outlineLevel="1">
      <c r="A46" s="76">
        <v>25</v>
      </c>
      <c r="B46" s="376" t="s">
        <v>86</v>
      </c>
      <c r="C46" s="335" t="s">
        <v>143</v>
      </c>
      <c r="D46" s="76" t="s">
        <v>10</v>
      </c>
      <c r="E46" s="377">
        <v>317</v>
      </c>
      <c r="F46" s="458">
        <f>SUM(G46:I46)</f>
        <v>0</v>
      </c>
      <c r="G46" s="458">
        <f>'3-2'!M22</f>
        <v>0</v>
      </c>
      <c r="H46" s="458">
        <f>'3-2'!N22</f>
        <v>0</v>
      </c>
      <c r="I46" s="458">
        <f>'3-2'!O22</f>
        <v>0</v>
      </c>
      <c r="J46" s="458">
        <f>'3-2'!L22</f>
        <v>0</v>
      </c>
      <c r="K46" s="458">
        <f>F46*L$1</f>
        <v>0</v>
      </c>
    </row>
    <row r="47" spans="1:13" outlineLevel="1">
      <c r="A47" s="76">
        <v>26</v>
      </c>
      <c r="B47" s="376" t="s">
        <v>87</v>
      </c>
      <c r="C47" s="335" t="s">
        <v>537</v>
      </c>
      <c r="D47" s="76" t="s">
        <v>11</v>
      </c>
      <c r="E47" s="371">
        <v>5800</v>
      </c>
      <c r="F47" s="458">
        <f>SUM(G47:I47)</f>
        <v>0</v>
      </c>
      <c r="G47" s="458">
        <f>'3-3'!M51</f>
        <v>0</v>
      </c>
      <c r="H47" s="458">
        <f>'3-3'!N51</f>
        <v>0</v>
      </c>
      <c r="I47" s="458">
        <f>'3-3'!O51</f>
        <v>0</v>
      </c>
      <c r="J47" s="458">
        <f>'3-3'!L51</f>
        <v>0</v>
      </c>
      <c r="K47" s="458">
        <f>F47*L$1</f>
        <v>0</v>
      </c>
    </row>
    <row r="48" spans="1:13" outlineLevel="1">
      <c r="A48" s="76">
        <v>27</v>
      </c>
      <c r="B48" s="376" t="s">
        <v>160</v>
      </c>
      <c r="C48" s="335" t="s">
        <v>149</v>
      </c>
      <c r="D48" s="76" t="s">
        <v>11</v>
      </c>
      <c r="E48" s="371">
        <v>3800</v>
      </c>
      <c r="F48" s="458">
        <f>SUM(G48:I48)</f>
        <v>0</v>
      </c>
      <c r="G48" s="458">
        <f>'3-4'!M56</f>
        <v>0</v>
      </c>
      <c r="H48" s="458">
        <f>'3-4'!N56</f>
        <v>0</v>
      </c>
      <c r="I48" s="458">
        <f>'3-4'!O56</f>
        <v>0</v>
      </c>
      <c r="J48" s="458">
        <f>'3-4'!L56</f>
        <v>0</v>
      </c>
      <c r="K48" s="458">
        <f>F48*L$1</f>
        <v>0</v>
      </c>
    </row>
    <row r="49" spans="1:11">
      <c r="A49" s="76">
        <v>28</v>
      </c>
      <c r="B49" s="373">
        <v>3</v>
      </c>
      <c r="C49" s="360" t="s">
        <v>44</v>
      </c>
      <c r="D49" s="361" t="s">
        <v>32</v>
      </c>
      <c r="E49" s="378"/>
      <c r="F49" s="457">
        <f>SUM(F45:F48)</f>
        <v>0</v>
      </c>
      <c r="G49" s="457">
        <f t="shared" ref="G49:J49" si="7">SUM(G45:G48)</f>
        <v>0</v>
      </c>
      <c r="H49" s="457">
        <f t="shared" si="7"/>
        <v>0</v>
      </c>
      <c r="I49" s="457">
        <f t="shared" si="7"/>
        <v>0</v>
      </c>
      <c r="J49" s="457">
        <f t="shared" si="7"/>
        <v>0</v>
      </c>
      <c r="K49" s="457">
        <f>SUM(K45:K48)</f>
        <v>0</v>
      </c>
    </row>
    <row r="50" spans="1:11">
      <c r="A50" s="76"/>
      <c r="D50" s="76"/>
      <c r="F50" s="355"/>
      <c r="G50" s="355"/>
      <c r="H50" s="355"/>
      <c r="I50" s="355"/>
      <c r="J50" s="367"/>
      <c r="K50" s="355"/>
    </row>
    <row r="51" spans="1:11">
      <c r="A51" s="76">
        <v>29</v>
      </c>
      <c r="C51" s="374" t="s">
        <v>41</v>
      </c>
      <c r="D51" s="361" t="s">
        <v>32</v>
      </c>
      <c r="E51" s="362"/>
      <c r="F51" s="457">
        <f t="shared" ref="F51:K51" si="8">F42+F33+F22+F49</f>
        <v>0</v>
      </c>
      <c r="G51" s="457">
        <f t="shared" si="8"/>
        <v>0</v>
      </c>
      <c r="H51" s="457">
        <f t="shared" si="8"/>
        <v>0</v>
      </c>
      <c r="I51" s="457">
        <f t="shared" si="8"/>
        <v>0</v>
      </c>
      <c r="J51" s="457">
        <f t="shared" si="8"/>
        <v>0</v>
      </c>
      <c r="K51" s="457">
        <f t="shared" si="8"/>
        <v>0</v>
      </c>
    </row>
    <row r="52" spans="1:11">
      <c r="A52" s="76"/>
      <c r="D52" s="76"/>
      <c r="F52" s="379"/>
      <c r="G52" s="379"/>
      <c r="H52" s="379"/>
      <c r="I52" s="379"/>
      <c r="J52" s="379"/>
      <c r="K52" s="355"/>
    </row>
    <row r="53" spans="1:11">
      <c r="A53" s="76">
        <v>30</v>
      </c>
      <c r="C53" s="441" t="s">
        <v>587</v>
      </c>
      <c r="D53" s="74" t="s">
        <v>602</v>
      </c>
      <c r="E53" s="442">
        <v>0</v>
      </c>
      <c r="F53" s="443">
        <f>F51*E53</f>
        <v>0</v>
      </c>
      <c r="G53" s="379"/>
      <c r="H53" s="379"/>
      <c r="I53" s="379"/>
      <c r="J53" s="379"/>
      <c r="K53" s="355"/>
    </row>
    <row r="54" spans="1:11">
      <c r="A54" s="76"/>
      <c r="C54" s="444" t="s">
        <v>48</v>
      </c>
      <c r="D54" s="445" t="s">
        <v>602</v>
      </c>
      <c r="E54" s="446">
        <v>0</v>
      </c>
      <c r="F54" s="335">
        <f>F53*2%</f>
        <v>0</v>
      </c>
      <c r="G54" s="379"/>
      <c r="H54" s="379"/>
      <c r="I54" s="379"/>
      <c r="J54" s="379"/>
      <c r="K54" s="355"/>
    </row>
    <row r="55" spans="1:11">
      <c r="A55" s="76">
        <v>31</v>
      </c>
      <c r="C55" s="441" t="s">
        <v>588</v>
      </c>
      <c r="D55" s="74" t="s">
        <v>602</v>
      </c>
      <c r="E55" s="442">
        <v>0</v>
      </c>
      <c r="F55" s="443">
        <f>F51*E55</f>
        <v>0</v>
      </c>
      <c r="G55" s="379"/>
      <c r="H55" s="379"/>
      <c r="I55" s="379"/>
      <c r="J55" s="379"/>
      <c r="K55" s="355"/>
    </row>
    <row r="56" spans="1:11">
      <c r="A56" s="76"/>
      <c r="D56" s="76"/>
      <c r="F56" s="355"/>
      <c r="G56" s="379"/>
      <c r="H56" s="379"/>
      <c r="I56" s="379"/>
      <c r="J56" s="379"/>
      <c r="K56" s="355"/>
    </row>
    <row r="57" spans="1:11">
      <c r="A57" s="76">
        <v>32</v>
      </c>
      <c r="C57" s="381" t="s">
        <v>139</v>
      </c>
      <c r="D57" s="382"/>
      <c r="E57" s="382"/>
      <c r="F57" s="457">
        <f>F51+F53+F55</f>
        <v>0</v>
      </c>
      <c r="G57" s="379"/>
      <c r="H57" s="379"/>
      <c r="I57" s="379"/>
      <c r="J57" s="379"/>
      <c r="K57" s="355">
        <f>K51</f>
        <v>0</v>
      </c>
    </row>
    <row r="58" spans="1:11" hidden="1" outlineLevel="1">
      <c r="A58" s="76"/>
      <c r="D58" s="76"/>
      <c r="F58" s="355"/>
      <c r="G58" s="379"/>
      <c r="H58" s="379"/>
      <c r="I58" s="379"/>
      <c r="J58" s="379"/>
      <c r="K58" s="355"/>
    </row>
    <row r="59" spans="1:11" hidden="1" outlineLevel="1">
      <c r="A59" s="76">
        <v>33</v>
      </c>
      <c r="C59" s="343" t="s">
        <v>589</v>
      </c>
      <c r="D59" s="76"/>
      <c r="E59" s="380">
        <v>0</v>
      </c>
      <c r="F59" s="355">
        <f>F57*E59</f>
        <v>0</v>
      </c>
      <c r="G59" s="379"/>
      <c r="H59" s="379"/>
      <c r="I59" s="379"/>
      <c r="J59" s="379"/>
      <c r="K59" s="355">
        <f>K57*E59</f>
        <v>0</v>
      </c>
    </row>
    <row r="60" spans="1:11" hidden="1" outlineLevel="1">
      <c r="A60" s="76"/>
      <c r="D60" s="76"/>
      <c r="F60" s="355"/>
      <c r="G60" s="379"/>
      <c r="H60" s="379"/>
      <c r="I60" s="379"/>
      <c r="J60" s="379"/>
      <c r="K60" s="355"/>
    </row>
    <row r="61" spans="1:11" hidden="1" outlineLevel="1">
      <c r="A61" s="76">
        <v>34</v>
      </c>
      <c r="C61" s="383" t="s">
        <v>34</v>
      </c>
      <c r="D61" s="382"/>
      <c r="E61" s="382"/>
      <c r="F61" s="351">
        <f>SUM(F56:F59)</f>
        <v>0</v>
      </c>
      <c r="G61" s="379"/>
      <c r="H61" s="379"/>
      <c r="I61" s="379"/>
      <c r="J61" s="379"/>
      <c r="K61" s="351">
        <f>SUM(K56:K60)</f>
        <v>0</v>
      </c>
    </row>
    <row r="62" spans="1:11" hidden="1" outlineLevel="1">
      <c r="A62" s="76"/>
      <c r="D62" s="76"/>
      <c r="F62" s="355"/>
      <c r="G62" s="379"/>
      <c r="H62" s="379"/>
      <c r="I62" s="379"/>
      <c r="J62" s="379"/>
      <c r="K62" s="355"/>
    </row>
    <row r="63" spans="1:11" hidden="1" outlineLevel="1">
      <c r="A63" s="76">
        <v>35</v>
      </c>
      <c r="C63" s="343" t="s">
        <v>590</v>
      </c>
      <c r="D63" s="76"/>
      <c r="E63" s="380">
        <v>0</v>
      </c>
      <c r="F63" s="355">
        <f>F61*E63</f>
        <v>0</v>
      </c>
      <c r="G63" s="379"/>
      <c r="H63" s="379"/>
      <c r="I63" s="379"/>
      <c r="J63" s="379"/>
      <c r="K63" s="355">
        <f>K61*E63</f>
        <v>0</v>
      </c>
    </row>
    <row r="64" spans="1:11" hidden="1" outlineLevel="1">
      <c r="A64" s="76"/>
      <c r="D64" s="76"/>
      <c r="F64" s="379"/>
      <c r="G64" s="379"/>
      <c r="H64" s="379"/>
      <c r="I64" s="379"/>
      <c r="J64" s="379"/>
      <c r="K64" s="355"/>
    </row>
    <row r="65" spans="1:11" hidden="1" outlineLevel="1">
      <c r="A65" s="76">
        <v>36</v>
      </c>
      <c r="C65" s="49" t="s">
        <v>138</v>
      </c>
      <c r="D65" s="76"/>
      <c r="F65" s="363">
        <f>F61+F63</f>
        <v>0</v>
      </c>
      <c r="G65" s="379"/>
      <c r="H65" s="379"/>
      <c r="I65" s="379"/>
      <c r="J65" s="379"/>
      <c r="K65" s="363">
        <f>K61+K63</f>
        <v>0</v>
      </c>
    </row>
    <row r="66" spans="1:11" collapsed="1">
      <c r="C66" s="384"/>
      <c r="D66" s="76"/>
      <c r="F66" s="379"/>
      <c r="G66" s="379"/>
      <c r="H66" s="379"/>
      <c r="I66" s="379"/>
      <c r="J66" s="379"/>
      <c r="K66" s="355"/>
    </row>
    <row r="67" spans="1:11">
      <c r="C67" s="384"/>
      <c r="D67" s="76"/>
      <c r="F67" s="379"/>
      <c r="G67" s="379"/>
      <c r="H67" s="379"/>
      <c r="I67" s="379"/>
      <c r="J67" s="379"/>
      <c r="K67" s="355"/>
    </row>
    <row r="68" spans="1:11">
      <c r="C68" s="335" t="s">
        <v>603</v>
      </c>
      <c r="D68" s="76"/>
      <c r="F68" s="379"/>
      <c r="G68" s="379"/>
      <c r="H68" s="379"/>
      <c r="I68" s="379"/>
      <c r="J68" s="379"/>
      <c r="K68" s="355"/>
    </row>
    <row r="69" spans="1:11">
      <c r="C69" s="384"/>
      <c r="D69" s="76"/>
      <c r="F69" s="379"/>
      <c r="G69" s="379"/>
      <c r="H69" s="379"/>
      <c r="I69" s="379"/>
      <c r="J69" s="379"/>
      <c r="K69" s="355"/>
    </row>
    <row r="70" spans="1:11">
      <c r="C70" s="335" t="s">
        <v>604</v>
      </c>
      <c r="D70" s="76"/>
      <c r="F70" s="379"/>
      <c r="G70" s="379"/>
      <c r="H70" s="379"/>
      <c r="I70" s="379"/>
      <c r="J70" s="379"/>
      <c r="K70" s="355"/>
    </row>
    <row r="71" spans="1:11">
      <c r="C71" s="384"/>
      <c r="D71" s="76"/>
      <c r="F71" s="379"/>
      <c r="G71" s="379"/>
      <c r="H71" s="379"/>
      <c r="I71" s="379"/>
      <c r="J71" s="379"/>
      <c r="K71" s="355"/>
    </row>
    <row r="72" spans="1:11">
      <c r="C72" s="335" t="s">
        <v>605</v>
      </c>
      <c r="D72" s="76"/>
      <c r="F72" s="355"/>
      <c r="G72" s="355"/>
      <c r="H72" s="355"/>
      <c r="I72" s="355"/>
      <c r="J72" s="355"/>
      <c r="K72" s="355"/>
    </row>
    <row r="73" spans="1:11">
      <c r="F73" s="355"/>
      <c r="G73" s="355"/>
      <c r="H73" s="355"/>
      <c r="I73" s="355"/>
      <c r="J73" s="355"/>
      <c r="K73" s="355"/>
    </row>
    <row r="74" spans="1:11">
      <c r="F74" s="355"/>
      <c r="G74" s="355"/>
      <c r="H74" s="355"/>
      <c r="I74" s="355"/>
      <c r="J74" s="355"/>
      <c r="K74" s="355"/>
    </row>
    <row r="75" spans="1:11">
      <c r="F75" s="355"/>
      <c r="G75" s="355"/>
      <c r="H75" s="355"/>
      <c r="I75" s="355"/>
      <c r="J75" s="355"/>
      <c r="K75" s="355"/>
    </row>
    <row r="76" spans="1:11">
      <c r="F76" s="355"/>
      <c r="G76" s="355"/>
      <c r="H76" s="355"/>
      <c r="I76" s="355"/>
      <c r="J76" s="355"/>
      <c r="K76" s="355"/>
    </row>
    <row r="77" spans="1:11">
      <c r="F77" s="355"/>
      <c r="G77" s="355"/>
      <c r="H77" s="355"/>
      <c r="I77" s="355"/>
      <c r="J77" s="355"/>
      <c r="K77" s="355"/>
    </row>
    <row r="78" spans="1:11">
      <c r="F78" s="355"/>
      <c r="G78" s="355"/>
      <c r="H78" s="355"/>
      <c r="I78" s="355"/>
      <c r="J78" s="355"/>
      <c r="K78" s="355"/>
    </row>
    <row r="79" spans="1:11">
      <c r="F79" s="355"/>
      <c r="G79" s="355"/>
      <c r="H79" s="355"/>
      <c r="I79" s="355"/>
      <c r="J79" s="355"/>
      <c r="K79" s="355"/>
    </row>
  </sheetData>
  <mergeCells count="9">
    <mergeCell ref="K15:K16"/>
    <mergeCell ref="E15:E16"/>
    <mergeCell ref="F15:F16"/>
    <mergeCell ref="A15:A16"/>
    <mergeCell ref="B15:B16"/>
    <mergeCell ref="C15:C16"/>
    <mergeCell ref="D15:D16"/>
    <mergeCell ref="G15:I15"/>
    <mergeCell ref="J15:J16"/>
  </mergeCells>
  <phoneticPr fontId="28" type="noConversion"/>
  <printOptions horizontalCentered="1" gridLines="1"/>
  <pageMargins left="0" right="0" top="0.98425196850393704" bottom="0.47244094488188981" header="0.78740157480314965" footer="0.19685039370078741"/>
  <pageSetup paperSize="9" scale="85" firstPageNumber="0" orientation="landscape" r:id="rId1"/>
  <headerFooter alignWithMargins="0">
    <oddFooter>&amp;C&amp;"Times New Roman,Regular"&amp;12&amp;A&amp;R&amp;P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P2015"/>
  <sheetViews>
    <sheetView showZeros="0" zoomScaleNormal="100" zoomScaleSheetLayoutView="100" workbookViewId="0">
      <selection activeCell="A25" sqref="A25"/>
    </sheetView>
  </sheetViews>
  <sheetFormatPr defaultRowHeight="12.75"/>
  <cols>
    <col min="1" max="1" width="6.42578125" style="76" bestFit="1" customWidth="1"/>
    <col min="2" max="2" width="6.42578125" style="76" customWidth="1"/>
    <col min="3" max="3" width="57.7109375" style="43" customWidth="1"/>
    <col min="4" max="4" width="9.85546875" style="335" customWidth="1"/>
    <col min="5" max="5" width="8.42578125" style="76" customWidth="1"/>
    <col min="6" max="6" width="8.140625" style="335" bestFit="1" customWidth="1"/>
    <col min="7" max="7" width="10" style="335" customWidth="1"/>
    <col min="8" max="8" width="8.85546875" style="335" customWidth="1"/>
    <col min="9" max="9" width="9.140625" style="335" customWidth="1"/>
    <col min="10" max="10" width="10.28515625" style="335" customWidth="1"/>
    <col min="11" max="11" width="10.140625" style="335" customWidth="1"/>
    <col min="12" max="12" width="8.5703125" style="335" customWidth="1"/>
    <col min="13" max="13" width="10.140625" style="335" customWidth="1"/>
    <col min="14" max="14" width="10.28515625" style="335" customWidth="1"/>
    <col min="15" max="15" width="11.42578125" style="335" customWidth="1"/>
    <col min="16" max="16" width="11.7109375" style="335" customWidth="1"/>
    <col min="17" max="16384" width="9.140625" style="335"/>
  </cols>
  <sheetData>
    <row r="1" spans="1:16" s="57" customFormat="1">
      <c r="B1" s="58"/>
      <c r="C1" s="58"/>
      <c r="D1" s="58"/>
      <c r="E1" s="58"/>
      <c r="F1" s="58"/>
      <c r="G1" s="59" t="s">
        <v>78</v>
      </c>
      <c r="H1" s="58" t="s">
        <v>35</v>
      </c>
      <c r="I1" s="58"/>
      <c r="J1" s="58"/>
      <c r="K1" s="58"/>
      <c r="L1" s="58"/>
      <c r="M1" s="58"/>
      <c r="N1" s="58"/>
      <c r="O1" s="58"/>
      <c r="P1" s="58"/>
    </row>
    <row r="2" spans="1:16" s="57" customFormat="1">
      <c r="B2" s="60"/>
      <c r="C2" s="60"/>
      <c r="D2" s="60"/>
      <c r="E2" s="60"/>
      <c r="F2" s="60"/>
      <c r="G2" s="390" t="s">
        <v>90</v>
      </c>
      <c r="H2" s="60"/>
      <c r="I2" s="60"/>
      <c r="J2" s="60"/>
      <c r="K2" s="60"/>
      <c r="L2" s="60"/>
      <c r="M2" s="60"/>
      <c r="N2" s="60"/>
      <c r="O2" s="60"/>
      <c r="P2" s="60"/>
    </row>
    <row r="3" spans="1:16" s="57" customFormat="1">
      <c r="C3" s="61"/>
      <c r="E3" s="62"/>
      <c r="F3" s="63"/>
    </row>
    <row r="4" spans="1:16" s="57" customFormat="1">
      <c r="A4" s="57" t="s">
        <v>162</v>
      </c>
      <c r="E4" s="62"/>
    </row>
    <row r="5" spans="1:16" s="57" customFormat="1">
      <c r="A5" s="57" t="s">
        <v>163</v>
      </c>
      <c r="E5" s="62"/>
    </row>
    <row r="6" spans="1:16" s="57" customFormat="1">
      <c r="A6" s="57" t="s">
        <v>168</v>
      </c>
      <c r="E6" s="62"/>
      <c r="M6" s="65" t="s">
        <v>0</v>
      </c>
      <c r="O6" s="66">
        <f>P25</f>
        <v>0</v>
      </c>
      <c r="P6" s="65" t="s">
        <v>51</v>
      </c>
    </row>
    <row r="7" spans="1:16" s="57" customFormat="1">
      <c r="A7" s="57" t="s">
        <v>140</v>
      </c>
      <c r="E7" s="62"/>
    </row>
    <row r="8" spans="1:16" s="57" customFormat="1">
      <c r="A8" s="57" t="s">
        <v>539</v>
      </c>
      <c r="E8" s="62"/>
      <c r="M8" s="65"/>
      <c r="P8" s="67" t="str">
        <f>Vaks!$A$34</f>
        <v>Tāme sastādīta _____. gada ____. ____________</v>
      </c>
    </row>
    <row r="10" spans="1:16" s="68" customFormat="1" ht="11.25">
      <c r="A10" s="480" t="s">
        <v>1</v>
      </c>
      <c r="B10" s="480" t="s">
        <v>68</v>
      </c>
      <c r="C10" s="482" t="s">
        <v>69</v>
      </c>
      <c r="D10" s="480" t="s">
        <v>2</v>
      </c>
      <c r="E10" s="484" t="s">
        <v>3</v>
      </c>
      <c r="F10" s="477" t="s">
        <v>4</v>
      </c>
      <c r="G10" s="478"/>
      <c r="H10" s="478"/>
      <c r="I10" s="478"/>
      <c r="J10" s="478"/>
      <c r="K10" s="479"/>
      <c r="L10" s="477" t="s">
        <v>5</v>
      </c>
      <c r="M10" s="478"/>
      <c r="N10" s="478"/>
      <c r="O10" s="478"/>
      <c r="P10" s="479"/>
    </row>
    <row r="11" spans="1:16" s="68" customFormat="1" ht="45">
      <c r="A11" s="481"/>
      <c r="B11" s="481"/>
      <c r="C11" s="483"/>
      <c r="D11" s="481"/>
      <c r="E11" s="485"/>
      <c r="F11" s="184" t="s">
        <v>56</v>
      </c>
      <c r="G11" s="184" t="s">
        <v>67</v>
      </c>
      <c r="H11" s="184" t="s">
        <v>74</v>
      </c>
      <c r="I11" s="184" t="s">
        <v>75</v>
      </c>
      <c r="J11" s="184" t="s">
        <v>76</v>
      </c>
      <c r="K11" s="184" t="s">
        <v>50</v>
      </c>
      <c r="L11" s="184" t="s">
        <v>6</v>
      </c>
      <c r="M11" s="184" t="s">
        <v>74</v>
      </c>
      <c r="N11" s="184" t="s">
        <v>75</v>
      </c>
      <c r="O11" s="184" t="s">
        <v>76</v>
      </c>
      <c r="P11" s="184" t="s">
        <v>77</v>
      </c>
    </row>
    <row r="12" spans="1:16" s="57" customFormat="1">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c r="C13" s="32"/>
      <c r="D13" s="76"/>
      <c r="E13" s="391"/>
      <c r="F13" s="392"/>
      <c r="G13" s="393"/>
      <c r="H13" s="393"/>
      <c r="I13" s="393"/>
      <c r="J13" s="393"/>
      <c r="K13" s="393"/>
      <c r="L13" s="394"/>
      <c r="M13" s="395"/>
      <c r="N13" s="393"/>
      <c r="O13" s="393"/>
      <c r="P13" s="393"/>
    </row>
    <row r="14" spans="1:16">
      <c r="C14" s="32"/>
      <c r="D14" s="76"/>
      <c r="E14" s="391"/>
      <c r="F14" s="392"/>
      <c r="G14" s="393"/>
      <c r="H14" s="393"/>
      <c r="I14" s="393"/>
      <c r="J14" s="393"/>
      <c r="K14" s="393"/>
      <c r="L14" s="394"/>
      <c r="M14" s="395"/>
      <c r="N14" s="393"/>
      <c r="O14" s="393"/>
      <c r="P14" s="393"/>
    </row>
    <row r="15" spans="1:16">
      <c r="A15" s="273">
        <v>1</v>
      </c>
      <c r="B15" s="93"/>
      <c r="C15" s="140" t="s">
        <v>105</v>
      </c>
      <c r="D15" s="289" t="s">
        <v>60</v>
      </c>
      <c r="E15" s="289">
        <v>1</v>
      </c>
      <c r="F15" s="448"/>
      <c r="G15" s="449"/>
      <c r="H15" s="450">
        <f t="shared" ref="H15:H23" si="1">ROUND(F15*G15,2)</f>
        <v>0</v>
      </c>
      <c r="I15" s="449"/>
      <c r="J15" s="451"/>
      <c r="K15" s="452">
        <f t="shared" ref="K15:K23" si="2">ROUND(SUM(H15:J15),2)</f>
        <v>0</v>
      </c>
      <c r="L15" s="453">
        <f t="shared" ref="L15:L23" si="3">ROUND(E15*F15,2)</f>
        <v>0</v>
      </c>
      <c r="M15" s="454">
        <f t="shared" ref="M15:M23" si="4">ROUND(E15*H15,2)</f>
        <v>0</v>
      </c>
      <c r="N15" s="454">
        <f t="shared" ref="N15:N23" si="5">ROUND(E15*I15,2)</f>
        <v>0</v>
      </c>
      <c r="O15" s="454">
        <f t="shared" ref="O15:O23" si="6">ROUND(E15*J15,2)</f>
        <v>0</v>
      </c>
      <c r="P15" s="454">
        <f t="shared" ref="P15:P23" si="7">ROUND(SUM(M15:O15),2)</f>
        <v>0</v>
      </c>
    </row>
    <row r="16" spans="1:16">
      <c r="A16" s="273">
        <v>2</v>
      </c>
      <c r="B16" s="93"/>
      <c r="C16" s="247" t="s">
        <v>106</v>
      </c>
      <c r="D16" s="206" t="s">
        <v>58</v>
      </c>
      <c r="E16" s="289">
        <v>1</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c r="A17" s="273">
        <v>3</v>
      </c>
      <c r="B17" s="93"/>
      <c r="C17" s="385" t="s">
        <v>61</v>
      </c>
      <c r="D17" s="206" t="s">
        <v>58</v>
      </c>
      <c r="E17" s="289">
        <v>2</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275" customFormat="1" ht="25.5">
      <c r="A18" s="273">
        <v>4</v>
      </c>
      <c r="B18" s="273"/>
      <c r="C18" s="55" t="s">
        <v>455</v>
      </c>
      <c r="D18" s="396" t="s">
        <v>456</v>
      </c>
      <c r="E18" s="396">
        <v>132</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207" customFormat="1">
      <c r="A19" s="273">
        <v>5</v>
      </c>
      <c r="B19" s="93"/>
      <c r="C19" s="247" t="s">
        <v>107</v>
      </c>
      <c r="D19" s="386" t="s">
        <v>102</v>
      </c>
      <c r="E19" s="387">
        <v>8</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275" customFormat="1" ht="25.5">
      <c r="A20" s="273">
        <v>6</v>
      </c>
      <c r="B20" s="273"/>
      <c r="C20" s="385" t="s">
        <v>108</v>
      </c>
      <c r="D20" s="386" t="s">
        <v>102</v>
      </c>
      <c r="E20" s="388">
        <v>8</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275" customFormat="1" ht="25.5">
      <c r="A21" s="273">
        <v>7</v>
      </c>
      <c r="B21" s="273"/>
      <c r="C21" s="385" t="s">
        <v>460</v>
      </c>
      <c r="D21" s="386" t="s">
        <v>102</v>
      </c>
      <c r="E21" s="388">
        <v>3</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56" customFormat="1" ht="15">
      <c r="A22" s="273">
        <v>8</v>
      </c>
      <c r="C22" s="53" t="s">
        <v>457</v>
      </c>
      <c r="D22" s="289" t="s">
        <v>89</v>
      </c>
      <c r="E22" s="142">
        <v>1475.35</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56" customFormat="1" ht="15">
      <c r="A23" s="273">
        <v>9</v>
      </c>
      <c r="C23" s="53" t="s">
        <v>458</v>
      </c>
      <c r="D23" s="75" t="s">
        <v>58</v>
      </c>
      <c r="E23" s="389">
        <v>1</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57" customFormat="1">
      <c r="A24" s="95"/>
      <c r="B24" s="95"/>
      <c r="C24" s="96"/>
      <c r="D24" s="95"/>
      <c r="E24" s="100"/>
      <c r="F24" s="225"/>
      <c r="G24" s="225"/>
      <c r="H24" s="225"/>
      <c r="I24" s="225"/>
      <c r="J24" s="225"/>
      <c r="L24" s="97"/>
      <c r="M24" s="226"/>
      <c r="N24" s="226"/>
      <c r="O24" s="226"/>
      <c r="P24" s="226"/>
    </row>
    <row r="25" spans="1:16">
      <c r="A25" s="397"/>
      <c r="B25" s="397"/>
      <c r="C25" s="398" t="s">
        <v>90</v>
      </c>
      <c r="D25" s="399" t="s">
        <v>32</v>
      </c>
      <c r="E25" s="419">
        <v>8</v>
      </c>
      <c r="F25" s="393"/>
      <c r="G25" s="393"/>
      <c r="H25" s="393"/>
      <c r="I25" s="393"/>
      <c r="J25" s="393"/>
      <c r="K25" s="400"/>
      <c r="L25" s="101">
        <f>SUM($L$13:L24)</f>
        <v>0</v>
      </c>
      <c r="M25" s="102">
        <f>SUM($M$13:M24)</f>
        <v>0</v>
      </c>
      <c r="N25" s="102">
        <f>SUM($N$13:N24)</f>
        <v>0</v>
      </c>
      <c r="O25" s="102">
        <f>SUM($O$13:O24)</f>
        <v>0</v>
      </c>
      <c r="P25" s="102">
        <f>SUM($P$13:P24)</f>
        <v>0</v>
      </c>
    </row>
    <row r="26" spans="1:16">
      <c r="C26" s="401"/>
      <c r="D26" s="76"/>
      <c r="E26" s="391"/>
      <c r="F26" s="393"/>
      <c r="G26" s="393"/>
      <c r="H26" s="393"/>
      <c r="I26" s="393"/>
      <c r="J26" s="393"/>
      <c r="K26" s="400"/>
      <c r="L26" s="394"/>
      <c r="M26" s="395"/>
      <c r="N26" s="393"/>
      <c r="O26" s="393"/>
      <c r="P26" s="393"/>
    </row>
    <row r="27" spans="1:16">
      <c r="C27" s="32"/>
      <c r="D27" s="76"/>
      <c r="E27" s="391"/>
      <c r="F27" s="393"/>
      <c r="G27" s="393"/>
      <c r="H27" s="393"/>
      <c r="I27" s="393"/>
      <c r="J27" s="393"/>
      <c r="K27" s="400"/>
      <c r="L27" s="394"/>
      <c r="M27" s="395"/>
      <c r="N27" s="393"/>
      <c r="O27" s="393"/>
      <c r="P27" s="393"/>
    </row>
    <row r="28" spans="1:16">
      <c r="L28" s="377"/>
    </row>
    <row r="29" spans="1:16">
      <c r="L29" s="377"/>
    </row>
    <row r="30" spans="1:16">
      <c r="L30" s="377"/>
    </row>
    <row r="31" spans="1:16">
      <c r="L31" s="377"/>
    </row>
    <row r="32" spans="1:16">
      <c r="L32" s="377"/>
    </row>
    <row r="33" spans="12:12">
      <c r="L33" s="377"/>
    </row>
    <row r="34" spans="12:12">
      <c r="L34" s="377"/>
    </row>
    <row r="35" spans="12:12">
      <c r="L35" s="377"/>
    </row>
    <row r="36" spans="12:12">
      <c r="L36" s="377"/>
    </row>
    <row r="37" spans="12:12">
      <c r="L37" s="377"/>
    </row>
    <row r="38" spans="12:12">
      <c r="L38" s="377"/>
    </row>
    <row r="39" spans="12:12">
      <c r="L39" s="377"/>
    </row>
    <row r="40" spans="12:12">
      <c r="L40" s="377"/>
    </row>
    <row r="41" spans="12:12">
      <c r="L41" s="377"/>
    </row>
    <row r="42" spans="12:12">
      <c r="L42" s="377"/>
    </row>
    <row r="43" spans="12:12">
      <c r="L43" s="377"/>
    </row>
    <row r="44" spans="12:12">
      <c r="L44" s="377"/>
    </row>
    <row r="45" spans="12:12">
      <c r="L45" s="377"/>
    </row>
    <row r="46" spans="12:12">
      <c r="L46" s="377"/>
    </row>
    <row r="47" spans="12:12">
      <c r="L47" s="377"/>
    </row>
    <row r="48" spans="12:12">
      <c r="L48" s="377"/>
    </row>
    <row r="49" spans="12:12">
      <c r="L49" s="377"/>
    </row>
    <row r="50" spans="12:12">
      <c r="L50" s="377"/>
    </row>
    <row r="51" spans="12:12">
      <c r="L51" s="377"/>
    </row>
    <row r="52" spans="12:12">
      <c r="L52" s="377"/>
    </row>
    <row r="53" spans="12:12">
      <c r="L53" s="377"/>
    </row>
    <row r="54" spans="12:12">
      <c r="L54" s="377"/>
    </row>
    <row r="55" spans="12:12">
      <c r="L55" s="377"/>
    </row>
    <row r="56" spans="12:12">
      <c r="L56" s="377"/>
    </row>
    <row r="57" spans="12:12">
      <c r="L57" s="377"/>
    </row>
    <row r="58" spans="12:12">
      <c r="L58" s="377"/>
    </row>
    <row r="59" spans="12:12">
      <c r="L59" s="377"/>
    </row>
    <row r="60" spans="12:12">
      <c r="L60" s="377"/>
    </row>
    <row r="61" spans="12:12">
      <c r="L61" s="377"/>
    </row>
    <row r="62" spans="12:12">
      <c r="L62" s="377"/>
    </row>
    <row r="63" spans="12:12">
      <c r="L63" s="377"/>
    </row>
    <row r="64" spans="12:12">
      <c r="L64" s="377"/>
    </row>
    <row r="65" spans="12:12">
      <c r="L65" s="377"/>
    </row>
    <row r="66" spans="12:12">
      <c r="L66" s="377"/>
    </row>
    <row r="67" spans="12:12">
      <c r="L67" s="377"/>
    </row>
    <row r="68" spans="12:12">
      <c r="L68" s="377"/>
    </row>
    <row r="69" spans="12:12">
      <c r="L69" s="377"/>
    </row>
    <row r="70" spans="12:12">
      <c r="L70" s="377"/>
    </row>
    <row r="71" spans="12:12">
      <c r="L71" s="377"/>
    </row>
    <row r="72" spans="12:12">
      <c r="L72" s="377"/>
    </row>
    <row r="73" spans="12:12">
      <c r="L73" s="377"/>
    </row>
    <row r="74" spans="12:12">
      <c r="L74" s="377"/>
    </row>
    <row r="75" spans="12:12">
      <c r="L75" s="377"/>
    </row>
    <row r="76" spans="12:12">
      <c r="L76" s="377"/>
    </row>
    <row r="77" spans="12:12">
      <c r="L77" s="377"/>
    </row>
    <row r="78" spans="12:12">
      <c r="L78" s="377"/>
    </row>
    <row r="79" spans="12:12">
      <c r="L79" s="377"/>
    </row>
    <row r="80" spans="12:12">
      <c r="L80" s="377"/>
    </row>
    <row r="81" spans="12:12">
      <c r="L81" s="377"/>
    </row>
    <row r="82" spans="12:12">
      <c r="L82" s="377"/>
    </row>
    <row r="83" spans="12:12">
      <c r="L83" s="377"/>
    </row>
    <row r="84" spans="12:12">
      <c r="L84" s="377"/>
    </row>
    <row r="85" spans="12:12">
      <c r="L85" s="377"/>
    </row>
    <row r="86" spans="12:12">
      <c r="L86" s="377"/>
    </row>
    <row r="87" spans="12:12">
      <c r="L87" s="377"/>
    </row>
    <row r="88" spans="12:12">
      <c r="L88" s="377"/>
    </row>
    <row r="89" spans="12:12">
      <c r="L89" s="377"/>
    </row>
    <row r="90" spans="12:12">
      <c r="L90" s="377"/>
    </row>
    <row r="91" spans="12:12">
      <c r="L91" s="377"/>
    </row>
    <row r="92" spans="12:12">
      <c r="L92" s="377"/>
    </row>
    <row r="93" spans="12:12">
      <c r="L93" s="377"/>
    </row>
    <row r="94" spans="12:12">
      <c r="L94" s="377"/>
    </row>
    <row r="95" spans="12:12">
      <c r="L95" s="377"/>
    </row>
    <row r="96" spans="12:12">
      <c r="L96" s="377"/>
    </row>
    <row r="97" spans="12:12">
      <c r="L97" s="377"/>
    </row>
    <row r="98" spans="12:12">
      <c r="L98" s="377"/>
    </row>
    <row r="99" spans="12:12">
      <c r="L99" s="377"/>
    </row>
    <row r="100" spans="12:12">
      <c r="L100" s="377"/>
    </row>
    <row r="101" spans="12:12">
      <c r="L101" s="377"/>
    </row>
    <row r="102" spans="12:12">
      <c r="L102" s="377"/>
    </row>
    <row r="103" spans="12:12">
      <c r="L103" s="377"/>
    </row>
    <row r="104" spans="12:12">
      <c r="L104" s="377"/>
    </row>
    <row r="105" spans="12:12">
      <c r="L105" s="377"/>
    </row>
    <row r="106" spans="12:12">
      <c r="L106" s="377"/>
    </row>
    <row r="107" spans="12:12">
      <c r="L107" s="377"/>
    </row>
    <row r="108" spans="12:12">
      <c r="L108" s="377"/>
    </row>
    <row r="109" spans="12:12">
      <c r="L109" s="377"/>
    </row>
    <row r="110" spans="12:12">
      <c r="L110" s="377"/>
    </row>
    <row r="111" spans="12:12">
      <c r="L111" s="377"/>
    </row>
    <row r="112" spans="12:12">
      <c r="L112" s="377"/>
    </row>
    <row r="113" spans="12:12">
      <c r="L113" s="377"/>
    </row>
    <row r="114" spans="12:12">
      <c r="L114" s="377"/>
    </row>
    <row r="115" spans="12:12">
      <c r="L115" s="377"/>
    </row>
    <row r="116" spans="12:12">
      <c r="L116" s="377"/>
    </row>
    <row r="117" spans="12:12">
      <c r="L117" s="377"/>
    </row>
    <row r="118" spans="12:12">
      <c r="L118" s="377"/>
    </row>
    <row r="119" spans="12:12">
      <c r="L119" s="377"/>
    </row>
    <row r="120" spans="12:12">
      <c r="L120" s="377"/>
    </row>
    <row r="121" spans="12:12">
      <c r="L121" s="377"/>
    </row>
    <row r="122" spans="12:12">
      <c r="L122" s="377"/>
    </row>
    <row r="123" spans="12:12">
      <c r="L123" s="377"/>
    </row>
    <row r="124" spans="12:12">
      <c r="L124" s="377"/>
    </row>
    <row r="125" spans="12:12">
      <c r="L125" s="377"/>
    </row>
    <row r="126" spans="12:12">
      <c r="L126" s="377"/>
    </row>
    <row r="127" spans="12:12">
      <c r="L127" s="377"/>
    </row>
    <row r="128" spans="12:12">
      <c r="L128" s="377"/>
    </row>
    <row r="129" spans="12:12">
      <c r="L129" s="377"/>
    </row>
    <row r="130" spans="12:12">
      <c r="L130" s="377"/>
    </row>
    <row r="131" spans="12:12">
      <c r="L131" s="377"/>
    </row>
    <row r="132" spans="12:12">
      <c r="L132" s="377"/>
    </row>
    <row r="133" spans="12:12">
      <c r="L133" s="377"/>
    </row>
    <row r="134" spans="12:12">
      <c r="L134" s="377"/>
    </row>
    <row r="135" spans="12:12">
      <c r="L135" s="377"/>
    </row>
    <row r="136" spans="12:12">
      <c r="L136" s="377"/>
    </row>
    <row r="137" spans="12:12">
      <c r="L137" s="377"/>
    </row>
    <row r="138" spans="12:12">
      <c r="L138" s="377"/>
    </row>
    <row r="139" spans="12:12">
      <c r="L139" s="377"/>
    </row>
    <row r="140" spans="12:12">
      <c r="L140" s="377"/>
    </row>
    <row r="141" spans="12:12">
      <c r="L141" s="377"/>
    </row>
    <row r="142" spans="12:12">
      <c r="L142" s="377"/>
    </row>
    <row r="143" spans="12:12">
      <c r="L143" s="377"/>
    </row>
    <row r="144" spans="12:12">
      <c r="L144" s="377"/>
    </row>
    <row r="145" spans="12:12">
      <c r="L145" s="377"/>
    </row>
    <row r="146" spans="12:12">
      <c r="L146" s="377"/>
    </row>
    <row r="147" spans="12:12">
      <c r="L147" s="377"/>
    </row>
    <row r="148" spans="12:12">
      <c r="L148" s="377"/>
    </row>
    <row r="149" spans="12:12">
      <c r="L149" s="377"/>
    </row>
    <row r="150" spans="12:12">
      <c r="L150" s="377"/>
    </row>
    <row r="151" spans="12:12">
      <c r="L151" s="377"/>
    </row>
    <row r="152" spans="12:12">
      <c r="L152" s="377"/>
    </row>
    <row r="153" spans="12:12">
      <c r="L153" s="377"/>
    </row>
    <row r="154" spans="12:12">
      <c r="L154" s="377"/>
    </row>
    <row r="155" spans="12:12">
      <c r="L155" s="377"/>
    </row>
    <row r="156" spans="12:12">
      <c r="L156" s="377"/>
    </row>
    <row r="157" spans="12:12">
      <c r="L157" s="377"/>
    </row>
    <row r="158" spans="12:12">
      <c r="L158" s="377"/>
    </row>
    <row r="159" spans="12:12">
      <c r="L159" s="377"/>
    </row>
    <row r="160" spans="12:12">
      <c r="L160" s="377"/>
    </row>
    <row r="161" spans="12:12">
      <c r="L161" s="377"/>
    </row>
    <row r="162" spans="12:12">
      <c r="L162" s="377"/>
    </row>
    <row r="163" spans="12:12">
      <c r="L163" s="377"/>
    </row>
    <row r="164" spans="12:12">
      <c r="L164" s="377"/>
    </row>
    <row r="165" spans="12:12">
      <c r="L165" s="377"/>
    </row>
    <row r="166" spans="12:12">
      <c r="L166" s="377"/>
    </row>
    <row r="167" spans="12:12">
      <c r="L167" s="377"/>
    </row>
    <row r="168" spans="12:12">
      <c r="L168" s="377"/>
    </row>
    <row r="169" spans="12:12">
      <c r="L169" s="377"/>
    </row>
    <row r="170" spans="12:12">
      <c r="L170" s="377"/>
    </row>
    <row r="171" spans="12:12">
      <c r="L171" s="377"/>
    </row>
    <row r="172" spans="12:12">
      <c r="L172" s="377"/>
    </row>
    <row r="173" spans="12:12">
      <c r="L173" s="377"/>
    </row>
    <row r="174" spans="12:12">
      <c r="L174" s="377"/>
    </row>
    <row r="175" spans="12:12">
      <c r="L175" s="377"/>
    </row>
    <row r="176" spans="12:12">
      <c r="L176" s="377"/>
    </row>
    <row r="177" spans="12:12">
      <c r="L177" s="377"/>
    </row>
    <row r="178" spans="12:12">
      <c r="L178" s="377"/>
    </row>
    <row r="179" spans="12:12">
      <c r="L179" s="377"/>
    </row>
    <row r="180" spans="12:12">
      <c r="L180" s="377"/>
    </row>
    <row r="181" spans="12:12">
      <c r="L181" s="377"/>
    </row>
    <row r="182" spans="12:12">
      <c r="L182" s="377"/>
    </row>
    <row r="183" spans="12:12">
      <c r="L183" s="377"/>
    </row>
    <row r="184" spans="12:12">
      <c r="L184" s="377"/>
    </row>
    <row r="253" spans="3:16">
      <c r="C253" s="32"/>
      <c r="F253" s="395"/>
      <c r="G253" s="395"/>
      <c r="H253" s="395"/>
      <c r="I253" s="395"/>
      <c r="J253" s="395"/>
      <c r="K253" s="395"/>
      <c r="L253" s="395"/>
      <c r="M253" s="395"/>
      <c r="N253" s="395"/>
      <c r="O253" s="395"/>
      <c r="P253" s="395"/>
    </row>
    <row r="254" spans="3:16">
      <c r="C254" s="32"/>
      <c r="F254" s="395"/>
      <c r="G254" s="395"/>
      <c r="H254" s="395"/>
      <c r="I254" s="395"/>
      <c r="J254" s="395"/>
      <c r="K254" s="395"/>
      <c r="L254" s="395"/>
      <c r="M254" s="395"/>
      <c r="N254" s="395"/>
      <c r="O254" s="395"/>
      <c r="P254" s="395"/>
    </row>
    <row r="255" spans="3:16">
      <c r="C255" s="32"/>
      <c r="F255" s="395"/>
      <c r="G255" s="395"/>
      <c r="H255" s="395"/>
      <c r="I255" s="395"/>
      <c r="J255" s="395"/>
      <c r="K255" s="395"/>
      <c r="L255" s="395"/>
      <c r="M255" s="395"/>
      <c r="N255" s="395"/>
      <c r="O255" s="395"/>
      <c r="P255" s="395"/>
    </row>
    <row r="256" spans="3:16">
      <c r="C256" s="32"/>
      <c r="F256" s="395"/>
      <c r="G256" s="395"/>
      <c r="H256" s="395"/>
      <c r="I256" s="395"/>
      <c r="J256" s="395"/>
      <c r="K256" s="395"/>
      <c r="L256" s="395"/>
      <c r="M256" s="395"/>
      <c r="N256" s="395"/>
      <c r="O256" s="395"/>
      <c r="P256" s="395"/>
    </row>
    <row r="257" spans="3:16">
      <c r="C257" s="32"/>
      <c r="F257" s="395"/>
      <c r="G257" s="395"/>
      <c r="H257" s="395"/>
      <c r="I257" s="395"/>
      <c r="J257" s="395"/>
      <c r="K257" s="395"/>
      <c r="L257" s="395"/>
      <c r="M257" s="395"/>
      <c r="N257" s="395"/>
      <c r="O257" s="395"/>
      <c r="P257" s="395"/>
    </row>
    <row r="258" spans="3:16">
      <c r="C258" s="32"/>
      <c r="F258" s="395"/>
      <c r="G258" s="395"/>
      <c r="H258" s="395"/>
      <c r="I258" s="395"/>
      <c r="J258" s="395"/>
      <c r="K258" s="395"/>
      <c r="L258" s="395"/>
      <c r="M258" s="395"/>
      <c r="N258" s="395"/>
      <c r="O258" s="395"/>
      <c r="P258" s="395"/>
    </row>
    <row r="259" spans="3:16">
      <c r="C259" s="32"/>
      <c r="F259" s="395"/>
      <c r="G259" s="395"/>
      <c r="H259" s="395"/>
      <c r="I259" s="395"/>
      <c r="J259" s="395"/>
      <c r="K259" s="395"/>
      <c r="L259" s="395"/>
      <c r="M259" s="395"/>
      <c r="N259" s="395"/>
      <c r="O259" s="395"/>
      <c r="P259" s="395"/>
    </row>
    <row r="260" spans="3:16">
      <c r="C260" s="32"/>
      <c r="F260" s="395"/>
      <c r="G260" s="395"/>
      <c r="H260" s="395"/>
      <c r="I260" s="395"/>
      <c r="J260" s="395"/>
      <c r="K260" s="395"/>
      <c r="L260" s="395"/>
      <c r="M260" s="395"/>
      <c r="N260" s="395"/>
      <c r="O260" s="395"/>
      <c r="P260" s="395"/>
    </row>
    <row r="261" spans="3:16">
      <c r="C261" s="32"/>
      <c r="F261" s="395"/>
      <c r="G261" s="395"/>
      <c r="H261" s="395"/>
      <c r="I261" s="395"/>
      <c r="J261" s="395"/>
      <c r="K261" s="395"/>
      <c r="L261" s="395"/>
      <c r="M261" s="395"/>
      <c r="N261" s="395"/>
      <c r="O261" s="395"/>
      <c r="P261" s="395"/>
    </row>
    <row r="262" spans="3:16">
      <c r="C262" s="32"/>
      <c r="F262" s="395"/>
      <c r="G262" s="395"/>
      <c r="H262" s="395"/>
      <c r="I262" s="395"/>
      <c r="J262" s="395"/>
      <c r="K262" s="395"/>
      <c r="L262" s="395"/>
      <c r="M262" s="395"/>
      <c r="N262" s="395"/>
      <c r="O262" s="395"/>
      <c r="P262" s="395"/>
    </row>
    <row r="263" spans="3:16">
      <c r="C263" s="32"/>
      <c r="F263" s="395"/>
      <c r="G263" s="395"/>
      <c r="H263" s="395"/>
      <c r="I263" s="395"/>
      <c r="J263" s="395"/>
      <c r="K263" s="395"/>
      <c r="L263" s="395"/>
      <c r="M263" s="395"/>
      <c r="N263" s="395"/>
      <c r="O263" s="395"/>
      <c r="P263" s="395"/>
    </row>
    <row r="264" spans="3:16">
      <c r="C264" s="32"/>
      <c r="F264" s="395"/>
      <c r="G264" s="395"/>
      <c r="H264" s="395"/>
      <c r="I264" s="395"/>
      <c r="J264" s="395"/>
      <c r="K264" s="395"/>
      <c r="L264" s="395"/>
      <c r="M264" s="395"/>
      <c r="N264" s="395"/>
      <c r="O264" s="395"/>
      <c r="P264" s="395"/>
    </row>
    <row r="265" spans="3:16">
      <c r="C265" s="32"/>
      <c r="F265" s="395"/>
      <c r="G265" s="395"/>
      <c r="H265" s="395"/>
      <c r="I265" s="395"/>
      <c r="J265" s="395"/>
      <c r="K265" s="395"/>
      <c r="L265" s="395"/>
      <c r="M265" s="395"/>
      <c r="N265" s="395"/>
      <c r="O265" s="395"/>
      <c r="P265" s="395"/>
    </row>
    <row r="266" spans="3:16">
      <c r="C266" s="32"/>
      <c r="F266" s="395"/>
      <c r="G266" s="395"/>
      <c r="H266" s="395"/>
      <c r="I266" s="395"/>
      <c r="J266" s="395"/>
      <c r="K266" s="395"/>
      <c r="L266" s="395"/>
      <c r="M266" s="395"/>
      <c r="N266" s="395"/>
      <c r="O266" s="395"/>
      <c r="P266" s="395"/>
    </row>
    <row r="267" spans="3:16">
      <c r="C267" s="32"/>
      <c r="F267" s="395"/>
      <c r="G267" s="395"/>
      <c r="H267" s="395"/>
      <c r="I267" s="395"/>
      <c r="J267" s="395"/>
      <c r="K267" s="395"/>
      <c r="L267" s="395"/>
      <c r="M267" s="395"/>
      <c r="N267" s="395"/>
      <c r="O267" s="395"/>
      <c r="P267" s="395"/>
    </row>
    <row r="268" spans="3:16">
      <c r="C268" s="32"/>
      <c r="F268" s="395"/>
      <c r="G268" s="395"/>
      <c r="H268" s="395"/>
      <c r="I268" s="395"/>
      <c r="J268" s="395"/>
      <c r="K268" s="395"/>
      <c r="L268" s="395"/>
      <c r="M268" s="395"/>
      <c r="N268" s="395"/>
      <c r="O268" s="395"/>
      <c r="P268" s="395"/>
    </row>
    <row r="269" spans="3:16">
      <c r="C269" s="32"/>
      <c r="F269" s="395"/>
      <c r="G269" s="395"/>
      <c r="H269" s="395"/>
      <c r="I269" s="395"/>
      <c r="J269" s="395"/>
      <c r="K269" s="395"/>
      <c r="L269" s="395"/>
      <c r="M269" s="395"/>
      <c r="N269" s="395"/>
      <c r="O269" s="395"/>
      <c r="P269" s="395"/>
    </row>
    <row r="270" spans="3:16">
      <c r="C270" s="32"/>
      <c r="F270" s="395"/>
      <c r="G270" s="395"/>
      <c r="H270" s="395"/>
      <c r="I270" s="395"/>
      <c r="J270" s="395"/>
      <c r="K270" s="395"/>
      <c r="L270" s="395"/>
      <c r="M270" s="395"/>
      <c r="N270" s="395"/>
      <c r="O270" s="395"/>
      <c r="P270" s="395"/>
    </row>
    <row r="271" spans="3:16">
      <c r="C271" s="32"/>
      <c r="F271" s="395"/>
      <c r="G271" s="395"/>
      <c r="H271" s="395"/>
      <c r="I271" s="395"/>
      <c r="J271" s="395"/>
      <c r="K271" s="395"/>
      <c r="L271" s="395"/>
      <c r="M271" s="395"/>
      <c r="N271" s="395"/>
      <c r="O271" s="395"/>
      <c r="P271" s="395"/>
    </row>
    <row r="272" spans="3:16">
      <c r="C272" s="32"/>
      <c r="F272" s="395"/>
      <c r="G272" s="395"/>
      <c r="H272" s="395"/>
      <c r="I272" s="395"/>
      <c r="J272" s="395"/>
      <c r="K272" s="395"/>
      <c r="L272" s="395"/>
      <c r="M272" s="395"/>
      <c r="N272" s="395"/>
      <c r="O272" s="395"/>
      <c r="P272" s="395"/>
    </row>
    <row r="273" spans="3:16">
      <c r="C273" s="32"/>
      <c r="F273" s="395"/>
      <c r="G273" s="395"/>
      <c r="H273" s="395"/>
      <c r="I273" s="395"/>
      <c r="J273" s="395"/>
      <c r="K273" s="395"/>
      <c r="L273" s="395"/>
      <c r="M273" s="395"/>
      <c r="N273" s="395"/>
      <c r="O273" s="395"/>
      <c r="P273" s="395"/>
    </row>
    <row r="274" spans="3:16">
      <c r="C274" s="32"/>
      <c r="F274" s="395"/>
      <c r="G274" s="395"/>
      <c r="H274" s="395"/>
      <c r="I274" s="395"/>
      <c r="J274" s="395"/>
      <c r="K274" s="395"/>
      <c r="L274" s="395"/>
      <c r="M274" s="395"/>
      <c r="N274" s="395"/>
      <c r="O274" s="395"/>
      <c r="P274" s="395"/>
    </row>
    <row r="275" spans="3:16">
      <c r="C275" s="32"/>
      <c r="F275" s="395"/>
      <c r="G275" s="395"/>
      <c r="H275" s="395"/>
      <c r="I275" s="395"/>
      <c r="J275" s="395"/>
      <c r="K275" s="395"/>
      <c r="L275" s="395"/>
      <c r="M275" s="395"/>
      <c r="N275" s="395"/>
      <c r="O275" s="395"/>
      <c r="P275" s="395"/>
    </row>
    <row r="276" spans="3:16">
      <c r="C276" s="32"/>
      <c r="F276" s="395"/>
      <c r="G276" s="395"/>
      <c r="H276" s="395"/>
      <c r="I276" s="395"/>
      <c r="J276" s="395"/>
      <c r="K276" s="395"/>
      <c r="L276" s="395"/>
      <c r="M276" s="395"/>
      <c r="N276" s="395"/>
      <c r="O276" s="395"/>
      <c r="P276" s="395"/>
    </row>
    <row r="277" spans="3:16">
      <c r="C277" s="32"/>
      <c r="F277" s="395"/>
      <c r="G277" s="395"/>
      <c r="H277" s="395"/>
      <c r="I277" s="395"/>
      <c r="J277" s="395"/>
      <c r="K277" s="395"/>
      <c r="L277" s="395"/>
      <c r="M277" s="395"/>
      <c r="N277" s="395"/>
      <c r="O277" s="395"/>
      <c r="P277" s="395"/>
    </row>
    <row r="278" spans="3:16">
      <c r="C278" s="32"/>
      <c r="F278" s="395"/>
      <c r="G278" s="395"/>
      <c r="H278" s="395"/>
      <c r="I278" s="395"/>
      <c r="J278" s="395"/>
      <c r="K278" s="395"/>
      <c r="L278" s="395"/>
      <c r="M278" s="395"/>
      <c r="N278" s="395"/>
      <c r="O278" s="395"/>
      <c r="P278" s="395"/>
    </row>
    <row r="279" spans="3:16">
      <c r="C279" s="32"/>
      <c r="F279" s="395"/>
      <c r="G279" s="395"/>
      <c r="H279" s="395"/>
      <c r="I279" s="395"/>
      <c r="J279" s="395"/>
      <c r="K279" s="395"/>
      <c r="L279" s="395"/>
      <c r="M279" s="395"/>
      <c r="N279" s="395"/>
      <c r="O279" s="395"/>
      <c r="P279" s="395"/>
    </row>
    <row r="280" spans="3:16">
      <c r="C280" s="32"/>
      <c r="F280" s="395"/>
      <c r="G280" s="395"/>
      <c r="H280" s="395"/>
      <c r="I280" s="395"/>
      <c r="J280" s="395"/>
      <c r="K280" s="395"/>
      <c r="L280" s="395"/>
      <c r="M280" s="395"/>
      <c r="N280" s="395"/>
      <c r="O280" s="395"/>
      <c r="P280" s="395"/>
    </row>
    <row r="281" spans="3:16">
      <c r="C281" s="32"/>
      <c r="F281" s="395"/>
      <c r="G281" s="395"/>
      <c r="H281" s="395"/>
      <c r="I281" s="395"/>
      <c r="J281" s="395"/>
      <c r="K281" s="395"/>
      <c r="L281" s="395"/>
      <c r="M281" s="395"/>
      <c r="N281" s="395"/>
      <c r="O281" s="395"/>
      <c r="P281" s="395"/>
    </row>
    <row r="282" spans="3:16">
      <c r="C282" s="32"/>
      <c r="F282" s="395"/>
      <c r="G282" s="395"/>
      <c r="H282" s="395"/>
      <c r="I282" s="395"/>
      <c r="J282" s="395"/>
      <c r="K282" s="395"/>
      <c r="L282" s="395"/>
      <c r="M282" s="395"/>
      <c r="N282" s="395"/>
      <c r="O282" s="395"/>
      <c r="P282" s="395"/>
    </row>
    <row r="283" spans="3:16">
      <c r="C283" s="32"/>
      <c r="F283" s="395"/>
      <c r="G283" s="395"/>
      <c r="H283" s="395"/>
      <c r="I283" s="395"/>
      <c r="J283" s="395"/>
      <c r="K283" s="395"/>
      <c r="L283" s="395"/>
      <c r="M283" s="395"/>
      <c r="N283" s="395"/>
      <c r="O283" s="395"/>
      <c r="P283" s="395"/>
    </row>
    <row r="284" spans="3:16">
      <c r="C284" s="32"/>
      <c r="F284" s="395"/>
      <c r="G284" s="395"/>
      <c r="H284" s="395"/>
      <c r="I284" s="395"/>
      <c r="J284" s="395"/>
      <c r="K284" s="395"/>
      <c r="L284" s="395"/>
      <c r="M284" s="395"/>
      <c r="N284" s="395"/>
      <c r="O284" s="395"/>
      <c r="P284" s="395"/>
    </row>
    <row r="285" spans="3:16">
      <c r="C285" s="32"/>
      <c r="F285" s="395"/>
      <c r="G285" s="395"/>
      <c r="H285" s="395"/>
      <c r="I285" s="395"/>
      <c r="J285" s="395"/>
      <c r="K285" s="395"/>
      <c r="L285" s="395"/>
      <c r="M285" s="395"/>
      <c r="N285" s="395"/>
      <c r="O285" s="395"/>
      <c r="P285" s="395"/>
    </row>
    <row r="286" spans="3:16">
      <c r="C286" s="32"/>
      <c r="F286" s="395"/>
      <c r="G286" s="395"/>
      <c r="H286" s="395"/>
      <c r="I286" s="395"/>
      <c r="J286" s="395"/>
      <c r="K286" s="395"/>
      <c r="L286" s="395"/>
      <c r="M286" s="395"/>
      <c r="N286" s="395"/>
      <c r="O286" s="395"/>
      <c r="P286" s="395"/>
    </row>
    <row r="287" spans="3:16">
      <c r="C287" s="32"/>
      <c r="F287" s="395"/>
      <c r="G287" s="395"/>
      <c r="H287" s="395"/>
      <c r="I287" s="395"/>
      <c r="J287" s="395"/>
      <c r="K287" s="395"/>
      <c r="L287" s="395"/>
      <c r="M287" s="395"/>
      <c r="N287" s="395"/>
      <c r="O287" s="395"/>
      <c r="P287" s="395"/>
    </row>
    <row r="288" spans="3:16">
      <c r="C288" s="32"/>
      <c r="F288" s="395"/>
      <c r="G288" s="395"/>
      <c r="H288" s="395"/>
      <c r="I288" s="395"/>
      <c r="J288" s="395"/>
      <c r="K288" s="395"/>
      <c r="L288" s="395"/>
      <c r="M288" s="395"/>
      <c r="N288" s="395"/>
      <c r="O288" s="395"/>
      <c r="P288" s="395"/>
    </row>
    <row r="289" spans="3:16">
      <c r="C289" s="32"/>
      <c r="F289" s="395"/>
      <c r="G289" s="395"/>
      <c r="H289" s="395"/>
      <c r="I289" s="395"/>
      <c r="J289" s="395"/>
      <c r="K289" s="395"/>
      <c r="L289" s="395"/>
      <c r="M289" s="395"/>
      <c r="N289" s="395"/>
      <c r="O289" s="395"/>
      <c r="P289" s="395"/>
    </row>
    <row r="290" spans="3:16">
      <c r="C290" s="32"/>
      <c r="F290" s="395"/>
      <c r="G290" s="395"/>
      <c r="H290" s="395"/>
      <c r="I290" s="395"/>
      <c r="J290" s="395"/>
      <c r="K290" s="395"/>
      <c r="L290" s="395"/>
      <c r="M290" s="395"/>
      <c r="N290" s="395"/>
      <c r="O290" s="395"/>
      <c r="P290" s="395"/>
    </row>
    <row r="291" spans="3:16">
      <c r="C291" s="32"/>
      <c r="F291" s="395"/>
      <c r="G291" s="395"/>
      <c r="H291" s="395"/>
      <c r="I291" s="395"/>
      <c r="J291" s="395"/>
      <c r="K291" s="395"/>
      <c r="L291" s="395"/>
      <c r="M291" s="395"/>
      <c r="N291" s="395"/>
      <c r="O291" s="395"/>
      <c r="P291" s="395"/>
    </row>
    <row r="292" spans="3:16">
      <c r="C292" s="32"/>
      <c r="F292" s="395"/>
      <c r="G292" s="395"/>
      <c r="H292" s="395"/>
      <c r="I292" s="395"/>
      <c r="J292" s="395"/>
      <c r="K292" s="395"/>
      <c r="L292" s="395"/>
      <c r="M292" s="395"/>
      <c r="N292" s="395"/>
      <c r="O292" s="395"/>
      <c r="P292" s="395"/>
    </row>
    <row r="293" spans="3:16">
      <c r="C293" s="32"/>
      <c r="F293" s="395"/>
      <c r="G293" s="395"/>
      <c r="H293" s="395"/>
      <c r="I293" s="395"/>
      <c r="J293" s="395"/>
      <c r="K293" s="395"/>
      <c r="L293" s="395"/>
      <c r="M293" s="395"/>
      <c r="N293" s="395"/>
      <c r="O293" s="395"/>
      <c r="P293" s="395"/>
    </row>
    <row r="294" spans="3:16">
      <c r="C294" s="32"/>
      <c r="F294" s="395"/>
      <c r="G294" s="395"/>
      <c r="H294" s="395"/>
      <c r="I294" s="395"/>
      <c r="J294" s="395"/>
      <c r="K294" s="395"/>
      <c r="L294" s="395"/>
      <c r="M294" s="395"/>
      <c r="N294" s="395"/>
      <c r="O294" s="395"/>
      <c r="P294" s="395"/>
    </row>
    <row r="295" spans="3:16">
      <c r="C295" s="32"/>
      <c r="F295" s="395"/>
      <c r="G295" s="395"/>
      <c r="H295" s="395"/>
      <c r="I295" s="395"/>
      <c r="J295" s="395"/>
      <c r="K295" s="395"/>
      <c r="L295" s="395"/>
      <c r="M295" s="395"/>
      <c r="N295" s="395"/>
      <c r="O295" s="395"/>
      <c r="P295" s="395"/>
    </row>
    <row r="296" spans="3:16">
      <c r="C296" s="32"/>
      <c r="F296" s="395"/>
      <c r="G296" s="395"/>
      <c r="H296" s="395"/>
      <c r="I296" s="395"/>
      <c r="J296" s="395"/>
      <c r="K296" s="395"/>
      <c r="L296" s="395"/>
      <c r="M296" s="395"/>
      <c r="N296" s="395"/>
      <c r="O296" s="395"/>
      <c r="P296" s="395"/>
    </row>
    <row r="297" spans="3:16">
      <c r="C297" s="32"/>
      <c r="F297" s="395"/>
      <c r="G297" s="395"/>
      <c r="H297" s="395"/>
      <c r="I297" s="395"/>
      <c r="J297" s="395"/>
      <c r="K297" s="395"/>
      <c r="L297" s="395"/>
      <c r="M297" s="395"/>
      <c r="N297" s="395"/>
      <c r="O297" s="395"/>
      <c r="P297" s="395"/>
    </row>
    <row r="298" spans="3:16">
      <c r="C298" s="32"/>
      <c r="F298" s="395"/>
      <c r="G298" s="395"/>
      <c r="H298" s="395"/>
      <c r="I298" s="395"/>
      <c r="J298" s="395"/>
      <c r="K298" s="395"/>
      <c r="L298" s="395"/>
      <c r="M298" s="395"/>
      <c r="N298" s="395"/>
      <c r="O298" s="395"/>
      <c r="P298" s="395"/>
    </row>
    <row r="299" spans="3:16">
      <c r="C299" s="32"/>
      <c r="F299" s="395"/>
      <c r="G299" s="395"/>
      <c r="H299" s="395"/>
      <c r="I299" s="395"/>
      <c r="J299" s="395"/>
      <c r="K299" s="395"/>
      <c r="L299" s="395"/>
      <c r="M299" s="395"/>
      <c r="N299" s="395"/>
      <c r="O299" s="395"/>
      <c r="P299" s="395"/>
    </row>
    <row r="300" spans="3:16">
      <c r="C300" s="32"/>
      <c r="F300" s="395"/>
      <c r="G300" s="395"/>
      <c r="H300" s="395"/>
      <c r="I300" s="395"/>
      <c r="J300" s="395"/>
      <c r="K300" s="395"/>
      <c r="L300" s="395"/>
      <c r="M300" s="395"/>
      <c r="N300" s="395"/>
      <c r="O300" s="395"/>
      <c r="P300" s="395"/>
    </row>
    <row r="301" spans="3:16">
      <c r="C301" s="32"/>
      <c r="F301" s="395"/>
      <c r="G301" s="395"/>
      <c r="H301" s="395"/>
      <c r="I301" s="395"/>
      <c r="J301" s="395"/>
      <c r="K301" s="395"/>
      <c r="L301" s="395"/>
      <c r="M301" s="395"/>
      <c r="N301" s="395"/>
      <c r="O301" s="395"/>
      <c r="P301" s="395"/>
    </row>
    <row r="302" spans="3:16">
      <c r="C302" s="32"/>
      <c r="F302" s="395"/>
      <c r="G302" s="395"/>
      <c r="H302" s="395"/>
      <c r="I302" s="395"/>
      <c r="J302" s="395"/>
      <c r="K302" s="395"/>
      <c r="L302" s="395"/>
      <c r="M302" s="395"/>
      <c r="N302" s="395"/>
      <c r="O302" s="395"/>
      <c r="P302" s="395"/>
    </row>
    <row r="303" spans="3:16">
      <c r="C303" s="32"/>
      <c r="F303" s="395"/>
      <c r="G303" s="395"/>
      <c r="H303" s="395"/>
      <c r="I303" s="395"/>
      <c r="J303" s="395"/>
      <c r="K303" s="395"/>
      <c r="L303" s="395"/>
      <c r="M303" s="395"/>
      <c r="N303" s="395"/>
      <c r="O303" s="395"/>
      <c r="P303" s="395"/>
    </row>
    <row r="304" spans="3:16">
      <c r="C304" s="32"/>
      <c r="F304" s="395"/>
      <c r="G304" s="395"/>
      <c r="H304" s="395"/>
      <c r="I304" s="395"/>
      <c r="J304" s="395"/>
      <c r="K304" s="395"/>
      <c r="L304" s="395"/>
      <c r="M304" s="395"/>
      <c r="N304" s="395"/>
      <c r="O304" s="395"/>
      <c r="P304" s="395"/>
    </row>
    <row r="305" spans="3:16">
      <c r="C305" s="32"/>
      <c r="F305" s="395"/>
      <c r="G305" s="395"/>
      <c r="H305" s="395"/>
      <c r="I305" s="395"/>
      <c r="J305" s="395"/>
      <c r="K305" s="395"/>
      <c r="L305" s="395"/>
      <c r="M305" s="395"/>
      <c r="N305" s="395"/>
      <c r="O305" s="395"/>
      <c r="P305" s="395"/>
    </row>
    <row r="306" spans="3:16">
      <c r="C306" s="32"/>
      <c r="F306" s="395"/>
      <c r="G306" s="395"/>
      <c r="H306" s="395"/>
      <c r="I306" s="395"/>
      <c r="J306" s="395"/>
      <c r="K306" s="395"/>
      <c r="L306" s="395"/>
      <c r="M306" s="395"/>
      <c r="N306" s="395"/>
      <c r="O306" s="395"/>
      <c r="P306" s="395"/>
    </row>
    <row r="307" spans="3:16">
      <c r="C307" s="32"/>
      <c r="F307" s="395"/>
      <c r="G307" s="395"/>
      <c r="H307" s="395"/>
      <c r="I307" s="395"/>
      <c r="J307" s="395"/>
      <c r="K307" s="395"/>
      <c r="L307" s="395"/>
      <c r="M307" s="395"/>
      <c r="N307" s="395"/>
      <c r="O307" s="395"/>
      <c r="P307" s="395"/>
    </row>
    <row r="308" spans="3:16">
      <c r="C308" s="32"/>
      <c r="F308" s="395"/>
      <c r="G308" s="395"/>
      <c r="H308" s="395"/>
      <c r="I308" s="395"/>
      <c r="J308" s="395"/>
      <c r="K308" s="395"/>
      <c r="L308" s="395"/>
      <c r="M308" s="395"/>
      <c r="N308" s="395"/>
      <c r="O308" s="395"/>
      <c r="P308" s="395"/>
    </row>
    <row r="309" spans="3:16">
      <c r="C309" s="32"/>
      <c r="F309" s="395"/>
      <c r="G309" s="395"/>
      <c r="H309" s="395"/>
      <c r="I309" s="395"/>
      <c r="J309" s="395"/>
      <c r="K309" s="395"/>
      <c r="L309" s="395"/>
      <c r="M309" s="395"/>
      <c r="N309" s="395"/>
      <c r="O309" s="395"/>
      <c r="P309" s="395"/>
    </row>
    <row r="310" spans="3:16">
      <c r="C310" s="32"/>
      <c r="F310" s="395"/>
      <c r="G310" s="395"/>
      <c r="H310" s="395"/>
      <c r="I310" s="395"/>
      <c r="J310" s="395"/>
      <c r="K310" s="395"/>
      <c r="L310" s="395"/>
      <c r="M310" s="395"/>
      <c r="N310" s="395"/>
      <c r="O310" s="395"/>
      <c r="P310" s="395"/>
    </row>
    <row r="311" spans="3:16">
      <c r="C311" s="32"/>
      <c r="F311" s="395"/>
      <c r="G311" s="395"/>
      <c r="H311" s="395"/>
      <c r="I311" s="395"/>
      <c r="J311" s="395"/>
      <c r="K311" s="395"/>
      <c r="L311" s="395"/>
      <c r="M311" s="395"/>
      <c r="N311" s="395"/>
      <c r="O311" s="395"/>
      <c r="P311" s="395"/>
    </row>
    <row r="312" spans="3:16">
      <c r="C312" s="32"/>
      <c r="F312" s="395"/>
      <c r="G312" s="395"/>
      <c r="H312" s="395"/>
      <c r="I312" s="395"/>
      <c r="J312" s="395"/>
      <c r="K312" s="395"/>
      <c r="L312" s="395"/>
      <c r="M312" s="395"/>
      <c r="N312" s="395"/>
      <c r="O312" s="395"/>
      <c r="P312" s="395"/>
    </row>
    <row r="313" spans="3:16">
      <c r="C313" s="32"/>
      <c r="F313" s="395"/>
      <c r="G313" s="395"/>
      <c r="H313" s="395"/>
      <c r="I313" s="395"/>
      <c r="J313" s="395"/>
      <c r="K313" s="395"/>
      <c r="L313" s="395"/>
      <c r="M313" s="395"/>
      <c r="N313" s="395"/>
      <c r="O313" s="395"/>
      <c r="P313" s="395"/>
    </row>
    <row r="314" spans="3:16">
      <c r="C314" s="32"/>
      <c r="F314" s="395"/>
      <c r="G314" s="395"/>
      <c r="H314" s="395"/>
      <c r="I314" s="395"/>
      <c r="J314" s="395"/>
      <c r="K314" s="395"/>
      <c r="L314" s="395"/>
      <c r="M314" s="395"/>
      <c r="N314" s="395"/>
      <c r="O314" s="395"/>
      <c r="P314" s="395"/>
    </row>
    <row r="315" spans="3:16">
      <c r="C315" s="32"/>
      <c r="F315" s="395"/>
      <c r="G315" s="395"/>
      <c r="H315" s="395"/>
      <c r="I315" s="395"/>
      <c r="J315" s="395"/>
      <c r="K315" s="395"/>
      <c r="L315" s="395"/>
      <c r="M315" s="395"/>
      <c r="N315" s="395"/>
      <c r="O315" s="395"/>
      <c r="P315" s="395"/>
    </row>
    <row r="316" spans="3:16">
      <c r="C316" s="32"/>
      <c r="F316" s="395"/>
      <c r="G316" s="395"/>
      <c r="H316" s="395"/>
      <c r="I316" s="395"/>
      <c r="J316" s="395"/>
      <c r="K316" s="395"/>
      <c r="L316" s="395"/>
      <c r="M316" s="395"/>
      <c r="N316" s="395"/>
      <c r="O316" s="395"/>
      <c r="P316" s="395"/>
    </row>
    <row r="317" spans="3:16">
      <c r="C317" s="32"/>
      <c r="F317" s="395"/>
      <c r="G317" s="395"/>
      <c r="H317" s="395"/>
      <c r="I317" s="395"/>
      <c r="J317" s="395"/>
      <c r="K317" s="395"/>
      <c r="L317" s="395"/>
      <c r="M317" s="395"/>
      <c r="N317" s="395"/>
      <c r="O317" s="395"/>
      <c r="P317" s="395"/>
    </row>
    <row r="318" spans="3:16">
      <c r="C318" s="32"/>
      <c r="F318" s="395"/>
      <c r="G318" s="395"/>
      <c r="H318" s="395"/>
      <c r="I318" s="395"/>
      <c r="J318" s="395"/>
      <c r="K318" s="395"/>
      <c r="L318" s="395"/>
      <c r="M318" s="395"/>
      <c r="N318" s="395"/>
      <c r="O318" s="395"/>
      <c r="P318" s="395"/>
    </row>
    <row r="319" spans="3:16">
      <c r="C319" s="32"/>
      <c r="F319" s="395"/>
      <c r="G319" s="395"/>
      <c r="H319" s="395"/>
      <c r="I319" s="395"/>
      <c r="J319" s="395"/>
      <c r="K319" s="395"/>
      <c r="L319" s="395"/>
      <c r="M319" s="395"/>
      <c r="N319" s="395"/>
      <c r="O319" s="395"/>
      <c r="P319" s="395"/>
    </row>
    <row r="320" spans="3:16">
      <c r="C320" s="32"/>
      <c r="F320" s="395"/>
      <c r="G320" s="395"/>
      <c r="H320" s="395"/>
      <c r="I320" s="395"/>
      <c r="J320" s="395"/>
      <c r="K320" s="395"/>
      <c r="L320" s="395"/>
      <c r="M320" s="395"/>
      <c r="N320" s="395"/>
      <c r="O320" s="395"/>
      <c r="P320" s="395"/>
    </row>
    <row r="321" spans="3:16">
      <c r="C321" s="32"/>
      <c r="F321" s="395"/>
      <c r="G321" s="395"/>
      <c r="H321" s="395"/>
      <c r="I321" s="395"/>
      <c r="J321" s="395"/>
      <c r="K321" s="395"/>
      <c r="L321" s="395"/>
      <c r="M321" s="395"/>
      <c r="N321" s="395"/>
      <c r="O321" s="395"/>
      <c r="P321" s="395"/>
    </row>
    <row r="322" spans="3:16">
      <c r="C322" s="32"/>
      <c r="F322" s="395"/>
      <c r="G322" s="395"/>
      <c r="H322" s="395"/>
      <c r="I322" s="395"/>
      <c r="J322" s="395"/>
      <c r="K322" s="395"/>
      <c r="L322" s="395"/>
      <c r="M322" s="395"/>
      <c r="N322" s="395"/>
      <c r="O322" s="395"/>
      <c r="P322" s="395"/>
    </row>
    <row r="323" spans="3:16">
      <c r="C323" s="32"/>
      <c r="F323" s="395"/>
      <c r="G323" s="395"/>
      <c r="H323" s="395"/>
      <c r="I323" s="395"/>
      <c r="J323" s="395"/>
      <c r="K323" s="395"/>
      <c r="L323" s="395"/>
      <c r="M323" s="395"/>
      <c r="N323" s="395"/>
      <c r="O323" s="395"/>
      <c r="P323" s="395"/>
    </row>
    <row r="324" spans="3:16">
      <c r="C324" s="32"/>
      <c r="F324" s="395"/>
      <c r="G324" s="395"/>
      <c r="H324" s="395"/>
      <c r="I324" s="395"/>
      <c r="J324" s="395"/>
      <c r="K324" s="395"/>
      <c r="L324" s="395"/>
      <c r="M324" s="395"/>
      <c r="N324" s="395"/>
      <c r="O324" s="395"/>
      <c r="P324" s="395"/>
    </row>
    <row r="325" spans="3:16">
      <c r="C325" s="32"/>
      <c r="F325" s="395"/>
      <c r="G325" s="395"/>
      <c r="H325" s="395"/>
      <c r="I325" s="395"/>
      <c r="J325" s="395"/>
      <c r="K325" s="395"/>
      <c r="L325" s="395"/>
      <c r="M325" s="395"/>
      <c r="N325" s="395"/>
      <c r="O325" s="395"/>
      <c r="P325" s="395"/>
    </row>
    <row r="326" spans="3:16">
      <c r="C326" s="32"/>
      <c r="F326" s="395"/>
      <c r="G326" s="395"/>
      <c r="H326" s="395"/>
      <c r="I326" s="395"/>
      <c r="J326" s="395"/>
      <c r="K326" s="395"/>
      <c r="L326" s="395"/>
      <c r="M326" s="395"/>
      <c r="N326" s="395"/>
      <c r="O326" s="395"/>
      <c r="P326" s="395"/>
    </row>
    <row r="327" spans="3:16">
      <c r="C327" s="32"/>
      <c r="F327" s="395"/>
      <c r="G327" s="395"/>
      <c r="H327" s="395"/>
      <c r="I327" s="395"/>
      <c r="J327" s="395"/>
      <c r="K327" s="395"/>
      <c r="L327" s="395"/>
      <c r="M327" s="395"/>
      <c r="N327" s="395"/>
      <c r="O327" s="395"/>
      <c r="P327" s="395"/>
    </row>
    <row r="328" spans="3:16">
      <c r="C328" s="32"/>
      <c r="F328" s="395"/>
      <c r="G328" s="395"/>
      <c r="H328" s="395"/>
      <c r="I328" s="395"/>
      <c r="J328" s="395"/>
      <c r="K328" s="395"/>
      <c r="L328" s="395"/>
      <c r="M328" s="395"/>
      <c r="N328" s="395"/>
      <c r="O328" s="395"/>
      <c r="P328" s="395"/>
    </row>
    <row r="329" spans="3:16">
      <c r="C329" s="32"/>
      <c r="F329" s="395"/>
      <c r="G329" s="395"/>
      <c r="H329" s="395"/>
      <c r="I329" s="395"/>
      <c r="J329" s="395"/>
      <c r="K329" s="395"/>
      <c r="L329" s="395"/>
      <c r="M329" s="395"/>
      <c r="N329" s="395"/>
      <c r="O329" s="395"/>
      <c r="P329" s="395"/>
    </row>
    <row r="330" spans="3:16">
      <c r="C330" s="32"/>
      <c r="F330" s="395"/>
      <c r="G330" s="395"/>
      <c r="H330" s="395"/>
      <c r="I330" s="395"/>
      <c r="J330" s="395"/>
      <c r="K330" s="395"/>
      <c r="L330" s="395"/>
      <c r="M330" s="395"/>
      <c r="N330" s="395"/>
      <c r="O330" s="395"/>
      <c r="P330" s="395"/>
    </row>
    <row r="331" spans="3:16">
      <c r="C331" s="32"/>
      <c r="F331" s="395"/>
      <c r="G331" s="395"/>
      <c r="H331" s="395"/>
      <c r="I331" s="395"/>
      <c r="J331" s="395"/>
      <c r="K331" s="395"/>
      <c r="L331" s="395"/>
      <c r="M331" s="395"/>
      <c r="N331" s="395"/>
      <c r="O331" s="395"/>
      <c r="P331" s="395"/>
    </row>
    <row r="332" spans="3:16">
      <c r="C332" s="32"/>
      <c r="F332" s="395"/>
      <c r="G332" s="395"/>
      <c r="H332" s="395"/>
      <c r="I332" s="395"/>
      <c r="J332" s="395"/>
      <c r="K332" s="395"/>
      <c r="L332" s="395"/>
      <c r="M332" s="395"/>
      <c r="N332" s="395"/>
      <c r="O332" s="395"/>
      <c r="P332" s="395"/>
    </row>
    <row r="333" spans="3:16">
      <c r="C333" s="32"/>
      <c r="F333" s="395"/>
      <c r="G333" s="395"/>
      <c r="H333" s="395"/>
      <c r="I333" s="395"/>
      <c r="J333" s="395"/>
      <c r="K333" s="395"/>
      <c r="L333" s="395"/>
      <c r="M333" s="395"/>
      <c r="N333" s="395"/>
      <c r="O333" s="395"/>
      <c r="P333" s="395"/>
    </row>
    <row r="334" spans="3:16">
      <c r="C334" s="32"/>
      <c r="F334" s="395"/>
      <c r="G334" s="395"/>
      <c r="H334" s="395"/>
      <c r="I334" s="395"/>
      <c r="J334" s="395"/>
      <c r="K334" s="395"/>
      <c r="L334" s="395"/>
      <c r="M334" s="395"/>
      <c r="N334" s="395"/>
      <c r="O334" s="395"/>
      <c r="P334" s="395"/>
    </row>
    <row r="335" spans="3:16">
      <c r="C335" s="32"/>
      <c r="F335" s="395"/>
      <c r="G335" s="395"/>
      <c r="H335" s="395"/>
      <c r="I335" s="395"/>
      <c r="J335" s="395"/>
      <c r="K335" s="395"/>
      <c r="L335" s="395"/>
      <c r="M335" s="395"/>
      <c r="N335" s="395"/>
      <c r="O335" s="395"/>
      <c r="P335" s="395"/>
    </row>
    <row r="336" spans="3:16">
      <c r="C336" s="32"/>
      <c r="F336" s="395"/>
      <c r="G336" s="395"/>
      <c r="H336" s="395"/>
      <c r="I336" s="395"/>
      <c r="J336" s="395"/>
      <c r="K336" s="395"/>
      <c r="L336" s="395"/>
      <c r="M336" s="395"/>
      <c r="N336" s="395"/>
      <c r="O336" s="395"/>
      <c r="P336" s="395"/>
    </row>
    <row r="337" spans="3:16">
      <c r="C337" s="32"/>
      <c r="F337" s="395"/>
      <c r="G337" s="395"/>
      <c r="H337" s="395"/>
      <c r="I337" s="395"/>
      <c r="J337" s="395"/>
      <c r="K337" s="395"/>
      <c r="L337" s="395"/>
      <c r="M337" s="395"/>
      <c r="N337" s="395"/>
      <c r="O337" s="395"/>
      <c r="P337" s="395"/>
    </row>
    <row r="338" spans="3:16">
      <c r="C338" s="32"/>
      <c r="F338" s="395"/>
      <c r="G338" s="395"/>
      <c r="H338" s="395"/>
      <c r="I338" s="395"/>
      <c r="J338" s="395"/>
      <c r="K338" s="395"/>
      <c r="L338" s="395"/>
      <c r="M338" s="395"/>
      <c r="N338" s="395"/>
      <c r="O338" s="395"/>
      <c r="P338" s="395"/>
    </row>
    <row r="339" spans="3:16">
      <c r="C339" s="32"/>
      <c r="F339" s="395"/>
      <c r="G339" s="395"/>
      <c r="H339" s="395"/>
      <c r="I339" s="395"/>
      <c r="J339" s="395"/>
      <c r="K339" s="395"/>
      <c r="L339" s="395"/>
      <c r="M339" s="395"/>
      <c r="N339" s="395"/>
      <c r="O339" s="395"/>
      <c r="P339" s="395"/>
    </row>
    <row r="340" spans="3:16">
      <c r="C340" s="32"/>
      <c r="F340" s="395"/>
      <c r="G340" s="395"/>
      <c r="H340" s="395"/>
      <c r="I340" s="395"/>
      <c r="J340" s="395"/>
      <c r="K340" s="395"/>
      <c r="L340" s="395"/>
      <c r="M340" s="395"/>
      <c r="N340" s="395"/>
      <c r="O340" s="395"/>
      <c r="P340" s="395"/>
    </row>
    <row r="341" spans="3:16">
      <c r="C341" s="32"/>
      <c r="F341" s="395"/>
      <c r="G341" s="395"/>
      <c r="H341" s="395"/>
      <c r="I341" s="395"/>
      <c r="J341" s="395"/>
      <c r="K341" s="395"/>
      <c r="L341" s="395"/>
      <c r="M341" s="395"/>
      <c r="N341" s="395"/>
      <c r="O341" s="395"/>
      <c r="P341" s="395"/>
    </row>
    <row r="342" spans="3:16">
      <c r="C342" s="32"/>
      <c r="F342" s="395"/>
      <c r="G342" s="395"/>
      <c r="H342" s="395"/>
      <c r="I342" s="395"/>
      <c r="J342" s="395"/>
      <c r="K342" s="395"/>
      <c r="L342" s="395"/>
      <c r="M342" s="395"/>
      <c r="N342" s="395"/>
      <c r="O342" s="395"/>
      <c r="P342" s="395"/>
    </row>
    <row r="343" spans="3:16">
      <c r="C343" s="32"/>
      <c r="F343" s="395"/>
      <c r="G343" s="395"/>
      <c r="H343" s="395"/>
      <c r="I343" s="395"/>
      <c r="J343" s="395"/>
      <c r="K343" s="395"/>
      <c r="L343" s="395"/>
      <c r="M343" s="395"/>
      <c r="N343" s="395"/>
      <c r="O343" s="395"/>
      <c r="P343" s="395"/>
    </row>
    <row r="344" spans="3:16">
      <c r="C344" s="32"/>
      <c r="F344" s="395"/>
      <c r="G344" s="395"/>
      <c r="H344" s="395"/>
      <c r="I344" s="395"/>
      <c r="J344" s="395"/>
      <c r="K344" s="395"/>
      <c r="L344" s="395"/>
      <c r="M344" s="395"/>
      <c r="N344" s="395"/>
      <c r="O344" s="395"/>
      <c r="P344" s="395"/>
    </row>
    <row r="345" spans="3:16">
      <c r="C345" s="32"/>
      <c r="F345" s="395"/>
      <c r="G345" s="395"/>
      <c r="H345" s="395"/>
      <c r="I345" s="395"/>
      <c r="J345" s="395"/>
      <c r="K345" s="395"/>
      <c r="L345" s="395"/>
      <c r="M345" s="395"/>
      <c r="N345" s="395"/>
      <c r="O345" s="395"/>
      <c r="P345" s="395"/>
    </row>
    <row r="346" spans="3:16">
      <c r="C346" s="32"/>
      <c r="F346" s="395"/>
      <c r="G346" s="395"/>
      <c r="H346" s="395"/>
      <c r="I346" s="395"/>
      <c r="J346" s="395"/>
      <c r="K346" s="395"/>
      <c r="L346" s="395"/>
      <c r="M346" s="395"/>
      <c r="N346" s="395"/>
      <c r="O346" s="395"/>
      <c r="P346" s="395"/>
    </row>
    <row r="347" spans="3:16">
      <c r="C347" s="32"/>
      <c r="F347" s="395"/>
      <c r="G347" s="395"/>
      <c r="H347" s="395"/>
      <c r="I347" s="395"/>
      <c r="J347" s="395"/>
      <c r="K347" s="395"/>
      <c r="L347" s="395"/>
      <c r="M347" s="395"/>
      <c r="N347" s="395"/>
      <c r="O347" s="395"/>
      <c r="P347" s="395"/>
    </row>
    <row r="348" spans="3:16">
      <c r="C348" s="32"/>
      <c r="F348" s="395"/>
      <c r="G348" s="395"/>
      <c r="H348" s="395"/>
      <c r="I348" s="395"/>
      <c r="J348" s="395"/>
      <c r="K348" s="395"/>
      <c r="L348" s="395"/>
      <c r="M348" s="395"/>
      <c r="N348" s="395"/>
      <c r="O348" s="395"/>
      <c r="P348" s="395"/>
    </row>
    <row r="349" spans="3:16">
      <c r="C349" s="32"/>
      <c r="F349" s="395"/>
      <c r="G349" s="395"/>
      <c r="H349" s="395"/>
      <c r="I349" s="395"/>
      <c r="J349" s="395"/>
      <c r="K349" s="395"/>
      <c r="L349" s="395"/>
      <c r="M349" s="395"/>
      <c r="N349" s="395"/>
      <c r="O349" s="395"/>
      <c r="P349" s="395"/>
    </row>
    <row r="350" spans="3:16">
      <c r="C350" s="32"/>
      <c r="F350" s="395"/>
      <c r="G350" s="395"/>
      <c r="H350" s="395"/>
      <c r="I350" s="395"/>
      <c r="J350" s="395"/>
      <c r="K350" s="395"/>
      <c r="L350" s="395"/>
      <c r="M350" s="395"/>
      <c r="N350" s="395"/>
      <c r="O350" s="395"/>
      <c r="P350" s="395"/>
    </row>
    <row r="351" spans="3:16">
      <c r="C351" s="32"/>
      <c r="F351" s="395"/>
      <c r="G351" s="395"/>
      <c r="H351" s="395"/>
      <c r="I351" s="395"/>
      <c r="J351" s="395"/>
      <c r="K351" s="395"/>
      <c r="L351" s="395"/>
      <c r="M351" s="395"/>
      <c r="N351" s="395"/>
      <c r="O351" s="395"/>
      <c r="P351" s="395"/>
    </row>
    <row r="352" spans="3:16">
      <c r="C352" s="32"/>
      <c r="F352" s="395"/>
      <c r="G352" s="395"/>
      <c r="H352" s="395"/>
      <c r="I352" s="395"/>
      <c r="J352" s="395"/>
      <c r="K352" s="395"/>
      <c r="L352" s="395"/>
      <c r="M352" s="395"/>
      <c r="N352" s="395"/>
      <c r="O352" s="395"/>
      <c r="P352" s="395"/>
    </row>
    <row r="353" spans="3:16">
      <c r="C353" s="32"/>
      <c r="F353" s="395"/>
      <c r="G353" s="395"/>
      <c r="H353" s="395"/>
      <c r="I353" s="395"/>
      <c r="J353" s="395"/>
      <c r="K353" s="395"/>
      <c r="L353" s="395"/>
      <c r="M353" s="395"/>
      <c r="N353" s="395"/>
      <c r="O353" s="395"/>
      <c r="P353" s="395"/>
    </row>
    <row r="354" spans="3:16">
      <c r="C354" s="32"/>
      <c r="F354" s="395"/>
      <c r="G354" s="395"/>
      <c r="H354" s="395"/>
      <c r="I354" s="395"/>
      <c r="J354" s="395"/>
      <c r="K354" s="395"/>
      <c r="L354" s="395"/>
      <c r="M354" s="395"/>
      <c r="N354" s="395"/>
      <c r="O354" s="395"/>
      <c r="P354" s="395"/>
    </row>
    <row r="355" spans="3:16">
      <c r="C355" s="32"/>
      <c r="F355" s="395"/>
      <c r="G355" s="395"/>
      <c r="H355" s="395"/>
      <c r="I355" s="395"/>
      <c r="J355" s="395"/>
      <c r="K355" s="395"/>
      <c r="L355" s="395"/>
      <c r="M355" s="395"/>
      <c r="N355" s="395"/>
      <c r="O355" s="395"/>
      <c r="P355" s="395"/>
    </row>
    <row r="356" spans="3:16">
      <c r="C356" s="32"/>
      <c r="F356" s="395"/>
      <c r="G356" s="395"/>
      <c r="H356" s="395"/>
      <c r="I356" s="395"/>
      <c r="J356" s="395"/>
      <c r="K356" s="395"/>
      <c r="L356" s="395"/>
      <c r="M356" s="395"/>
      <c r="N356" s="395"/>
      <c r="O356" s="395"/>
      <c r="P356" s="395"/>
    </row>
    <row r="357" spans="3:16">
      <c r="C357" s="32"/>
      <c r="F357" s="395"/>
      <c r="G357" s="395"/>
      <c r="H357" s="395"/>
      <c r="I357" s="395"/>
      <c r="J357" s="395"/>
      <c r="K357" s="395"/>
      <c r="L357" s="395"/>
      <c r="M357" s="395"/>
      <c r="N357" s="395"/>
      <c r="O357" s="395"/>
      <c r="P357" s="395"/>
    </row>
    <row r="358" spans="3:16">
      <c r="C358" s="32"/>
      <c r="F358" s="395"/>
      <c r="G358" s="395"/>
      <c r="H358" s="395"/>
      <c r="I358" s="395"/>
      <c r="J358" s="395"/>
      <c r="K358" s="395"/>
      <c r="L358" s="395"/>
      <c r="M358" s="395"/>
      <c r="N358" s="395"/>
      <c r="O358" s="395"/>
      <c r="P358" s="395"/>
    </row>
    <row r="359" spans="3:16">
      <c r="C359" s="32"/>
      <c r="F359" s="395"/>
      <c r="G359" s="395"/>
      <c r="H359" s="395"/>
      <c r="I359" s="395"/>
      <c r="J359" s="395"/>
      <c r="K359" s="395"/>
      <c r="L359" s="395"/>
      <c r="M359" s="395"/>
      <c r="N359" s="395"/>
      <c r="O359" s="395"/>
      <c r="P359" s="395"/>
    </row>
    <row r="360" spans="3:16">
      <c r="C360" s="32"/>
      <c r="F360" s="395"/>
      <c r="G360" s="395"/>
      <c r="H360" s="395"/>
      <c r="I360" s="395"/>
      <c r="J360" s="395"/>
      <c r="K360" s="395"/>
      <c r="L360" s="395"/>
      <c r="M360" s="395"/>
      <c r="N360" s="395"/>
      <c r="O360" s="395"/>
      <c r="P360" s="395"/>
    </row>
    <row r="361" spans="3:16">
      <c r="C361" s="32"/>
      <c r="F361" s="395"/>
      <c r="G361" s="395"/>
      <c r="H361" s="395"/>
      <c r="I361" s="395"/>
      <c r="J361" s="395"/>
      <c r="K361" s="395"/>
      <c r="L361" s="395"/>
      <c r="M361" s="395"/>
      <c r="N361" s="395"/>
      <c r="O361" s="395"/>
      <c r="P361" s="395"/>
    </row>
    <row r="362" spans="3:16">
      <c r="C362" s="32"/>
      <c r="F362" s="395"/>
      <c r="G362" s="395"/>
      <c r="H362" s="395"/>
      <c r="I362" s="395"/>
      <c r="J362" s="395"/>
      <c r="K362" s="395"/>
      <c r="L362" s="395"/>
      <c r="M362" s="395"/>
      <c r="N362" s="395"/>
      <c r="O362" s="395"/>
      <c r="P362" s="395"/>
    </row>
    <row r="363" spans="3:16">
      <c r="C363" s="32"/>
      <c r="F363" s="395"/>
      <c r="G363" s="395"/>
      <c r="H363" s="395"/>
      <c r="I363" s="395"/>
      <c r="J363" s="395"/>
      <c r="K363" s="395"/>
      <c r="L363" s="395"/>
      <c r="M363" s="395"/>
      <c r="N363" s="395"/>
      <c r="O363" s="395"/>
      <c r="P363" s="395"/>
    </row>
    <row r="364" spans="3:16">
      <c r="C364" s="32"/>
      <c r="F364" s="395"/>
      <c r="G364" s="395"/>
      <c r="H364" s="395"/>
      <c r="I364" s="395"/>
      <c r="J364" s="395"/>
      <c r="K364" s="395"/>
      <c r="L364" s="395"/>
      <c r="M364" s="395"/>
      <c r="N364" s="395"/>
      <c r="O364" s="395"/>
      <c r="P364" s="395"/>
    </row>
    <row r="365" spans="3:16">
      <c r="C365" s="32"/>
      <c r="F365" s="395"/>
      <c r="G365" s="395"/>
      <c r="H365" s="395"/>
      <c r="I365" s="395"/>
      <c r="J365" s="395"/>
      <c r="K365" s="395"/>
      <c r="L365" s="395"/>
      <c r="M365" s="395"/>
      <c r="N365" s="395"/>
      <c r="O365" s="395"/>
      <c r="P365" s="395"/>
    </row>
    <row r="366" spans="3:16">
      <c r="C366" s="32"/>
      <c r="F366" s="395"/>
      <c r="G366" s="395"/>
      <c r="H366" s="395"/>
      <c r="I366" s="395"/>
      <c r="J366" s="395"/>
      <c r="K366" s="395"/>
      <c r="L366" s="395"/>
      <c r="M366" s="395"/>
      <c r="N366" s="395"/>
      <c r="O366" s="395"/>
      <c r="P366" s="395"/>
    </row>
    <row r="367" spans="3:16">
      <c r="C367" s="32"/>
      <c r="F367" s="395"/>
      <c r="G367" s="395"/>
      <c r="H367" s="395"/>
      <c r="I367" s="395"/>
      <c r="J367" s="395"/>
      <c r="K367" s="395"/>
      <c r="L367" s="395"/>
      <c r="M367" s="395"/>
      <c r="N367" s="395"/>
      <c r="O367" s="395"/>
      <c r="P367" s="395"/>
    </row>
    <row r="368" spans="3:16">
      <c r="C368" s="32"/>
      <c r="F368" s="395"/>
      <c r="G368" s="395"/>
      <c r="H368" s="395"/>
      <c r="I368" s="395"/>
      <c r="J368" s="395"/>
      <c r="K368" s="395"/>
      <c r="L368" s="395"/>
      <c r="M368" s="395"/>
      <c r="N368" s="395"/>
      <c r="O368" s="395"/>
      <c r="P368" s="395"/>
    </row>
    <row r="369" spans="3:16">
      <c r="C369" s="32"/>
      <c r="F369" s="395"/>
      <c r="G369" s="395"/>
      <c r="H369" s="395"/>
      <c r="I369" s="395"/>
      <c r="J369" s="395"/>
      <c r="K369" s="395"/>
      <c r="L369" s="395"/>
      <c r="M369" s="395"/>
      <c r="N369" s="395"/>
      <c r="O369" s="395"/>
      <c r="P369" s="395"/>
    </row>
    <row r="370" spans="3:16">
      <c r="C370" s="32"/>
      <c r="F370" s="395"/>
      <c r="G370" s="395"/>
      <c r="H370" s="395"/>
      <c r="I370" s="395"/>
      <c r="J370" s="395"/>
      <c r="K370" s="395"/>
      <c r="L370" s="395"/>
      <c r="M370" s="395"/>
      <c r="N370" s="395"/>
      <c r="O370" s="395"/>
      <c r="P370" s="395"/>
    </row>
    <row r="371" spans="3:16">
      <c r="C371" s="32"/>
      <c r="F371" s="395"/>
      <c r="G371" s="395"/>
      <c r="H371" s="395"/>
      <c r="I371" s="395"/>
      <c r="J371" s="395"/>
      <c r="K371" s="395"/>
      <c r="L371" s="395"/>
      <c r="M371" s="395"/>
      <c r="N371" s="395"/>
      <c r="O371" s="395"/>
      <c r="P371" s="395"/>
    </row>
    <row r="372" spans="3:16">
      <c r="C372" s="32"/>
      <c r="F372" s="395"/>
      <c r="G372" s="395"/>
      <c r="H372" s="395"/>
      <c r="I372" s="395"/>
      <c r="J372" s="395"/>
      <c r="K372" s="395"/>
      <c r="L372" s="395"/>
      <c r="M372" s="395"/>
      <c r="N372" s="395"/>
      <c r="O372" s="395"/>
      <c r="P372" s="395"/>
    </row>
    <row r="373" spans="3:16">
      <c r="C373" s="32"/>
      <c r="F373" s="395"/>
      <c r="G373" s="395"/>
      <c r="H373" s="395"/>
      <c r="I373" s="395"/>
      <c r="J373" s="395"/>
      <c r="K373" s="395"/>
      <c r="L373" s="395"/>
      <c r="M373" s="395"/>
      <c r="N373" s="395"/>
      <c r="O373" s="395"/>
      <c r="P373" s="395"/>
    </row>
    <row r="374" spans="3:16">
      <c r="C374" s="32"/>
      <c r="F374" s="395"/>
      <c r="G374" s="395"/>
      <c r="H374" s="395"/>
      <c r="I374" s="395"/>
      <c r="J374" s="395"/>
      <c r="K374" s="395"/>
      <c r="L374" s="395"/>
      <c r="M374" s="395"/>
      <c r="N374" s="395"/>
      <c r="O374" s="395"/>
      <c r="P374" s="395"/>
    </row>
    <row r="375" spans="3:16">
      <c r="C375" s="32"/>
      <c r="F375" s="395"/>
      <c r="G375" s="395"/>
      <c r="H375" s="395"/>
      <c r="I375" s="395"/>
      <c r="J375" s="395"/>
      <c r="K375" s="395"/>
      <c r="L375" s="395"/>
      <c r="M375" s="395"/>
      <c r="N375" s="395"/>
      <c r="O375" s="395"/>
      <c r="P375" s="395"/>
    </row>
    <row r="376" spans="3:16">
      <c r="C376" s="32"/>
      <c r="F376" s="395"/>
      <c r="G376" s="395"/>
      <c r="H376" s="395"/>
      <c r="I376" s="395"/>
      <c r="J376" s="395"/>
      <c r="K376" s="395"/>
      <c r="L376" s="395"/>
      <c r="M376" s="395"/>
      <c r="N376" s="395"/>
      <c r="O376" s="395"/>
      <c r="P376" s="395"/>
    </row>
    <row r="377" spans="3:16">
      <c r="C377" s="32"/>
      <c r="F377" s="395"/>
      <c r="G377" s="395"/>
      <c r="H377" s="395"/>
      <c r="I377" s="395"/>
      <c r="J377" s="395"/>
      <c r="K377" s="395"/>
      <c r="L377" s="395"/>
      <c r="M377" s="395"/>
      <c r="N377" s="395"/>
      <c r="O377" s="395"/>
      <c r="P377" s="395"/>
    </row>
    <row r="378" spans="3:16">
      <c r="C378" s="32"/>
      <c r="F378" s="395"/>
      <c r="G378" s="395"/>
      <c r="H378" s="395"/>
      <c r="I378" s="395"/>
      <c r="J378" s="395"/>
      <c r="K378" s="395"/>
      <c r="L378" s="395"/>
      <c r="M378" s="395"/>
      <c r="N378" s="395"/>
      <c r="O378" s="395"/>
      <c r="P378" s="395"/>
    </row>
    <row r="379" spans="3:16">
      <c r="C379" s="32"/>
      <c r="F379" s="395"/>
      <c r="G379" s="395"/>
      <c r="H379" s="395"/>
      <c r="I379" s="395"/>
      <c r="J379" s="395"/>
      <c r="K379" s="395"/>
      <c r="L379" s="395"/>
      <c r="M379" s="395"/>
      <c r="N379" s="395"/>
      <c r="O379" s="395"/>
      <c r="P379" s="395"/>
    </row>
    <row r="380" spans="3:16">
      <c r="C380" s="32"/>
      <c r="F380" s="395"/>
      <c r="G380" s="395"/>
      <c r="H380" s="395"/>
      <c r="I380" s="395"/>
      <c r="J380" s="395"/>
      <c r="K380" s="395"/>
      <c r="L380" s="395"/>
      <c r="M380" s="395"/>
      <c r="N380" s="395"/>
      <c r="O380" s="395"/>
      <c r="P380" s="395"/>
    </row>
    <row r="381" spans="3:16">
      <c r="C381" s="32"/>
      <c r="F381" s="395"/>
      <c r="G381" s="395"/>
      <c r="H381" s="395"/>
      <c r="I381" s="395"/>
      <c r="J381" s="395"/>
      <c r="K381" s="395"/>
      <c r="L381" s="395"/>
      <c r="M381" s="395"/>
      <c r="N381" s="395"/>
      <c r="O381" s="395"/>
      <c r="P381" s="395"/>
    </row>
    <row r="382" spans="3:16">
      <c r="C382" s="32"/>
      <c r="F382" s="395"/>
      <c r="G382" s="395"/>
      <c r="H382" s="395"/>
      <c r="I382" s="395"/>
      <c r="J382" s="395"/>
      <c r="K382" s="395"/>
      <c r="L382" s="395"/>
      <c r="M382" s="395"/>
      <c r="N382" s="395"/>
      <c r="O382" s="395"/>
      <c r="P382" s="395"/>
    </row>
    <row r="383" spans="3:16">
      <c r="C383" s="32"/>
      <c r="F383" s="395"/>
      <c r="G383" s="395"/>
      <c r="H383" s="395"/>
      <c r="I383" s="395"/>
      <c r="J383" s="395"/>
      <c r="K383" s="395"/>
      <c r="L383" s="395"/>
      <c r="M383" s="395"/>
      <c r="N383" s="395"/>
      <c r="O383" s="395"/>
      <c r="P383" s="395"/>
    </row>
    <row r="384" spans="3:16">
      <c r="C384" s="32"/>
      <c r="F384" s="395"/>
      <c r="G384" s="395"/>
      <c r="H384" s="395"/>
      <c r="I384" s="395"/>
      <c r="J384" s="395"/>
      <c r="K384" s="395"/>
      <c r="L384" s="395"/>
      <c r="M384" s="395"/>
      <c r="N384" s="395"/>
      <c r="O384" s="395"/>
      <c r="P384" s="395"/>
    </row>
    <row r="385" spans="3:16">
      <c r="C385" s="32"/>
      <c r="F385" s="395"/>
      <c r="G385" s="395"/>
      <c r="H385" s="395"/>
      <c r="I385" s="395"/>
      <c r="J385" s="395"/>
      <c r="K385" s="395"/>
      <c r="L385" s="395"/>
      <c r="M385" s="395"/>
      <c r="N385" s="395"/>
      <c r="O385" s="395"/>
      <c r="P385" s="395"/>
    </row>
    <row r="386" spans="3:16">
      <c r="C386" s="32"/>
      <c r="F386" s="395"/>
      <c r="G386" s="395"/>
      <c r="H386" s="395"/>
      <c r="I386" s="395"/>
      <c r="J386" s="395"/>
      <c r="K386" s="395"/>
      <c r="L386" s="395"/>
      <c r="M386" s="395"/>
      <c r="N386" s="395"/>
      <c r="O386" s="395"/>
      <c r="P386" s="395"/>
    </row>
    <row r="387" spans="3:16">
      <c r="C387" s="32"/>
      <c r="F387" s="395"/>
      <c r="G387" s="395"/>
      <c r="H387" s="395"/>
      <c r="I387" s="395"/>
      <c r="J387" s="395"/>
      <c r="K387" s="395"/>
      <c r="L387" s="395"/>
      <c r="M387" s="395"/>
      <c r="N387" s="395"/>
      <c r="O387" s="395"/>
      <c r="P387" s="395"/>
    </row>
    <row r="388" spans="3:16">
      <c r="C388" s="32"/>
      <c r="F388" s="395"/>
      <c r="G388" s="395"/>
      <c r="H388" s="395"/>
      <c r="I388" s="395"/>
      <c r="J388" s="395"/>
      <c r="K388" s="395"/>
      <c r="L388" s="395"/>
      <c r="M388" s="395"/>
      <c r="N388" s="395"/>
      <c r="O388" s="395"/>
      <c r="P388" s="395"/>
    </row>
    <row r="389" spans="3:16">
      <c r="C389" s="32"/>
      <c r="F389" s="395"/>
      <c r="G389" s="395"/>
      <c r="H389" s="395"/>
      <c r="I389" s="395"/>
      <c r="J389" s="395"/>
      <c r="K389" s="395"/>
      <c r="L389" s="395"/>
      <c r="M389" s="395"/>
      <c r="N389" s="395"/>
      <c r="O389" s="395"/>
      <c r="P389" s="395"/>
    </row>
    <row r="390" spans="3:16">
      <c r="C390" s="32"/>
      <c r="F390" s="395"/>
      <c r="G390" s="395"/>
      <c r="H390" s="395"/>
      <c r="I390" s="395"/>
      <c r="J390" s="395"/>
      <c r="K390" s="395"/>
      <c r="L390" s="395"/>
      <c r="M390" s="395"/>
      <c r="N390" s="395"/>
      <c r="O390" s="395"/>
      <c r="P390" s="395"/>
    </row>
    <row r="391" spans="3:16">
      <c r="C391" s="32"/>
      <c r="F391" s="395"/>
      <c r="G391" s="395"/>
      <c r="H391" s="395"/>
      <c r="I391" s="395"/>
      <c r="J391" s="395"/>
      <c r="K391" s="395"/>
      <c r="L391" s="395"/>
      <c r="M391" s="395"/>
      <c r="N391" s="395"/>
      <c r="O391" s="395"/>
      <c r="P391" s="395"/>
    </row>
    <row r="392" spans="3:16">
      <c r="C392" s="32"/>
      <c r="F392" s="395"/>
      <c r="G392" s="395"/>
      <c r="H392" s="395"/>
      <c r="I392" s="395"/>
      <c r="J392" s="395"/>
      <c r="K392" s="395"/>
      <c r="L392" s="395"/>
      <c r="M392" s="395"/>
      <c r="N392" s="395"/>
      <c r="O392" s="395"/>
      <c r="P392" s="395"/>
    </row>
    <row r="393" spans="3:16">
      <c r="C393" s="32"/>
      <c r="F393" s="395"/>
      <c r="G393" s="395"/>
      <c r="H393" s="395"/>
      <c r="I393" s="395"/>
      <c r="J393" s="395"/>
      <c r="K393" s="395"/>
      <c r="L393" s="395"/>
      <c r="M393" s="395"/>
      <c r="N393" s="395"/>
      <c r="O393" s="395"/>
      <c r="P393" s="395"/>
    </row>
    <row r="394" spans="3:16">
      <c r="C394" s="32"/>
      <c r="F394" s="395"/>
      <c r="G394" s="395"/>
      <c r="H394" s="395"/>
      <c r="I394" s="395"/>
      <c r="J394" s="395"/>
      <c r="K394" s="395"/>
      <c r="L394" s="395"/>
      <c r="M394" s="395"/>
      <c r="N394" s="395"/>
      <c r="O394" s="395"/>
      <c r="P394" s="395"/>
    </row>
    <row r="395" spans="3:16">
      <c r="C395" s="32"/>
      <c r="F395" s="395"/>
      <c r="G395" s="395"/>
      <c r="H395" s="395"/>
      <c r="I395" s="395"/>
      <c r="J395" s="395"/>
      <c r="K395" s="395"/>
      <c r="L395" s="395"/>
      <c r="M395" s="395"/>
      <c r="N395" s="395"/>
      <c r="O395" s="395"/>
      <c r="P395" s="395"/>
    </row>
    <row r="396" spans="3:16">
      <c r="C396" s="32"/>
      <c r="F396" s="395"/>
      <c r="G396" s="395"/>
      <c r="H396" s="395"/>
      <c r="I396" s="395"/>
      <c r="J396" s="395"/>
      <c r="K396" s="395"/>
      <c r="L396" s="395"/>
      <c r="M396" s="395"/>
      <c r="N396" s="395"/>
      <c r="O396" s="395"/>
      <c r="P396" s="395"/>
    </row>
    <row r="397" spans="3:16">
      <c r="C397" s="32"/>
      <c r="F397" s="395"/>
      <c r="G397" s="395"/>
      <c r="H397" s="395"/>
      <c r="I397" s="395"/>
      <c r="J397" s="395"/>
      <c r="K397" s="395"/>
      <c r="L397" s="395"/>
      <c r="M397" s="395"/>
      <c r="N397" s="395"/>
      <c r="O397" s="395"/>
      <c r="P397" s="395"/>
    </row>
    <row r="398" spans="3:16">
      <c r="C398" s="32"/>
      <c r="F398" s="395"/>
      <c r="G398" s="395"/>
      <c r="H398" s="395"/>
      <c r="I398" s="395"/>
      <c r="J398" s="395"/>
      <c r="K398" s="395"/>
      <c r="L398" s="395"/>
      <c r="M398" s="395"/>
      <c r="N398" s="395"/>
      <c r="O398" s="395"/>
      <c r="P398" s="395"/>
    </row>
    <row r="399" spans="3:16">
      <c r="C399" s="32"/>
      <c r="F399" s="395"/>
      <c r="G399" s="395"/>
      <c r="H399" s="395"/>
      <c r="I399" s="395"/>
      <c r="J399" s="395"/>
      <c r="K399" s="395"/>
      <c r="L399" s="395"/>
      <c r="M399" s="395"/>
      <c r="N399" s="395"/>
      <c r="O399" s="395"/>
      <c r="P399" s="395"/>
    </row>
    <row r="400" spans="3:16">
      <c r="C400" s="32"/>
      <c r="F400" s="395"/>
      <c r="G400" s="395"/>
      <c r="H400" s="395"/>
      <c r="I400" s="395"/>
      <c r="J400" s="395"/>
      <c r="K400" s="395"/>
      <c r="L400" s="395"/>
      <c r="M400" s="395"/>
      <c r="N400" s="395"/>
      <c r="O400" s="395"/>
      <c r="P400" s="395"/>
    </row>
    <row r="401" spans="3:16">
      <c r="C401" s="32"/>
      <c r="F401" s="395"/>
      <c r="G401" s="395"/>
      <c r="H401" s="395"/>
      <c r="I401" s="395"/>
      <c r="J401" s="395"/>
      <c r="K401" s="395"/>
      <c r="L401" s="395"/>
      <c r="M401" s="395"/>
      <c r="N401" s="395"/>
      <c r="O401" s="395"/>
      <c r="P401" s="395"/>
    </row>
    <row r="402" spans="3:16">
      <c r="C402" s="32"/>
      <c r="F402" s="395"/>
      <c r="G402" s="395"/>
      <c r="H402" s="395"/>
      <c r="I402" s="395"/>
      <c r="J402" s="395"/>
      <c r="K402" s="395"/>
      <c r="L402" s="395"/>
      <c r="M402" s="395"/>
      <c r="N402" s="395"/>
      <c r="O402" s="395"/>
      <c r="P402" s="395"/>
    </row>
    <row r="403" spans="3:16">
      <c r="C403" s="32"/>
      <c r="F403" s="395"/>
      <c r="G403" s="395"/>
      <c r="H403" s="395"/>
      <c r="I403" s="395"/>
      <c r="J403" s="395"/>
      <c r="K403" s="395"/>
      <c r="L403" s="395"/>
      <c r="M403" s="395"/>
      <c r="N403" s="395"/>
      <c r="O403" s="395"/>
      <c r="P403" s="395"/>
    </row>
    <row r="404" spans="3:16">
      <c r="C404" s="32"/>
      <c r="F404" s="395"/>
      <c r="G404" s="395"/>
      <c r="H404" s="395"/>
      <c r="I404" s="395"/>
      <c r="J404" s="395"/>
      <c r="K404" s="395"/>
      <c r="L404" s="395"/>
      <c r="M404" s="395"/>
      <c r="N404" s="395"/>
      <c r="O404" s="395"/>
      <c r="P404" s="395"/>
    </row>
    <row r="405" spans="3:16">
      <c r="C405" s="32"/>
      <c r="F405" s="395"/>
      <c r="G405" s="395"/>
      <c r="H405" s="395"/>
      <c r="I405" s="395"/>
      <c r="J405" s="395"/>
      <c r="K405" s="395"/>
      <c r="L405" s="395"/>
      <c r="M405" s="395"/>
      <c r="N405" s="395"/>
      <c r="O405" s="395"/>
      <c r="P405" s="395"/>
    </row>
    <row r="406" spans="3:16">
      <c r="C406" s="32"/>
      <c r="F406" s="395"/>
      <c r="G406" s="395"/>
      <c r="H406" s="395"/>
      <c r="I406" s="395"/>
      <c r="J406" s="395"/>
      <c r="K406" s="395"/>
      <c r="L406" s="395"/>
      <c r="M406" s="395"/>
      <c r="N406" s="395"/>
      <c r="O406" s="395"/>
      <c r="P406" s="395"/>
    </row>
    <row r="407" spans="3:16">
      <c r="C407" s="32"/>
      <c r="F407" s="395"/>
      <c r="G407" s="395"/>
      <c r="H407" s="395"/>
      <c r="I407" s="395"/>
      <c r="J407" s="395"/>
      <c r="K407" s="395"/>
      <c r="L407" s="395"/>
      <c r="M407" s="395"/>
      <c r="N407" s="395"/>
      <c r="O407" s="395"/>
      <c r="P407" s="395"/>
    </row>
    <row r="408" spans="3:16">
      <c r="C408" s="32"/>
      <c r="F408" s="395"/>
      <c r="G408" s="395"/>
      <c r="H408" s="395"/>
      <c r="I408" s="395"/>
      <c r="J408" s="395"/>
      <c r="K408" s="395"/>
      <c r="L408" s="395"/>
      <c r="M408" s="395"/>
      <c r="N408" s="395"/>
      <c r="O408" s="395"/>
      <c r="P408" s="395"/>
    </row>
    <row r="409" spans="3:16">
      <c r="C409" s="32"/>
      <c r="F409" s="395"/>
      <c r="G409" s="395"/>
      <c r="H409" s="395"/>
      <c r="I409" s="395"/>
      <c r="J409" s="395"/>
      <c r="K409" s="395"/>
      <c r="L409" s="395"/>
      <c r="M409" s="395"/>
      <c r="N409" s="395"/>
      <c r="O409" s="395"/>
      <c r="P409" s="395"/>
    </row>
    <row r="410" spans="3:16">
      <c r="C410" s="32"/>
      <c r="F410" s="395"/>
      <c r="G410" s="395"/>
      <c r="H410" s="395"/>
      <c r="I410" s="395"/>
      <c r="J410" s="395"/>
      <c r="K410" s="395"/>
      <c r="L410" s="395"/>
      <c r="M410" s="395"/>
      <c r="N410" s="395"/>
      <c r="O410" s="395"/>
      <c r="P410" s="395"/>
    </row>
    <row r="411" spans="3:16">
      <c r="C411" s="32"/>
      <c r="F411" s="395"/>
      <c r="G411" s="395"/>
      <c r="H411" s="395"/>
      <c r="I411" s="395"/>
      <c r="J411" s="395"/>
      <c r="K411" s="395"/>
      <c r="L411" s="395"/>
      <c r="M411" s="395"/>
      <c r="N411" s="395"/>
      <c r="O411" s="395"/>
      <c r="P411" s="395"/>
    </row>
    <row r="412" spans="3:16">
      <c r="C412" s="32"/>
      <c r="F412" s="395"/>
      <c r="G412" s="395"/>
      <c r="H412" s="395"/>
      <c r="I412" s="395"/>
      <c r="J412" s="395"/>
      <c r="K412" s="395"/>
      <c r="L412" s="395"/>
      <c r="M412" s="395"/>
      <c r="N412" s="395"/>
      <c r="O412" s="395"/>
      <c r="P412" s="395"/>
    </row>
    <row r="413" spans="3:16">
      <c r="C413" s="32"/>
      <c r="F413" s="395"/>
      <c r="G413" s="395"/>
      <c r="H413" s="395"/>
      <c r="I413" s="395"/>
      <c r="J413" s="395"/>
      <c r="K413" s="395"/>
      <c r="L413" s="395"/>
      <c r="M413" s="395"/>
      <c r="N413" s="395"/>
      <c r="O413" s="395"/>
      <c r="P413" s="395"/>
    </row>
    <row r="414" spans="3:16">
      <c r="C414" s="32"/>
      <c r="F414" s="395"/>
      <c r="G414" s="395"/>
      <c r="H414" s="395"/>
      <c r="I414" s="395"/>
      <c r="J414" s="395"/>
      <c r="K414" s="395"/>
      <c r="L414" s="395"/>
      <c r="M414" s="395"/>
      <c r="N414" s="395"/>
      <c r="O414" s="395"/>
      <c r="P414" s="395"/>
    </row>
    <row r="415" spans="3:16">
      <c r="C415" s="32"/>
      <c r="F415" s="395"/>
      <c r="G415" s="395"/>
      <c r="H415" s="395"/>
      <c r="I415" s="395"/>
      <c r="J415" s="395"/>
      <c r="K415" s="395"/>
      <c r="L415" s="395"/>
      <c r="M415" s="395"/>
      <c r="N415" s="395"/>
      <c r="O415" s="395"/>
      <c r="P415" s="395"/>
    </row>
    <row r="416" spans="3:16">
      <c r="C416" s="32"/>
      <c r="F416" s="395"/>
      <c r="G416" s="395"/>
      <c r="H416" s="395"/>
      <c r="I416" s="395"/>
      <c r="J416" s="395"/>
      <c r="K416" s="395"/>
      <c r="L416" s="395"/>
      <c r="M416" s="395"/>
      <c r="N416" s="395"/>
      <c r="O416" s="395"/>
      <c r="P416" s="395"/>
    </row>
    <row r="417" spans="3:16">
      <c r="C417" s="32"/>
      <c r="F417" s="395"/>
      <c r="G417" s="395"/>
      <c r="H417" s="395"/>
      <c r="I417" s="395"/>
      <c r="J417" s="395"/>
      <c r="K417" s="395"/>
      <c r="L417" s="395"/>
      <c r="M417" s="395"/>
      <c r="N417" s="395"/>
      <c r="O417" s="395"/>
      <c r="P417" s="395"/>
    </row>
    <row r="418" spans="3:16">
      <c r="C418" s="32"/>
      <c r="F418" s="395"/>
      <c r="G418" s="395"/>
      <c r="H418" s="395"/>
      <c r="I418" s="395"/>
      <c r="J418" s="395"/>
      <c r="K418" s="395"/>
      <c r="L418" s="395"/>
      <c r="M418" s="395"/>
      <c r="N418" s="395"/>
      <c r="O418" s="395"/>
      <c r="P418" s="395"/>
    </row>
    <row r="419" spans="3:16">
      <c r="C419" s="32"/>
      <c r="F419" s="395"/>
      <c r="G419" s="395"/>
      <c r="H419" s="395"/>
      <c r="I419" s="395"/>
      <c r="J419" s="395"/>
      <c r="K419" s="395"/>
      <c r="L419" s="395"/>
      <c r="M419" s="395"/>
      <c r="N419" s="395"/>
      <c r="O419" s="395"/>
      <c r="P419" s="395"/>
    </row>
    <row r="420" spans="3:16">
      <c r="C420" s="32"/>
      <c r="F420" s="395"/>
      <c r="G420" s="395"/>
      <c r="H420" s="395"/>
      <c r="I420" s="395"/>
      <c r="J420" s="395"/>
      <c r="K420" s="395"/>
      <c r="L420" s="395"/>
      <c r="M420" s="395"/>
      <c r="N420" s="395"/>
      <c r="O420" s="395"/>
      <c r="P420" s="395"/>
    </row>
    <row r="421" spans="3:16">
      <c r="C421" s="32"/>
      <c r="F421" s="395"/>
      <c r="G421" s="395"/>
      <c r="H421" s="395"/>
      <c r="I421" s="395"/>
      <c r="J421" s="395"/>
      <c r="K421" s="395"/>
      <c r="L421" s="395"/>
      <c r="M421" s="395"/>
      <c r="N421" s="395"/>
      <c r="O421" s="395"/>
      <c r="P421" s="395"/>
    </row>
    <row r="422" spans="3:16">
      <c r="C422" s="32"/>
      <c r="F422" s="395"/>
      <c r="G422" s="395"/>
      <c r="H422" s="395"/>
      <c r="I422" s="395"/>
      <c r="J422" s="395"/>
      <c r="K422" s="395"/>
      <c r="L422" s="395"/>
      <c r="M422" s="395"/>
      <c r="N422" s="395"/>
      <c r="O422" s="395"/>
      <c r="P422" s="395"/>
    </row>
    <row r="423" spans="3:16">
      <c r="C423" s="32"/>
      <c r="F423" s="395"/>
      <c r="G423" s="395"/>
      <c r="H423" s="395"/>
      <c r="I423" s="395"/>
      <c r="J423" s="395"/>
      <c r="K423" s="395"/>
      <c r="L423" s="395"/>
      <c r="M423" s="395"/>
      <c r="N423" s="395"/>
      <c r="O423" s="395"/>
      <c r="P423" s="395"/>
    </row>
    <row r="424" spans="3:16">
      <c r="C424" s="32"/>
      <c r="F424" s="395"/>
      <c r="G424" s="395"/>
      <c r="H424" s="395"/>
      <c r="I424" s="395"/>
      <c r="J424" s="395"/>
      <c r="K424" s="395"/>
      <c r="L424" s="395"/>
      <c r="M424" s="395"/>
      <c r="N424" s="395"/>
      <c r="O424" s="395"/>
      <c r="P424" s="395"/>
    </row>
    <row r="425" spans="3:16">
      <c r="C425" s="32"/>
      <c r="F425" s="395"/>
      <c r="G425" s="395"/>
      <c r="H425" s="395"/>
      <c r="I425" s="395"/>
      <c r="J425" s="395"/>
      <c r="K425" s="395"/>
      <c r="L425" s="395"/>
      <c r="M425" s="395"/>
      <c r="N425" s="395"/>
      <c r="O425" s="395"/>
      <c r="P425" s="395"/>
    </row>
    <row r="426" spans="3:16">
      <c r="C426" s="32"/>
      <c r="F426" s="395"/>
      <c r="G426" s="395"/>
      <c r="H426" s="395"/>
      <c r="I426" s="395"/>
      <c r="J426" s="395"/>
      <c r="K426" s="395"/>
      <c r="L426" s="395"/>
      <c r="M426" s="395"/>
      <c r="N426" s="395"/>
      <c r="O426" s="395"/>
      <c r="P426" s="395"/>
    </row>
    <row r="427" spans="3:16">
      <c r="C427" s="32"/>
      <c r="F427" s="395"/>
      <c r="G427" s="395"/>
      <c r="H427" s="395"/>
      <c r="I427" s="395"/>
      <c r="J427" s="395"/>
      <c r="K427" s="395"/>
      <c r="L427" s="395"/>
      <c r="M427" s="395"/>
      <c r="N427" s="395"/>
      <c r="O427" s="395"/>
      <c r="P427" s="395"/>
    </row>
    <row r="428" spans="3:16">
      <c r="C428" s="32"/>
      <c r="F428" s="395"/>
      <c r="G428" s="395"/>
      <c r="H428" s="395"/>
      <c r="I428" s="395"/>
      <c r="J428" s="395"/>
      <c r="K428" s="395"/>
      <c r="L428" s="395"/>
      <c r="M428" s="395"/>
      <c r="N428" s="395"/>
      <c r="O428" s="395"/>
      <c r="P428" s="395"/>
    </row>
    <row r="429" spans="3:16">
      <c r="C429" s="32"/>
      <c r="F429" s="395"/>
      <c r="G429" s="395"/>
      <c r="H429" s="395"/>
      <c r="I429" s="395"/>
      <c r="J429" s="395"/>
      <c r="K429" s="395"/>
      <c r="L429" s="395"/>
      <c r="M429" s="395"/>
      <c r="N429" s="395"/>
      <c r="O429" s="395"/>
      <c r="P429" s="395"/>
    </row>
    <row r="430" spans="3:16">
      <c r="C430" s="32"/>
      <c r="F430" s="395"/>
      <c r="G430" s="395"/>
      <c r="H430" s="395"/>
      <c r="I430" s="395"/>
      <c r="J430" s="395"/>
      <c r="K430" s="395"/>
      <c r="L430" s="395"/>
      <c r="M430" s="395"/>
      <c r="N430" s="395"/>
      <c r="O430" s="395"/>
      <c r="P430" s="395"/>
    </row>
    <row r="431" spans="3:16">
      <c r="C431" s="32"/>
      <c r="F431" s="395"/>
      <c r="G431" s="395"/>
      <c r="H431" s="395"/>
      <c r="I431" s="395"/>
      <c r="J431" s="395"/>
      <c r="K431" s="395"/>
      <c r="L431" s="395"/>
      <c r="M431" s="395"/>
      <c r="N431" s="395"/>
      <c r="O431" s="395"/>
      <c r="P431" s="395"/>
    </row>
    <row r="432" spans="3:16">
      <c r="C432" s="32"/>
      <c r="F432" s="395"/>
      <c r="G432" s="395"/>
      <c r="H432" s="395"/>
      <c r="I432" s="395"/>
      <c r="J432" s="395"/>
      <c r="K432" s="395"/>
      <c r="L432" s="395"/>
      <c r="M432" s="395"/>
      <c r="N432" s="395"/>
      <c r="O432" s="395"/>
      <c r="P432" s="395"/>
    </row>
    <row r="433" spans="3:16">
      <c r="C433" s="32"/>
      <c r="F433" s="395"/>
      <c r="G433" s="395"/>
      <c r="H433" s="395"/>
      <c r="I433" s="395"/>
      <c r="J433" s="395"/>
      <c r="K433" s="395"/>
      <c r="L433" s="395"/>
      <c r="M433" s="395"/>
      <c r="N433" s="395"/>
      <c r="O433" s="395"/>
      <c r="P433" s="395"/>
    </row>
    <row r="434" spans="3:16">
      <c r="C434" s="32"/>
      <c r="F434" s="395"/>
      <c r="G434" s="395"/>
      <c r="H434" s="395"/>
      <c r="I434" s="395"/>
      <c r="J434" s="395"/>
      <c r="K434" s="395"/>
      <c r="L434" s="395"/>
      <c r="M434" s="395"/>
      <c r="N434" s="395"/>
      <c r="O434" s="395"/>
      <c r="P434" s="395"/>
    </row>
    <row r="435" spans="3:16">
      <c r="C435" s="32"/>
      <c r="F435" s="395"/>
      <c r="G435" s="395"/>
      <c r="H435" s="395"/>
      <c r="I435" s="395"/>
      <c r="J435" s="395"/>
      <c r="K435" s="395"/>
      <c r="L435" s="395"/>
      <c r="M435" s="395"/>
      <c r="N435" s="395"/>
      <c r="O435" s="395"/>
      <c r="P435" s="395"/>
    </row>
    <row r="436" spans="3:16">
      <c r="C436" s="32"/>
      <c r="F436" s="395"/>
      <c r="G436" s="395"/>
      <c r="H436" s="395"/>
      <c r="I436" s="395"/>
      <c r="J436" s="395"/>
      <c r="K436" s="395"/>
      <c r="L436" s="395"/>
      <c r="M436" s="395"/>
      <c r="N436" s="395"/>
      <c r="O436" s="395"/>
      <c r="P436" s="395"/>
    </row>
    <row r="437" spans="3:16">
      <c r="C437" s="32"/>
      <c r="F437" s="395"/>
      <c r="G437" s="395"/>
      <c r="H437" s="395"/>
      <c r="I437" s="395"/>
      <c r="J437" s="395"/>
      <c r="K437" s="395"/>
      <c r="L437" s="395"/>
      <c r="M437" s="395"/>
      <c r="N437" s="395"/>
      <c r="O437" s="395"/>
      <c r="P437" s="395"/>
    </row>
    <row r="438" spans="3:16">
      <c r="C438" s="32"/>
      <c r="F438" s="395"/>
      <c r="G438" s="395"/>
      <c r="H438" s="395"/>
      <c r="I438" s="395"/>
      <c r="J438" s="395"/>
      <c r="K438" s="395"/>
      <c r="L438" s="395"/>
      <c r="M438" s="395"/>
      <c r="N438" s="395"/>
      <c r="O438" s="395"/>
      <c r="P438" s="395"/>
    </row>
    <row r="439" spans="3:16">
      <c r="C439" s="32"/>
      <c r="F439" s="395"/>
      <c r="G439" s="395"/>
      <c r="H439" s="395"/>
      <c r="I439" s="395"/>
      <c r="J439" s="395"/>
      <c r="K439" s="395"/>
      <c r="L439" s="395"/>
      <c r="M439" s="395"/>
      <c r="N439" s="395"/>
      <c r="O439" s="395"/>
      <c r="P439" s="395"/>
    </row>
    <row r="440" spans="3:16">
      <c r="C440" s="32"/>
      <c r="F440" s="395"/>
      <c r="G440" s="395"/>
      <c r="H440" s="395"/>
      <c r="I440" s="395"/>
      <c r="J440" s="395"/>
      <c r="K440" s="395"/>
      <c r="L440" s="395"/>
      <c r="M440" s="395"/>
      <c r="N440" s="395"/>
      <c r="O440" s="395"/>
      <c r="P440" s="395"/>
    </row>
    <row r="441" spans="3:16">
      <c r="C441" s="32"/>
      <c r="F441" s="395"/>
      <c r="G441" s="395"/>
      <c r="H441" s="395"/>
      <c r="I441" s="395"/>
      <c r="J441" s="395"/>
      <c r="K441" s="395"/>
      <c r="L441" s="395"/>
      <c r="M441" s="395"/>
      <c r="N441" s="395"/>
      <c r="O441" s="395"/>
      <c r="P441" s="395"/>
    </row>
    <row r="442" spans="3:16">
      <c r="C442" s="32"/>
      <c r="F442" s="395"/>
      <c r="G442" s="395"/>
      <c r="H442" s="395"/>
      <c r="I442" s="395"/>
      <c r="J442" s="395"/>
      <c r="K442" s="395"/>
      <c r="L442" s="395"/>
      <c r="M442" s="395"/>
      <c r="N442" s="395"/>
      <c r="O442" s="395"/>
      <c r="P442" s="395"/>
    </row>
    <row r="443" spans="3:16">
      <c r="C443" s="32"/>
      <c r="F443" s="395"/>
      <c r="G443" s="395"/>
      <c r="H443" s="395"/>
      <c r="I443" s="395"/>
      <c r="J443" s="395"/>
      <c r="K443" s="395"/>
      <c r="L443" s="395"/>
      <c r="M443" s="395"/>
      <c r="N443" s="395"/>
      <c r="O443" s="395"/>
      <c r="P443" s="395"/>
    </row>
    <row r="444" spans="3:16">
      <c r="C444" s="32"/>
      <c r="F444" s="395"/>
      <c r="G444" s="395"/>
      <c r="H444" s="395"/>
      <c r="I444" s="395"/>
      <c r="J444" s="395"/>
      <c r="K444" s="395"/>
      <c r="L444" s="395"/>
      <c r="M444" s="395"/>
      <c r="N444" s="395"/>
      <c r="O444" s="395"/>
      <c r="P444" s="395"/>
    </row>
    <row r="445" spans="3:16">
      <c r="C445" s="32"/>
      <c r="F445" s="395"/>
      <c r="G445" s="395"/>
      <c r="H445" s="395"/>
      <c r="I445" s="395"/>
      <c r="J445" s="395"/>
      <c r="K445" s="395"/>
      <c r="L445" s="395"/>
      <c r="M445" s="395"/>
      <c r="N445" s="395"/>
      <c r="O445" s="395"/>
      <c r="P445" s="395"/>
    </row>
    <row r="446" spans="3:16">
      <c r="C446" s="32"/>
      <c r="F446" s="395"/>
      <c r="G446" s="395"/>
      <c r="H446" s="395"/>
      <c r="I446" s="395"/>
      <c r="J446" s="395"/>
      <c r="K446" s="395"/>
      <c r="L446" s="395"/>
      <c r="M446" s="395"/>
      <c r="N446" s="395"/>
      <c r="O446" s="395"/>
      <c r="P446" s="395"/>
    </row>
    <row r="447" spans="3:16">
      <c r="C447" s="32"/>
      <c r="F447" s="395"/>
      <c r="G447" s="395"/>
      <c r="H447" s="395"/>
      <c r="I447" s="395"/>
      <c r="J447" s="395"/>
      <c r="K447" s="395"/>
      <c r="L447" s="395"/>
      <c r="M447" s="395"/>
      <c r="N447" s="395"/>
      <c r="O447" s="395"/>
      <c r="P447" s="395"/>
    </row>
    <row r="448" spans="3:16">
      <c r="C448" s="32"/>
      <c r="F448" s="395"/>
      <c r="G448" s="395"/>
      <c r="H448" s="395"/>
      <c r="I448" s="395"/>
      <c r="J448" s="395"/>
      <c r="K448" s="395"/>
      <c r="L448" s="395"/>
      <c r="M448" s="395"/>
      <c r="N448" s="395"/>
      <c r="O448" s="395"/>
      <c r="P448" s="395"/>
    </row>
    <row r="449" spans="3:16">
      <c r="C449" s="32"/>
      <c r="F449" s="395"/>
      <c r="G449" s="395"/>
      <c r="H449" s="395"/>
      <c r="I449" s="395"/>
      <c r="J449" s="395"/>
      <c r="K449" s="395"/>
      <c r="L449" s="395"/>
      <c r="M449" s="395"/>
      <c r="N449" s="395"/>
      <c r="O449" s="395"/>
      <c r="P449" s="395"/>
    </row>
    <row r="450" spans="3:16">
      <c r="C450" s="32"/>
      <c r="F450" s="395"/>
      <c r="G450" s="395"/>
      <c r="H450" s="395"/>
      <c r="I450" s="395"/>
      <c r="J450" s="395"/>
      <c r="K450" s="395"/>
      <c r="L450" s="395"/>
      <c r="M450" s="395"/>
      <c r="N450" s="395"/>
      <c r="O450" s="395"/>
      <c r="P450" s="395"/>
    </row>
    <row r="451" spans="3:16">
      <c r="C451" s="32"/>
      <c r="F451" s="395"/>
      <c r="G451" s="395"/>
      <c r="H451" s="395"/>
      <c r="I451" s="395"/>
      <c r="J451" s="395"/>
      <c r="K451" s="395"/>
      <c r="L451" s="395"/>
      <c r="M451" s="395"/>
      <c r="N451" s="395"/>
      <c r="O451" s="395"/>
      <c r="P451" s="395"/>
    </row>
    <row r="452" spans="3:16">
      <c r="C452" s="32"/>
      <c r="F452" s="395"/>
      <c r="G452" s="395"/>
      <c r="H452" s="395"/>
      <c r="I452" s="395"/>
      <c r="J452" s="395"/>
      <c r="K452" s="395"/>
      <c r="L452" s="395"/>
      <c r="M452" s="395"/>
      <c r="N452" s="395"/>
      <c r="O452" s="395"/>
      <c r="P452" s="395"/>
    </row>
    <row r="453" spans="3:16">
      <c r="C453" s="32"/>
      <c r="F453" s="395"/>
      <c r="G453" s="395"/>
      <c r="H453" s="395"/>
      <c r="I453" s="395"/>
      <c r="J453" s="395"/>
      <c r="K453" s="395"/>
      <c r="L453" s="395"/>
      <c r="M453" s="395"/>
      <c r="N453" s="395"/>
      <c r="O453" s="395"/>
      <c r="P453" s="395"/>
    </row>
    <row r="454" spans="3:16">
      <c r="C454" s="32"/>
      <c r="F454" s="395"/>
      <c r="G454" s="395"/>
      <c r="H454" s="395"/>
      <c r="I454" s="395"/>
      <c r="J454" s="395"/>
      <c r="K454" s="395"/>
      <c r="L454" s="395"/>
      <c r="M454" s="395"/>
      <c r="N454" s="395"/>
      <c r="O454" s="395"/>
      <c r="P454" s="395"/>
    </row>
    <row r="455" spans="3:16">
      <c r="C455" s="32"/>
      <c r="F455" s="395"/>
      <c r="G455" s="395"/>
      <c r="H455" s="395"/>
      <c r="I455" s="395"/>
      <c r="J455" s="395"/>
      <c r="K455" s="395"/>
      <c r="L455" s="395"/>
      <c r="M455" s="395"/>
      <c r="N455" s="395"/>
      <c r="O455" s="395"/>
      <c r="P455" s="395"/>
    </row>
    <row r="456" spans="3:16">
      <c r="C456" s="32"/>
      <c r="F456" s="395"/>
      <c r="G456" s="395"/>
      <c r="H456" s="395"/>
      <c r="I456" s="395"/>
      <c r="J456" s="395"/>
      <c r="K456" s="395"/>
      <c r="L456" s="395"/>
      <c r="M456" s="395"/>
      <c r="N456" s="395"/>
      <c r="O456" s="395"/>
      <c r="P456" s="395"/>
    </row>
    <row r="457" spans="3:16">
      <c r="C457" s="32"/>
      <c r="F457" s="395"/>
      <c r="G457" s="395"/>
      <c r="H457" s="395"/>
      <c r="I457" s="395"/>
      <c r="J457" s="395"/>
      <c r="K457" s="395"/>
      <c r="L457" s="395"/>
      <c r="M457" s="395"/>
      <c r="N457" s="395"/>
      <c r="O457" s="395"/>
      <c r="P457" s="395"/>
    </row>
    <row r="458" spans="3:16">
      <c r="C458" s="32"/>
      <c r="F458" s="395"/>
      <c r="G458" s="395"/>
      <c r="H458" s="395"/>
      <c r="I458" s="395"/>
      <c r="J458" s="395"/>
      <c r="K458" s="395"/>
      <c r="L458" s="395"/>
      <c r="M458" s="395"/>
      <c r="N458" s="395"/>
      <c r="O458" s="395"/>
      <c r="P458" s="395"/>
    </row>
    <row r="459" spans="3:16">
      <c r="C459" s="32"/>
      <c r="F459" s="395"/>
      <c r="G459" s="395"/>
      <c r="H459" s="395"/>
      <c r="I459" s="395"/>
      <c r="J459" s="395"/>
      <c r="K459" s="395"/>
      <c r="L459" s="395"/>
      <c r="M459" s="395"/>
      <c r="N459" s="395"/>
      <c r="O459" s="395"/>
      <c r="P459" s="395"/>
    </row>
    <row r="460" spans="3:16">
      <c r="C460" s="32"/>
      <c r="F460" s="395"/>
      <c r="G460" s="395"/>
      <c r="H460" s="395"/>
      <c r="I460" s="395"/>
      <c r="J460" s="395"/>
      <c r="K460" s="395"/>
      <c r="L460" s="395"/>
      <c r="M460" s="395"/>
      <c r="N460" s="395"/>
      <c r="O460" s="395"/>
      <c r="P460" s="395"/>
    </row>
    <row r="461" spans="3:16">
      <c r="C461" s="32"/>
      <c r="F461" s="395"/>
      <c r="G461" s="395"/>
      <c r="H461" s="395"/>
      <c r="I461" s="395"/>
      <c r="J461" s="395"/>
      <c r="K461" s="395"/>
      <c r="L461" s="395"/>
      <c r="M461" s="395"/>
      <c r="N461" s="395"/>
      <c r="O461" s="395"/>
      <c r="P461" s="395"/>
    </row>
    <row r="462" spans="3:16">
      <c r="C462" s="32"/>
      <c r="F462" s="395"/>
      <c r="G462" s="395"/>
      <c r="H462" s="395"/>
      <c r="I462" s="395"/>
      <c r="J462" s="395"/>
      <c r="K462" s="395"/>
      <c r="L462" s="395"/>
      <c r="M462" s="395"/>
      <c r="N462" s="395"/>
      <c r="O462" s="395"/>
      <c r="P462" s="395"/>
    </row>
    <row r="463" spans="3:16">
      <c r="C463" s="32"/>
      <c r="F463" s="395"/>
      <c r="G463" s="395"/>
      <c r="H463" s="395"/>
      <c r="I463" s="395"/>
      <c r="J463" s="395"/>
      <c r="K463" s="395"/>
      <c r="L463" s="395"/>
      <c r="M463" s="395"/>
      <c r="N463" s="395"/>
      <c r="O463" s="395"/>
      <c r="P463" s="395"/>
    </row>
    <row r="464" spans="3:16">
      <c r="C464" s="32"/>
      <c r="F464" s="395"/>
      <c r="G464" s="395"/>
      <c r="H464" s="395"/>
      <c r="I464" s="395"/>
      <c r="J464" s="395"/>
      <c r="K464" s="395"/>
      <c r="L464" s="395"/>
      <c r="M464" s="395"/>
      <c r="N464" s="395"/>
      <c r="O464" s="395"/>
      <c r="P464" s="395"/>
    </row>
    <row r="465" spans="3:16">
      <c r="C465" s="32"/>
      <c r="F465" s="395"/>
      <c r="G465" s="395"/>
      <c r="H465" s="395"/>
      <c r="I465" s="395"/>
      <c r="J465" s="395"/>
      <c r="K465" s="395"/>
      <c r="L465" s="395"/>
      <c r="M465" s="395"/>
      <c r="N465" s="395"/>
      <c r="O465" s="395"/>
      <c r="P465" s="395"/>
    </row>
    <row r="466" spans="3:16">
      <c r="C466" s="32"/>
      <c r="F466" s="395"/>
      <c r="G466" s="395"/>
      <c r="H466" s="395"/>
      <c r="I466" s="395"/>
      <c r="J466" s="395"/>
      <c r="K466" s="395"/>
      <c r="L466" s="395"/>
      <c r="M466" s="395"/>
      <c r="N466" s="395"/>
      <c r="O466" s="395"/>
      <c r="P466" s="395"/>
    </row>
    <row r="467" spans="3:16">
      <c r="C467" s="32"/>
      <c r="F467" s="395"/>
      <c r="G467" s="395"/>
      <c r="H467" s="395"/>
      <c r="I467" s="395"/>
      <c r="J467" s="395"/>
      <c r="K467" s="395"/>
      <c r="L467" s="395"/>
      <c r="M467" s="395"/>
      <c r="N467" s="395"/>
      <c r="O467" s="395"/>
      <c r="P467" s="395"/>
    </row>
    <row r="468" spans="3:16">
      <c r="C468" s="32"/>
      <c r="F468" s="395"/>
      <c r="G468" s="395"/>
      <c r="H468" s="395"/>
      <c r="I468" s="395"/>
      <c r="J468" s="395"/>
      <c r="K468" s="395"/>
      <c r="L468" s="395"/>
      <c r="M468" s="395"/>
      <c r="N468" s="395"/>
      <c r="O468" s="395"/>
      <c r="P468" s="395"/>
    </row>
    <row r="469" spans="3:16">
      <c r="C469" s="32"/>
      <c r="F469" s="395"/>
      <c r="G469" s="395"/>
      <c r="H469" s="395"/>
      <c r="I469" s="395"/>
      <c r="J469" s="395"/>
      <c r="K469" s="395"/>
      <c r="L469" s="395"/>
      <c r="M469" s="395"/>
      <c r="N469" s="395"/>
      <c r="O469" s="395"/>
      <c r="P469" s="395"/>
    </row>
    <row r="470" spans="3:16">
      <c r="C470" s="32"/>
      <c r="F470" s="395"/>
      <c r="G470" s="395"/>
      <c r="H470" s="395"/>
      <c r="I470" s="395"/>
      <c r="J470" s="395"/>
      <c r="K470" s="395"/>
      <c r="L470" s="395"/>
      <c r="M470" s="395"/>
      <c r="N470" s="395"/>
      <c r="O470" s="395"/>
      <c r="P470" s="395"/>
    </row>
    <row r="471" spans="3:16">
      <c r="C471" s="32"/>
      <c r="F471" s="395"/>
      <c r="G471" s="395"/>
      <c r="H471" s="395"/>
      <c r="I471" s="395"/>
      <c r="J471" s="395"/>
      <c r="K471" s="395"/>
      <c r="L471" s="395"/>
      <c r="M471" s="395"/>
      <c r="N471" s="395"/>
      <c r="O471" s="395"/>
      <c r="P471" s="395"/>
    </row>
    <row r="472" spans="3:16">
      <c r="C472" s="32"/>
      <c r="F472" s="395"/>
      <c r="G472" s="395"/>
      <c r="H472" s="395"/>
      <c r="I472" s="395"/>
      <c r="J472" s="395"/>
      <c r="K472" s="395"/>
      <c r="L472" s="395"/>
      <c r="M472" s="395"/>
      <c r="N472" s="395"/>
      <c r="O472" s="395"/>
      <c r="P472" s="395"/>
    </row>
    <row r="473" spans="3:16">
      <c r="C473" s="32"/>
      <c r="F473" s="395"/>
      <c r="G473" s="395"/>
      <c r="H473" s="395"/>
      <c r="I473" s="395"/>
      <c r="J473" s="395"/>
      <c r="K473" s="395"/>
      <c r="L473" s="395"/>
      <c r="M473" s="395"/>
      <c r="N473" s="395"/>
      <c r="O473" s="395"/>
      <c r="P473" s="395"/>
    </row>
    <row r="474" spans="3:16">
      <c r="C474" s="32"/>
      <c r="F474" s="395"/>
      <c r="G474" s="395"/>
      <c r="H474" s="395"/>
      <c r="I474" s="395"/>
      <c r="J474" s="395"/>
      <c r="K474" s="395"/>
      <c r="L474" s="395"/>
      <c r="M474" s="395"/>
      <c r="N474" s="395"/>
      <c r="O474" s="395"/>
      <c r="P474" s="395"/>
    </row>
    <row r="475" spans="3:16">
      <c r="C475" s="32"/>
      <c r="F475" s="395"/>
      <c r="G475" s="395"/>
      <c r="H475" s="395"/>
      <c r="I475" s="395"/>
      <c r="J475" s="395"/>
      <c r="K475" s="395"/>
      <c r="L475" s="395"/>
      <c r="M475" s="395"/>
      <c r="N475" s="395"/>
      <c r="O475" s="395"/>
      <c r="P475" s="395"/>
    </row>
    <row r="476" spans="3:16">
      <c r="C476" s="32"/>
      <c r="F476" s="395"/>
      <c r="G476" s="395"/>
      <c r="H476" s="395"/>
      <c r="I476" s="395"/>
      <c r="J476" s="395"/>
      <c r="K476" s="395"/>
      <c r="L476" s="395"/>
      <c r="M476" s="395"/>
      <c r="N476" s="395"/>
      <c r="O476" s="395"/>
      <c r="P476" s="395"/>
    </row>
    <row r="477" spans="3:16">
      <c r="C477" s="32"/>
      <c r="F477" s="395"/>
      <c r="G477" s="395"/>
      <c r="H477" s="395"/>
      <c r="I477" s="395"/>
      <c r="J477" s="395"/>
      <c r="K477" s="395"/>
      <c r="L477" s="395"/>
      <c r="M477" s="395"/>
      <c r="N477" s="395"/>
      <c r="O477" s="395"/>
      <c r="P477" s="395"/>
    </row>
    <row r="478" spans="3:16">
      <c r="C478" s="32"/>
      <c r="F478" s="395"/>
      <c r="G478" s="395"/>
      <c r="H478" s="395"/>
      <c r="I478" s="395"/>
      <c r="J478" s="395"/>
      <c r="K478" s="395"/>
      <c r="L478" s="395"/>
      <c r="M478" s="395"/>
      <c r="N478" s="395"/>
      <c r="O478" s="395"/>
      <c r="P478" s="395"/>
    </row>
    <row r="479" spans="3:16">
      <c r="C479" s="32"/>
      <c r="F479" s="395"/>
      <c r="G479" s="395"/>
      <c r="H479" s="395"/>
      <c r="I479" s="395"/>
      <c r="J479" s="395"/>
      <c r="K479" s="395"/>
      <c r="L479" s="395"/>
      <c r="M479" s="395"/>
      <c r="N479" s="395"/>
      <c r="O479" s="395"/>
      <c r="P479" s="395"/>
    </row>
    <row r="480" spans="3:16">
      <c r="C480" s="32"/>
      <c r="F480" s="395"/>
      <c r="G480" s="395"/>
      <c r="H480" s="395"/>
      <c r="I480" s="395"/>
      <c r="J480" s="395"/>
      <c r="K480" s="395"/>
      <c r="L480" s="395"/>
      <c r="M480" s="395"/>
      <c r="N480" s="395"/>
      <c r="O480" s="395"/>
      <c r="P480" s="395"/>
    </row>
    <row r="481" spans="3:16">
      <c r="C481" s="32"/>
      <c r="F481" s="395"/>
      <c r="G481" s="395"/>
      <c r="H481" s="395"/>
      <c r="I481" s="395"/>
      <c r="J481" s="395"/>
      <c r="K481" s="395"/>
      <c r="L481" s="395"/>
      <c r="M481" s="395"/>
      <c r="N481" s="395"/>
      <c r="O481" s="395"/>
      <c r="P481" s="395"/>
    </row>
    <row r="482" spans="3:16">
      <c r="C482" s="32"/>
      <c r="F482" s="395"/>
      <c r="G482" s="395"/>
      <c r="H482" s="395"/>
      <c r="I482" s="395"/>
      <c r="J482" s="395"/>
      <c r="K482" s="395"/>
      <c r="L482" s="395"/>
      <c r="M482" s="395"/>
      <c r="N482" s="395"/>
      <c r="O482" s="395"/>
      <c r="P482" s="395"/>
    </row>
    <row r="483" spans="3:16">
      <c r="C483" s="32"/>
      <c r="F483" s="395"/>
      <c r="G483" s="395"/>
      <c r="H483" s="395"/>
      <c r="I483" s="395"/>
      <c r="J483" s="395"/>
      <c r="K483" s="395"/>
      <c r="L483" s="395"/>
      <c r="M483" s="395"/>
      <c r="N483" s="395"/>
      <c r="O483" s="395"/>
      <c r="P483" s="395"/>
    </row>
    <row r="484" spans="3:16">
      <c r="C484" s="32"/>
      <c r="F484" s="395"/>
      <c r="G484" s="395"/>
      <c r="H484" s="395"/>
      <c r="I484" s="395"/>
      <c r="J484" s="395"/>
      <c r="K484" s="395"/>
      <c r="L484" s="395"/>
      <c r="M484" s="395"/>
      <c r="N484" s="395"/>
      <c r="O484" s="395"/>
      <c r="P484" s="395"/>
    </row>
    <row r="485" spans="3:16">
      <c r="C485" s="32"/>
      <c r="F485" s="395"/>
      <c r="G485" s="395"/>
      <c r="H485" s="395"/>
      <c r="I485" s="395"/>
      <c r="J485" s="395"/>
      <c r="K485" s="395"/>
      <c r="L485" s="395"/>
      <c r="M485" s="395"/>
      <c r="N485" s="395"/>
      <c r="O485" s="395"/>
      <c r="P485" s="395"/>
    </row>
    <row r="486" spans="3:16">
      <c r="C486" s="32"/>
      <c r="F486" s="395"/>
      <c r="G486" s="395"/>
      <c r="H486" s="395"/>
      <c r="I486" s="395"/>
      <c r="J486" s="395"/>
      <c r="K486" s="395"/>
      <c r="L486" s="395"/>
      <c r="M486" s="395"/>
      <c r="N486" s="395"/>
      <c r="O486" s="395"/>
      <c r="P486" s="395"/>
    </row>
    <row r="487" spans="3:16">
      <c r="C487" s="32"/>
      <c r="F487" s="395"/>
      <c r="G487" s="395"/>
      <c r="H487" s="395"/>
      <c r="I487" s="395"/>
      <c r="J487" s="395"/>
      <c r="K487" s="395"/>
      <c r="L487" s="395"/>
      <c r="M487" s="395"/>
      <c r="N487" s="395"/>
      <c r="O487" s="395"/>
      <c r="P487" s="395"/>
    </row>
    <row r="488" spans="3:16">
      <c r="C488" s="32"/>
      <c r="F488" s="395"/>
      <c r="G488" s="395"/>
      <c r="H488" s="395"/>
      <c r="I488" s="395"/>
      <c r="J488" s="395"/>
      <c r="K488" s="395"/>
      <c r="L488" s="395"/>
      <c r="M488" s="395"/>
      <c r="N488" s="395"/>
      <c r="O488" s="395"/>
      <c r="P488" s="395"/>
    </row>
    <row r="489" spans="3:16">
      <c r="C489" s="32"/>
      <c r="F489" s="395"/>
      <c r="G489" s="395"/>
      <c r="H489" s="395"/>
      <c r="I489" s="395"/>
      <c r="J489" s="395"/>
      <c r="K489" s="395"/>
      <c r="L489" s="395"/>
      <c r="M489" s="395"/>
      <c r="N489" s="395"/>
      <c r="O489" s="395"/>
      <c r="P489" s="395"/>
    </row>
    <row r="490" spans="3:16">
      <c r="C490" s="32"/>
      <c r="F490" s="395"/>
      <c r="G490" s="395"/>
      <c r="H490" s="395"/>
      <c r="I490" s="395"/>
      <c r="J490" s="395"/>
      <c r="K490" s="395"/>
      <c r="L490" s="395"/>
      <c r="M490" s="395"/>
      <c r="N490" s="395"/>
      <c r="O490" s="395"/>
      <c r="P490" s="395"/>
    </row>
    <row r="491" spans="3:16">
      <c r="C491" s="32"/>
      <c r="F491" s="395"/>
      <c r="G491" s="395"/>
      <c r="H491" s="395"/>
      <c r="I491" s="395"/>
      <c r="J491" s="395"/>
      <c r="K491" s="395"/>
      <c r="L491" s="395"/>
      <c r="M491" s="395"/>
      <c r="N491" s="395"/>
      <c r="O491" s="395"/>
      <c r="P491" s="395"/>
    </row>
    <row r="492" spans="3:16">
      <c r="C492" s="32"/>
      <c r="F492" s="395"/>
      <c r="G492" s="395"/>
      <c r="H492" s="395"/>
      <c r="I492" s="395"/>
      <c r="J492" s="395"/>
      <c r="K492" s="395"/>
      <c r="L492" s="395"/>
      <c r="M492" s="395"/>
      <c r="N492" s="395"/>
      <c r="O492" s="395"/>
      <c r="P492" s="395"/>
    </row>
    <row r="493" spans="3:16">
      <c r="C493" s="32"/>
      <c r="F493" s="395"/>
      <c r="G493" s="395"/>
      <c r="H493" s="395"/>
      <c r="I493" s="395"/>
      <c r="J493" s="395"/>
      <c r="K493" s="395"/>
      <c r="L493" s="395"/>
      <c r="M493" s="395"/>
      <c r="N493" s="395"/>
      <c r="O493" s="395"/>
      <c r="P493" s="395"/>
    </row>
    <row r="494" spans="3:16">
      <c r="C494" s="32"/>
      <c r="F494" s="395"/>
      <c r="G494" s="395"/>
      <c r="H494" s="395"/>
      <c r="I494" s="395"/>
      <c r="J494" s="395"/>
      <c r="K494" s="395"/>
      <c r="L494" s="395"/>
      <c r="M494" s="395"/>
      <c r="N494" s="395"/>
      <c r="O494" s="395"/>
      <c r="P494" s="395"/>
    </row>
    <row r="495" spans="3:16">
      <c r="C495" s="32"/>
      <c r="F495" s="395"/>
      <c r="G495" s="395"/>
      <c r="H495" s="395"/>
      <c r="I495" s="395"/>
      <c r="J495" s="395"/>
      <c r="K495" s="395"/>
      <c r="L495" s="395"/>
      <c r="M495" s="395"/>
      <c r="N495" s="395"/>
      <c r="O495" s="395"/>
      <c r="P495" s="395"/>
    </row>
    <row r="496" spans="3:16">
      <c r="C496" s="32"/>
      <c r="F496" s="395"/>
      <c r="G496" s="395"/>
      <c r="H496" s="395"/>
      <c r="I496" s="395"/>
      <c r="J496" s="395"/>
      <c r="K496" s="395"/>
      <c r="L496" s="395"/>
      <c r="M496" s="395"/>
      <c r="N496" s="395"/>
      <c r="O496" s="395"/>
      <c r="P496" s="395"/>
    </row>
    <row r="497" spans="3:16">
      <c r="C497" s="32"/>
      <c r="F497" s="395"/>
      <c r="G497" s="395"/>
      <c r="H497" s="395"/>
      <c r="I497" s="395"/>
      <c r="J497" s="395"/>
      <c r="K497" s="395"/>
      <c r="L497" s="395"/>
      <c r="M497" s="395"/>
      <c r="N497" s="395"/>
      <c r="O497" s="395"/>
      <c r="P497" s="395"/>
    </row>
    <row r="498" spans="3:16">
      <c r="C498" s="32"/>
      <c r="F498" s="395"/>
      <c r="G498" s="395"/>
      <c r="H498" s="395"/>
      <c r="I498" s="395"/>
      <c r="J498" s="395"/>
      <c r="K498" s="395"/>
      <c r="L498" s="395"/>
      <c r="M498" s="395"/>
      <c r="N498" s="395"/>
      <c r="O498" s="395"/>
      <c r="P498" s="395"/>
    </row>
    <row r="499" spans="3:16">
      <c r="C499" s="32"/>
      <c r="F499" s="395"/>
      <c r="G499" s="395"/>
      <c r="H499" s="395"/>
      <c r="I499" s="395"/>
      <c r="J499" s="395"/>
      <c r="K499" s="395"/>
      <c r="L499" s="395"/>
      <c r="M499" s="395"/>
      <c r="N499" s="395"/>
      <c r="O499" s="395"/>
      <c r="P499" s="395"/>
    </row>
    <row r="500" spans="3:16">
      <c r="C500" s="32"/>
      <c r="F500" s="395"/>
      <c r="G500" s="395"/>
      <c r="H500" s="395"/>
      <c r="I500" s="395"/>
      <c r="J500" s="395"/>
      <c r="K500" s="395"/>
      <c r="L500" s="395"/>
      <c r="M500" s="395"/>
      <c r="N500" s="395"/>
      <c r="O500" s="395"/>
      <c r="P500" s="395"/>
    </row>
    <row r="501" spans="3:16">
      <c r="C501" s="32"/>
      <c r="F501" s="395"/>
      <c r="G501" s="395"/>
      <c r="H501" s="395"/>
      <c r="I501" s="395"/>
      <c r="J501" s="395"/>
      <c r="K501" s="395"/>
      <c r="L501" s="395"/>
      <c r="M501" s="395"/>
      <c r="N501" s="395"/>
      <c r="O501" s="395"/>
      <c r="P501" s="395"/>
    </row>
    <row r="502" spans="3:16">
      <c r="C502" s="32"/>
      <c r="F502" s="395"/>
      <c r="G502" s="395"/>
      <c r="H502" s="395"/>
      <c r="I502" s="395"/>
      <c r="J502" s="395"/>
      <c r="K502" s="395"/>
      <c r="L502" s="395"/>
      <c r="M502" s="395"/>
      <c r="N502" s="395"/>
      <c r="O502" s="395"/>
      <c r="P502" s="395"/>
    </row>
    <row r="503" spans="3:16">
      <c r="C503" s="32"/>
      <c r="F503" s="395"/>
      <c r="G503" s="395"/>
      <c r="H503" s="395"/>
      <c r="I503" s="395"/>
      <c r="J503" s="395"/>
      <c r="K503" s="395"/>
      <c r="L503" s="395"/>
      <c r="M503" s="395"/>
      <c r="N503" s="395"/>
      <c r="O503" s="395"/>
      <c r="P503" s="395"/>
    </row>
    <row r="504" spans="3:16">
      <c r="C504" s="32"/>
      <c r="F504" s="395"/>
      <c r="G504" s="395"/>
      <c r="H504" s="395"/>
      <c r="I504" s="395"/>
      <c r="J504" s="395"/>
      <c r="K504" s="395"/>
      <c r="L504" s="395"/>
      <c r="M504" s="395"/>
      <c r="N504" s="395"/>
      <c r="O504" s="395"/>
      <c r="P504" s="395"/>
    </row>
    <row r="505" spans="3:16">
      <c r="C505" s="32"/>
      <c r="F505" s="395"/>
      <c r="G505" s="395"/>
      <c r="H505" s="395"/>
      <c r="I505" s="395"/>
      <c r="J505" s="395"/>
      <c r="K505" s="395"/>
      <c r="L505" s="395"/>
      <c r="M505" s="395"/>
      <c r="N505" s="395"/>
      <c r="O505" s="395"/>
      <c r="P505" s="395"/>
    </row>
    <row r="506" spans="3:16">
      <c r="C506" s="32"/>
      <c r="F506" s="395"/>
      <c r="G506" s="395"/>
      <c r="H506" s="395"/>
      <c r="I506" s="395"/>
      <c r="J506" s="395"/>
      <c r="K506" s="395"/>
      <c r="L506" s="395"/>
      <c r="M506" s="395"/>
      <c r="N506" s="395"/>
      <c r="O506" s="395"/>
      <c r="P506" s="395"/>
    </row>
    <row r="507" spans="3:16">
      <c r="C507" s="32"/>
      <c r="F507" s="395"/>
      <c r="G507" s="395"/>
      <c r="H507" s="395"/>
      <c r="I507" s="395"/>
      <c r="J507" s="395"/>
      <c r="K507" s="395"/>
      <c r="L507" s="395"/>
      <c r="M507" s="395"/>
      <c r="N507" s="395"/>
      <c r="O507" s="395"/>
      <c r="P507" s="395"/>
    </row>
    <row r="508" spans="3:16">
      <c r="C508" s="32"/>
      <c r="F508" s="395"/>
      <c r="G508" s="395"/>
      <c r="H508" s="395"/>
      <c r="I508" s="395"/>
      <c r="J508" s="395"/>
      <c r="K508" s="395"/>
      <c r="L508" s="395"/>
      <c r="M508" s="395"/>
      <c r="N508" s="395"/>
      <c r="O508" s="395"/>
      <c r="P508" s="395"/>
    </row>
    <row r="509" spans="3:16">
      <c r="C509" s="32"/>
      <c r="F509" s="395"/>
      <c r="G509" s="395"/>
      <c r="H509" s="395"/>
      <c r="I509" s="395"/>
      <c r="J509" s="395"/>
      <c r="K509" s="395"/>
      <c r="L509" s="395"/>
      <c r="M509" s="395"/>
      <c r="N509" s="395"/>
      <c r="O509" s="395"/>
      <c r="P509" s="395"/>
    </row>
    <row r="510" spans="3:16">
      <c r="C510" s="32"/>
      <c r="F510" s="395"/>
      <c r="G510" s="395"/>
      <c r="H510" s="395"/>
      <c r="I510" s="395"/>
      <c r="J510" s="395"/>
      <c r="K510" s="395"/>
      <c r="L510" s="395"/>
      <c r="M510" s="395"/>
      <c r="N510" s="395"/>
      <c r="O510" s="395"/>
      <c r="P510" s="395"/>
    </row>
    <row r="511" spans="3:16">
      <c r="C511" s="32"/>
      <c r="F511" s="395"/>
      <c r="G511" s="395"/>
      <c r="H511" s="395"/>
      <c r="I511" s="395"/>
      <c r="J511" s="395"/>
      <c r="K511" s="395"/>
      <c r="L511" s="395"/>
      <c r="M511" s="395"/>
      <c r="N511" s="395"/>
      <c r="O511" s="395"/>
      <c r="P511" s="395"/>
    </row>
    <row r="512" spans="3:16">
      <c r="C512" s="32"/>
      <c r="F512" s="395"/>
      <c r="G512" s="395"/>
      <c r="H512" s="395"/>
      <c r="I512" s="395"/>
      <c r="J512" s="395"/>
      <c r="K512" s="395"/>
      <c r="L512" s="395"/>
      <c r="M512" s="395"/>
      <c r="N512" s="395"/>
      <c r="O512" s="395"/>
      <c r="P512" s="395"/>
    </row>
    <row r="513" spans="3:16">
      <c r="C513" s="32"/>
      <c r="F513" s="395"/>
      <c r="G513" s="395"/>
      <c r="H513" s="395"/>
      <c r="I513" s="395"/>
      <c r="J513" s="395"/>
      <c r="K513" s="395"/>
      <c r="L513" s="395"/>
      <c r="M513" s="395"/>
      <c r="N513" s="395"/>
      <c r="O513" s="395"/>
      <c r="P513" s="395"/>
    </row>
    <row r="514" spans="3:16">
      <c r="C514" s="32"/>
      <c r="F514" s="395"/>
      <c r="G514" s="395"/>
      <c r="H514" s="395"/>
      <c r="I514" s="395"/>
      <c r="J514" s="395"/>
      <c r="K514" s="395"/>
      <c r="L514" s="395"/>
      <c r="M514" s="395"/>
      <c r="N514" s="395"/>
      <c r="O514" s="395"/>
      <c r="P514" s="395"/>
    </row>
    <row r="515" spans="3:16">
      <c r="C515" s="32"/>
      <c r="F515" s="395"/>
      <c r="G515" s="395"/>
      <c r="H515" s="395"/>
      <c r="I515" s="395"/>
      <c r="J515" s="395"/>
      <c r="K515" s="395"/>
      <c r="L515" s="395"/>
      <c r="M515" s="395"/>
      <c r="N515" s="395"/>
      <c r="O515" s="395"/>
      <c r="P515" s="395"/>
    </row>
    <row r="516" spans="3:16">
      <c r="C516" s="32"/>
    </row>
    <row r="517" spans="3:16">
      <c r="C517" s="32"/>
    </row>
    <row r="518" spans="3:16">
      <c r="C518" s="32"/>
    </row>
    <row r="519" spans="3:16">
      <c r="C519" s="32"/>
    </row>
    <row r="520" spans="3:16">
      <c r="C520" s="32"/>
    </row>
    <row r="521" spans="3:16">
      <c r="C521" s="32"/>
    </row>
    <row r="522" spans="3:16">
      <c r="C522" s="32"/>
    </row>
    <row r="523" spans="3:16">
      <c r="C523" s="32"/>
    </row>
    <row r="524" spans="3:16">
      <c r="C524" s="32"/>
    </row>
    <row r="525" spans="3:16">
      <c r="C525" s="32"/>
    </row>
    <row r="526" spans="3:16">
      <c r="C526" s="32"/>
    </row>
    <row r="527" spans="3:16">
      <c r="C527" s="32"/>
    </row>
    <row r="528" spans="3:16">
      <c r="C528" s="32"/>
    </row>
    <row r="529" spans="3:3">
      <c r="C529" s="32"/>
    </row>
    <row r="530" spans="3:3">
      <c r="C530" s="32"/>
    </row>
    <row r="531" spans="3:3">
      <c r="C531" s="32"/>
    </row>
    <row r="532" spans="3:3">
      <c r="C532" s="32"/>
    </row>
    <row r="533" spans="3:3">
      <c r="C533" s="32"/>
    </row>
    <row r="534" spans="3:3">
      <c r="C534" s="32"/>
    </row>
    <row r="535" spans="3:3">
      <c r="C535" s="32"/>
    </row>
    <row r="536" spans="3:3">
      <c r="C536" s="32"/>
    </row>
    <row r="537" spans="3:3">
      <c r="C537" s="32"/>
    </row>
    <row r="538" spans="3:3">
      <c r="C538" s="32"/>
    </row>
    <row r="539" spans="3:3">
      <c r="C539" s="32"/>
    </row>
    <row r="540" spans="3:3">
      <c r="C540" s="32"/>
    </row>
    <row r="541" spans="3:3">
      <c r="C541" s="32"/>
    </row>
    <row r="542" spans="3:3">
      <c r="C542" s="32"/>
    </row>
    <row r="543" spans="3:3">
      <c r="C543" s="32"/>
    </row>
    <row r="544" spans="3:3">
      <c r="C544" s="32"/>
    </row>
    <row r="545" spans="3:3">
      <c r="C545" s="32"/>
    </row>
    <row r="546" spans="3:3">
      <c r="C546" s="32"/>
    </row>
    <row r="547" spans="3:3">
      <c r="C547" s="32"/>
    </row>
    <row r="548" spans="3:3">
      <c r="C548" s="32"/>
    </row>
    <row r="549" spans="3:3">
      <c r="C549" s="32"/>
    </row>
    <row r="550" spans="3:3">
      <c r="C550" s="32"/>
    </row>
    <row r="551" spans="3:3">
      <c r="C551" s="32"/>
    </row>
    <row r="552" spans="3:3">
      <c r="C552" s="32"/>
    </row>
    <row r="553" spans="3:3">
      <c r="C553" s="32"/>
    </row>
    <row r="554" spans="3:3">
      <c r="C554" s="32"/>
    </row>
    <row r="555" spans="3:3">
      <c r="C555" s="32"/>
    </row>
    <row r="556" spans="3:3">
      <c r="C556" s="32"/>
    </row>
    <row r="557" spans="3:3">
      <c r="C557" s="32"/>
    </row>
    <row r="558" spans="3:3">
      <c r="C558" s="32"/>
    </row>
    <row r="559" spans="3:3">
      <c r="C559" s="32"/>
    </row>
    <row r="560" spans="3:3">
      <c r="C560" s="32"/>
    </row>
    <row r="561" spans="3:3">
      <c r="C561" s="32"/>
    </row>
    <row r="562" spans="3:3">
      <c r="C562" s="32"/>
    </row>
    <row r="563" spans="3:3">
      <c r="C563" s="32"/>
    </row>
    <row r="564" spans="3:3">
      <c r="C564" s="32"/>
    </row>
    <row r="565" spans="3:3">
      <c r="C565" s="32"/>
    </row>
    <row r="566" spans="3:3">
      <c r="C566" s="32"/>
    </row>
    <row r="567" spans="3:3">
      <c r="C567" s="32"/>
    </row>
    <row r="568" spans="3:3">
      <c r="C568" s="32"/>
    </row>
    <row r="569" spans="3:3">
      <c r="C569" s="32"/>
    </row>
    <row r="570" spans="3:3">
      <c r="C570" s="32"/>
    </row>
    <row r="571" spans="3:3">
      <c r="C571" s="32"/>
    </row>
    <row r="572" spans="3:3">
      <c r="C572" s="32"/>
    </row>
    <row r="573" spans="3:3">
      <c r="C573" s="32"/>
    </row>
    <row r="574" spans="3:3">
      <c r="C574" s="32"/>
    </row>
    <row r="575" spans="3:3">
      <c r="C575" s="32"/>
    </row>
    <row r="576" spans="3:3">
      <c r="C576" s="32"/>
    </row>
    <row r="577" spans="3:3">
      <c r="C577" s="32"/>
    </row>
    <row r="578" spans="3:3">
      <c r="C578" s="32"/>
    </row>
    <row r="579" spans="3:3">
      <c r="C579" s="32"/>
    </row>
    <row r="580" spans="3:3">
      <c r="C580" s="32"/>
    </row>
    <row r="581" spans="3:3">
      <c r="C581" s="32"/>
    </row>
    <row r="582" spans="3:3">
      <c r="C582" s="32"/>
    </row>
    <row r="583" spans="3:3">
      <c r="C583" s="32"/>
    </row>
    <row r="584" spans="3:3">
      <c r="C584" s="32"/>
    </row>
    <row r="585" spans="3:3">
      <c r="C585" s="32"/>
    </row>
    <row r="586" spans="3:3">
      <c r="C586" s="32"/>
    </row>
    <row r="587" spans="3:3">
      <c r="C587" s="32"/>
    </row>
    <row r="588" spans="3:3">
      <c r="C588" s="32"/>
    </row>
    <row r="589" spans="3:3">
      <c r="C589" s="32"/>
    </row>
    <row r="590" spans="3:3">
      <c r="C590" s="32"/>
    </row>
    <row r="591" spans="3:3">
      <c r="C591" s="32"/>
    </row>
    <row r="592" spans="3:3">
      <c r="C592" s="32"/>
    </row>
    <row r="593" spans="3:3">
      <c r="C593" s="32"/>
    </row>
    <row r="594" spans="3:3">
      <c r="C594" s="32"/>
    </row>
    <row r="595" spans="3:3">
      <c r="C595" s="32"/>
    </row>
    <row r="596" spans="3:3">
      <c r="C596" s="32"/>
    </row>
    <row r="597" spans="3:3">
      <c r="C597" s="32"/>
    </row>
    <row r="598" spans="3:3">
      <c r="C598" s="32"/>
    </row>
    <row r="599" spans="3:3">
      <c r="C599" s="32"/>
    </row>
    <row r="600" spans="3:3">
      <c r="C600" s="32"/>
    </row>
    <row r="601" spans="3:3">
      <c r="C601" s="32"/>
    </row>
    <row r="602" spans="3:3">
      <c r="C602" s="32"/>
    </row>
    <row r="603" spans="3:3">
      <c r="C603" s="32"/>
    </row>
    <row r="604" spans="3:3">
      <c r="C604" s="32"/>
    </row>
    <row r="605" spans="3:3">
      <c r="C605" s="32"/>
    </row>
    <row r="606" spans="3:3">
      <c r="C606" s="32"/>
    </row>
    <row r="607" spans="3:3">
      <c r="C607" s="32"/>
    </row>
    <row r="608" spans="3:3">
      <c r="C608" s="32"/>
    </row>
    <row r="609" spans="3:3">
      <c r="C609" s="32"/>
    </row>
    <row r="610" spans="3:3">
      <c r="C610" s="32"/>
    </row>
    <row r="611" spans="3:3">
      <c r="C611" s="32"/>
    </row>
    <row r="612" spans="3:3">
      <c r="C612" s="32"/>
    </row>
    <row r="613" spans="3:3">
      <c r="C613" s="32"/>
    </row>
    <row r="614" spans="3:3">
      <c r="C614" s="32"/>
    </row>
    <row r="615" spans="3:3">
      <c r="C615" s="32"/>
    </row>
    <row r="616" spans="3:3">
      <c r="C616" s="32"/>
    </row>
    <row r="617" spans="3:3">
      <c r="C617" s="32"/>
    </row>
    <row r="618" spans="3:3">
      <c r="C618" s="32"/>
    </row>
    <row r="619" spans="3:3">
      <c r="C619" s="32"/>
    </row>
    <row r="620" spans="3:3">
      <c r="C620" s="32"/>
    </row>
    <row r="621" spans="3:3">
      <c r="C621" s="32"/>
    </row>
    <row r="622" spans="3:3">
      <c r="C622" s="32"/>
    </row>
    <row r="623" spans="3:3">
      <c r="C623" s="32"/>
    </row>
    <row r="624" spans="3:3">
      <c r="C624" s="32"/>
    </row>
    <row r="625" spans="3:3">
      <c r="C625" s="32"/>
    </row>
    <row r="626" spans="3:3">
      <c r="C626" s="32"/>
    </row>
    <row r="627" spans="3:3">
      <c r="C627" s="32"/>
    </row>
    <row r="628" spans="3:3">
      <c r="C628" s="32"/>
    </row>
    <row r="629" spans="3:3">
      <c r="C629" s="32"/>
    </row>
    <row r="630" spans="3:3">
      <c r="C630" s="32"/>
    </row>
    <row r="631" spans="3:3">
      <c r="C631" s="32"/>
    </row>
    <row r="632" spans="3:3">
      <c r="C632" s="32"/>
    </row>
    <row r="633" spans="3:3">
      <c r="C633" s="32"/>
    </row>
    <row r="634" spans="3:3">
      <c r="C634" s="32"/>
    </row>
    <row r="635" spans="3:3">
      <c r="C635" s="32"/>
    </row>
    <row r="636" spans="3:3">
      <c r="C636" s="32"/>
    </row>
    <row r="637" spans="3:3">
      <c r="C637" s="32"/>
    </row>
    <row r="638" spans="3:3">
      <c r="C638" s="32"/>
    </row>
    <row r="639" spans="3:3">
      <c r="C639" s="32"/>
    </row>
    <row r="640" spans="3:3">
      <c r="C640" s="32"/>
    </row>
    <row r="641" spans="3:3">
      <c r="C641" s="32"/>
    </row>
    <row r="642" spans="3:3">
      <c r="C642" s="32"/>
    </row>
    <row r="643" spans="3:3">
      <c r="C643" s="32"/>
    </row>
    <row r="644" spans="3:3">
      <c r="C644" s="32"/>
    </row>
    <row r="645" spans="3:3">
      <c r="C645" s="32"/>
    </row>
    <row r="646" spans="3:3">
      <c r="C646" s="32"/>
    </row>
    <row r="647" spans="3:3">
      <c r="C647" s="32"/>
    </row>
    <row r="648" spans="3:3">
      <c r="C648" s="32"/>
    </row>
    <row r="649" spans="3:3">
      <c r="C649" s="32"/>
    </row>
    <row r="650" spans="3:3">
      <c r="C650" s="32"/>
    </row>
    <row r="651" spans="3:3">
      <c r="C651" s="32"/>
    </row>
    <row r="652" spans="3:3">
      <c r="C652" s="32"/>
    </row>
    <row r="653" spans="3:3">
      <c r="C653" s="32"/>
    </row>
    <row r="654" spans="3:3">
      <c r="C654" s="32"/>
    </row>
    <row r="655" spans="3:3">
      <c r="C655" s="32"/>
    </row>
    <row r="656" spans="3:3">
      <c r="C656" s="32"/>
    </row>
    <row r="657" spans="3:3">
      <c r="C657" s="32"/>
    </row>
    <row r="658" spans="3:3">
      <c r="C658" s="32"/>
    </row>
    <row r="659" spans="3:3">
      <c r="C659" s="32"/>
    </row>
    <row r="660" spans="3:3">
      <c r="C660" s="32"/>
    </row>
    <row r="661" spans="3:3">
      <c r="C661" s="32"/>
    </row>
    <row r="662" spans="3:3">
      <c r="C662" s="32"/>
    </row>
    <row r="663" spans="3:3">
      <c r="C663" s="32"/>
    </row>
    <row r="664" spans="3:3">
      <c r="C664" s="32"/>
    </row>
    <row r="665" spans="3:3">
      <c r="C665" s="32"/>
    </row>
    <row r="666" spans="3:3">
      <c r="C666" s="32"/>
    </row>
    <row r="667" spans="3:3">
      <c r="C667" s="32"/>
    </row>
    <row r="668" spans="3:3">
      <c r="C668" s="32"/>
    </row>
    <row r="669" spans="3:3">
      <c r="C669" s="32"/>
    </row>
    <row r="670" spans="3:3">
      <c r="C670" s="32"/>
    </row>
    <row r="671" spans="3:3">
      <c r="C671" s="32"/>
    </row>
    <row r="672" spans="3:3">
      <c r="C672" s="32"/>
    </row>
    <row r="673" spans="3:3">
      <c r="C673" s="32"/>
    </row>
    <row r="674" spans="3:3">
      <c r="C674" s="32"/>
    </row>
    <row r="675" spans="3:3">
      <c r="C675" s="32"/>
    </row>
    <row r="676" spans="3:3">
      <c r="C676" s="32"/>
    </row>
    <row r="677" spans="3:3">
      <c r="C677" s="32"/>
    </row>
    <row r="678" spans="3:3">
      <c r="C678" s="32"/>
    </row>
    <row r="679" spans="3:3">
      <c r="C679" s="32"/>
    </row>
    <row r="680" spans="3:3">
      <c r="C680" s="32"/>
    </row>
    <row r="681" spans="3:3">
      <c r="C681" s="32"/>
    </row>
    <row r="682" spans="3:3">
      <c r="C682" s="32"/>
    </row>
    <row r="683" spans="3:3">
      <c r="C683" s="32"/>
    </row>
    <row r="684" spans="3:3">
      <c r="C684" s="32"/>
    </row>
    <row r="685" spans="3:3">
      <c r="C685" s="32"/>
    </row>
    <row r="686" spans="3:3">
      <c r="C686" s="32"/>
    </row>
    <row r="687" spans="3:3">
      <c r="C687" s="32"/>
    </row>
    <row r="688" spans="3:3">
      <c r="C688" s="32"/>
    </row>
    <row r="689" spans="3:3">
      <c r="C689" s="32"/>
    </row>
    <row r="690" spans="3:3">
      <c r="C690" s="32"/>
    </row>
    <row r="691" spans="3:3">
      <c r="C691" s="32"/>
    </row>
    <row r="692" spans="3:3">
      <c r="C692" s="32"/>
    </row>
    <row r="693" spans="3:3">
      <c r="C693" s="32"/>
    </row>
    <row r="694" spans="3:3">
      <c r="C694" s="32"/>
    </row>
    <row r="695" spans="3:3">
      <c r="C695" s="32"/>
    </row>
    <row r="696" spans="3:3">
      <c r="C696" s="32"/>
    </row>
    <row r="697" spans="3:3">
      <c r="C697" s="32"/>
    </row>
    <row r="698" spans="3:3">
      <c r="C698" s="32"/>
    </row>
    <row r="699" spans="3:3">
      <c r="C699" s="32"/>
    </row>
    <row r="700" spans="3:3">
      <c r="C700" s="32"/>
    </row>
    <row r="701" spans="3:3">
      <c r="C701" s="32"/>
    </row>
    <row r="702" spans="3:3">
      <c r="C702" s="32"/>
    </row>
    <row r="703" spans="3:3">
      <c r="C703" s="32"/>
    </row>
    <row r="704" spans="3:3">
      <c r="C704" s="32"/>
    </row>
    <row r="705" spans="3:3">
      <c r="C705" s="32"/>
    </row>
    <row r="706" spans="3:3">
      <c r="C706" s="32"/>
    </row>
    <row r="707" spans="3:3">
      <c r="C707" s="32"/>
    </row>
    <row r="708" spans="3:3">
      <c r="C708" s="32"/>
    </row>
    <row r="709" spans="3:3">
      <c r="C709" s="32"/>
    </row>
    <row r="710" spans="3:3">
      <c r="C710" s="32"/>
    </row>
    <row r="711" spans="3:3">
      <c r="C711" s="32"/>
    </row>
    <row r="712" spans="3:3">
      <c r="C712" s="32"/>
    </row>
    <row r="713" spans="3:3">
      <c r="C713" s="32"/>
    </row>
    <row r="714" spans="3:3">
      <c r="C714" s="32"/>
    </row>
    <row r="715" spans="3:3">
      <c r="C715" s="32"/>
    </row>
    <row r="716" spans="3:3">
      <c r="C716" s="32"/>
    </row>
    <row r="717" spans="3:3">
      <c r="C717" s="32"/>
    </row>
    <row r="718" spans="3:3">
      <c r="C718" s="32"/>
    </row>
    <row r="719" spans="3:3">
      <c r="C719" s="32"/>
    </row>
    <row r="720" spans="3:3">
      <c r="C720" s="32"/>
    </row>
    <row r="721" spans="3:3">
      <c r="C721" s="32"/>
    </row>
    <row r="722" spans="3:3">
      <c r="C722" s="32"/>
    </row>
    <row r="723" spans="3:3">
      <c r="C723" s="32"/>
    </row>
    <row r="724" spans="3:3">
      <c r="C724" s="32"/>
    </row>
    <row r="725" spans="3:3">
      <c r="C725" s="32"/>
    </row>
    <row r="726" spans="3:3">
      <c r="C726" s="32"/>
    </row>
    <row r="727" spans="3:3">
      <c r="C727" s="32"/>
    </row>
    <row r="728" spans="3:3">
      <c r="C728" s="32"/>
    </row>
    <row r="729" spans="3:3">
      <c r="C729" s="32"/>
    </row>
    <row r="730" spans="3:3">
      <c r="C730" s="32"/>
    </row>
    <row r="731" spans="3:3">
      <c r="C731" s="32"/>
    </row>
    <row r="732" spans="3:3">
      <c r="C732" s="32"/>
    </row>
    <row r="733" spans="3:3">
      <c r="C733" s="32"/>
    </row>
    <row r="734" spans="3:3">
      <c r="C734" s="32"/>
    </row>
    <row r="735" spans="3:3">
      <c r="C735" s="32"/>
    </row>
    <row r="736" spans="3:3">
      <c r="C736" s="32"/>
    </row>
    <row r="737" spans="3:3">
      <c r="C737" s="32"/>
    </row>
    <row r="738" spans="3:3">
      <c r="C738" s="32"/>
    </row>
    <row r="739" spans="3:3">
      <c r="C739" s="32"/>
    </row>
    <row r="740" spans="3:3">
      <c r="C740" s="32"/>
    </row>
    <row r="741" spans="3:3">
      <c r="C741" s="32"/>
    </row>
    <row r="742" spans="3:3">
      <c r="C742" s="32"/>
    </row>
    <row r="743" spans="3:3">
      <c r="C743" s="32"/>
    </row>
    <row r="744" spans="3:3">
      <c r="C744" s="32"/>
    </row>
    <row r="745" spans="3:3">
      <c r="C745" s="32"/>
    </row>
    <row r="746" spans="3:3">
      <c r="C746" s="32"/>
    </row>
    <row r="747" spans="3:3">
      <c r="C747" s="32"/>
    </row>
    <row r="748" spans="3:3">
      <c r="C748" s="32"/>
    </row>
    <row r="749" spans="3:3">
      <c r="C749" s="32"/>
    </row>
    <row r="750" spans="3:3">
      <c r="C750" s="32"/>
    </row>
    <row r="751" spans="3:3">
      <c r="C751" s="32"/>
    </row>
    <row r="752" spans="3:3">
      <c r="C752" s="32"/>
    </row>
    <row r="753" spans="3:3">
      <c r="C753" s="32"/>
    </row>
    <row r="754" spans="3:3">
      <c r="C754" s="32"/>
    </row>
    <row r="755" spans="3:3">
      <c r="C755" s="32"/>
    </row>
    <row r="756" spans="3:3">
      <c r="C756" s="32"/>
    </row>
    <row r="757" spans="3:3">
      <c r="C757" s="32"/>
    </row>
    <row r="758" spans="3:3">
      <c r="C758" s="32"/>
    </row>
    <row r="759" spans="3:3">
      <c r="C759" s="32"/>
    </row>
    <row r="760" spans="3:3">
      <c r="C760" s="32"/>
    </row>
    <row r="761" spans="3:3">
      <c r="C761" s="32"/>
    </row>
    <row r="762" spans="3:3">
      <c r="C762" s="32"/>
    </row>
    <row r="763" spans="3:3">
      <c r="C763" s="32"/>
    </row>
    <row r="764" spans="3:3">
      <c r="C764" s="32"/>
    </row>
    <row r="765" spans="3:3">
      <c r="C765" s="32"/>
    </row>
    <row r="766" spans="3:3">
      <c r="C766" s="32"/>
    </row>
    <row r="767" spans="3:3">
      <c r="C767" s="32"/>
    </row>
    <row r="768" spans="3:3">
      <c r="C768" s="32"/>
    </row>
    <row r="769" spans="3:3">
      <c r="C769" s="32"/>
    </row>
    <row r="770" spans="3:3">
      <c r="C770" s="32"/>
    </row>
    <row r="771" spans="3:3">
      <c r="C771" s="32"/>
    </row>
    <row r="772" spans="3:3">
      <c r="C772" s="32"/>
    </row>
    <row r="773" spans="3:3">
      <c r="C773" s="32"/>
    </row>
    <row r="774" spans="3:3">
      <c r="C774" s="32"/>
    </row>
    <row r="775" spans="3:3">
      <c r="C775" s="32"/>
    </row>
    <row r="776" spans="3:3">
      <c r="C776" s="32"/>
    </row>
    <row r="777" spans="3:3">
      <c r="C777" s="32"/>
    </row>
    <row r="778" spans="3:3">
      <c r="C778" s="32"/>
    </row>
    <row r="779" spans="3:3">
      <c r="C779" s="32"/>
    </row>
    <row r="780" spans="3:3">
      <c r="C780" s="32"/>
    </row>
    <row r="781" spans="3:3">
      <c r="C781" s="32"/>
    </row>
    <row r="782" spans="3:3">
      <c r="C782" s="32"/>
    </row>
    <row r="783" spans="3:3">
      <c r="C783" s="32"/>
    </row>
    <row r="784" spans="3:3">
      <c r="C784" s="32"/>
    </row>
    <row r="785" spans="3:3">
      <c r="C785" s="32"/>
    </row>
    <row r="786" spans="3:3">
      <c r="C786" s="32"/>
    </row>
    <row r="787" spans="3:3">
      <c r="C787" s="32"/>
    </row>
    <row r="788" spans="3:3">
      <c r="C788" s="32"/>
    </row>
    <row r="789" spans="3:3">
      <c r="C789" s="32"/>
    </row>
    <row r="790" spans="3:3">
      <c r="C790" s="32"/>
    </row>
    <row r="791" spans="3:3">
      <c r="C791" s="32"/>
    </row>
    <row r="792" spans="3:3">
      <c r="C792" s="32"/>
    </row>
    <row r="793" spans="3:3">
      <c r="C793" s="32"/>
    </row>
    <row r="794" spans="3:3">
      <c r="C794" s="32"/>
    </row>
    <row r="795" spans="3:3">
      <c r="C795" s="32"/>
    </row>
    <row r="796" spans="3:3">
      <c r="C796" s="32"/>
    </row>
    <row r="797" spans="3:3">
      <c r="C797" s="32"/>
    </row>
    <row r="798" spans="3:3">
      <c r="C798" s="32"/>
    </row>
    <row r="799" spans="3:3">
      <c r="C799" s="32"/>
    </row>
    <row r="800" spans="3:3">
      <c r="C800" s="32"/>
    </row>
    <row r="801" spans="3:3">
      <c r="C801" s="32"/>
    </row>
    <row r="802" spans="3:3">
      <c r="C802" s="32"/>
    </row>
    <row r="803" spans="3:3">
      <c r="C803" s="32"/>
    </row>
    <row r="804" spans="3:3">
      <c r="C804" s="32"/>
    </row>
    <row r="805" spans="3:3">
      <c r="C805" s="32"/>
    </row>
    <row r="806" spans="3:3">
      <c r="C806" s="32"/>
    </row>
    <row r="807" spans="3:3">
      <c r="C807" s="32"/>
    </row>
    <row r="808" spans="3:3">
      <c r="C808" s="32"/>
    </row>
    <row r="809" spans="3:3">
      <c r="C809" s="32"/>
    </row>
    <row r="810" spans="3:3">
      <c r="C810" s="32"/>
    </row>
    <row r="811" spans="3:3">
      <c r="C811" s="32"/>
    </row>
    <row r="812" spans="3:3">
      <c r="C812" s="32"/>
    </row>
    <row r="813" spans="3:3">
      <c r="C813" s="32"/>
    </row>
    <row r="814" spans="3:3">
      <c r="C814" s="32"/>
    </row>
    <row r="815" spans="3:3">
      <c r="C815" s="32"/>
    </row>
    <row r="816" spans="3:3">
      <c r="C816" s="32"/>
    </row>
    <row r="817" spans="3:3">
      <c r="C817" s="32"/>
    </row>
    <row r="818" spans="3:3">
      <c r="C818" s="32"/>
    </row>
    <row r="819" spans="3:3">
      <c r="C819" s="32"/>
    </row>
    <row r="820" spans="3:3">
      <c r="C820" s="32"/>
    </row>
    <row r="821" spans="3:3">
      <c r="C821" s="32"/>
    </row>
    <row r="822" spans="3:3">
      <c r="C822" s="32"/>
    </row>
    <row r="823" spans="3:3">
      <c r="C823" s="32"/>
    </row>
    <row r="824" spans="3:3">
      <c r="C824" s="32"/>
    </row>
    <row r="825" spans="3:3">
      <c r="C825" s="32"/>
    </row>
    <row r="826" spans="3:3">
      <c r="C826" s="32"/>
    </row>
    <row r="827" spans="3:3">
      <c r="C827" s="32"/>
    </row>
    <row r="828" spans="3:3">
      <c r="C828" s="32"/>
    </row>
    <row r="829" spans="3:3">
      <c r="C829" s="32"/>
    </row>
    <row r="830" spans="3:3">
      <c r="C830" s="32"/>
    </row>
    <row r="831" spans="3:3">
      <c r="C831" s="32"/>
    </row>
    <row r="832" spans="3:3">
      <c r="C832" s="32"/>
    </row>
    <row r="833" spans="3:3">
      <c r="C833" s="32"/>
    </row>
    <row r="834" spans="3:3">
      <c r="C834" s="32"/>
    </row>
    <row r="835" spans="3:3">
      <c r="C835" s="32"/>
    </row>
    <row r="836" spans="3:3">
      <c r="C836" s="32"/>
    </row>
    <row r="837" spans="3:3">
      <c r="C837" s="32"/>
    </row>
    <row r="838" spans="3:3">
      <c r="C838" s="32"/>
    </row>
    <row r="839" spans="3:3">
      <c r="C839" s="32"/>
    </row>
    <row r="840" spans="3:3">
      <c r="C840" s="32"/>
    </row>
    <row r="841" spans="3:3">
      <c r="C841" s="32"/>
    </row>
    <row r="842" spans="3:3">
      <c r="C842" s="32"/>
    </row>
    <row r="843" spans="3:3">
      <c r="C843" s="32"/>
    </row>
    <row r="844" spans="3:3">
      <c r="C844" s="32"/>
    </row>
    <row r="845" spans="3:3">
      <c r="C845" s="32"/>
    </row>
    <row r="846" spans="3:3">
      <c r="C846" s="32"/>
    </row>
    <row r="847" spans="3:3">
      <c r="C847" s="32"/>
    </row>
    <row r="848" spans="3:3">
      <c r="C848" s="32"/>
    </row>
    <row r="849" spans="3:3">
      <c r="C849" s="32"/>
    </row>
    <row r="850" spans="3:3">
      <c r="C850" s="32"/>
    </row>
    <row r="851" spans="3:3">
      <c r="C851" s="32"/>
    </row>
    <row r="852" spans="3:3">
      <c r="C852" s="32"/>
    </row>
    <row r="853" spans="3:3">
      <c r="C853" s="32"/>
    </row>
    <row r="854" spans="3:3">
      <c r="C854" s="32"/>
    </row>
    <row r="855" spans="3:3">
      <c r="C855" s="32"/>
    </row>
    <row r="856" spans="3:3">
      <c r="C856" s="32"/>
    </row>
    <row r="857" spans="3:3">
      <c r="C857" s="32"/>
    </row>
    <row r="858" spans="3:3">
      <c r="C858" s="32"/>
    </row>
    <row r="859" spans="3:3">
      <c r="C859" s="32"/>
    </row>
    <row r="860" spans="3:3">
      <c r="C860" s="32"/>
    </row>
    <row r="861" spans="3:3">
      <c r="C861" s="32"/>
    </row>
    <row r="862" spans="3:3">
      <c r="C862" s="32"/>
    </row>
    <row r="863" spans="3:3">
      <c r="C863" s="32"/>
    </row>
    <row r="864" spans="3:3">
      <c r="C864" s="32"/>
    </row>
    <row r="865" spans="3:3">
      <c r="C865" s="32"/>
    </row>
    <row r="866" spans="3:3">
      <c r="C866" s="32"/>
    </row>
    <row r="867" spans="3:3">
      <c r="C867" s="32"/>
    </row>
    <row r="868" spans="3:3">
      <c r="C868" s="32"/>
    </row>
    <row r="869" spans="3:3">
      <c r="C869" s="32"/>
    </row>
    <row r="870" spans="3:3">
      <c r="C870" s="32"/>
    </row>
    <row r="871" spans="3:3">
      <c r="C871" s="32"/>
    </row>
    <row r="872" spans="3:3">
      <c r="C872" s="32"/>
    </row>
    <row r="873" spans="3:3">
      <c r="C873" s="32"/>
    </row>
    <row r="874" spans="3:3">
      <c r="C874" s="32"/>
    </row>
    <row r="875" spans="3:3">
      <c r="C875" s="32"/>
    </row>
    <row r="876" spans="3:3">
      <c r="C876" s="32"/>
    </row>
    <row r="877" spans="3:3">
      <c r="C877" s="32"/>
    </row>
    <row r="878" spans="3:3">
      <c r="C878" s="32"/>
    </row>
    <row r="879" spans="3:3">
      <c r="C879" s="32"/>
    </row>
    <row r="880" spans="3:3">
      <c r="C880" s="32"/>
    </row>
    <row r="881" spans="3:3">
      <c r="C881" s="32"/>
    </row>
    <row r="882" spans="3:3">
      <c r="C882" s="32"/>
    </row>
    <row r="883" spans="3:3">
      <c r="C883" s="32"/>
    </row>
    <row r="884" spans="3:3">
      <c r="C884" s="32"/>
    </row>
    <row r="885" spans="3:3">
      <c r="C885" s="32"/>
    </row>
    <row r="886" spans="3:3">
      <c r="C886" s="32"/>
    </row>
    <row r="887" spans="3:3">
      <c r="C887" s="32"/>
    </row>
    <row r="888" spans="3:3">
      <c r="C888" s="32"/>
    </row>
    <row r="889" spans="3:3">
      <c r="C889" s="32"/>
    </row>
    <row r="890" spans="3:3">
      <c r="C890" s="32"/>
    </row>
    <row r="891" spans="3:3">
      <c r="C891" s="32"/>
    </row>
    <row r="892" spans="3:3">
      <c r="C892" s="32"/>
    </row>
    <row r="893" spans="3:3">
      <c r="C893" s="32"/>
    </row>
    <row r="894" spans="3:3">
      <c r="C894" s="32"/>
    </row>
    <row r="895" spans="3:3">
      <c r="C895" s="32"/>
    </row>
    <row r="896" spans="3:3">
      <c r="C896" s="32"/>
    </row>
    <row r="897" spans="3:3">
      <c r="C897" s="32"/>
    </row>
    <row r="898" spans="3:3">
      <c r="C898" s="32"/>
    </row>
    <row r="899" spans="3:3">
      <c r="C899" s="32"/>
    </row>
    <row r="900" spans="3:3">
      <c r="C900" s="32"/>
    </row>
    <row r="901" spans="3:3">
      <c r="C901" s="32"/>
    </row>
    <row r="902" spans="3:3">
      <c r="C902" s="32"/>
    </row>
    <row r="903" spans="3:3">
      <c r="C903" s="32"/>
    </row>
    <row r="904" spans="3:3">
      <c r="C904" s="32"/>
    </row>
    <row r="905" spans="3:3">
      <c r="C905" s="32"/>
    </row>
    <row r="906" spans="3:3">
      <c r="C906" s="32"/>
    </row>
    <row r="907" spans="3:3">
      <c r="C907" s="32"/>
    </row>
    <row r="908" spans="3:3">
      <c r="C908" s="32"/>
    </row>
    <row r="909" spans="3:3">
      <c r="C909" s="32"/>
    </row>
    <row r="910" spans="3:3">
      <c r="C910" s="32"/>
    </row>
    <row r="911" spans="3:3">
      <c r="C911" s="32"/>
    </row>
    <row r="912" spans="3:3">
      <c r="C912" s="32"/>
    </row>
    <row r="913" spans="3:3">
      <c r="C913" s="32"/>
    </row>
    <row r="914" spans="3:3">
      <c r="C914" s="32"/>
    </row>
    <row r="915" spans="3:3">
      <c r="C915" s="32"/>
    </row>
    <row r="916" spans="3:3">
      <c r="C916" s="32"/>
    </row>
    <row r="917" spans="3:3">
      <c r="C917" s="32"/>
    </row>
    <row r="918" spans="3:3">
      <c r="C918" s="32"/>
    </row>
    <row r="919" spans="3:3">
      <c r="C919" s="32"/>
    </row>
    <row r="920" spans="3:3">
      <c r="C920" s="32"/>
    </row>
    <row r="921" spans="3:3">
      <c r="C921" s="32"/>
    </row>
    <row r="922" spans="3:3">
      <c r="C922" s="32"/>
    </row>
    <row r="923" spans="3:3">
      <c r="C923" s="32"/>
    </row>
    <row r="924" spans="3:3">
      <c r="C924" s="32"/>
    </row>
    <row r="925" spans="3:3">
      <c r="C925" s="32"/>
    </row>
    <row r="926" spans="3:3">
      <c r="C926" s="32"/>
    </row>
    <row r="927" spans="3:3">
      <c r="C927" s="32"/>
    </row>
    <row r="928" spans="3:3">
      <c r="C928" s="32"/>
    </row>
    <row r="929" spans="3:3">
      <c r="C929" s="32"/>
    </row>
    <row r="930" spans="3:3">
      <c r="C930" s="32"/>
    </row>
    <row r="931" spans="3:3">
      <c r="C931" s="32"/>
    </row>
    <row r="932" spans="3:3">
      <c r="C932" s="32"/>
    </row>
    <row r="933" spans="3:3">
      <c r="C933" s="32"/>
    </row>
    <row r="934" spans="3:3">
      <c r="C934" s="32"/>
    </row>
    <row r="935" spans="3:3">
      <c r="C935" s="32"/>
    </row>
    <row r="936" spans="3:3">
      <c r="C936" s="32"/>
    </row>
    <row r="937" spans="3:3">
      <c r="C937" s="32"/>
    </row>
    <row r="938" spans="3:3">
      <c r="C938" s="32"/>
    </row>
    <row r="939" spans="3:3">
      <c r="C939" s="32"/>
    </row>
    <row r="940" spans="3:3">
      <c r="C940" s="32"/>
    </row>
    <row r="941" spans="3:3">
      <c r="C941" s="32"/>
    </row>
    <row r="942" spans="3:3">
      <c r="C942" s="32"/>
    </row>
    <row r="943" spans="3:3">
      <c r="C943" s="32"/>
    </row>
    <row r="944" spans="3:3">
      <c r="C944" s="32"/>
    </row>
    <row r="945" spans="3:3">
      <c r="C945" s="32"/>
    </row>
    <row r="946" spans="3:3">
      <c r="C946" s="32"/>
    </row>
    <row r="947" spans="3:3">
      <c r="C947" s="32"/>
    </row>
    <row r="948" spans="3:3">
      <c r="C948" s="32"/>
    </row>
    <row r="949" spans="3:3">
      <c r="C949" s="32"/>
    </row>
    <row r="950" spans="3:3">
      <c r="C950" s="32"/>
    </row>
    <row r="951" spans="3:3">
      <c r="C951" s="32"/>
    </row>
    <row r="952" spans="3:3">
      <c r="C952" s="32"/>
    </row>
    <row r="953" spans="3:3">
      <c r="C953" s="32"/>
    </row>
    <row r="954" spans="3:3">
      <c r="C954" s="32"/>
    </row>
    <row r="955" spans="3:3">
      <c r="C955" s="32"/>
    </row>
    <row r="956" spans="3:3">
      <c r="C956" s="32"/>
    </row>
    <row r="957" spans="3:3">
      <c r="C957" s="32"/>
    </row>
    <row r="958" spans="3:3">
      <c r="C958" s="32"/>
    </row>
    <row r="959" spans="3:3">
      <c r="C959" s="32"/>
    </row>
    <row r="960" spans="3:3">
      <c r="C960" s="32"/>
    </row>
    <row r="961" spans="3:3">
      <c r="C961" s="32"/>
    </row>
    <row r="962" spans="3:3">
      <c r="C962" s="32"/>
    </row>
    <row r="963" spans="3:3">
      <c r="C963" s="32"/>
    </row>
    <row r="964" spans="3:3">
      <c r="C964" s="32"/>
    </row>
    <row r="965" spans="3:3">
      <c r="C965" s="32"/>
    </row>
    <row r="966" spans="3:3">
      <c r="C966" s="32"/>
    </row>
    <row r="967" spans="3:3">
      <c r="C967" s="32"/>
    </row>
    <row r="968" spans="3:3">
      <c r="C968" s="32"/>
    </row>
    <row r="969" spans="3:3">
      <c r="C969" s="32"/>
    </row>
    <row r="970" spans="3:3">
      <c r="C970" s="32"/>
    </row>
    <row r="971" spans="3:3">
      <c r="C971" s="32"/>
    </row>
    <row r="972" spans="3:3">
      <c r="C972" s="32"/>
    </row>
    <row r="973" spans="3:3">
      <c r="C973" s="32"/>
    </row>
    <row r="974" spans="3:3">
      <c r="C974" s="32"/>
    </row>
    <row r="975" spans="3:3">
      <c r="C975" s="32"/>
    </row>
    <row r="976" spans="3:3">
      <c r="C976" s="32"/>
    </row>
    <row r="977" spans="3:3">
      <c r="C977" s="32"/>
    </row>
    <row r="978" spans="3:3">
      <c r="C978" s="32"/>
    </row>
    <row r="979" spans="3:3">
      <c r="C979" s="32"/>
    </row>
    <row r="980" spans="3:3">
      <c r="C980" s="32"/>
    </row>
    <row r="981" spans="3:3">
      <c r="C981" s="32"/>
    </row>
    <row r="982" spans="3:3">
      <c r="C982" s="32"/>
    </row>
    <row r="983" spans="3:3">
      <c r="C983" s="32"/>
    </row>
    <row r="984" spans="3:3">
      <c r="C984" s="32"/>
    </row>
    <row r="985" spans="3:3">
      <c r="C985" s="32"/>
    </row>
    <row r="986" spans="3:3">
      <c r="C986" s="32"/>
    </row>
    <row r="987" spans="3:3">
      <c r="C987" s="32"/>
    </row>
    <row r="988" spans="3:3">
      <c r="C988" s="32"/>
    </row>
    <row r="989" spans="3:3">
      <c r="C989" s="32"/>
    </row>
    <row r="990" spans="3:3">
      <c r="C990" s="32"/>
    </row>
    <row r="991" spans="3:3">
      <c r="C991" s="32"/>
    </row>
    <row r="992" spans="3:3">
      <c r="C992" s="32"/>
    </row>
    <row r="993" spans="3:3">
      <c r="C993" s="32"/>
    </row>
    <row r="994" spans="3:3">
      <c r="C994" s="32"/>
    </row>
    <row r="995" spans="3:3">
      <c r="C995" s="32"/>
    </row>
    <row r="996" spans="3:3">
      <c r="C996" s="32"/>
    </row>
    <row r="997" spans="3:3">
      <c r="C997" s="32"/>
    </row>
    <row r="998" spans="3:3">
      <c r="C998" s="32"/>
    </row>
    <row r="999" spans="3:3">
      <c r="C999" s="32"/>
    </row>
    <row r="1000" spans="3:3">
      <c r="C1000" s="32"/>
    </row>
    <row r="1001" spans="3:3">
      <c r="C1001" s="32"/>
    </row>
    <row r="1002" spans="3:3">
      <c r="C1002" s="32"/>
    </row>
    <row r="1003" spans="3:3">
      <c r="C1003" s="32"/>
    </row>
    <row r="1004" spans="3:3">
      <c r="C1004" s="32"/>
    </row>
    <row r="1005" spans="3:3">
      <c r="C1005" s="32"/>
    </row>
    <row r="1006" spans="3:3">
      <c r="C1006" s="32"/>
    </row>
    <row r="1007" spans="3:3">
      <c r="C1007" s="32"/>
    </row>
    <row r="1008" spans="3:3">
      <c r="C1008" s="32"/>
    </row>
    <row r="1009" spans="3:3">
      <c r="C1009" s="32"/>
    </row>
    <row r="1010" spans="3:3">
      <c r="C1010" s="32"/>
    </row>
    <row r="1011" spans="3:3">
      <c r="C1011" s="32"/>
    </row>
    <row r="1012" spans="3:3">
      <c r="C1012" s="32"/>
    </row>
    <row r="1013" spans="3:3">
      <c r="C1013" s="32"/>
    </row>
    <row r="1014" spans="3:3">
      <c r="C1014" s="32"/>
    </row>
    <row r="1015" spans="3:3">
      <c r="C1015" s="32"/>
    </row>
    <row r="1016" spans="3:3">
      <c r="C1016" s="32"/>
    </row>
    <row r="1017" spans="3:3">
      <c r="C1017" s="32"/>
    </row>
    <row r="1018" spans="3:3">
      <c r="C1018" s="32"/>
    </row>
    <row r="1019" spans="3:3">
      <c r="C1019" s="32"/>
    </row>
    <row r="1020" spans="3:3">
      <c r="C1020" s="32"/>
    </row>
    <row r="1021" spans="3:3">
      <c r="C1021" s="32"/>
    </row>
    <row r="1022" spans="3:3">
      <c r="C1022" s="32"/>
    </row>
    <row r="1023" spans="3:3">
      <c r="C1023" s="32"/>
    </row>
    <row r="1024" spans="3:3">
      <c r="C1024" s="32"/>
    </row>
    <row r="1025" spans="3:3">
      <c r="C1025" s="32"/>
    </row>
    <row r="1026" spans="3:3">
      <c r="C1026" s="32"/>
    </row>
    <row r="1027" spans="3:3">
      <c r="C1027" s="32"/>
    </row>
    <row r="1028" spans="3:3">
      <c r="C1028" s="32"/>
    </row>
    <row r="1029" spans="3:3">
      <c r="C1029" s="32"/>
    </row>
    <row r="1030" spans="3:3">
      <c r="C1030" s="32"/>
    </row>
    <row r="1031" spans="3:3">
      <c r="C1031" s="32"/>
    </row>
    <row r="1032" spans="3:3">
      <c r="C1032" s="32"/>
    </row>
    <row r="1033" spans="3:3">
      <c r="C1033" s="32"/>
    </row>
    <row r="1034" spans="3:3">
      <c r="C1034" s="32"/>
    </row>
    <row r="1035" spans="3:3">
      <c r="C1035" s="32"/>
    </row>
    <row r="1036" spans="3:3">
      <c r="C1036" s="32"/>
    </row>
    <row r="1037" spans="3:3">
      <c r="C1037" s="32"/>
    </row>
    <row r="1038" spans="3:3">
      <c r="C1038" s="32"/>
    </row>
    <row r="1039" spans="3:3">
      <c r="C1039" s="32"/>
    </row>
    <row r="1040" spans="3:3">
      <c r="C1040" s="32"/>
    </row>
    <row r="1041" spans="3:3">
      <c r="C1041" s="32"/>
    </row>
    <row r="1042" spans="3:3">
      <c r="C1042" s="32"/>
    </row>
    <row r="1043" spans="3:3">
      <c r="C1043" s="32"/>
    </row>
    <row r="1044" spans="3:3">
      <c r="C1044" s="32"/>
    </row>
    <row r="1045" spans="3:3">
      <c r="C1045" s="32"/>
    </row>
    <row r="1046" spans="3:3">
      <c r="C1046" s="32"/>
    </row>
    <row r="1047" spans="3:3">
      <c r="C1047" s="32"/>
    </row>
    <row r="1048" spans="3:3">
      <c r="C1048" s="32"/>
    </row>
    <row r="1049" spans="3:3">
      <c r="C1049" s="32"/>
    </row>
    <row r="1050" spans="3:3">
      <c r="C1050" s="32"/>
    </row>
    <row r="1051" spans="3:3">
      <c r="C1051" s="32"/>
    </row>
    <row r="1052" spans="3:3">
      <c r="C1052" s="32"/>
    </row>
    <row r="1053" spans="3:3">
      <c r="C1053" s="32"/>
    </row>
    <row r="1054" spans="3:3">
      <c r="C1054" s="32"/>
    </row>
    <row r="1055" spans="3:3">
      <c r="C1055" s="32"/>
    </row>
    <row r="1056" spans="3:3">
      <c r="C1056" s="32"/>
    </row>
    <row r="1057" spans="3:3">
      <c r="C1057" s="32"/>
    </row>
    <row r="1058" spans="3:3">
      <c r="C1058" s="32"/>
    </row>
    <row r="1059" spans="3:3">
      <c r="C1059" s="32"/>
    </row>
    <row r="1060" spans="3:3">
      <c r="C1060" s="32"/>
    </row>
    <row r="1061" spans="3:3">
      <c r="C1061" s="32"/>
    </row>
    <row r="1062" spans="3:3">
      <c r="C1062" s="32"/>
    </row>
    <row r="1063" spans="3:3">
      <c r="C1063" s="32"/>
    </row>
    <row r="1064" spans="3:3">
      <c r="C1064" s="32"/>
    </row>
    <row r="1065" spans="3:3">
      <c r="C1065" s="32"/>
    </row>
    <row r="1066" spans="3:3">
      <c r="C1066" s="32"/>
    </row>
    <row r="1067" spans="3:3">
      <c r="C1067" s="32"/>
    </row>
    <row r="1068" spans="3:3">
      <c r="C1068" s="32"/>
    </row>
    <row r="1069" spans="3:3">
      <c r="C1069" s="32"/>
    </row>
    <row r="1070" spans="3:3">
      <c r="C1070" s="32"/>
    </row>
    <row r="1071" spans="3:3">
      <c r="C1071" s="32"/>
    </row>
    <row r="1072" spans="3:3">
      <c r="C1072" s="32"/>
    </row>
    <row r="1073" spans="3:3">
      <c r="C1073" s="32"/>
    </row>
    <row r="1074" spans="3:3">
      <c r="C1074" s="32"/>
    </row>
    <row r="1075" spans="3:3">
      <c r="C1075" s="32"/>
    </row>
    <row r="1076" spans="3:3">
      <c r="C1076" s="32"/>
    </row>
    <row r="1077" spans="3:3">
      <c r="C1077" s="32"/>
    </row>
    <row r="1078" spans="3:3">
      <c r="C1078" s="32"/>
    </row>
    <row r="1079" spans="3:3">
      <c r="C1079" s="32"/>
    </row>
    <row r="1080" spans="3:3">
      <c r="C1080" s="32"/>
    </row>
    <row r="1081" spans="3:3">
      <c r="C1081" s="32"/>
    </row>
    <row r="1082" spans="3:3">
      <c r="C1082" s="32"/>
    </row>
    <row r="1083" spans="3:3">
      <c r="C1083" s="32"/>
    </row>
    <row r="1084" spans="3:3">
      <c r="C1084" s="32"/>
    </row>
    <row r="1085" spans="3:3">
      <c r="C1085" s="32"/>
    </row>
    <row r="1086" spans="3:3">
      <c r="C1086" s="32"/>
    </row>
    <row r="1087" spans="3:3">
      <c r="C1087" s="32"/>
    </row>
    <row r="1088" spans="3:3">
      <c r="C1088" s="32"/>
    </row>
    <row r="1089" spans="3:3">
      <c r="C1089" s="32"/>
    </row>
    <row r="1090" spans="3:3">
      <c r="C1090" s="32"/>
    </row>
    <row r="1091" spans="3:3">
      <c r="C1091" s="32"/>
    </row>
    <row r="1092" spans="3:3">
      <c r="C1092" s="32"/>
    </row>
    <row r="1093" spans="3:3">
      <c r="C1093" s="32"/>
    </row>
    <row r="1094" spans="3:3">
      <c r="C1094" s="32"/>
    </row>
    <row r="1095" spans="3:3">
      <c r="C1095" s="32"/>
    </row>
    <row r="1096" spans="3:3">
      <c r="C1096" s="32"/>
    </row>
    <row r="1097" spans="3:3">
      <c r="C1097" s="32"/>
    </row>
    <row r="1098" spans="3:3">
      <c r="C1098" s="32"/>
    </row>
    <row r="1099" spans="3:3">
      <c r="C1099" s="32"/>
    </row>
    <row r="1100" spans="3:3">
      <c r="C1100" s="32"/>
    </row>
    <row r="1101" spans="3:3">
      <c r="C1101" s="32"/>
    </row>
    <row r="1102" spans="3:3">
      <c r="C1102" s="32"/>
    </row>
    <row r="1103" spans="3:3">
      <c r="C1103" s="32"/>
    </row>
    <row r="1104" spans="3:3">
      <c r="C1104" s="32"/>
    </row>
    <row r="1105" spans="3:3">
      <c r="C1105" s="32"/>
    </row>
    <row r="1106" spans="3:3">
      <c r="C1106" s="32"/>
    </row>
    <row r="1107" spans="3:3">
      <c r="C1107" s="32"/>
    </row>
    <row r="1108" spans="3:3">
      <c r="C1108" s="32"/>
    </row>
    <row r="1109" spans="3:3">
      <c r="C1109" s="32"/>
    </row>
    <row r="1110" spans="3:3">
      <c r="C1110" s="32"/>
    </row>
    <row r="1111" spans="3:3">
      <c r="C1111" s="32"/>
    </row>
    <row r="1112" spans="3:3">
      <c r="C1112" s="32"/>
    </row>
    <row r="1113" spans="3:3">
      <c r="C1113" s="32"/>
    </row>
    <row r="1114" spans="3:3">
      <c r="C1114" s="32"/>
    </row>
    <row r="1115" spans="3:3">
      <c r="C1115" s="32"/>
    </row>
    <row r="1116" spans="3:3">
      <c r="C1116" s="32"/>
    </row>
    <row r="1117" spans="3:3">
      <c r="C1117" s="32"/>
    </row>
    <row r="1118" spans="3:3">
      <c r="C1118" s="32"/>
    </row>
    <row r="1119" spans="3:3">
      <c r="C1119" s="32"/>
    </row>
    <row r="1120" spans="3:3">
      <c r="C1120" s="32"/>
    </row>
    <row r="1121" spans="3:3">
      <c r="C1121" s="32"/>
    </row>
    <row r="1122" spans="3:3">
      <c r="C1122" s="32"/>
    </row>
    <row r="1123" spans="3:3">
      <c r="C1123" s="32"/>
    </row>
    <row r="1124" spans="3:3">
      <c r="C1124" s="32"/>
    </row>
    <row r="1125" spans="3:3">
      <c r="C1125" s="32"/>
    </row>
    <row r="1126" spans="3:3">
      <c r="C1126" s="32"/>
    </row>
    <row r="1127" spans="3:3">
      <c r="C1127" s="32"/>
    </row>
    <row r="1128" spans="3:3">
      <c r="C1128" s="32"/>
    </row>
    <row r="1129" spans="3:3">
      <c r="C1129" s="32"/>
    </row>
    <row r="1130" spans="3:3">
      <c r="C1130" s="32"/>
    </row>
    <row r="1131" spans="3:3">
      <c r="C1131" s="32"/>
    </row>
    <row r="1132" spans="3:3">
      <c r="C1132" s="32"/>
    </row>
    <row r="1133" spans="3:3">
      <c r="C1133" s="32"/>
    </row>
    <row r="1134" spans="3:3">
      <c r="C1134" s="32"/>
    </row>
    <row r="1135" spans="3:3">
      <c r="C1135" s="32"/>
    </row>
    <row r="1136" spans="3:3">
      <c r="C1136" s="32"/>
    </row>
    <row r="1137" spans="3:3">
      <c r="C1137" s="32"/>
    </row>
    <row r="1138" spans="3:3">
      <c r="C1138" s="32"/>
    </row>
    <row r="1139" spans="3:3">
      <c r="C1139" s="32"/>
    </row>
    <row r="1140" spans="3:3">
      <c r="C1140" s="32"/>
    </row>
    <row r="1141" spans="3:3">
      <c r="C1141" s="32"/>
    </row>
    <row r="1142" spans="3:3">
      <c r="C1142" s="32"/>
    </row>
    <row r="1143" spans="3:3">
      <c r="C1143" s="32"/>
    </row>
    <row r="1144" spans="3:3">
      <c r="C1144" s="32"/>
    </row>
    <row r="1145" spans="3:3">
      <c r="C1145" s="32"/>
    </row>
    <row r="1146" spans="3:3">
      <c r="C1146" s="32"/>
    </row>
    <row r="1147" spans="3:3">
      <c r="C1147" s="32"/>
    </row>
    <row r="1148" spans="3:3">
      <c r="C1148" s="32"/>
    </row>
    <row r="1149" spans="3:3">
      <c r="C1149" s="32"/>
    </row>
    <row r="1150" spans="3:3">
      <c r="C1150" s="32"/>
    </row>
    <row r="1151" spans="3:3">
      <c r="C1151" s="32"/>
    </row>
    <row r="1152" spans="3:3">
      <c r="C1152" s="32"/>
    </row>
    <row r="1153" spans="3:3">
      <c r="C1153" s="32"/>
    </row>
    <row r="1154" spans="3:3">
      <c r="C1154" s="32"/>
    </row>
    <row r="1155" spans="3:3">
      <c r="C1155" s="32"/>
    </row>
    <row r="1156" spans="3:3">
      <c r="C1156" s="32"/>
    </row>
    <row r="1157" spans="3:3">
      <c r="C1157" s="32"/>
    </row>
    <row r="1158" spans="3:3">
      <c r="C1158" s="32"/>
    </row>
    <row r="1159" spans="3:3">
      <c r="C1159" s="32"/>
    </row>
    <row r="1160" spans="3:3">
      <c r="C1160" s="32"/>
    </row>
    <row r="1161" spans="3:3">
      <c r="C1161" s="32"/>
    </row>
    <row r="1162" spans="3:3">
      <c r="C1162" s="32"/>
    </row>
    <row r="1163" spans="3:3">
      <c r="C1163" s="32"/>
    </row>
    <row r="1164" spans="3:3">
      <c r="C1164" s="32"/>
    </row>
    <row r="1165" spans="3:3">
      <c r="C1165" s="32"/>
    </row>
    <row r="1166" spans="3:3">
      <c r="C1166" s="32"/>
    </row>
    <row r="1167" spans="3:3">
      <c r="C1167" s="32"/>
    </row>
    <row r="1168" spans="3:3">
      <c r="C1168" s="32"/>
    </row>
    <row r="1169" spans="3:3">
      <c r="C1169" s="32"/>
    </row>
    <row r="1170" spans="3:3">
      <c r="C1170" s="32"/>
    </row>
    <row r="1171" spans="3:3">
      <c r="C1171" s="32"/>
    </row>
    <row r="1172" spans="3:3">
      <c r="C1172" s="32"/>
    </row>
    <row r="1173" spans="3:3">
      <c r="C1173" s="32"/>
    </row>
    <row r="1174" spans="3:3">
      <c r="C1174" s="32"/>
    </row>
    <row r="1175" spans="3:3">
      <c r="C1175" s="32"/>
    </row>
    <row r="1176" spans="3:3">
      <c r="C1176" s="32"/>
    </row>
    <row r="1177" spans="3:3">
      <c r="C1177" s="32"/>
    </row>
    <row r="1178" spans="3:3">
      <c r="C1178" s="32"/>
    </row>
    <row r="1179" spans="3:3">
      <c r="C1179" s="32"/>
    </row>
    <row r="1180" spans="3:3">
      <c r="C1180" s="32"/>
    </row>
    <row r="1181" spans="3:3">
      <c r="C1181" s="32"/>
    </row>
    <row r="1182" spans="3:3">
      <c r="C1182" s="32"/>
    </row>
    <row r="1183" spans="3:3">
      <c r="C1183" s="32"/>
    </row>
    <row r="1184" spans="3:3">
      <c r="C1184" s="32"/>
    </row>
    <row r="1185" spans="3:3">
      <c r="C1185" s="32"/>
    </row>
    <row r="1186" spans="3:3">
      <c r="C1186" s="32"/>
    </row>
    <row r="1187" spans="3:3">
      <c r="C1187" s="32"/>
    </row>
    <row r="1188" spans="3:3">
      <c r="C1188" s="32"/>
    </row>
    <row r="1189" spans="3:3">
      <c r="C1189" s="32"/>
    </row>
    <row r="1190" spans="3:3">
      <c r="C1190" s="32"/>
    </row>
    <row r="1191" spans="3:3">
      <c r="C1191" s="32"/>
    </row>
    <row r="1192" spans="3:3">
      <c r="C1192" s="32"/>
    </row>
    <row r="1193" spans="3:3">
      <c r="C1193" s="32"/>
    </row>
    <row r="1194" spans="3:3">
      <c r="C1194" s="32"/>
    </row>
    <row r="1195" spans="3:3">
      <c r="C1195" s="32"/>
    </row>
    <row r="1196" spans="3:3">
      <c r="C1196" s="32"/>
    </row>
    <row r="1197" spans="3:3">
      <c r="C1197" s="32"/>
    </row>
    <row r="1198" spans="3:3">
      <c r="C1198" s="32"/>
    </row>
    <row r="1199" spans="3:3">
      <c r="C1199" s="32"/>
    </row>
    <row r="1200" spans="3:3">
      <c r="C1200" s="32"/>
    </row>
    <row r="1201" spans="3:3">
      <c r="C1201" s="32"/>
    </row>
    <row r="1202" spans="3:3">
      <c r="C1202" s="32"/>
    </row>
    <row r="1203" spans="3:3">
      <c r="C1203" s="32"/>
    </row>
    <row r="1204" spans="3:3">
      <c r="C1204" s="32"/>
    </row>
    <row r="1205" spans="3:3">
      <c r="C1205" s="32"/>
    </row>
    <row r="1206" spans="3:3">
      <c r="C1206" s="32"/>
    </row>
    <row r="1207" spans="3:3">
      <c r="C1207" s="32"/>
    </row>
    <row r="1208" spans="3:3">
      <c r="C1208" s="32"/>
    </row>
    <row r="1209" spans="3:3">
      <c r="C1209" s="32"/>
    </row>
    <row r="1210" spans="3:3">
      <c r="C1210" s="32"/>
    </row>
    <row r="1211" spans="3:3">
      <c r="C1211" s="32"/>
    </row>
    <row r="1212" spans="3:3">
      <c r="C1212" s="32"/>
    </row>
    <row r="1213" spans="3:3">
      <c r="C1213" s="32"/>
    </row>
    <row r="1214" spans="3:3">
      <c r="C1214" s="32"/>
    </row>
    <row r="1215" spans="3:3">
      <c r="C1215" s="32"/>
    </row>
    <row r="1216" spans="3:3">
      <c r="C1216" s="32"/>
    </row>
    <row r="1217" spans="3:3">
      <c r="C1217" s="32"/>
    </row>
    <row r="1218" spans="3:3">
      <c r="C1218" s="32"/>
    </row>
    <row r="1219" spans="3:3">
      <c r="C1219" s="32"/>
    </row>
    <row r="1220" spans="3:3">
      <c r="C1220" s="32"/>
    </row>
    <row r="1221" spans="3:3">
      <c r="C1221" s="32"/>
    </row>
    <row r="1222" spans="3:3">
      <c r="C1222" s="32"/>
    </row>
    <row r="1223" spans="3:3">
      <c r="C1223" s="32"/>
    </row>
    <row r="1224" spans="3:3">
      <c r="C1224" s="32"/>
    </row>
    <row r="1225" spans="3:3">
      <c r="C1225" s="32"/>
    </row>
    <row r="1226" spans="3:3">
      <c r="C1226" s="32"/>
    </row>
    <row r="1227" spans="3:3">
      <c r="C1227" s="32"/>
    </row>
    <row r="1228" spans="3:3">
      <c r="C1228" s="32"/>
    </row>
    <row r="1229" spans="3:3">
      <c r="C1229" s="32"/>
    </row>
    <row r="1230" spans="3:3">
      <c r="C1230" s="32"/>
    </row>
    <row r="1231" spans="3:3">
      <c r="C1231" s="32"/>
    </row>
    <row r="1232" spans="3:3">
      <c r="C1232" s="32"/>
    </row>
    <row r="1233" spans="3:3">
      <c r="C1233" s="32"/>
    </row>
    <row r="1234" spans="3:3">
      <c r="C1234" s="32"/>
    </row>
    <row r="1235" spans="3:3">
      <c r="C1235" s="32"/>
    </row>
    <row r="1236" spans="3:3">
      <c r="C1236" s="32"/>
    </row>
    <row r="1237" spans="3:3">
      <c r="C1237" s="32"/>
    </row>
    <row r="1238" spans="3:3">
      <c r="C1238" s="32"/>
    </row>
    <row r="1239" spans="3:3">
      <c r="C1239" s="32"/>
    </row>
    <row r="1240" spans="3:3">
      <c r="C1240" s="32"/>
    </row>
    <row r="1241" spans="3:3">
      <c r="C1241" s="32"/>
    </row>
    <row r="1242" spans="3:3">
      <c r="C1242" s="32"/>
    </row>
    <row r="1243" spans="3:3">
      <c r="C1243" s="32"/>
    </row>
    <row r="1244" spans="3:3">
      <c r="C1244" s="32"/>
    </row>
    <row r="1245" spans="3:3">
      <c r="C1245" s="32"/>
    </row>
    <row r="1246" spans="3:3">
      <c r="C1246" s="32"/>
    </row>
    <row r="1247" spans="3:3">
      <c r="C1247" s="32"/>
    </row>
    <row r="1248" spans="3:3">
      <c r="C1248" s="32"/>
    </row>
    <row r="1249" spans="3:3">
      <c r="C1249" s="32"/>
    </row>
    <row r="1250" spans="3:3">
      <c r="C1250" s="32"/>
    </row>
    <row r="1251" spans="3:3">
      <c r="C1251" s="32"/>
    </row>
    <row r="1252" spans="3:3">
      <c r="C1252" s="32"/>
    </row>
    <row r="1253" spans="3:3">
      <c r="C1253" s="32"/>
    </row>
    <row r="1254" spans="3:3">
      <c r="C1254" s="32"/>
    </row>
    <row r="1255" spans="3:3">
      <c r="C1255" s="32"/>
    </row>
    <row r="1256" spans="3:3">
      <c r="C1256" s="32"/>
    </row>
    <row r="1257" spans="3:3">
      <c r="C1257" s="32"/>
    </row>
    <row r="1258" spans="3:3">
      <c r="C1258" s="32"/>
    </row>
    <row r="1259" spans="3:3">
      <c r="C1259" s="32"/>
    </row>
    <row r="1260" spans="3:3">
      <c r="C1260" s="32"/>
    </row>
    <row r="1261" spans="3:3">
      <c r="C1261" s="32"/>
    </row>
    <row r="1262" spans="3:3">
      <c r="C1262" s="32"/>
    </row>
    <row r="1263" spans="3:3">
      <c r="C1263" s="32"/>
    </row>
    <row r="1264" spans="3:3">
      <c r="C1264" s="32"/>
    </row>
    <row r="1265" spans="3:3">
      <c r="C1265" s="32"/>
    </row>
    <row r="1266" spans="3:3">
      <c r="C1266" s="32"/>
    </row>
    <row r="1267" spans="3:3">
      <c r="C1267" s="32"/>
    </row>
    <row r="1268" spans="3:3">
      <c r="C1268" s="32"/>
    </row>
    <row r="1269" spans="3:3">
      <c r="C1269" s="32"/>
    </row>
    <row r="1270" spans="3:3">
      <c r="C1270" s="32"/>
    </row>
    <row r="1271" spans="3:3">
      <c r="C1271" s="32"/>
    </row>
    <row r="1272" spans="3:3">
      <c r="C1272" s="32"/>
    </row>
    <row r="1273" spans="3:3">
      <c r="C1273" s="32"/>
    </row>
    <row r="1274" spans="3:3">
      <c r="C1274" s="32"/>
    </row>
    <row r="1275" spans="3:3">
      <c r="C1275" s="32"/>
    </row>
    <row r="1276" spans="3:3">
      <c r="C1276" s="32"/>
    </row>
    <row r="1277" spans="3:3">
      <c r="C1277" s="32"/>
    </row>
    <row r="1278" spans="3:3">
      <c r="C1278" s="32"/>
    </row>
    <row r="1279" spans="3:3">
      <c r="C1279" s="32"/>
    </row>
    <row r="1280" spans="3:3">
      <c r="C1280" s="32"/>
    </row>
    <row r="1281" spans="3:3">
      <c r="C1281" s="32"/>
    </row>
    <row r="1282" spans="3:3">
      <c r="C1282" s="32"/>
    </row>
    <row r="1283" spans="3:3">
      <c r="C1283" s="32"/>
    </row>
    <row r="1284" spans="3:3">
      <c r="C1284" s="32"/>
    </row>
    <row r="1285" spans="3:3">
      <c r="C1285" s="32"/>
    </row>
    <row r="1286" spans="3:3">
      <c r="C1286" s="32"/>
    </row>
    <row r="1287" spans="3:3">
      <c r="C1287" s="32"/>
    </row>
    <row r="1288" spans="3:3">
      <c r="C1288" s="32"/>
    </row>
    <row r="1289" spans="3:3">
      <c r="C1289" s="32"/>
    </row>
    <row r="1290" spans="3:3">
      <c r="C1290" s="32"/>
    </row>
    <row r="1291" spans="3:3">
      <c r="C1291" s="32"/>
    </row>
    <row r="1292" spans="3:3">
      <c r="C1292" s="32"/>
    </row>
    <row r="1293" spans="3:3">
      <c r="C1293" s="32"/>
    </row>
    <row r="1294" spans="3:3">
      <c r="C1294" s="32"/>
    </row>
    <row r="1295" spans="3:3">
      <c r="C1295" s="32"/>
    </row>
    <row r="1296" spans="3:3">
      <c r="C1296" s="32"/>
    </row>
    <row r="1297" spans="3:3">
      <c r="C1297" s="32"/>
    </row>
    <row r="1298" spans="3:3">
      <c r="C1298" s="32"/>
    </row>
    <row r="1299" spans="3:3">
      <c r="C1299" s="32"/>
    </row>
    <row r="1300" spans="3:3">
      <c r="C1300" s="32"/>
    </row>
    <row r="1301" spans="3:3">
      <c r="C1301" s="32"/>
    </row>
    <row r="1302" spans="3:3">
      <c r="C1302" s="32"/>
    </row>
    <row r="1303" spans="3:3">
      <c r="C1303" s="32"/>
    </row>
    <row r="1304" spans="3:3">
      <c r="C1304" s="32"/>
    </row>
    <row r="1305" spans="3:3">
      <c r="C1305" s="32"/>
    </row>
    <row r="1306" spans="3:3">
      <c r="C1306" s="32"/>
    </row>
    <row r="1307" spans="3:3">
      <c r="C1307" s="32"/>
    </row>
    <row r="1308" spans="3:3">
      <c r="C1308" s="32"/>
    </row>
    <row r="1309" spans="3:3">
      <c r="C1309" s="32"/>
    </row>
    <row r="1310" spans="3:3">
      <c r="C1310" s="32"/>
    </row>
    <row r="1311" spans="3:3">
      <c r="C1311" s="32"/>
    </row>
    <row r="1312" spans="3:3">
      <c r="C1312" s="32"/>
    </row>
    <row r="1313" spans="3:3">
      <c r="C1313" s="32"/>
    </row>
    <row r="1314" spans="3:3">
      <c r="C1314" s="32"/>
    </row>
    <row r="1315" spans="3:3">
      <c r="C1315" s="32"/>
    </row>
    <row r="1316" spans="3:3">
      <c r="C1316" s="32"/>
    </row>
    <row r="1317" spans="3:3">
      <c r="C1317" s="32"/>
    </row>
    <row r="1318" spans="3:3">
      <c r="C1318" s="32"/>
    </row>
    <row r="1319" spans="3:3">
      <c r="C1319" s="32"/>
    </row>
    <row r="1320" spans="3:3">
      <c r="C1320" s="32"/>
    </row>
    <row r="1321" spans="3:3">
      <c r="C1321" s="32"/>
    </row>
    <row r="1322" spans="3:3">
      <c r="C1322" s="32"/>
    </row>
    <row r="1323" spans="3:3">
      <c r="C1323" s="32"/>
    </row>
    <row r="1324" spans="3:3">
      <c r="C1324" s="32"/>
    </row>
    <row r="1325" spans="3:3">
      <c r="C1325" s="32"/>
    </row>
    <row r="1326" spans="3:3">
      <c r="C1326" s="32"/>
    </row>
    <row r="1327" spans="3:3">
      <c r="C1327" s="32"/>
    </row>
    <row r="1328" spans="3:3">
      <c r="C1328" s="32"/>
    </row>
    <row r="1329" spans="3:3">
      <c r="C1329" s="32"/>
    </row>
    <row r="1330" spans="3:3">
      <c r="C1330" s="32"/>
    </row>
    <row r="1331" spans="3:3">
      <c r="C1331" s="32"/>
    </row>
    <row r="1332" spans="3:3">
      <c r="C1332" s="32"/>
    </row>
    <row r="1333" spans="3:3">
      <c r="C1333" s="32"/>
    </row>
    <row r="1334" spans="3:3">
      <c r="C1334" s="32"/>
    </row>
    <row r="1335" spans="3:3">
      <c r="C1335" s="32"/>
    </row>
    <row r="1336" spans="3:3">
      <c r="C1336" s="32"/>
    </row>
    <row r="1337" spans="3:3">
      <c r="C1337" s="32"/>
    </row>
    <row r="1338" spans="3:3">
      <c r="C1338" s="32"/>
    </row>
    <row r="1339" spans="3:3">
      <c r="C1339" s="32"/>
    </row>
    <row r="1340" spans="3:3">
      <c r="C1340" s="32"/>
    </row>
    <row r="1341" spans="3:3">
      <c r="C1341" s="32"/>
    </row>
    <row r="1342" spans="3:3">
      <c r="C1342" s="32"/>
    </row>
    <row r="1343" spans="3:3">
      <c r="C1343" s="32"/>
    </row>
    <row r="1344" spans="3:3">
      <c r="C1344" s="32"/>
    </row>
    <row r="1345" spans="3:3">
      <c r="C1345" s="32"/>
    </row>
    <row r="1346" spans="3:3">
      <c r="C1346" s="32"/>
    </row>
    <row r="1347" spans="3:3">
      <c r="C1347" s="32"/>
    </row>
    <row r="1348" spans="3:3">
      <c r="C1348" s="32"/>
    </row>
    <row r="1349" spans="3:3">
      <c r="C1349" s="32"/>
    </row>
    <row r="1350" spans="3:3">
      <c r="C1350" s="32"/>
    </row>
    <row r="1351" spans="3:3">
      <c r="C1351" s="32"/>
    </row>
    <row r="1352" spans="3:3">
      <c r="C1352" s="32"/>
    </row>
    <row r="1353" spans="3:3">
      <c r="C1353" s="32"/>
    </row>
    <row r="1354" spans="3:3">
      <c r="C1354" s="32"/>
    </row>
    <row r="1355" spans="3:3">
      <c r="C1355" s="32"/>
    </row>
    <row r="1356" spans="3:3">
      <c r="C1356" s="32"/>
    </row>
    <row r="1357" spans="3:3">
      <c r="C1357" s="32"/>
    </row>
    <row r="1358" spans="3:3">
      <c r="C1358" s="32"/>
    </row>
    <row r="1359" spans="3:3">
      <c r="C1359" s="32"/>
    </row>
    <row r="1360" spans="3:3">
      <c r="C1360" s="32"/>
    </row>
    <row r="1361" spans="3:3">
      <c r="C1361" s="32"/>
    </row>
    <row r="1362" spans="3:3">
      <c r="C1362" s="32"/>
    </row>
    <row r="1363" spans="3:3">
      <c r="C1363" s="32"/>
    </row>
    <row r="1364" spans="3:3">
      <c r="C1364" s="32"/>
    </row>
    <row r="1365" spans="3:3">
      <c r="C1365" s="32"/>
    </row>
    <row r="1366" spans="3:3">
      <c r="C1366" s="32"/>
    </row>
    <row r="1367" spans="3:3">
      <c r="C1367" s="32"/>
    </row>
    <row r="1368" spans="3:3">
      <c r="C1368" s="32"/>
    </row>
    <row r="1369" spans="3:3">
      <c r="C1369" s="32"/>
    </row>
    <row r="1370" spans="3:3">
      <c r="C1370" s="32"/>
    </row>
    <row r="1371" spans="3:3">
      <c r="C1371" s="32"/>
    </row>
    <row r="1372" spans="3:3">
      <c r="C1372" s="32"/>
    </row>
    <row r="1373" spans="3:3">
      <c r="C1373" s="32"/>
    </row>
    <row r="1374" spans="3:3">
      <c r="C1374" s="32"/>
    </row>
    <row r="1375" spans="3:3">
      <c r="C1375" s="32"/>
    </row>
    <row r="1376" spans="3:3">
      <c r="C1376" s="32"/>
    </row>
    <row r="1377" spans="3:3">
      <c r="C1377" s="32"/>
    </row>
    <row r="1378" spans="3:3">
      <c r="C1378" s="32"/>
    </row>
    <row r="1379" spans="3:3">
      <c r="C1379" s="32"/>
    </row>
    <row r="1380" spans="3:3">
      <c r="C1380" s="32"/>
    </row>
    <row r="1381" spans="3:3">
      <c r="C1381" s="32"/>
    </row>
    <row r="1382" spans="3:3">
      <c r="C1382" s="32"/>
    </row>
    <row r="1383" spans="3:3">
      <c r="C1383" s="32"/>
    </row>
    <row r="1384" spans="3:3">
      <c r="C1384" s="32"/>
    </row>
    <row r="1385" spans="3:3">
      <c r="C1385" s="32"/>
    </row>
    <row r="1386" spans="3:3">
      <c r="C1386" s="32"/>
    </row>
    <row r="1387" spans="3:3">
      <c r="C1387" s="32"/>
    </row>
    <row r="1388" spans="3:3">
      <c r="C1388" s="32"/>
    </row>
    <row r="1389" spans="3:3">
      <c r="C1389" s="32"/>
    </row>
    <row r="1390" spans="3:3">
      <c r="C1390" s="32"/>
    </row>
    <row r="1391" spans="3:3">
      <c r="C1391" s="32"/>
    </row>
    <row r="1392" spans="3:3">
      <c r="C1392" s="32"/>
    </row>
    <row r="1393" spans="3:3">
      <c r="C1393" s="32"/>
    </row>
    <row r="1394" spans="3:3">
      <c r="C1394" s="32"/>
    </row>
    <row r="1395" spans="3:3">
      <c r="C1395" s="32"/>
    </row>
    <row r="1396" spans="3:3">
      <c r="C1396" s="32"/>
    </row>
    <row r="1397" spans="3:3">
      <c r="C1397" s="32"/>
    </row>
    <row r="1398" spans="3:3">
      <c r="C1398" s="32"/>
    </row>
    <row r="1399" spans="3:3">
      <c r="C1399" s="32"/>
    </row>
    <row r="1400" spans="3:3">
      <c r="C1400" s="32"/>
    </row>
    <row r="1401" spans="3:3">
      <c r="C1401" s="32"/>
    </row>
    <row r="1402" spans="3:3">
      <c r="C1402" s="32"/>
    </row>
    <row r="1403" spans="3:3">
      <c r="C1403" s="32"/>
    </row>
    <row r="1404" spans="3:3">
      <c r="C1404" s="32"/>
    </row>
    <row r="1405" spans="3:3">
      <c r="C1405" s="32"/>
    </row>
    <row r="1406" spans="3:3">
      <c r="C1406" s="32"/>
    </row>
    <row r="1407" spans="3:3">
      <c r="C1407" s="32"/>
    </row>
    <row r="1408" spans="3:3">
      <c r="C1408" s="32"/>
    </row>
    <row r="1409" spans="3:3">
      <c r="C1409" s="32"/>
    </row>
    <row r="1410" spans="3:3">
      <c r="C1410" s="32"/>
    </row>
    <row r="1411" spans="3:3">
      <c r="C1411" s="32"/>
    </row>
    <row r="1412" spans="3:3">
      <c r="C1412" s="32"/>
    </row>
    <row r="1413" spans="3:3">
      <c r="C1413" s="32"/>
    </row>
    <row r="1414" spans="3:3">
      <c r="C1414" s="32"/>
    </row>
    <row r="1415" spans="3:3">
      <c r="C1415" s="32"/>
    </row>
    <row r="1416" spans="3:3">
      <c r="C1416" s="32"/>
    </row>
    <row r="1417" spans="3:3">
      <c r="C1417" s="32"/>
    </row>
    <row r="1418" spans="3:3">
      <c r="C1418" s="32"/>
    </row>
    <row r="1419" spans="3:3">
      <c r="C1419" s="32"/>
    </row>
    <row r="1420" spans="3:3">
      <c r="C1420" s="32"/>
    </row>
    <row r="1421" spans="3:3">
      <c r="C1421" s="32"/>
    </row>
    <row r="1422" spans="3:3">
      <c r="C1422" s="32"/>
    </row>
    <row r="1423" spans="3:3">
      <c r="C1423" s="32"/>
    </row>
    <row r="1424" spans="3:3">
      <c r="C1424" s="32"/>
    </row>
    <row r="1425" spans="3:3">
      <c r="C1425" s="32"/>
    </row>
    <row r="1426" spans="3:3">
      <c r="C1426" s="32"/>
    </row>
    <row r="1427" spans="3:3">
      <c r="C1427" s="32"/>
    </row>
    <row r="1428" spans="3:3">
      <c r="C1428" s="32"/>
    </row>
    <row r="1429" spans="3:3">
      <c r="C1429" s="32"/>
    </row>
    <row r="1430" spans="3:3">
      <c r="C1430" s="32"/>
    </row>
    <row r="1431" spans="3:3">
      <c r="C1431" s="32"/>
    </row>
    <row r="1432" spans="3:3">
      <c r="C1432" s="32"/>
    </row>
    <row r="1433" spans="3:3">
      <c r="C1433" s="32"/>
    </row>
    <row r="1434" spans="3:3">
      <c r="C1434" s="32"/>
    </row>
    <row r="1435" spans="3:3">
      <c r="C1435" s="32"/>
    </row>
    <row r="1436" spans="3:3">
      <c r="C1436" s="32"/>
    </row>
    <row r="1437" spans="3:3">
      <c r="C1437" s="32"/>
    </row>
    <row r="1438" spans="3:3">
      <c r="C1438" s="32"/>
    </row>
    <row r="1439" spans="3:3">
      <c r="C1439" s="32"/>
    </row>
    <row r="1440" spans="3:3">
      <c r="C1440" s="32"/>
    </row>
    <row r="1441" spans="3:3">
      <c r="C1441" s="32"/>
    </row>
    <row r="1442" spans="3:3">
      <c r="C1442" s="32"/>
    </row>
    <row r="1443" spans="3:3">
      <c r="C1443" s="32"/>
    </row>
    <row r="1444" spans="3:3">
      <c r="C1444" s="32"/>
    </row>
    <row r="1445" spans="3:3">
      <c r="C1445" s="32"/>
    </row>
    <row r="1446" spans="3:3">
      <c r="C1446" s="32"/>
    </row>
    <row r="1447" spans="3:3">
      <c r="C1447" s="32"/>
    </row>
    <row r="1448" spans="3:3">
      <c r="C1448" s="32"/>
    </row>
    <row r="1449" spans="3:3">
      <c r="C1449" s="32"/>
    </row>
    <row r="1450" spans="3:3">
      <c r="C1450" s="32"/>
    </row>
    <row r="1451" spans="3:3">
      <c r="C1451" s="32"/>
    </row>
    <row r="1452" spans="3:3">
      <c r="C1452" s="32"/>
    </row>
    <row r="1453" spans="3:3">
      <c r="C1453" s="32"/>
    </row>
    <row r="1454" spans="3:3">
      <c r="C1454" s="32"/>
    </row>
    <row r="1455" spans="3:3">
      <c r="C1455" s="32"/>
    </row>
    <row r="1456" spans="3:3">
      <c r="C1456" s="32"/>
    </row>
    <row r="1457" spans="3:3">
      <c r="C1457" s="32"/>
    </row>
    <row r="1458" spans="3:3">
      <c r="C1458" s="32"/>
    </row>
    <row r="1459" spans="3:3">
      <c r="C1459" s="32"/>
    </row>
    <row r="1460" spans="3:3">
      <c r="C1460" s="32"/>
    </row>
    <row r="1461" spans="3:3">
      <c r="C1461" s="32"/>
    </row>
    <row r="1462" spans="3:3">
      <c r="C1462" s="32"/>
    </row>
    <row r="1463" spans="3:3">
      <c r="C1463" s="32"/>
    </row>
    <row r="1464" spans="3:3">
      <c r="C1464" s="32"/>
    </row>
    <row r="1465" spans="3:3">
      <c r="C1465" s="32"/>
    </row>
    <row r="1466" spans="3:3">
      <c r="C1466" s="32"/>
    </row>
    <row r="1467" spans="3:3">
      <c r="C1467" s="32"/>
    </row>
    <row r="1468" spans="3:3">
      <c r="C1468" s="32"/>
    </row>
    <row r="1469" spans="3:3">
      <c r="C1469" s="32"/>
    </row>
    <row r="1470" spans="3:3">
      <c r="C1470" s="32"/>
    </row>
    <row r="1471" spans="3:3">
      <c r="C1471" s="32"/>
    </row>
    <row r="1472" spans="3:3">
      <c r="C1472" s="32"/>
    </row>
    <row r="1473" spans="3:3">
      <c r="C1473" s="32"/>
    </row>
    <row r="1474" spans="3:3">
      <c r="C1474" s="32"/>
    </row>
    <row r="1475" spans="3:3">
      <c r="C1475" s="32"/>
    </row>
    <row r="1476" spans="3:3">
      <c r="C1476" s="32"/>
    </row>
    <row r="1477" spans="3:3">
      <c r="C1477" s="32"/>
    </row>
    <row r="1478" spans="3:3">
      <c r="C1478" s="32"/>
    </row>
    <row r="1479" spans="3:3">
      <c r="C1479" s="32"/>
    </row>
    <row r="1480" spans="3:3">
      <c r="C1480" s="32"/>
    </row>
    <row r="1481" spans="3:3">
      <c r="C1481" s="32"/>
    </row>
    <row r="1482" spans="3:3">
      <c r="C1482" s="32"/>
    </row>
    <row r="1483" spans="3:3">
      <c r="C1483" s="32"/>
    </row>
    <row r="1484" spans="3:3">
      <c r="C1484" s="32"/>
    </row>
    <row r="1485" spans="3:3">
      <c r="C1485" s="32"/>
    </row>
    <row r="1486" spans="3:3">
      <c r="C1486" s="32"/>
    </row>
    <row r="1487" spans="3:3">
      <c r="C1487" s="32"/>
    </row>
    <row r="1488" spans="3:3">
      <c r="C1488" s="32"/>
    </row>
    <row r="1489" spans="3:3">
      <c r="C1489" s="32"/>
    </row>
    <row r="1490" spans="3:3">
      <c r="C1490" s="32"/>
    </row>
    <row r="1491" spans="3:3">
      <c r="C1491" s="32"/>
    </row>
    <row r="1492" spans="3:3">
      <c r="C1492" s="32"/>
    </row>
    <row r="1493" spans="3:3">
      <c r="C1493" s="32"/>
    </row>
    <row r="1494" spans="3:3">
      <c r="C1494" s="32"/>
    </row>
    <row r="1495" spans="3:3">
      <c r="C1495" s="32"/>
    </row>
    <row r="1496" spans="3:3">
      <c r="C1496" s="32"/>
    </row>
    <row r="1497" spans="3:3">
      <c r="C1497" s="32"/>
    </row>
    <row r="1498" spans="3:3">
      <c r="C1498" s="32"/>
    </row>
    <row r="1499" spans="3:3">
      <c r="C1499" s="32"/>
    </row>
    <row r="1500" spans="3:3">
      <c r="C1500" s="32"/>
    </row>
    <row r="1501" spans="3:3">
      <c r="C1501" s="32"/>
    </row>
    <row r="1502" spans="3:3">
      <c r="C1502" s="32"/>
    </row>
    <row r="1503" spans="3:3">
      <c r="C1503" s="32"/>
    </row>
    <row r="1504" spans="3:3">
      <c r="C1504" s="32"/>
    </row>
    <row r="1505" spans="3:3">
      <c r="C1505" s="32"/>
    </row>
    <row r="1506" spans="3:3">
      <c r="C1506" s="32"/>
    </row>
    <row r="1507" spans="3:3">
      <c r="C1507" s="32"/>
    </row>
    <row r="1508" spans="3:3">
      <c r="C1508" s="32"/>
    </row>
    <row r="1509" spans="3:3">
      <c r="C1509" s="32"/>
    </row>
    <row r="1510" spans="3:3">
      <c r="C1510" s="32"/>
    </row>
    <row r="1511" spans="3:3">
      <c r="C1511" s="32"/>
    </row>
    <row r="1512" spans="3:3">
      <c r="C1512" s="32"/>
    </row>
    <row r="1513" spans="3:3">
      <c r="C1513" s="32"/>
    </row>
    <row r="1514" spans="3:3">
      <c r="C1514" s="32"/>
    </row>
    <row r="1515" spans="3:3">
      <c r="C1515" s="32"/>
    </row>
    <row r="1516" spans="3:3">
      <c r="C1516" s="32"/>
    </row>
    <row r="1517" spans="3:3">
      <c r="C1517" s="32"/>
    </row>
    <row r="1518" spans="3:3">
      <c r="C1518" s="32"/>
    </row>
    <row r="1519" spans="3:3">
      <c r="C1519" s="32"/>
    </row>
    <row r="1520" spans="3:3">
      <c r="C1520" s="32"/>
    </row>
    <row r="1521" spans="3:3">
      <c r="C1521" s="32"/>
    </row>
    <row r="1522" spans="3:3">
      <c r="C1522" s="32"/>
    </row>
    <row r="1523" spans="3:3">
      <c r="C1523" s="32"/>
    </row>
    <row r="1524" spans="3:3">
      <c r="C1524" s="32"/>
    </row>
    <row r="1525" spans="3:3">
      <c r="C1525" s="32"/>
    </row>
    <row r="1526" spans="3:3">
      <c r="C1526" s="32"/>
    </row>
    <row r="1527" spans="3:3">
      <c r="C1527" s="32"/>
    </row>
    <row r="1528" spans="3:3">
      <c r="C1528" s="32"/>
    </row>
    <row r="1529" spans="3:3">
      <c r="C1529" s="32"/>
    </row>
    <row r="1530" spans="3:3">
      <c r="C1530" s="32"/>
    </row>
    <row r="1531" spans="3:3">
      <c r="C1531" s="32"/>
    </row>
    <row r="1532" spans="3:3">
      <c r="C1532" s="32"/>
    </row>
    <row r="1533" spans="3:3">
      <c r="C1533" s="32"/>
    </row>
    <row r="1534" spans="3:3">
      <c r="C1534" s="32"/>
    </row>
    <row r="1535" spans="3:3">
      <c r="C1535" s="32"/>
    </row>
    <row r="1536" spans="3:3">
      <c r="C1536" s="32"/>
    </row>
    <row r="1537" spans="3:3">
      <c r="C1537" s="32"/>
    </row>
    <row r="1538" spans="3:3">
      <c r="C1538" s="32"/>
    </row>
    <row r="1539" spans="3:3">
      <c r="C1539" s="32"/>
    </row>
    <row r="1540" spans="3:3">
      <c r="C1540" s="32"/>
    </row>
    <row r="1541" spans="3:3">
      <c r="C1541" s="32"/>
    </row>
    <row r="1542" spans="3:3">
      <c r="C1542" s="32"/>
    </row>
    <row r="1543" spans="3:3">
      <c r="C1543" s="32"/>
    </row>
    <row r="1544" spans="3:3">
      <c r="C1544" s="32"/>
    </row>
    <row r="1545" spans="3:3">
      <c r="C1545" s="32"/>
    </row>
    <row r="1546" spans="3:3">
      <c r="C1546" s="32"/>
    </row>
    <row r="1547" spans="3:3">
      <c r="C1547" s="32"/>
    </row>
    <row r="1548" spans="3:3">
      <c r="C1548" s="32"/>
    </row>
    <row r="1549" spans="3:3">
      <c r="C1549" s="32"/>
    </row>
    <row r="1550" spans="3:3">
      <c r="C1550" s="32"/>
    </row>
    <row r="1551" spans="3:3">
      <c r="C1551" s="32"/>
    </row>
    <row r="1552" spans="3:3">
      <c r="C1552" s="32"/>
    </row>
    <row r="1553" spans="3:3">
      <c r="C1553" s="32"/>
    </row>
    <row r="1554" spans="3:3">
      <c r="C1554" s="32"/>
    </row>
    <row r="1555" spans="3:3">
      <c r="C1555" s="32"/>
    </row>
    <row r="1556" spans="3:3">
      <c r="C1556" s="32"/>
    </row>
    <row r="1557" spans="3:3">
      <c r="C1557" s="32"/>
    </row>
    <row r="1558" spans="3:3">
      <c r="C1558" s="32"/>
    </row>
    <row r="1559" spans="3:3">
      <c r="C1559" s="32"/>
    </row>
    <row r="1560" spans="3:3">
      <c r="C1560" s="32"/>
    </row>
    <row r="1561" spans="3:3">
      <c r="C1561" s="32"/>
    </row>
    <row r="1562" spans="3:3">
      <c r="C1562" s="32"/>
    </row>
    <row r="1563" spans="3:3">
      <c r="C1563" s="32"/>
    </row>
    <row r="1564" spans="3:3">
      <c r="C1564" s="32"/>
    </row>
    <row r="1565" spans="3:3">
      <c r="C1565" s="32"/>
    </row>
    <row r="1566" spans="3:3">
      <c r="C1566" s="32"/>
    </row>
    <row r="1567" spans="3:3">
      <c r="C1567" s="32"/>
    </row>
    <row r="1568" spans="3:3">
      <c r="C1568" s="32"/>
    </row>
    <row r="1569" spans="3:3">
      <c r="C1569" s="32"/>
    </row>
    <row r="1570" spans="3:3">
      <c r="C1570" s="32"/>
    </row>
    <row r="1571" spans="3:3">
      <c r="C1571" s="32"/>
    </row>
    <row r="1572" spans="3:3">
      <c r="C1572" s="32"/>
    </row>
    <row r="1573" spans="3:3">
      <c r="C1573" s="32"/>
    </row>
    <row r="1574" spans="3:3">
      <c r="C1574" s="32"/>
    </row>
    <row r="1575" spans="3:3">
      <c r="C1575" s="32"/>
    </row>
    <row r="1576" spans="3:3">
      <c r="C1576" s="32"/>
    </row>
    <row r="1577" spans="3:3">
      <c r="C1577" s="32"/>
    </row>
    <row r="1578" spans="3:3">
      <c r="C1578" s="32"/>
    </row>
    <row r="1579" spans="3:3">
      <c r="C1579" s="32"/>
    </row>
    <row r="1580" spans="3:3">
      <c r="C1580" s="32"/>
    </row>
    <row r="1581" spans="3:3">
      <c r="C1581" s="32"/>
    </row>
    <row r="1582" spans="3:3">
      <c r="C1582" s="32"/>
    </row>
    <row r="1583" spans="3:3">
      <c r="C1583" s="32"/>
    </row>
    <row r="1584" spans="3:3">
      <c r="C1584" s="32"/>
    </row>
    <row r="1585" spans="3:3">
      <c r="C1585" s="32"/>
    </row>
    <row r="1586" spans="3:3">
      <c r="C1586" s="32"/>
    </row>
    <row r="1587" spans="3:3">
      <c r="C1587" s="32"/>
    </row>
    <row r="1588" spans="3:3">
      <c r="C1588" s="32"/>
    </row>
    <row r="1589" spans="3:3">
      <c r="C1589" s="32"/>
    </row>
    <row r="1590" spans="3:3">
      <c r="C1590" s="32"/>
    </row>
    <row r="1591" spans="3:3">
      <c r="C1591" s="32"/>
    </row>
    <row r="1592" spans="3:3">
      <c r="C1592" s="32"/>
    </row>
    <row r="1593" spans="3:3">
      <c r="C1593" s="32"/>
    </row>
    <row r="1594" spans="3:3">
      <c r="C1594" s="32"/>
    </row>
    <row r="1595" spans="3:3">
      <c r="C1595" s="32"/>
    </row>
    <row r="1596" spans="3:3">
      <c r="C1596" s="32"/>
    </row>
    <row r="1597" spans="3:3">
      <c r="C1597" s="32"/>
    </row>
    <row r="1598" spans="3:3">
      <c r="C1598" s="32"/>
    </row>
    <row r="1599" spans="3:3">
      <c r="C1599" s="32"/>
    </row>
    <row r="1600" spans="3:3">
      <c r="C1600" s="32"/>
    </row>
    <row r="1601" spans="3:3">
      <c r="C1601" s="32"/>
    </row>
    <row r="1602" spans="3:3">
      <c r="C1602" s="32"/>
    </row>
    <row r="1603" spans="3:3">
      <c r="C1603" s="32"/>
    </row>
    <row r="1604" spans="3:3">
      <c r="C1604" s="32"/>
    </row>
    <row r="1605" spans="3:3">
      <c r="C1605" s="32"/>
    </row>
    <row r="1606" spans="3:3">
      <c r="C1606" s="32"/>
    </row>
    <row r="1607" spans="3:3">
      <c r="C1607" s="32"/>
    </row>
    <row r="1608" spans="3:3">
      <c r="C1608" s="32"/>
    </row>
    <row r="1609" spans="3:3">
      <c r="C1609" s="32"/>
    </row>
    <row r="1610" spans="3:3">
      <c r="C1610" s="32"/>
    </row>
    <row r="1611" spans="3:3">
      <c r="C1611" s="32"/>
    </row>
    <row r="1612" spans="3:3">
      <c r="C1612" s="32"/>
    </row>
    <row r="1613" spans="3:3">
      <c r="C1613" s="32"/>
    </row>
    <row r="1614" spans="3:3">
      <c r="C1614" s="32"/>
    </row>
    <row r="1615" spans="3:3">
      <c r="C1615" s="32"/>
    </row>
    <row r="1616" spans="3:3">
      <c r="C1616" s="32"/>
    </row>
    <row r="1617" spans="3:3">
      <c r="C1617" s="32"/>
    </row>
    <row r="1618" spans="3:3">
      <c r="C1618" s="32"/>
    </row>
    <row r="1619" spans="3:3">
      <c r="C1619" s="32"/>
    </row>
    <row r="1620" spans="3:3">
      <c r="C1620" s="32"/>
    </row>
    <row r="1621" spans="3:3">
      <c r="C1621" s="32"/>
    </row>
    <row r="1622" spans="3:3">
      <c r="C1622" s="32"/>
    </row>
    <row r="1623" spans="3:3">
      <c r="C1623" s="32"/>
    </row>
    <row r="1624" spans="3:3">
      <c r="C1624" s="32"/>
    </row>
    <row r="1625" spans="3:3">
      <c r="C1625" s="32"/>
    </row>
    <row r="1626" spans="3:3">
      <c r="C1626" s="32"/>
    </row>
    <row r="1627" spans="3:3">
      <c r="C1627" s="32"/>
    </row>
    <row r="1628" spans="3:3">
      <c r="C1628" s="32"/>
    </row>
    <row r="1629" spans="3:3">
      <c r="C1629" s="32"/>
    </row>
    <row r="1630" spans="3:3">
      <c r="C1630" s="32"/>
    </row>
    <row r="1631" spans="3:3">
      <c r="C1631" s="32"/>
    </row>
    <row r="1632" spans="3:3">
      <c r="C1632" s="32"/>
    </row>
    <row r="1633" spans="3:3">
      <c r="C1633" s="32"/>
    </row>
    <row r="1634" spans="3:3">
      <c r="C1634" s="32"/>
    </row>
    <row r="1635" spans="3:3">
      <c r="C1635" s="32"/>
    </row>
    <row r="1636" spans="3:3">
      <c r="C1636" s="32"/>
    </row>
    <row r="1637" spans="3:3">
      <c r="C1637" s="32"/>
    </row>
    <row r="1638" spans="3:3">
      <c r="C1638" s="32"/>
    </row>
    <row r="1639" spans="3:3">
      <c r="C1639" s="32"/>
    </row>
    <row r="1640" spans="3:3">
      <c r="C1640" s="32"/>
    </row>
    <row r="1641" spans="3:3">
      <c r="C1641" s="32"/>
    </row>
    <row r="1642" spans="3:3">
      <c r="C1642" s="32"/>
    </row>
    <row r="1643" spans="3:3">
      <c r="C1643" s="32"/>
    </row>
    <row r="1644" spans="3:3">
      <c r="C1644" s="32"/>
    </row>
    <row r="1645" spans="3:3">
      <c r="C1645" s="32"/>
    </row>
    <row r="1646" spans="3:3">
      <c r="C1646" s="32"/>
    </row>
    <row r="1647" spans="3:3">
      <c r="C1647" s="32"/>
    </row>
    <row r="1648" spans="3:3">
      <c r="C1648" s="32"/>
    </row>
    <row r="1649" spans="3:3">
      <c r="C1649" s="32"/>
    </row>
    <row r="1650" spans="3:3">
      <c r="C1650" s="32"/>
    </row>
    <row r="1651" spans="3:3">
      <c r="C1651" s="32"/>
    </row>
    <row r="1652" spans="3:3">
      <c r="C1652" s="32"/>
    </row>
    <row r="1653" spans="3:3">
      <c r="C1653" s="32"/>
    </row>
    <row r="1654" spans="3:3">
      <c r="C1654" s="32"/>
    </row>
    <row r="1655" spans="3:3">
      <c r="C1655" s="32"/>
    </row>
    <row r="1656" spans="3:3">
      <c r="C1656" s="32"/>
    </row>
    <row r="1657" spans="3:3">
      <c r="C1657" s="32"/>
    </row>
    <row r="1658" spans="3:3">
      <c r="C1658" s="32"/>
    </row>
    <row r="1659" spans="3:3">
      <c r="C1659" s="32"/>
    </row>
    <row r="1660" spans="3:3">
      <c r="C1660" s="32"/>
    </row>
    <row r="1661" spans="3:3">
      <c r="C1661" s="32"/>
    </row>
    <row r="1662" spans="3:3">
      <c r="C1662" s="32"/>
    </row>
    <row r="1663" spans="3:3">
      <c r="C1663" s="32"/>
    </row>
    <row r="1664" spans="3:3">
      <c r="C1664" s="32"/>
    </row>
    <row r="1665" spans="3:3">
      <c r="C1665" s="32"/>
    </row>
    <row r="1666" spans="3:3">
      <c r="C1666" s="32"/>
    </row>
    <row r="1667" spans="3:3">
      <c r="C1667" s="32"/>
    </row>
    <row r="1668" spans="3:3">
      <c r="C1668" s="32"/>
    </row>
    <row r="1669" spans="3:3">
      <c r="C1669" s="32"/>
    </row>
    <row r="1670" spans="3:3">
      <c r="C1670" s="32"/>
    </row>
    <row r="1671" spans="3:3">
      <c r="C1671" s="32"/>
    </row>
    <row r="1672" spans="3:3">
      <c r="C1672" s="32"/>
    </row>
    <row r="1673" spans="3:3">
      <c r="C1673" s="32"/>
    </row>
    <row r="1674" spans="3:3">
      <c r="C1674" s="32"/>
    </row>
    <row r="1675" spans="3:3">
      <c r="C1675" s="32"/>
    </row>
    <row r="1676" spans="3:3">
      <c r="C1676" s="32"/>
    </row>
    <row r="1677" spans="3:3">
      <c r="C1677" s="32"/>
    </row>
    <row r="1678" spans="3:3">
      <c r="C1678" s="32"/>
    </row>
    <row r="1679" spans="3:3">
      <c r="C1679" s="32"/>
    </row>
    <row r="1680" spans="3:3">
      <c r="C1680" s="32"/>
    </row>
    <row r="1681" spans="3:3">
      <c r="C1681" s="32"/>
    </row>
    <row r="1682" spans="3:3">
      <c r="C1682" s="32"/>
    </row>
    <row r="1683" spans="3:3">
      <c r="C1683" s="32"/>
    </row>
    <row r="1684" spans="3:3">
      <c r="C1684" s="32"/>
    </row>
    <row r="1685" spans="3:3">
      <c r="C1685" s="32"/>
    </row>
    <row r="1686" spans="3:3">
      <c r="C1686" s="32"/>
    </row>
    <row r="1687" spans="3:3">
      <c r="C1687" s="32"/>
    </row>
    <row r="1688" spans="3:3">
      <c r="C1688" s="32"/>
    </row>
    <row r="1689" spans="3:3">
      <c r="C1689" s="32"/>
    </row>
    <row r="1690" spans="3:3">
      <c r="C1690" s="32"/>
    </row>
    <row r="1691" spans="3:3">
      <c r="C1691" s="32"/>
    </row>
    <row r="1692" spans="3:3">
      <c r="C1692" s="32"/>
    </row>
    <row r="1693" spans="3:3">
      <c r="C1693" s="32"/>
    </row>
    <row r="1694" spans="3:3">
      <c r="C1694" s="32"/>
    </row>
    <row r="1695" spans="3:3">
      <c r="C1695" s="32"/>
    </row>
    <row r="1696" spans="3:3">
      <c r="C1696" s="32"/>
    </row>
    <row r="1697" spans="3:3">
      <c r="C1697" s="32"/>
    </row>
    <row r="1698" spans="3:3">
      <c r="C1698" s="32"/>
    </row>
    <row r="1699" spans="3:3">
      <c r="C1699" s="32"/>
    </row>
    <row r="1700" spans="3:3">
      <c r="C1700" s="32"/>
    </row>
    <row r="1701" spans="3:3">
      <c r="C1701" s="32"/>
    </row>
    <row r="1702" spans="3:3">
      <c r="C1702" s="32"/>
    </row>
    <row r="1703" spans="3:3">
      <c r="C1703" s="32"/>
    </row>
    <row r="1704" spans="3:3">
      <c r="C1704" s="32"/>
    </row>
    <row r="1705" spans="3:3">
      <c r="C1705" s="32"/>
    </row>
    <row r="1706" spans="3:3">
      <c r="C1706" s="32"/>
    </row>
    <row r="1707" spans="3:3">
      <c r="C1707" s="32"/>
    </row>
    <row r="1708" spans="3:3">
      <c r="C1708" s="32"/>
    </row>
    <row r="1709" spans="3:3">
      <c r="C1709" s="32"/>
    </row>
    <row r="1710" spans="3:3">
      <c r="C1710" s="32"/>
    </row>
    <row r="1711" spans="3:3">
      <c r="C1711" s="32"/>
    </row>
    <row r="1712" spans="3:3">
      <c r="C1712" s="32"/>
    </row>
    <row r="1713" spans="3:3">
      <c r="C1713" s="32"/>
    </row>
    <row r="1714" spans="3:3">
      <c r="C1714" s="32"/>
    </row>
    <row r="1715" spans="3:3">
      <c r="C1715" s="32"/>
    </row>
    <row r="1716" spans="3:3">
      <c r="C1716" s="32"/>
    </row>
    <row r="1717" spans="3:3">
      <c r="C1717" s="32"/>
    </row>
    <row r="1718" spans="3:3">
      <c r="C1718" s="32"/>
    </row>
    <row r="1719" spans="3:3">
      <c r="C1719" s="32"/>
    </row>
    <row r="1720" spans="3:3">
      <c r="C1720" s="32"/>
    </row>
    <row r="1721" spans="3:3">
      <c r="C1721" s="32"/>
    </row>
    <row r="1722" spans="3:3">
      <c r="C1722" s="32"/>
    </row>
    <row r="1723" spans="3:3">
      <c r="C1723" s="32"/>
    </row>
    <row r="1724" spans="3:3">
      <c r="C1724" s="32"/>
    </row>
    <row r="1725" spans="3:3">
      <c r="C1725" s="32"/>
    </row>
    <row r="1726" spans="3:3">
      <c r="C1726" s="32"/>
    </row>
    <row r="1727" spans="3:3">
      <c r="C1727" s="32"/>
    </row>
    <row r="1728" spans="3:3">
      <c r="C1728" s="32"/>
    </row>
    <row r="1729" spans="3:3">
      <c r="C1729" s="32"/>
    </row>
    <row r="1730" spans="3:3">
      <c r="C1730" s="32"/>
    </row>
    <row r="1731" spans="3:3">
      <c r="C1731" s="32"/>
    </row>
    <row r="1732" spans="3:3">
      <c r="C1732" s="32"/>
    </row>
    <row r="1733" spans="3:3">
      <c r="C1733" s="32"/>
    </row>
    <row r="1734" spans="3:3">
      <c r="C1734" s="32"/>
    </row>
    <row r="1735" spans="3:3">
      <c r="C1735" s="32"/>
    </row>
    <row r="1736" spans="3:3">
      <c r="C1736" s="32"/>
    </row>
    <row r="1737" spans="3:3">
      <c r="C1737" s="32"/>
    </row>
    <row r="1738" spans="3:3">
      <c r="C1738" s="32"/>
    </row>
    <row r="1739" spans="3:3">
      <c r="C1739" s="32"/>
    </row>
    <row r="1740" spans="3:3">
      <c r="C1740" s="32"/>
    </row>
    <row r="1741" spans="3:3">
      <c r="C1741" s="32"/>
    </row>
    <row r="1742" spans="3:3">
      <c r="C1742" s="32"/>
    </row>
    <row r="1743" spans="3:3">
      <c r="C1743" s="32"/>
    </row>
    <row r="1744" spans="3:3">
      <c r="C1744" s="32"/>
    </row>
    <row r="1745" spans="3:3">
      <c r="C1745" s="32"/>
    </row>
    <row r="1746" spans="3:3">
      <c r="C1746" s="32"/>
    </row>
    <row r="1747" spans="3:3">
      <c r="C1747" s="32"/>
    </row>
    <row r="1748" spans="3:3">
      <c r="C1748" s="32"/>
    </row>
    <row r="1749" spans="3:3">
      <c r="C1749" s="32"/>
    </row>
    <row r="1750" spans="3:3">
      <c r="C1750" s="32"/>
    </row>
    <row r="1751" spans="3:3">
      <c r="C1751" s="32"/>
    </row>
    <row r="1752" spans="3:3">
      <c r="C1752" s="32"/>
    </row>
    <row r="1753" spans="3:3">
      <c r="C1753" s="32"/>
    </row>
    <row r="1754" spans="3:3">
      <c r="C1754" s="32"/>
    </row>
    <row r="1755" spans="3:3">
      <c r="C1755" s="32"/>
    </row>
    <row r="1756" spans="3:3">
      <c r="C1756" s="32"/>
    </row>
    <row r="1757" spans="3:3">
      <c r="C1757" s="32"/>
    </row>
    <row r="1758" spans="3:3">
      <c r="C1758" s="32"/>
    </row>
    <row r="1759" spans="3:3">
      <c r="C1759" s="32"/>
    </row>
    <row r="1760" spans="3:3">
      <c r="C1760" s="32"/>
    </row>
    <row r="1761" spans="3:3">
      <c r="C1761" s="32"/>
    </row>
    <row r="1762" spans="3:3">
      <c r="C1762" s="32"/>
    </row>
    <row r="1763" spans="3:3">
      <c r="C1763" s="32"/>
    </row>
    <row r="1764" spans="3:3">
      <c r="C1764" s="32"/>
    </row>
    <row r="1765" spans="3:3">
      <c r="C1765" s="32"/>
    </row>
    <row r="1766" spans="3:3">
      <c r="C1766" s="32"/>
    </row>
    <row r="1767" spans="3:3">
      <c r="C1767" s="32"/>
    </row>
    <row r="1768" spans="3:3">
      <c r="C1768" s="32"/>
    </row>
    <row r="1769" spans="3:3">
      <c r="C1769" s="32"/>
    </row>
    <row r="1770" spans="3:3">
      <c r="C1770" s="32"/>
    </row>
    <row r="1771" spans="3:3">
      <c r="C1771" s="32"/>
    </row>
    <row r="1772" spans="3:3">
      <c r="C1772" s="32"/>
    </row>
    <row r="1773" spans="3:3">
      <c r="C1773" s="32"/>
    </row>
    <row r="1774" spans="3:3">
      <c r="C1774" s="32"/>
    </row>
    <row r="1775" spans="3:3">
      <c r="C1775" s="32"/>
    </row>
    <row r="1776" spans="3:3">
      <c r="C1776" s="32"/>
    </row>
    <row r="1777" spans="3:3">
      <c r="C1777" s="32"/>
    </row>
    <row r="1778" spans="3:3">
      <c r="C1778" s="32"/>
    </row>
    <row r="1779" spans="3:3">
      <c r="C1779" s="32"/>
    </row>
    <row r="1780" spans="3:3">
      <c r="C1780" s="32"/>
    </row>
    <row r="1781" spans="3:3">
      <c r="C1781" s="32"/>
    </row>
    <row r="1782" spans="3:3">
      <c r="C1782" s="32"/>
    </row>
    <row r="1783" spans="3:3">
      <c r="C1783" s="32"/>
    </row>
    <row r="1784" spans="3:3">
      <c r="C1784" s="32"/>
    </row>
    <row r="1785" spans="3:3">
      <c r="C1785" s="32"/>
    </row>
    <row r="1786" spans="3:3">
      <c r="C1786" s="32"/>
    </row>
    <row r="1787" spans="3:3">
      <c r="C1787" s="32"/>
    </row>
    <row r="1788" spans="3:3">
      <c r="C1788" s="32"/>
    </row>
    <row r="1789" spans="3:3">
      <c r="C1789" s="32"/>
    </row>
    <row r="1790" spans="3:3">
      <c r="C1790" s="32"/>
    </row>
    <row r="1791" spans="3:3">
      <c r="C1791" s="32"/>
    </row>
    <row r="1792" spans="3:3">
      <c r="C1792" s="32"/>
    </row>
    <row r="1793" spans="3:3">
      <c r="C1793" s="32"/>
    </row>
    <row r="1794" spans="3:3">
      <c r="C1794" s="32"/>
    </row>
    <row r="1795" spans="3:3">
      <c r="C1795" s="32"/>
    </row>
    <row r="1796" spans="3:3">
      <c r="C1796" s="32"/>
    </row>
    <row r="1797" spans="3:3">
      <c r="C1797" s="32"/>
    </row>
    <row r="1798" spans="3:3">
      <c r="C1798" s="32"/>
    </row>
    <row r="1799" spans="3:3">
      <c r="C1799" s="32"/>
    </row>
    <row r="1800" spans="3:3">
      <c r="C1800" s="32"/>
    </row>
    <row r="1801" spans="3:3">
      <c r="C1801" s="32"/>
    </row>
    <row r="1802" spans="3:3">
      <c r="C1802" s="32"/>
    </row>
    <row r="1803" spans="3:3">
      <c r="C1803" s="32"/>
    </row>
    <row r="1804" spans="3:3">
      <c r="C1804" s="32"/>
    </row>
    <row r="1805" spans="3:3">
      <c r="C1805" s="32"/>
    </row>
    <row r="1806" spans="3:3">
      <c r="C1806" s="32"/>
    </row>
    <row r="1807" spans="3:3">
      <c r="C1807" s="32"/>
    </row>
    <row r="1808" spans="3:3">
      <c r="C1808" s="32"/>
    </row>
    <row r="1809" spans="3:3">
      <c r="C1809" s="32"/>
    </row>
    <row r="1810" spans="3:3">
      <c r="C1810" s="32"/>
    </row>
    <row r="1811" spans="3:3">
      <c r="C1811" s="32"/>
    </row>
    <row r="1812" spans="3:3">
      <c r="C1812" s="32"/>
    </row>
    <row r="1813" spans="3:3">
      <c r="C1813" s="32"/>
    </row>
    <row r="1814" spans="3:3">
      <c r="C1814" s="32"/>
    </row>
    <row r="1815" spans="3:3">
      <c r="C1815" s="32"/>
    </row>
    <row r="1816" spans="3:3">
      <c r="C1816" s="32"/>
    </row>
    <row r="1817" spans="3:3">
      <c r="C1817" s="32"/>
    </row>
    <row r="1818" spans="3:3">
      <c r="C1818" s="32"/>
    </row>
    <row r="1819" spans="3:3">
      <c r="C1819" s="32"/>
    </row>
    <row r="1820" spans="3:3">
      <c r="C1820" s="32"/>
    </row>
    <row r="1821" spans="3:3">
      <c r="C1821" s="32"/>
    </row>
    <row r="1822" spans="3:3">
      <c r="C1822" s="32"/>
    </row>
    <row r="1823" spans="3:3">
      <c r="C1823" s="32"/>
    </row>
    <row r="1824" spans="3:3">
      <c r="C1824" s="32"/>
    </row>
    <row r="1825" spans="3:3">
      <c r="C1825" s="32"/>
    </row>
    <row r="1826" spans="3:3">
      <c r="C1826" s="32"/>
    </row>
    <row r="1827" spans="3:3">
      <c r="C1827" s="32"/>
    </row>
    <row r="1828" spans="3:3">
      <c r="C1828" s="32"/>
    </row>
    <row r="1829" spans="3:3">
      <c r="C1829" s="32"/>
    </row>
    <row r="1830" spans="3:3">
      <c r="C1830" s="32"/>
    </row>
    <row r="1831" spans="3:3">
      <c r="C1831" s="32"/>
    </row>
    <row r="1832" spans="3:3">
      <c r="C1832" s="32"/>
    </row>
    <row r="1833" spans="3:3">
      <c r="C1833" s="32"/>
    </row>
    <row r="1834" spans="3:3">
      <c r="C1834" s="32"/>
    </row>
    <row r="1835" spans="3:3">
      <c r="C1835" s="32"/>
    </row>
    <row r="1836" spans="3:3">
      <c r="C1836" s="32"/>
    </row>
    <row r="1837" spans="3:3">
      <c r="C1837" s="32"/>
    </row>
    <row r="1838" spans="3:3">
      <c r="C1838" s="32"/>
    </row>
    <row r="1839" spans="3:3">
      <c r="C1839" s="32"/>
    </row>
    <row r="1840" spans="3:3">
      <c r="C1840" s="32"/>
    </row>
    <row r="1841" spans="3:3">
      <c r="C1841" s="32"/>
    </row>
    <row r="1842" spans="3:3">
      <c r="C1842" s="32"/>
    </row>
    <row r="1843" spans="3:3">
      <c r="C1843" s="32"/>
    </row>
    <row r="1844" spans="3:3">
      <c r="C1844" s="32"/>
    </row>
    <row r="1845" spans="3:3">
      <c r="C1845" s="32"/>
    </row>
    <row r="1846" spans="3:3">
      <c r="C1846" s="32"/>
    </row>
    <row r="1847" spans="3:3">
      <c r="C1847" s="32"/>
    </row>
    <row r="1848" spans="3:3">
      <c r="C1848" s="32"/>
    </row>
    <row r="1849" spans="3:3">
      <c r="C1849" s="32"/>
    </row>
    <row r="1850" spans="3:3">
      <c r="C1850" s="32"/>
    </row>
    <row r="1851" spans="3:3">
      <c r="C1851" s="32"/>
    </row>
    <row r="1852" spans="3:3">
      <c r="C1852" s="32"/>
    </row>
    <row r="1853" spans="3:3">
      <c r="C1853" s="32"/>
    </row>
    <row r="1854" spans="3:3">
      <c r="C1854" s="32"/>
    </row>
    <row r="1855" spans="3:3">
      <c r="C1855" s="32"/>
    </row>
    <row r="1856" spans="3:3">
      <c r="C1856" s="32"/>
    </row>
    <row r="1857" spans="3:3">
      <c r="C1857" s="32"/>
    </row>
    <row r="1858" spans="3:3">
      <c r="C1858" s="32"/>
    </row>
    <row r="1859" spans="3:3">
      <c r="C1859" s="32"/>
    </row>
    <row r="1860" spans="3:3">
      <c r="C1860" s="32"/>
    </row>
    <row r="1861" spans="3:3">
      <c r="C1861" s="32"/>
    </row>
    <row r="1862" spans="3:3">
      <c r="C1862" s="32"/>
    </row>
    <row r="1863" spans="3:3">
      <c r="C1863" s="32"/>
    </row>
    <row r="1864" spans="3:3">
      <c r="C1864" s="32"/>
    </row>
    <row r="1865" spans="3:3">
      <c r="C1865" s="32"/>
    </row>
    <row r="1866" spans="3:3">
      <c r="C1866" s="32"/>
    </row>
    <row r="1867" spans="3:3">
      <c r="C1867" s="32"/>
    </row>
    <row r="1868" spans="3:3">
      <c r="C1868" s="32"/>
    </row>
    <row r="1869" spans="3:3">
      <c r="C1869" s="32"/>
    </row>
    <row r="1870" spans="3:3">
      <c r="C1870" s="32"/>
    </row>
    <row r="1871" spans="3:3">
      <c r="C1871" s="32"/>
    </row>
    <row r="1872" spans="3:3">
      <c r="C1872" s="32"/>
    </row>
    <row r="1873" spans="3:3">
      <c r="C1873" s="32"/>
    </row>
    <row r="1874" spans="3:3">
      <c r="C1874" s="32"/>
    </row>
    <row r="1875" spans="3:3">
      <c r="C1875" s="32"/>
    </row>
    <row r="1876" spans="3:3">
      <c r="C1876" s="32"/>
    </row>
    <row r="1877" spans="3:3">
      <c r="C1877" s="32"/>
    </row>
    <row r="1878" spans="3:3">
      <c r="C1878" s="32"/>
    </row>
    <row r="1879" spans="3:3">
      <c r="C1879" s="32"/>
    </row>
    <row r="1880" spans="3:3">
      <c r="C1880" s="32"/>
    </row>
    <row r="1881" spans="3:3">
      <c r="C1881" s="32"/>
    </row>
    <row r="1882" spans="3:3">
      <c r="C1882" s="32"/>
    </row>
    <row r="1883" spans="3:3">
      <c r="C1883" s="32"/>
    </row>
    <row r="1884" spans="3:3">
      <c r="C1884" s="32"/>
    </row>
    <row r="1885" spans="3:3">
      <c r="C1885" s="32"/>
    </row>
    <row r="1886" spans="3:3">
      <c r="C1886" s="32"/>
    </row>
    <row r="1887" spans="3:3">
      <c r="C1887" s="32"/>
    </row>
    <row r="1888" spans="3:3">
      <c r="C1888" s="32"/>
    </row>
    <row r="1889" spans="3:3">
      <c r="C1889" s="32"/>
    </row>
    <row r="1890" spans="3:3">
      <c r="C1890" s="32"/>
    </row>
    <row r="1891" spans="3:3">
      <c r="C1891" s="32"/>
    </row>
    <row r="1892" spans="3:3">
      <c r="C1892" s="32"/>
    </row>
    <row r="1893" spans="3:3">
      <c r="C1893" s="32"/>
    </row>
    <row r="1894" spans="3:3">
      <c r="C1894" s="32"/>
    </row>
    <row r="1895" spans="3:3">
      <c r="C1895" s="32"/>
    </row>
    <row r="1896" spans="3:3">
      <c r="C1896" s="32"/>
    </row>
    <row r="1897" spans="3:3">
      <c r="C1897" s="32"/>
    </row>
    <row r="1898" spans="3:3">
      <c r="C1898" s="32"/>
    </row>
    <row r="1899" spans="3:3">
      <c r="C1899" s="32"/>
    </row>
    <row r="1900" spans="3:3">
      <c r="C1900" s="32"/>
    </row>
    <row r="1901" spans="3:3">
      <c r="C1901" s="32"/>
    </row>
    <row r="1902" spans="3:3">
      <c r="C1902" s="32"/>
    </row>
    <row r="1903" spans="3:3">
      <c r="C1903" s="32"/>
    </row>
    <row r="1904" spans="3:3">
      <c r="C1904" s="32"/>
    </row>
    <row r="1905" spans="3:3">
      <c r="C1905" s="32"/>
    </row>
    <row r="1906" spans="3:3">
      <c r="C1906" s="32"/>
    </row>
    <row r="1907" spans="3:3">
      <c r="C1907" s="32"/>
    </row>
    <row r="1908" spans="3:3">
      <c r="C1908" s="32"/>
    </row>
    <row r="1909" spans="3:3">
      <c r="C1909" s="32"/>
    </row>
    <row r="1910" spans="3:3">
      <c r="C1910" s="32"/>
    </row>
    <row r="1911" spans="3:3">
      <c r="C1911" s="32"/>
    </row>
    <row r="1912" spans="3:3">
      <c r="C1912" s="32"/>
    </row>
    <row r="1913" spans="3:3">
      <c r="C1913" s="32"/>
    </row>
    <row r="1914" spans="3:3">
      <c r="C1914" s="32"/>
    </row>
    <row r="1915" spans="3:3">
      <c r="C1915" s="32"/>
    </row>
    <row r="1916" spans="3:3">
      <c r="C1916" s="32"/>
    </row>
    <row r="1917" spans="3:3">
      <c r="C1917" s="32"/>
    </row>
    <row r="1918" spans="3:3">
      <c r="C1918" s="32"/>
    </row>
    <row r="1919" spans="3:3">
      <c r="C1919" s="32"/>
    </row>
    <row r="1920" spans="3:3">
      <c r="C1920" s="32"/>
    </row>
    <row r="1921" spans="3:3">
      <c r="C1921" s="32"/>
    </row>
    <row r="1922" spans="3:3">
      <c r="C1922" s="32"/>
    </row>
    <row r="1923" spans="3:3">
      <c r="C1923" s="32"/>
    </row>
    <row r="1924" spans="3:3">
      <c r="C1924" s="32"/>
    </row>
    <row r="1925" spans="3:3">
      <c r="C1925" s="32"/>
    </row>
    <row r="1926" spans="3:3">
      <c r="C1926" s="32"/>
    </row>
    <row r="1927" spans="3:3">
      <c r="C1927" s="32"/>
    </row>
    <row r="1928" spans="3:3">
      <c r="C1928" s="32"/>
    </row>
    <row r="1929" spans="3:3">
      <c r="C1929" s="32"/>
    </row>
    <row r="1930" spans="3:3">
      <c r="C1930" s="32"/>
    </row>
    <row r="1931" spans="3:3">
      <c r="C1931" s="32"/>
    </row>
    <row r="1932" spans="3:3">
      <c r="C1932" s="32"/>
    </row>
    <row r="1933" spans="3:3">
      <c r="C1933" s="32"/>
    </row>
    <row r="1934" spans="3:3">
      <c r="C1934" s="32"/>
    </row>
    <row r="1935" spans="3:3">
      <c r="C1935" s="32"/>
    </row>
    <row r="1936" spans="3:3">
      <c r="C1936" s="32"/>
    </row>
    <row r="1937" spans="3:3">
      <c r="C1937" s="32"/>
    </row>
    <row r="1938" spans="3:3">
      <c r="C1938" s="32"/>
    </row>
    <row r="1939" spans="3:3">
      <c r="C1939" s="32"/>
    </row>
    <row r="1940" spans="3:3">
      <c r="C1940" s="32"/>
    </row>
    <row r="1941" spans="3:3">
      <c r="C1941" s="32"/>
    </row>
    <row r="1942" spans="3:3">
      <c r="C1942" s="32"/>
    </row>
    <row r="1943" spans="3:3">
      <c r="C1943" s="32"/>
    </row>
    <row r="1944" spans="3:3">
      <c r="C1944" s="32"/>
    </row>
    <row r="1945" spans="3:3">
      <c r="C1945" s="32"/>
    </row>
    <row r="1946" spans="3:3">
      <c r="C1946" s="32"/>
    </row>
    <row r="1947" spans="3:3">
      <c r="C1947" s="32"/>
    </row>
    <row r="1948" spans="3:3">
      <c r="C1948" s="32"/>
    </row>
    <row r="1949" spans="3:3">
      <c r="C1949" s="32"/>
    </row>
    <row r="1950" spans="3:3">
      <c r="C1950" s="32"/>
    </row>
    <row r="1951" spans="3:3">
      <c r="C1951" s="32"/>
    </row>
    <row r="1952" spans="3:3">
      <c r="C1952" s="32"/>
    </row>
    <row r="1953" spans="3:3">
      <c r="C1953" s="32"/>
    </row>
    <row r="1954" spans="3:3">
      <c r="C1954" s="32"/>
    </row>
    <row r="1955" spans="3:3">
      <c r="C1955" s="32"/>
    </row>
    <row r="1956" spans="3:3">
      <c r="C1956" s="32"/>
    </row>
    <row r="1957" spans="3:3">
      <c r="C1957" s="32"/>
    </row>
    <row r="1958" spans="3:3">
      <c r="C1958" s="32"/>
    </row>
    <row r="1959" spans="3:3">
      <c r="C1959" s="32"/>
    </row>
    <row r="1960" spans="3:3">
      <c r="C1960" s="32"/>
    </row>
    <row r="1961" spans="3:3">
      <c r="C1961" s="32"/>
    </row>
    <row r="1962" spans="3:3">
      <c r="C1962" s="32"/>
    </row>
    <row r="1963" spans="3:3">
      <c r="C1963" s="32"/>
    </row>
    <row r="1964" spans="3:3">
      <c r="C1964" s="32"/>
    </row>
    <row r="1965" spans="3:3">
      <c r="C1965" s="32"/>
    </row>
    <row r="1966" spans="3:3">
      <c r="C1966" s="32"/>
    </row>
    <row r="1967" spans="3:3">
      <c r="C1967" s="32"/>
    </row>
    <row r="1968" spans="3:3">
      <c r="C1968" s="32"/>
    </row>
    <row r="1969" spans="3:3">
      <c r="C1969" s="32"/>
    </row>
    <row r="1970" spans="3:3">
      <c r="C1970" s="32"/>
    </row>
    <row r="1971" spans="3:3">
      <c r="C1971" s="32"/>
    </row>
    <row r="1972" spans="3:3">
      <c r="C1972" s="32"/>
    </row>
    <row r="1973" spans="3:3">
      <c r="C1973" s="32"/>
    </row>
    <row r="1974" spans="3:3">
      <c r="C1974" s="32"/>
    </row>
    <row r="1975" spans="3:3">
      <c r="C1975" s="32"/>
    </row>
    <row r="1976" spans="3:3">
      <c r="C1976" s="32"/>
    </row>
    <row r="1977" spans="3:3">
      <c r="C1977" s="32"/>
    </row>
    <row r="1978" spans="3:3">
      <c r="C1978" s="32"/>
    </row>
    <row r="1979" spans="3:3">
      <c r="C1979" s="32"/>
    </row>
    <row r="1980" spans="3:3">
      <c r="C1980" s="32"/>
    </row>
    <row r="1981" spans="3:3">
      <c r="C1981" s="32"/>
    </row>
    <row r="1982" spans="3:3">
      <c r="C1982" s="32"/>
    </row>
    <row r="1983" spans="3:3">
      <c r="C1983" s="32"/>
    </row>
    <row r="1984" spans="3:3">
      <c r="C1984" s="32"/>
    </row>
    <row r="1985" spans="3:3">
      <c r="C1985" s="32"/>
    </row>
    <row r="1986" spans="3:3">
      <c r="C1986" s="32"/>
    </row>
    <row r="1987" spans="3:3">
      <c r="C1987" s="32"/>
    </row>
    <row r="1988" spans="3:3">
      <c r="C1988" s="32"/>
    </row>
    <row r="1989" spans="3:3">
      <c r="C1989" s="32"/>
    </row>
    <row r="1990" spans="3:3">
      <c r="C1990" s="32"/>
    </row>
    <row r="1991" spans="3:3">
      <c r="C1991" s="32"/>
    </row>
    <row r="1992" spans="3:3">
      <c r="C1992" s="32"/>
    </row>
    <row r="1993" spans="3:3">
      <c r="C1993" s="32"/>
    </row>
    <row r="1994" spans="3:3">
      <c r="C1994" s="32"/>
    </row>
    <row r="1995" spans="3:3">
      <c r="C1995" s="32"/>
    </row>
    <row r="1996" spans="3:3">
      <c r="C1996" s="32"/>
    </row>
    <row r="1997" spans="3:3">
      <c r="C1997" s="32"/>
    </row>
    <row r="1998" spans="3:3">
      <c r="C1998" s="32"/>
    </row>
    <row r="1999" spans="3:3">
      <c r="C1999" s="32"/>
    </row>
    <row r="2000" spans="3:3">
      <c r="C2000" s="32"/>
    </row>
    <row r="2001" spans="3:3">
      <c r="C2001" s="32"/>
    </row>
    <row r="2002" spans="3:3">
      <c r="C2002" s="32"/>
    </row>
    <row r="2003" spans="3:3">
      <c r="C2003" s="32"/>
    </row>
    <row r="2004" spans="3:3">
      <c r="C2004" s="32"/>
    </row>
    <row r="2005" spans="3:3">
      <c r="C2005" s="32"/>
    </row>
    <row r="2006" spans="3:3">
      <c r="C2006" s="32"/>
    </row>
    <row r="2007" spans="3:3">
      <c r="C2007" s="32"/>
    </row>
    <row r="2008" spans="3:3">
      <c r="C2008" s="32"/>
    </row>
    <row r="2009" spans="3:3">
      <c r="C2009" s="32"/>
    </row>
    <row r="2010" spans="3:3">
      <c r="C2010" s="32"/>
    </row>
    <row r="2011" spans="3:3">
      <c r="C2011" s="32"/>
    </row>
    <row r="2012" spans="3:3">
      <c r="C2012" s="32"/>
    </row>
    <row r="2013" spans="3:3">
      <c r="C2013" s="32"/>
    </row>
    <row r="2014" spans="3:3">
      <c r="C2014" s="32"/>
    </row>
    <row r="2015" spans="3:3">
      <c r="C2015" s="32"/>
    </row>
  </sheetData>
  <mergeCells count="7">
    <mergeCell ref="F10:K10"/>
    <mergeCell ref="L10:P10"/>
    <mergeCell ref="A10:A11"/>
    <mergeCell ref="C10:C11"/>
    <mergeCell ref="D10:D11"/>
    <mergeCell ref="E10:E11"/>
    <mergeCell ref="B10:B11"/>
  </mergeCells>
  <phoneticPr fontId="28" type="noConversion"/>
  <printOptions horizontalCentered="1" gridLines="1"/>
  <pageMargins left="0" right="0" top="0.98425196850393704" bottom="0.51181102362204722" header="0.51181102362204722" footer="0.31496062992125984"/>
  <pageSetup paperSize="9" scale="73" orientation="landscape" r:id="rId1"/>
  <headerFooter alignWithMargins="0">
    <oddFooter>&amp;C&amp;A&amp;R&amp;P</oddFooter>
  </headerFooter>
  <rowBreaks count="1" manualBreakCount="1">
    <brk id="27"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P191"/>
  <sheetViews>
    <sheetView showZeros="0" topLeftCell="A12" zoomScale="130" zoomScaleNormal="130" zoomScaleSheetLayoutView="100" workbookViewId="0">
      <selection activeCell="A25" sqref="A25"/>
    </sheetView>
  </sheetViews>
  <sheetFormatPr defaultRowHeight="12.75"/>
  <cols>
    <col min="1" max="1" width="5" style="57" customWidth="1"/>
    <col min="2" max="2" width="7.5703125" style="57" customWidth="1"/>
    <col min="3" max="3" width="59.5703125" style="57" customWidth="1"/>
    <col min="4" max="4" width="6.42578125" style="57" customWidth="1"/>
    <col min="5" max="5" width="9.7109375" style="62" customWidth="1"/>
    <col min="6" max="6" width="9" style="57" customWidth="1"/>
    <col min="7" max="7" width="10.140625" style="57" customWidth="1"/>
    <col min="8" max="8" width="8.42578125" style="57" customWidth="1"/>
    <col min="9" max="9" width="9.5703125" style="57" customWidth="1"/>
    <col min="10" max="10" width="7.5703125" style="57" customWidth="1"/>
    <col min="11" max="11" width="10" style="57" customWidth="1"/>
    <col min="12" max="12" width="9.42578125" style="57" customWidth="1"/>
    <col min="13" max="13" width="10.140625" style="57" customWidth="1"/>
    <col min="14" max="14" width="9.5703125" style="57" customWidth="1"/>
    <col min="15" max="15" width="10.7109375" style="57" customWidth="1"/>
    <col min="16" max="16" width="11.42578125" style="57" customWidth="1"/>
    <col min="17" max="16384" width="9.140625" style="57"/>
  </cols>
  <sheetData>
    <row r="1" spans="1:16">
      <c r="B1" s="58"/>
      <c r="C1" s="58"/>
      <c r="D1" s="58"/>
      <c r="E1" s="58"/>
      <c r="F1" s="58"/>
      <c r="G1" s="58" t="s">
        <v>62</v>
      </c>
      <c r="H1" s="114" t="s">
        <v>36</v>
      </c>
      <c r="I1" s="58"/>
      <c r="J1" s="58"/>
      <c r="K1" s="58"/>
      <c r="L1" s="58"/>
      <c r="M1" s="58"/>
      <c r="N1" s="58"/>
      <c r="O1" s="58"/>
      <c r="P1" s="58"/>
    </row>
    <row r="2" spans="1:16">
      <c r="B2" s="60"/>
      <c r="C2" s="60"/>
      <c r="D2" s="60"/>
      <c r="E2" s="60"/>
      <c r="F2" s="60"/>
      <c r="G2" s="60" t="s">
        <v>59</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P39</f>
        <v>0</v>
      </c>
      <c r="P6" s="65" t="s">
        <v>51</v>
      </c>
    </row>
    <row r="7" spans="1:16">
      <c r="A7" s="57" t="s">
        <v>140</v>
      </c>
    </row>
    <row r="8" spans="1:16">
      <c r="A8" s="57" t="s">
        <v>159</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45">
      <c r="A11" s="480"/>
      <c r="B11" s="480"/>
      <c r="C11" s="483"/>
      <c r="D11" s="480"/>
      <c r="E11" s="484"/>
      <c r="F11" s="69" t="s">
        <v>56</v>
      </c>
      <c r="G11" s="69" t="s">
        <v>67</v>
      </c>
      <c r="H11" s="69" t="s">
        <v>74</v>
      </c>
      <c r="I11" s="69" t="s">
        <v>75</v>
      </c>
      <c r="J11" s="69" t="s">
        <v>76</v>
      </c>
      <c r="K11" s="69" t="s">
        <v>50</v>
      </c>
      <c r="L11" s="69" t="s">
        <v>6</v>
      </c>
      <c r="M11" s="69" t="s">
        <v>74</v>
      </c>
      <c r="N11" s="69" t="s">
        <v>75</v>
      </c>
      <c r="O11" s="69" t="s">
        <v>76</v>
      </c>
      <c r="P11" s="69" t="s">
        <v>77</v>
      </c>
    </row>
    <row r="12" spans="1:16" s="68" customFormat="1" ht="11.25">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c r="A13" s="295"/>
      <c r="B13" s="295"/>
      <c r="C13" s="217"/>
      <c r="D13" s="295"/>
      <c r="E13" s="296"/>
      <c r="F13" s="295"/>
      <c r="G13" s="295"/>
      <c r="H13" s="295"/>
      <c r="I13" s="295"/>
      <c r="J13" s="295"/>
      <c r="K13" s="295"/>
      <c r="L13" s="297"/>
      <c r="M13" s="295"/>
      <c r="N13" s="295"/>
      <c r="O13" s="295"/>
      <c r="P13" s="295"/>
    </row>
    <row r="14" spans="1:16" ht="15">
      <c r="A14" s="74"/>
      <c r="B14" s="75"/>
      <c r="C14" s="407"/>
      <c r="D14" s="93"/>
      <c r="E14" s="99"/>
      <c r="F14" s="139"/>
      <c r="G14" s="116"/>
      <c r="H14" s="78"/>
      <c r="I14" s="87"/>
      <c r="J14" s="87"/>
      <c r="K14" s="80"/>
      <c r="L14" s="81"/>
      <c r="M14" s="82"/>
      <c r="N14" s="82"/>
      <c r="O14" s="82"/>
      <c r="P14" s="82"/>
    </row>
    <row r="15" spans="1:16" s="158" customFormat="1">
      <c r="A15" s="187"/>
      <c r="B15" s="188"/>
      <c r="C15" s="285" t="s">
        <v>115</v>
      </c>
      <c r="D15" s="188"/>
      <c r="E15" s="189"/>
      <c r="F15" s="448"/>
      <c r="G15" s="449"/>
      <c r="H15" s="450">
        <f t="shared" ref="H15:H37" si="1">ROUND(F15*G15,2)</f>
        <v>0</v>
      </c>
      <c r="I15" s="449"/>
      <c r="J15" s="451"/>
      <c r="K15" s="452">
        <f t="shared" ref="K15:K37" si="2">ROUND(SUM(H15:J15),2)</f>
        <v>0</v>
      </c>
      <c r="L15" s="453">
        <f t="shared" ref="L15:L37" si="3">ROUND(E15*F15,2)</f>
        <v>0</v>
      </c>
      <c r="M15" s="454">
        <f t="shared" ref="M15:M37" si="4">ROUND(E15*H15,2)</f>
        <v>0</v>
      </c>
      <c r="N15" s="454">
        <f t="shared" ref="N15:N37" si="5">ROUND(E15*I15,2)</f>
        <v>0</v>
      </c>
      <c r="O15" s="454">
        <f t="shared" ref="O15:O37" si="6">ROUND(E15*J15,2)</f>
        <v>0</v>
      </c>
      <c r="P15" s="454">
        <f t="shared" ref="P15:P37" si="7">ROUND(SUM(M15:O15),2)</f>
        <v>0</v>
      </c>
    </row>
    <row r="16" spans="1:16" s="157" customFormat="1" ht="25.5">
      <c r="A16" s="74">
        <v>1</v>
      </c>
      <c r="B16" s="54"/>
      <c r="C16" s="131" t="s">
        <v>171</v>
      </c>
      <c r="D16" s="54" t="s">
        <v>177</v>
      </c>
      <c r="E16" s="142">
        <v>118.3</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157" customFormat="1">
      <c r="A17" s="74">
        <v>2</v>
      </c>
      <c r="B17" s="54"/>
      <c r="C17" s="411" t="s">
        <v>172</v>
      </c>
      <c r="D17" s="54" t="s">
        <v>177</v>
      </c>
      <c r="E17" s="142">
        <v>45.5</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157" customFormat="1">
      <c r="A18" s="74">
        <v>3</v>
      </c>
      <c r="B18" s="411"/>
      <c r="C18" s="411" t="s">
        <v>173</v>
      </c>
      <c r="D18" s="54" t="s">
        <v>60</v>
      </c>
      <c r="E18" s="54">
        <v>3</v>
      </c>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157" customFormat="1">
      <c r="A19" s="74">
        <v>4</v>
      </c>
      <c r="B19" s="54"/>
      <c r="C19" s="411" t="s">
        <v>174</v>
      </c>
      <c r="D19" s="54" t="s">
        <v>60</v>
      </c>
      <c r="E19" s="54">
        <v>4</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157" customFormat="1">
      <c r="A20" s="74">
        <v>5</v>
      </c>
      <c r="B20" s="411"/>
      <c r="C20" s="411" t="s">
        <v>175</v>
      </c>
      <c r="D20" s="54" t="s">
        <v>60</v>
      </c>
      <c r="E20" s="54">
        <v>5</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157" customFormat="1">
      <c r="A21" s="74">
        <v>6</v>
      </c>
      <c r="B21" s="411"/>
      <c r="C21" s="411" t="s">
        <v>176</v>
      </c>
      <c r="D21" s="54" t="s">
        <v>60</v>
      </c>
      <c r="E21" s="54">
        <v>4</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157" customFormat="1">
      <c r="A22" s="74">
        <v>7</v>
      </c>
      <c r="B22" s="411"/>
      <c r="C22" s="411" t="s">
        <v>450</v>
      </c>
      <c r="D22" s="54" t="s">
        <v>177</v>
      </c>
      <c r="E22" s="142">
        <v>345</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157" customFormat="1">
      <c r="A23" s="74">
        <v>8</v>
      </c>
      <c r="B23" s="411"/>
      <c r="C23" s="411" t="s">
        <v>462</v>
      </c>
      <c r="D23" s="54" t="s">
        <v>177</v>
      </c>
      <c r="E23" s="142">
        <v>400</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157" customFormat="1">
      <c r="A24" s="74">
        <v>9</v>
      </c>
      <c r="B24" s="411"/>
      <c r="C24" s="411" t="s">
        <v>419</v>
      </c>
      <c r="D24" s="54" t="s">
        <v>177</v>
      </c>
      <c r="E24" s="142">
        <v>80</v>
      </c>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s="157" customFormat="1">
      <c r="A25" s="54"/>
      <c r="B25" s="411"/>
      <c r="C25" s="411"/>
      <c r="D25" s="54"/>
      <c r="E25" s="54"/>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157" customFormat="1">
      <c r="A26" s="412"/>
      <c r="B26" s="54"/>
      <c r="C26" s="285" t="s">
        <v>178</v>
      </c>
      <c r="D26" s="54"/>
      <c r="E26" s="54"/>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157" customFormat="1" ht="25.5">
      <c r="A27" s="74">
        <v>10</v>
      </c>
      <c r="B27" s="411"/>
      <c r="C27" s="131" t="s">
        <v>171</v>
      </c>
      <c r="D27" s="54" t="s">
        <v>177</v>
      </c>
      <c r="E27" s="142">
        <v>253</v>
      </c>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157" customFormat="1">
      <c r="A28" s="74">
        <v>11</v>
      </c>
      <c r="B28" s="411"/>
      <c r="C28" s="411" t="s">
        <v>173</v>
      </c>
      <c r="D28" s="54" t="s">
        <v>60</v>
      </c>
      <c r="E28" s="54">
        <v>3</v>
      </c>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157" customFormat="1">
      <c r="A29" s="74">
        <v>12</v>
      </c>
      <c r="B29" s="54"/>
      <c r="C29" s="411" t="s">
        <v>174</v>
      </c>
      <c r="D29" s="54" t="s">
        <v>60</v>
      </c>
      <c r="E29" s="54">
        <v>3</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157" customFormat="1">
      <c r="A30" s="74">
        <v>13</v>
      </c>
      <c r="B30" s="411"/>
      <c r="C30" s="411" t="s">
        <v>175</v>
      </c>
      <c r="D30" s="54" t="s">
        <v>60</v>
      </c>
      <c r="E30" s="54">
        <v>61</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157" customFormat="1">
      <c r="A31" s="74">
        <v>14</v>
      </c>
      <c r="B31" s="411"/>
      <c r="C31" s="411" t="s">
        <v>176</v>
      </c>
      <c r="D31" s="54" t="s">
        <v>60</v>
      </c>
      <c r="E31" s="54">
        <v>29</v>
      </c>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157" customFormat="1">
      <c r="A32" s="74">
        <v>15</v>
      </c>
      <c r="B32" s="131"/>
      <c r="C32" s="411" t="s">
        <v>450</v>
      </c>
      <c r="D32" s="54" t="s">
        <v>177</v>
      </c>
      <c r="E32" s="142">
        <v>261</v>
      </c>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157" customFormat="1">
      <c r="A33" s="74">
        <v>16</v>
      </c>
      <c r="B33" s="411"/>
      <c r="C33" s="411" t="s">
        <v>462</v>
      </c>
      <c r="D33" s="54" t="s">
        <v>177</v>
      </c>
      <c r="E33" s="142">
        <v>261</v>
      </c>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157" customFormat="1">
      <c r="A34" s="74">
        <v>17</v>
      </c>
      <c r="B34" s="411"/>
      <c r="C34" s="411" t="s">
        <v>179</v>
      </c>
      <c r="D34" s="54" t="s">
        <v>177</v>
      </c>
      <c r="E34" s="142">
        <v>357</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s="157" customFormat="1">
      <c r="A35" s="74">
        <v>18</v>
      </c>
      <c r="B35" s="411"/>
      <c r="C35" s="411" t="s">
        <v>420</v>
      </c>
      <c r="D35" s="54" t="s">
        <v>177</v>
      </c>
      <c r="E35" s="142">
        <v>170</v>
      </c>
      <c r="F35" s="448"/>
      <c r="G35" s="449"/>
      <c r="H35" s="450">
        <f t="shared" si="1"/>
        <v>0</v>
      </c>
      <c r="I35" s="449"/>
      <c r="J35" s="451"/>
      <c r="K35" s="452">
        <f t="shared" si="2"/>
        <v>0</v>
      </c>
      <c r="L35" s="453">
        <f t="shared" si="3"/>
        <v>0</v>
      </c>
      <c r="M35" s="454">
        <f t="shared" si="4"/>
        <v>0</v>
      </c>
      <c r="N35" s="454">
        <f t="shared" si="5"/>
        <v>0</v>
      </c>
      <c r="O35" s="454">
        <f t="shared" si="6"/>
        <v>0</v>
      </c>
      <c r="P35" s="454">
        <f t="shared" si="7"/>
        <v>0</v>
      </c>
    </row>
    <row r="36" spans="1:16" s="192" customFormat="1">
      <c r="A36" s="74"/>
      <c r="C36" s="61"/>
      <c r="D36" s="93"/>
      <c r="E36" s="278"/>
      <c r="F36" s="448"/>
      <c r="G36" s="449"/>
      <c r="H36" s="450">
        <f t="shared" si="1"/>
        <v>0</v>
      </c>
      <c r="I36" s="449"/>
      <c r="J36" s="451"/>
      <c r="K36" s="452">
        <f t="shared" si="2"/>
        <v>0</v>
      </c>
      <c r="L36" s="453">
        <f t="shared" si="3"/>
        <v>0</v>
      </c>
      <c r="M36" s="454">
        <f t="shared" si="4"/>
        <v>0</v>
      </c>
      <c r="N36" s="454">
        <f t="shared" si="5"/>
        <v>0</v>
      </c>
      <c r="O36" s="454">
        <f t="shared" si="6"/>
        <v>0</v>
      </c>
      <c r="P36" s="454">
        <f t="shared" si="7"/>
        <v>0</v>
      </c>
    </row>
    <row r="37" spans="1:16" ht="25.5">
      <c r="A37" s="74">
        <v>19</v>
      </c>
      <c r="B37" s="74"/>
      <c r="C37" s="61" t="s">
        <v>459</v>
      </c>
      <c r="D37" s="93" t="s">
        <v>88</v>
      </c>
      <c r="E37" s="99">
        <v>203.89937500000002</v>
      </c>
      <c r="F37" s="448"/>
      <c r="G37" s="449"/>
      <c r="H37" s="450">
        <f t="shared" si="1"/>
        <v>0</v>
      </c>
      <c r="I37" s="449"/>
      <c r="J37" s="451"/>
      <c r="K37" s="452">
        <f t="shared" si="2"/>
        <v>0</v>
      </c>
      <c r="L37" s="453">
        <f t="shared" si="3"/>
        <v>0</v>
      </c>
      <c r="M37" s="454">
        <f t="shared" si="4"/>
        <v>0</v>
      </c>
      <c r="N37" s="454">
        <f t="shared" si="5"/>
        <v>0</v>
      </c>
      <c r="O37" s="454">
        <f t="shared" si="6"/>
        <v>0</v>
      </c>
      <c r="P37" s="454">
        <f t="shared" si="7"/>
        <v>0</v>
      </c>
    </row>
    <row r="38" spans="1:16">
      <c r="A38" s="74"/>
      <c r="B38" s="75"/>
      <c r="C38" s="61"/>
      <c r="D38" s="408"/>
      <c r="E38" s="57"/>
      <c r="F38" s="139"/>
      <c r="G38" s="116"/>
      <c r="H38" s="78"/>
      <c r="I38" s="87"/>
      <c r="J38" s="87"/>
      <c r="K38" s="80"/>
      <c r="L38" s="81"/>
      <c r="M38" s="82"/>
      <c r="N38" s="82"/>
      <c r="O38" s="82"/>
      <c r="P38" s="82"/>
    </row>
    <row r="39" spans="1:16">
      <c r="C39" s="96" t="s">
        <v>59</v>
      </c>
      <c r="D39" s="57" t="s">
        <v>37</v>
      </c>
      <c r="E39" s="116">
        <v>203.89937500000002</v>
      </c>
      <c r="F39" s="95"/>
      <c r="G39" s="95"/>
      <c r="H39" s="95"/>
      <c r="I39" s="95"/>
      <c r="L39" s="409">
        <f>SUM($L$13:L38)</f>
        <v>0</v>
      </c>
      <c r="M39" s="102">
        <f>SUM($M$13:M38)</f>
        <v>0</v>
      </c>
      <c r="N39" s="102">
        <f>SUM($N$13:N38)</f>
        <v>0</v>
      </c>
      <c r="O39" s="102">
        <f>SUM($O$13:O38)</f>
        <v>0</v>
      </c>
      <c r="P39" s="102">
        <f>SUM($P$13:P38)</f>
        <v>0</v>
      </c>
    </row>
    <row r="40" spans="1:16">
      <c r="L40" s="103"/>
    </row>
    <row r="41" spans="1:16">
      <c r="F41" s="62"/>
      <c r="L41" s="103"/>
    </row>
    <row r="42" spans="1:16">
      <c r="F42" s="62"/>
      <c r="G42" s="62"/>
      <c r="H42" s="410"/>
      <c r="L42" s="103"/>
    </row>
    <row r="43" spans="1:16">
      <c r="L43" s="103"/>
    </row>
    <row r="44" spans="1:16">
      <c r="L44" s="103"/>
    </row>
    <row r="45" spans="1:16">
      <c r="L45" s="103"/>
    </row>
    <row r="46" spans="1:16">
      <c r="L46" s="103"/>
    </row>
    <row r="47" spans="1:16">
      <c r="L47" s="103"/>
    </row>
    <row r="48" spans="1:16">
      <c r="L48" s="103"/>
    </row>
    <row r="49" spans="12:12">
      <c r="L49" s="103"/>
    </row>
    <row r="50" spans="12:12">
      <c r="L50" s="103"/>
    </row>
    <row r="51" spans="12:12">
      <c r="L51" s="103"/>
    </row>
    <row r="52" spans="12:12">
      <c r="L52" s="103"/>
    </row>
    <row r="53" spans="12:12">
      <c r="L53" s="103"/>
    </row>
    <row r="54" spans="12:12">
      <c r="L54" s="103"/>
    </row>
    <row r="55" spans="12:12">
      <c r="L55" s="103"/>
    </row>
    <row r="56" spans="12:12">
      <c r="L56" s="103"/>
    </row>
    <row r="57" spans="12:12">
      <c r="L57" s="103"/>
    </row>
    <row r="58" spans="12:12">
      <c r="L58" s="103"/>
    </row>
    <row r="59" spans="12:12">
      <c r="L59" s="103"/>
    </row>
    <row r="60" spans="12:12">
      <c r="L60" s="103"/>
    </row>
    <row r="61" spans="12:12">
      <c r="L61" s="103"/>
    </row>
    <row r="62" spans="12:12">
      <c r="L62" s="103"/>
    </row>
    <row r="63" spans="12:12">
      <c r="L63" s="103"/>
    </row>
    <row r="64" spans="12:12">
      <c r="L64" s="103"/>
    </row>
    <row r="65" spans="12:12">
      <c r="L65" s="103"/>
    </row>
    <row r="66" spans="12:12">
      <c r="L66" s="103"/>
    </row>
    <row r="67" spans="12:12">
      <c r="L67" s="103"/>
    </row>
    <row r="68" spans="12:12">
      <c r="L68" s="103"/>
    </row>
    <row r="69" spans="12:12">
      <c r="L69" s="103"/>
    </row>
    <row r="70" spans="12:12">
      <c r="L70" s="103"/>
    </row>
    <row r="71" spans="12:12">
      <c r="L71" s="103"/>
    </row>
    <row r="72" spans="12:12">
      <c r="L72" s="103"/>
    </row>
    <row r="73" spans="12:12">
      <c r="L73" s="103"/>
    </row>
    <row r="74" spans="12:12">
      <c r="L74" s="103"/>
    </row>
    <row r="75" spans="12:12">
      <c r="L75" s="103"/>
    </row>
    <row r="76" spans="12:12">
      <c r="L76" s="103"/>
    </row>
    <row r="77" spans="12:12">
      <c r="L77" s="103"/>
    </row>
    <row r="78" spans="12:12">
      <c r="L78" s="103"/>
    </row>
    <row r="79" spans="12:12">
      <c r="L79" s="103"/>
    </row>
    <row r="80" spans="12:12">
      <c r="L80" s="103"/>
    </row>
    <row r="81" spans="12:12">
      <c r="L81" s="103"/>
    </row>
    <row r="82" spans="12:12">
      <c r="L82" s="103"/>
    </row>
    <row r="83" spans="12:12">
      <c r="L83" s="103"/>
    </row>
    <row r="84" spans="12:12">
      <c r="L84" s="103"/>
    </row>
    <row r="85" spans="12:12">
      <c r="L85" s="103"/>
    </row>
    <row r="86" spans="12:12">
      <c r="L86" s="103"/>
    </row>
    <row r="87" spans="12:12">
      <c r="L87" s="103"/>
    </row>
    <row r="88" spans="12:12">
      <c r="L88" s="103"/>
    </row>
    <row r="89" spans="12:12">
      <c r="L89" s="103"/>
    </row>
    <row r="90" spans="12:12">
      <c r="L90" s="103"/>
    </row>
    <row r="91" spans="12:12">
      <c r="L91" s="103"/>
    </row>
    <row r="92" spans="12:12">
      <c r="L92" s="103"/>
    </row>
    <row r="93" spans="12:12">
      <c r="L93" s="103"/>
    </row>
    <row r="94" spans="12:12">
      <c r="L94" s="103"/>
    </row>
    <row r="95" spans="12:12">
      <c r="L95" s="103"/>
    </row>
    <row r="96" spans="12:12">
      <c r="L96" s="103"/>
    </row>
    <row r="97" spans="12:12">
      <c r="L97" s="103"/>
    </row>
    <row r="98" spans="12:12">
      <c r="L98" s="103"/>
    </row>
    <row r="99" spans="12:12">
      <c r="L99" s="103"/>
    </row>
    <row r="100" spans="12:12">
      <c r="L100" s="103"/>
    </row>
    <row r="101" spans="12:12">
      <c r="L101" s="103"/>
    </row>
    <row r="102" spans="12:12">
      <c r="L102" s="103"/>
    </row>
    <row r="103" spans="12:12">
      <c r="L103" s="103"/>
    </row>
    <row r="104" spans="12:12">
      <c r="L104" s="103"/>
    </row>
    <row r="105" spans="12:12">
      <c r="L105" s="103"/>
    </row>
    <row r="106" spans="12:12">
      <c r="L106" s="103"/>
    </row>
    <row r="107" spans="12:12">
      <c r="L107" s="103"/>
    </row>
    <row r="108" spans="12:12">
      <c r="L108" s="103"/>
    </row>
    <row r="109" spans="12:12">
      <c r="L109" s="103"/>
    </row>
    <row r="110" spans="12:12">
      <c r="L110" s="103"/>
    </row>
    <row r="111" spans="12:12">
      <c r="L111" s="103"/>
    </row>
    <row r="112" spans="12:12">
      <c r="L112" s="103"/>
    </row>
    <row r="113" spans="12:12">
      <c r="L113" s="103"/>
    </row>
    <row r="114" spans="12:12">
      <c r="L114" s="103"/>
    </row>
    <row r="115" spans="12:12">
      <c r="L115" s="103"/>
    </row>
    <row r="116" spans="12:12">
      <c r="L116" s="103"/>
    </row>
    <row r="117" spans="12:12">
      <c r="L117" s="103"/>
    </row>
    <row r="118" spans="12:12">
      <c r="L118" s="103"/>
    </row>
    <row r="119" spans="12:12">
      <c r="L119" s="103"/>
    </row>
    <row r="120" spans="12:12">
      <c r="L120" s="103"/>
    </row>
    <row r="121" spans="12:12">
      <c r="L121" s="103"/>
    </row>
    <row r="122" spans="12:12">
      <c r="L122" s="103"/>
    </row>
    <row r="123" spans="12:12">
      <c r="L123" s="103"/>
    </row>
    <row r="124" spans="12:12">
      <c r="L124" s="103"/>
    </row>
    <row r="125" spans="12:12">
      <c r="L125" s="103"/>
    </row>
    <row r="126" spans="12:12">
      <c r="L126" s="103"/>
    </row>
    <row r="127" spans="12:12">
      <c r="L127" s="103"/>
    </row>
    <row r="128" spans="12:12">
      <c r="L128" s="103"/>
    </row>
    <row r="129" spans="12:12">
      <c r="L129" s="103"/>
    </row>
    <row r="130" spans="12:12">
      <c r="L130" s="103"/>
    </row>
    <row r="131" spans="12:12">
      <c r="L131" s="103"/>
    </row>
    <row r="132" spans="12:12">
      <c r="L132" s="103"/>
    </row>
    <row r="133" spans="12:12">
      <c r="L133" s="103"/>
    </row>
    <row r="134" spans="12:12">
      <c r="L134" s="103"/>
    </row>
    <row r="135" spans="12:12">
      <c r="L135" s="103"/>
    </row>
    <row r="136" spans="12:12">
      <c r="L136" s="103"/>
    </row>
    <row r="137" spans="12:12">
      <c r="L137" s="103"/>
    </row>
    <row r="138" spans="12:12">
      <c r="L138" s="103"/>
    </row>
    <row r="139" spans="12:12">
      <c r="L139" s="103"/>
    </row>
    <row r="140" spans="12:12">
      <c r="L140" s="103"/>
    </row>
    <row r="141" spans="12:12">
      <c r="L141" s="103"/>
    </row>
    <row r="142" spans="12:12">
      <c r="L142" s="103"/>
    </row>
    <row r="143" spans="12:12">
      <c r="L143" s="103"/>
    </row>
    <row r="144" spans="12:12">
      <c r="L144" s="103"/>
    </row>
    <row r="145" spans="12:12">
      <c r="L145" s="103"/>
    </row>
    <row r="146" spans="12:12">
      <c r="L146" s="103"/>
    </row>
    <row r="147" spans="12:12">
      <c r="L147" s="103"/>
    </row>
    <row r="148" spans="12:12">
      <c r="L148" s="103"/>
    </row>
    <row r="149" spans="12:12">
      <c r="L149" s="103"/>
    </row>
    <row r="150" spans="12:12">
      <c r="L150" s="103"/>
    </row>
    <row r="151" spans="12:12">
      <c r="L151" s="103"/>
    </row>
    <row r="152" spans="12:12">
      <c r="L152" s="103"/>
    </row>
    <row r="153" spans="12:12">
      <c r="L153" s="103"/>
    </row>
    <row r="154" spans="12:12">
      <c r="L154" s="103"/>
    </row>
    <row r="155" spans="12:12">
      <c r="L155" s="103"/>
    </row>
    <row r="156" spans="12:12">
      <c r="L156" s="103"/>
    </row>
    <row r="157" spans="12:12">
      <c r="L157" s="103"/>
    </row>
    <row r="158" spans="12:12">
      <c r="L158" s="103"/>
    </row>
    <row r="159" spans="12:12">
      <c r="L159" s="103"/>
    </row>
    <row r="160" spans="12:12">
      <c r="L160" s="103"/>
    </row>
    <row r="161" spans="12:12">
      <c r="L161" s="103"/>
    </row>
    <row r="162" spans="12:12">
      <c r="L162" s="103"/>
    </row>
    <row r="163" spans="12:12">
      <c r="L163" s="103"/>
    </row>
    <row r="164" spans="12:12">
      <c r="L164" s="103"/>
    </row>
    <row r="165" spans="12:12">
      <c r="L165" s="103"/>
    </row>
    <row r="166" spans="12:12">
      <c r="L166" s="103"/>
    </row>
    <row r="167" spans="12:12">
      <c r="L167" s="103"/>
    </row>
    <row r="168" spans="12:12">
      <c r="L168" s="103"/>
    </row>
    <row r="169" spans="12:12">
      <c r="L169" s="103"/>
    </row>
    <row r="170" spans="12:12">
      <c r="L170" s="103"/>
    </row>
    <row r="171" spans="12:12">
      <c r="L171" s="103"/>
    </row>
    <row r="172" spans="12:12">
      <c r="L172" s="103"/>
    </row>
    <row r="173" spans="12:12">
      <c r="L173" s="103"/>
    </row>
    <row r="174" spans="12:12">
      <c r="L174" s="103"/>
    </row>
    <row r="175" spans="12:12">
      <c r="L175" s="103"/>
    </row>
    <row r="176" spans="12:12">
      <c r="L176" s="103"/>
    </row>
    <row r="177" spans="12:12">
      <c r="L177" s="103"/>
    </row>
    <row r="178" spans="12:12">
      <c r="L178" s="103"/>
    </row>
    <row r="179" spans="12:12">
      <c r="L179" s="103"/>
    </row>
    <row r="180" spans="12:12">
      <c r="L180" s="103"/>
    </row>
    <row r="181" spans="12:12">
      <c r="L181" s="103"/>
    </row>
    <row r="182" spans="12:12">
      <c r="L182" s="103"/>
    </row>
    <row r="183" spans="12:12">
      <c r="L183" s="103"/>
    </row>
    <row r="184" spans="12:12">
      <c r="L184" s="103"/>
    </row>
    <row r="185" spans="12:12">
      <c r="L185" s="103"/>
    </row>
    <row r="186" spans="12:12">
      <c r="L186" s="103"/>
    </row>
    <row r="187" spans="12:12">
      <c r="L187" s="103"/>
    </row>
    <row r="188" spans="12:12">
      <c r="L188" s="103"/>
    </row>
    <row r="189" spans="12:12">
      <c r="L189" s="103"/>
    </row>
    <row r="190" spans="12:12">
      <c r="L190" s="103"/>
    </row>
    <row r="191" spans="12:12">
      <c r="L191" s="103"/>
    </row>
  </sheetData>
  <autoFilter ref="A12:P39" xr:uid="{00000000-0009-0000-0000-000006000000}"/>
  <mergeCells count="7">
    <mergeCell ref="L10:P10"/>
    <mergeCell ref="A10:A11"/>
    <mergeCell ref="B10:B11"/>
    <mergeCell ref="C10:C11"/>
    <mergeCell ref="D10:D11"/>
    <mergeCell ref="E10:E11"/>
    <mergeCell ref="F10:K10"/>
  </mergeCells>
  <printOptions horizontalCentered="1" gridLines="1"/>
  <pageMargins left="0" right="0" top="0.86614173228346458" bottom="0.39370078740157483" header="0.19685039370078741" footer="0.15748031496062992"/>
  <pageSetup paperSize="9" scale="75" orientation="landscape" r:id="rId1"/>
  <headerFooter alignWithMargins="0">
    <oddFooter>&amp;C&amp;A&amp;R&amp;P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P126"/>
  <sheetViews>
    <sheetView showZeros="0" zoomScaleNormal="100" zoomScaleSheetLayoutView="100" workbookViewId="0">
      <selection activeCell="A25" sqref="A25"/>
    </sheetView>
  </sheetViews>
  <sheetFormatPr defaultRowHeight="12.75"/>
  <cols>
    <col min="1" max="2" width="5" style="245" customWidth="1"/>
    <col min="3" max="3" width="76" style="244" customWidth="1"/>
    <col min="4" max="4" width="7.7109375" style="245" customWidth="1"/>
    <col min="5" max="5" width="8.5703125" style="245" customWidth="1"/>
    <col min="6" max="6" width="8.42578125" style="244" customWidth="1"/>
    <col min="7" max="7" width="10.42578125" style="244" customWidth="1"/>
    <col min="8" max="8" width="9.140625" style="244" customWidth="1"/>
    <col min="9" max="9" width="9.7109375" style="244" customWidth="1"/>
    <col min="10" max="10" width="8.42578125" style="244" customWidth="1"/>
    <col min="11" max="11" width="8.140625" style="244" customWidth="1"/>
    <col min="12" max="12" width="10.28515625" style="244" customWidth="1"/>
    <col min="13" max="13" width="10" style="244" customWidth="1"/>
    <col min="14" max="14" width="10.140625" style="244" customWidth="1"/>
    <col min="15" max="15" width="11" style="244" customWidth="1"/>
    <col min="16" max="16" width="11.85546875" style="244" customWidth="1"/>
    <col min="17" max="16384" width="9.140625" style="244"/>
  </cols>
  <sheetData>
    <row r="1" spans="1:16" s="207" customFormat="1">
      <c r="A1" s="230"/>
      <c r="B1" s="230"/>
      <c r="D1" s="231" t="s">
        <v>103</v>
      </c>
      <c r="E1" s="232" t="s">
        <v>95</v>
      </c>
      <c r="F1" s="230"/>
      <c r="G1" s="230"/>
      <c r="H1" s="230"/>
      <c r="I1" s="230"/>
      <c r="J1" s="230"/>
      <c r="K1" s="230"/>
      <c r="L1" s="230"/>
      <c r="M1" s="230"/>
      <c r="N1" s="230"/>
      <c r="O1" s="230"/>
      <c r="P1" s="230"/>
    </row>
    <row r="2" spans="1:16" s="207" customFormat="1">
      <c r="A2" s="233"/>
      <c r="B2" s="233"/>
      <c r="C2" s="234"/>
      <c r="D2" s="235" t="s">
        <v>426</v>
      </c>
      <c r="E2" s="233"/>
      <c r="F2" s="233"/>
      <c r="G2" s="233"/>
      <c r="H2" s="233"/>
      <c r="I2" s="233"/>
      <c r="J2" s="233"/>
      <c r="K2" s="233"/>
      <c r="L2" s="233"/>
      <c r="M2" s="233"/>
      <c r="N2" s="233"/>
      <c r="O2" s="233"/>
      <c r="P2" s="233"/>
    </row>
    <row r="3" spans="1:16" s="207" customFormat="1">
      <c r="A3" s="233"/>
      <c r="B3" s="233"/>
      <c r="D3" s="233"/>
      <c r="E3" s="233"/>
      <c r="F3" s="233"/>
      <c r="G3" s="233"/>
      <c r="H3" s="233"/>
      <c r="I3" s="233"/>
      <c r="J3" s="233"/>
      <c r="K3" s="233"/>
      <c r="L3" s="233"/>
      <c r="M3" s="233"/>
      <c r="N3" s="233"/>
      <c r="O3" s="233"/>
      <c r="P3" s="233"/>
    </row>
    <row r="4" spans="1:16" s="207" customFormat="1">
      <c r="A4" s="57" t="s">
        <v>162</v>
      </c>
      <c r="B4" s="233"/>
      <c r="D4" s="233"/>
      <c r="E4" s="233"/>
      <c r="F4" s="233"/>
      <c r="G4" s="233"/>
      <c r="H4" s="233"/>
      <c r="I4" s="233"/>
      <c r="J4" s="233"/>
      <c r="K4" s="233"/>
      <c r="L4" s="233"/>
      <c r="M4" s="233"/>
      <c r="N4" s="233"/>
      <c r="O4" s="231"/>
    </row>
    <row r="5" spans="1:16" s="207" customFormat="1">
      <c r="A5" s="57" t="s">
        <v>163</v>
      </c>
      <c r="B5" s="233"/>
      <c r="D5" s="233"/>
      <c r="E5" s="233"/>
      <c r="F5" s="233"/>
      <c r="G5" s="233"/>
      <c r="H5" s="233"/>
      <c r="I5" s="233"/>
      <c r="J5" s="233"/>
      <c r="K5" s="233"/>
      <c r="L5" s="233"/>
      <c r="M5" s="233"/>
      <c r="N5" s="233"/>
      <c r="O5" s="233"/>
      <c r="P5" s="233"/>
    </row>
    <row r="6" spans="1:16" s="207" customFormat="1">
      <c r="A6" s="57" t="s">
        <v>168</v>
      </c>
      <c r="B6" s="233"/>
      <c r="D6" s="233"/>
      <c r="E6" s="233"/>
      <c r="F6" s="233"/>
      <c r="G6" s="233"/>
      <c r="H6" s="237">
        <f>G6*F6</f>
        <v>0</v>
      </c>
      <c r="I6" s="233"/>
      <c r="J6" s="233"/>
      <c r="K6" s="233"/>
      <c r="L6" s="233"/>
      <c r="M6" s="238" t="s">
        <v>0</v>
      </c>
      <c r="N6" s="233"/>
      <c r="O6" s="236">
        <f>P18</f>
        <v>0</v>
      </c>
      <c r="P6" s="239" t="s">
        <v>51</v>
      </c>
    </row>
    <row r="7" spans="1:16" s="207" customFormat="1">
      <c r="A7" s="57" t="s">
        <v>140</v>
      </c>
      <c r="B7" s="233"/>
      <c r="D7" s="233"/>
      <c r="E7" s="233"/>
      <c r="F7" s="233"/>
      <c r="G7" s="233"/>
      <c r="H7" s="233"/>
      <c r="I7" s="233"/>
      <c r="J7" s="233"/>
      <c r="K7" s="233"/>
      <c r="L7" s="233"/>
      <c r="M7" s="233"/>
      <c r="N7" s="233"/>
      <c r="O7" s="233"/>
      <c r="P7" s="233"/>
    </row>
    <row r="8" spans="1:16" s="207" customFormat="1">
      <c r="A8" s="57" t="s">
        <v>158</v>
      </c>
      <c r="B8" s="211"/>
      <c r="D8" s="211"/>
      <c r="E8" s="211"/>
      <c r="F8" s="209"/>
      <c r="H8" s="209"/>
      <c r="I8" s="240"/>
      <c r="J8" s="209"/>
      <c r="K8" s="209"/>
      <c r="L8" s="209"/>
      <c r="M8" s="209"/>
      <c r="N8" s="241"/>
      <c r="O8" s="241"/>
      <c r="P8" s="242" t="str">
        <f>Vaks!$A$34</f>
        <v>Tāme sastādīta _____. gada ____. ____________</v>
      </c>
    </row>
    <row r="9" spans="1:16" s="207" customFormat="1">
      <c r="A9" s="211"/>
      <c r="B9" s="211"/>
      <c r="D9" s="211"/>
      <c r="E9" s="211"/>
      <c r="F9" s="209"/>
      <c r="H9" s="209"/>
      <c r="I9" s="240"/>
      <c r="J9" s="209"/>
      <c r="K9" s="209"/>
      <c r="L9" s="209"/>
      <c r="M9" s="209"/>
      <c r="N9" s="241"/>
      <c r="O9" s="241"/>
      <c r="P9" s="241"/>
    </row>
    <row r="10" spans="1:16" s="243" customFormat="1" ht="11.25">
      <c r="A10" s="487" t="s">
        <v>1</v>
      </c>
      <c r="B10" s="487" t="s">
        <v>68</v>
      </c>
      <c r="C10" s="490" t="s">
        <v>69</v>
      </c>
      <c r="D10" s="487" t="s">
        <v>2</v>
      </c>
      <c r="E10" s="488" t="s">
        <v>3</v>
      </c>
      <c r="F10" s="489" t="s">
        <v>4</v>
      </c>
      <c r="G10" s="489"/>
      <c r="H10" s="489"/>
      <c r="I10" s="489"/>
      <c r="J10" s="489"/>
      <c r="K10" s="489"/>
      <c r="L10" s="489" t="s">
        <v>5</v>
      </c>
      <c r="M10" s="489"/>
      <c r="N10" s="489"/>
      <c r="O10" s="489"/>
      <c r="P10" s="489"/>
    </row>
    <row r="11" spans="1:16" s="243" customFormat="1" ht="33.75">
      <c r="A11" s="487"/>
      <c r="B11" s="487"/>
      <c r="C11" s="490"/>
      <c r="D11" s="487"/>
      <c r="E11" s="488"/>
      <c r="F11" s="69" t="s">
        <v>56</v>
      </c>
      <c r="G11" s="69" t="s">
        <v>104</v>
      </c>
      <c r="H11" s="69" t="s">
        <v>74</v>
      </c>
      <c r="I11" s="69" t="s">
        <v>75</v>
      </c>
      <c r="J11" s="69" t="s">
        <v>76</v>
      </c>
      <c r="K11" s="69" t="s">
        <v>37</v>
      </c>
      <c r="L11" s="69" t="s">
        <v>6</v>
      </c>
      <c r="M11" s="69" t="s">
        <v>74</v>
      </c>
      <c r="N11" s="69" t="s">
        <v>75</v>
      </c>
      <c r="O11" s="69" t="s">
        <v>76</v>
      </c>
      <c r="P11" s="69" t="s">
        <v>77</v>
      </c>
    </row>
    <row r="12" spans="1:16" s="243" customFormat="1" ht="11.25">
      <c r="A12" s="185">
        <v>1</v>
      </c>
      <c r="B12" s="185">
        <v>2</v>
      </c>
      <c r="C12" s="185">
        <v>3</v>
      </c>
      <c r="D12" s="185">
        <v>4</v>
      </c>
      <c r="E12" s="185">
        <v>5</v>
      </c>
      <c r="F12" s="185">
        <v>6</v>
      </c>
      <c r="G12" s="185">
        <v>7</v>
      </c>
      <c r="H12" s="185">
        <v>8</v>
      </c>
      <c r="I12" s="185">
        <v>9</v>
      </c>
      <c r="J12" s="185">
        <v>10</v>
      </c>
      <c r="K12" s="185">
        <v>11</v>
      </c>
      <c r="L12" s="185">
        <v>12</v>
      </c>
      <c r="M12" s="185">
        <v>13</v>
      </c>
      <c r="N12" s="185">
        <v>14</v>
      </c>
      <c r="O12" s="185">
        <v>15</v>
      </c>
      <c r="P12" s="185">
        <v>16</v>
      </c>
    </row>
    <row r="13" spans="1:16">
      <c r="A13" s="244"/>
      <c r="B13" s="244"/>
      <c r="F13" s="246"/>
      <c r="H13" s="237"/>
    </row>
    <row r="14" spans="1:16">
      <c r="F14" s="246"/>
      <c r="H14" s="237"/>
    </row>
    <row r="15" spans="1:16" s="210" customFormat="1">
      <c r="A15" s="206">
        <v>1</v>
      </c>
      <c r="B15" s="208"/>
      <c r="C15" s="209" t="s">
        <v>110</v>
      </c>
      <c r="D15" s="206" t="s">
        <v>416</v>
      </c>
      <c r="E15" s="94">
        <v>1</v>
      </c>
      <c r="F15" s="448"/>
      <c r="G15" s="449"/>
      <c r="H15" s="450">
        <f>ROUND(F15*G15,2)</f>
        <v>0</v>
      </c>
      <c r="I15" s="449"/>
      <c r="J15" s="451"/>
      <c r="K15" s="452">
        <f>ROUND(SUM(H15:J15),2)</f>
        <v>0</v>
      </c>
      <c r="L15" s="453">
        <f>ROUND(E15*F15,2)</f>
        <v>0</v>
      </c>
      <c r="M15" s="454">
        <f>ROUND(E15*H15,2)</f>
        <v>0</v>
      </c>
      <c r="N15" s="454">
        <f>ROUND(E15*I15,2)</f>
        <v>0</v>
      </c>
      <c r="O15" s="454">
        <f>ROUND(E15*J15,2)</f>
        <v>0</v>
      </c>
      <c r="P15" s="454">
        <f>ROUND(SUM(M15:O15),2)</f>
        <v>0</v>
      </c>
    </row>
    <row r="16" spans="1:16" s="207" customFormat="1" ht="25.5">
      <c r="A16" s="211">
        <v>2</v>
      </c>
      <c r="B16" s="211"/>
      <c r="C16" s="247" t="s">
        <v>417</v>
      </c>
      <c r="D16" s="206" t="s">
        <v>60</v>
      </c>
      <c r="E16" s="215">
        <v>1</v>
      </c>
      <c r="F16" s="448"/>
      <c r="G16" s="449"/>
      <c r="H16" s="450">
        <f>ROUND(F16*G16,2)</f>
        <v>0</v>
      </c>
      <c r="I16" s="449"/>
      <c r="J16" s="451"/>
      <c r="K16" s="452">
        <f>ROUND(SUM(H16:J16),2)</f>
        <v>0</v>
      </c>
      <c r="L16" s="453">
        <f>ROUND(E16*F16,2)</f>
        <v>0</v>
      </c>
      <c r="M16" s="454">
        <f>ROUND(E16*H16,2)</f>
        <v>0</v>
      </c>
      <c r="N16" s="454">
        <f>ROUND(E16*I16,2)</f>
        <v>0</v>
      </c>
      <c r="O16" s="454">
        <f>ROUND(E16*J16,2)</f>
        <v>0</v>
      </c>
      <c r="P16" s="454">
        <f>ROUND(SUM(M16:O16),2)</f>
        <v>0</v>
      </c>
    </row>
    <row r="17" spans="1:16" s="207" customFormat="1">
      <c r="A17" s="206"/>
      <c r="B17" s="132"/>
      <c r="C17" s="248"/>
      <c r="D17" s="206"/>
      <c r="E17" s="249"/>
      <c r="F17" s="250"/>
      <c r="G17" s="246"/>
      <c r="H17" s="237"/>
      <c r="I17" s="222"/>
      <c r="J17" s="250"/>
      <c r="K17" s="80"/>
      <c r="L17" s="82"/>
      <c r="M17" s="82"/>
      <c r="N17" s="82"/>
      <c r="O17" s="82"/>
      <c r="P17" s="82"/>
    </row>
    <row r="18" spans="1:16" s="257" customFormat="1">
      <c r="A18" s="251" t="s">
        <v>95</v>
      </c>
      <c r="B18" s="251"/>
      <c r="C18" s="252" t="s">
        <v>426</v>
      </c>
      <c r="D18" s="253" t="s">
        <v>32</v>
      </c>
      <c r="E18" s="254">
        <v>0.63</v>
      </c>
      <c r="F18" s="255"/>
      <c r="G18" s="255"/>
      <c r="H18" s="237"/>
      <c r="I18" s="255"/>
      <c r="J18" s="255"/>
      <c r="K18" s="255"/>
      <c r="L18" s="256">
        <f>SUM(L13:L17)</f>
        <v>0</v>
      </c>
      <c r="M18" s="256">
        <f>SUM(M13:M17)</f>
        <v>0</v>
      </c>
      <c r="N18" s="256">
        <f>SUM(N13:N17)</f>
        <v>0</v>
      </c>
      <c r="O18" s="256">
        <f>SUM(O13:O17)</f>
        <v>0</v>
      </c>
      <c r="P18" s="256">
        <f>SUM(P13:P17)</f>
        <v>0</v>
      </c>
    </row>
    <row r="19" spans="1:16" s="207" customFormat="1">
      <c r="A19" s="258"/>
      <c r="B19" s="259"/>
      <c r="C19" s="260"/>
      <c r="D19" s="261"/>
      <c r="E19" s="261"/>
      <c r="F19" s="262"/>
      <c r="G19" s="263"/>
      <c r="H19" s="263"/>
      <c r="I19" s="263"/>
      <c r="J19" s="263"/>
      <c r="N19" s="264"/>
    </row>
    <row r="20" spans="1:16" s="143" customFormat="1">
      <c r="A20" s="208"/>
      <c r="B20" s="259"/>
      <c r="C20" s="265"/>
      <c r="D20" s="266"/>
      <c r="E20" s="266"/>
      <c r="F20" s="267"/>
      <c r="G20" s="268"/>
      <c r="H20" s="269"/>
      <c r="I20" s="269"/>
      <c r="J20" s="269"/>
      <c r="K20" s="269"/>
      <c r="L20" s="269"/>
      <c r="M20" s="269"/>
      <c r="N20" s="270"/>
      <c r="O20" s="269"/>
      <c r="P20" s="269"/>
    </row>
    <row r="21" spans="1:16">
      <c r="C21" s="118"/>
      <c r="D21" s="118"/>
      <c r="E21" s="271"/>
    </row>
    <row r="26" spans="1:16">
      <c r="H26" s="237"/>
    </row>
    <row r="27" spans="1:16">
      <c r="H27" s="237"/>
    </row>
    <row r="28" spans="1:16">
      <c r="H28" s="237"/>
    </row>
    <row r="29" spans="1:16">
      <c r="H29" s="237"/>
    </row>
    <row r="30" spans="1:16">
      <c r="H30" s="237"/>
    </row>
    <row r="31" spans="1:16">
      <c r="H31" s="237"/>
    </row>
    <row r="32" spans="1:16">
      <c r="H32" s="237"/>
    </row>
    <row r="33" spans="8:8">
      <c r="H33" s="237"/>
    </row>
    <row r="34" spans="8:8">
      <c r="H34" s="237"/>
    </row>
    <row r="35" spans="8:8">
      <c r="H35" s="237"/>
    </row>
    <row r="36" spans="8:8">
      <c r="H36" s="237"/>
    </row>
    <row r="37" spans="8:8">
      <c r="H37" s="237"/>
    </row>
    <row r="38" spans="8:8">
      <c r="H38" s="237"/>
    </row>
    <row r="39" spans="8:8">
      <c r="H39" s="237"/>
    </row>
    <row r="40" spans="8:8">
      <c r="H40" s="237"/>
    </row>
    <row r="41" spans="8:8">
      <c r="H41" s="237"/>
    </row>
    <row r="42" spans="8:8">
      <c r="H42" s="237"/>
    </row>
    <row r="43" spans="8:8">
      <c r="H43" s="237"/>
    </row>
    <row r="44" spans="8:8">
      <c r="H44" s="237"/>
    </row>
    <row r="45" spans="8:8">
      <c r="H45" s="237"/>
    </row>
    <row r="46" spans="8:8">
      <c r="H46" s="237"/>
    </row>
    <row r="47" spans="8:8">
      <c r="H47" s="237"/>
    </row>
    <row r="48" spans="8:8">
      <c r="H48" s="237"/>
    </row>
    <row r="49" spans="8:8">
      <c r="H49" s="237"/>
    </row>
    <row r="50" spans="8:8">
      <c r="H50" s="237"/>
    </row>
    <row r="51" spans="8:8">
      <c r="H51" s="237"/>
    </row>
    <row r="52" spans="8:8">
      <c r="H52" s="237"/>
    </row>
    <row r="53" spans="8:8">
      <c r="H53" s="237"/>
    </row>
    <row r="54" spans="8:8">
      <c r="H54" s="237"/>
    </row>
    <row r="55" spans="8:8">
      <c r="H55" s="237"/>
    </row>
    <row r="56" spans="8:8">
      <c r="H56" s="237"/>
    </row>
    <row r="57" spans="8:8">
      <c r="H57" s="237"/>
    </row>
    <row r="58" spans="8:8">
      <c r="H58" s="237"/>
    </row>
    <row r="59" spans="8:8">
      <c r="H59" s="237"/>
    </row>
    <row r="60" spans="8:8">
      <c r="H60" s="237"/>
    </row>
    <row r="61" spans="8:8">
      <c r="H61" s="237"/>
    </row>
    <row r="62" spans="8:8">
      <c r="H62" s="237"/>
    </row>
    <row r="63" spans="8:8">
      <c r="H63" s="237"/>
    </row>
    <row r="64" spans="8:8">
      <c r="H64" s="237"/>
    </row>
    <row r="65" spans="8:8">
      <c r="H65" s="237"/>
    </row>
    <row r="66" spans="8:8">
      <c r="H66" s="237"/>
    </row>
    <row r="67" spans="8:8">
      <c r="H67" s="237"/>
    </row>
    <row r="68" spans="8:8">
      <c r="H68" s="237"/>
    </row>
    <row r="69" spans="8:8">
      <c r="H69" s="237"/>
    </row>
    <row r="70" spans="8:8">
      <c r="H70" s="237"/>
    </row>
    <row r="71" spans="8:8">
      <c r="H71" s="237"/>
    </row>
    <row r="72" spans="8:8">
      <c r="H72" s="237"/>
    </row>
    <row r="73" spans="8:8">
      <c r="H73" s="237"/>
    </row>
    <row r="74" spans="8:8">
      <c r="H74" s="237"/>
    </row>
    <row r="75" spans="8:8">
      <c r="H75" s="237"/>
    </row>
    <row r="76" spans="8:8">
      <c r="H76" s="237"/>
    </row>
    <row r="77" spans="8:8">
      <c r="H77" s="237"/>
    </row>
    <row r="78" spans="8:8">
      <c r="H78" s="237"/>
    </row>
    <row r="79" spans="8:8">
      <c r="H79" s="237"/>
    </row>
    <row r="80" spans="8:8">
      <c r="H80" s="237"/>
    </row>
    <row r="81" spans="8:8">
      <c r="H81" s="237"/>
    </row>
    <row r="82" spans="8:8">
      <c r="H82" s="237"/>
    </row>
    <row r="83" spans="8:8">
      <c r="H83" s="237"/>
    </row>
    <row r="84" spans="8:8">
      <c r="H84" s="237"/>
    </row>
    <row r="85" spans="8:8">
      <c r="H85" s="237"/>
    </row>
    <row r="86" spans="8:8">
      <c r="H86" s="237"/>
    </row>
    <row r="87" spans="8:8">
      <c r="H87" s="237"/>
    </row>
    <row r="88" spans="8:8">
      <c r="H88" s="237"/>
    </row>
    <row r="89" spans="8:8">
      <c r="H89" s="237"/>
    </row>
    <row r="90" spans="8:8">
      <c r="H90" s="237"/>
    </row>
    <row r="91" spans="8:8">
      <c r="H91" s="237"/>
    </row>
    <row r="92" spans="8:8">
      <c r="H92" s="237"/>
    </row>
    <row r="93" spans="8:8">
      <c r="H93" s="237"/>
    </row>
    <row r="94" spans="8:8">
      <c r="H94" s="237"/>
    </row>
    <row r="95" spans="8:8">
      <c r="H95" s="237"/>
    </row>
    <row r="96" spans="8:8">
      <c r="H96" s="237"/>
    </row>
    <row r="97" spans="8:8">
      <c r="H97" s="237"/>
    </row>
    <row r="98" spans="8:8">
      <c r="H98" s="237"/>
    </row>
    <row r="99" spans="8:8">
      <c r="H99" s="237"/>
    </row>
    <row r="100" spans="8:8">
      <c r="H100" s="237"/>
    </row>
    <row r="101" spans="8:8">
      <c r="H101" s="237"/>
    </row>
    <row r="102" spans="8:8">
      <c r="H102" s="237"/>
    </row>
    <row r="103" spans="8:8">
      <c r="H103" s="237"/>
    </row>
    <row r="104" spans="8:8">
      <c r="H104" s="237"/>
    </row>
    <row r="105" spans="8:8">
      <c r="H105" s="237"/>
    </row>
    <row r="106" spans="8:8">
      <c r="H106" s="237"/>
    </row>
    <row r="107" spans="8:8">
      <c r="H107" s="237"/>
    </row>
    <row r="108" spans="8:8">
      <c r="H108" s="237"/>
    </row>
    <row r="109" spans="8:8">
      <c r="H109" s="237"/>
    </row>
    <row r="110" spans="8:8">
      <c r="H110" s="237"/>
    </row>
    <row r="111" spans="8:8">
      <c r="H111" s="237"/>
    </row>
    <row r="112" spans="8:8">
      <c r="H112" s="237"/>
    </row>
    <row r="113" spans="8:8">
      <c r="H113" s="237"/>
    </row>
    <row r="114" spans="8:8">
      <c r="H114" s="237"/>
    </row>
    <row r="115" spans="8:8">
      <c r="H115" s="237"/>
    </row>
    <row r="116" spans="8:8">
      <c r="H116" s="237"/>
    </row>
    <row r="117" spans="8:8">
      <c r="H117" s="237"/>
    </row>
    <row r="118" spans="8:8">
      <c r="H118" s="237"/>
    </row>
    <row r="119" spans="8:8">
      <c r="H119" s="237"/>
    </row>
    <row r="120" spans="8:8">
      <c r="H120" s="237"/>
    </row>
    <row r="121" spans="8:8">
      <c r="H121" s="237"/>
    </row>
    <row r="122" spans="8:8">
      <c r="H122" s="237"/>
    </row>
    <row r="123" spans="8:8">
      <c r="H123" s="272"/>
    </row>
    <row r="124" spans="8:8">
      <c r="H124" s="272"/>
    </row>
    <row r="125" spans="8:8">
      <c r="H125" s="272"/>
    </row>
    <row r="126" spans="8:8">
      <c r="H126" s="272"/>
    </row>
  </sheetData>
  <autoFilter ref="A12:P18" xr:uid="{00000000-0009-0000-0000-000007000000}"/>
  <mergeCells count="7">
    <mergeCell ref="L10:P10"/>
    <mergeCell ref="A10:A11"/>
    <mergeCell ref="B10:B11"/>
    <mergeCell ref="C10:C11"/>
    <mergeCell ref="D10:D11"/>
    <mergeCell ref="E10:E11"/>
    <mergeCell ref="F10:K10"/>
  </mergeCells>
  <printOptions horizontalCentered="1" gridLines="1"/>
  <pageMargins left="0" right="0" top="0.98425196850393704" bottom="0.59055118110236227" header="0.11811023622047245" footer="0.11811023622047245"/>
  <pageSetup paperSize="9" scale="69" orientation="landscape" r:id="rId1"/>
  <headerFooter alignWithMargins="0">
    <oddFooter>&amp;C&amp;A&amp;R&amp;P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P53"/>
  <sheetViews>
    <sheetView showZeros="0" topLeftCell="A35" zoomScaleNormal="100" zoomScaleSheetLayoutView="115" workbookViewId="0">
      <selection activeCell="A25" sqref="A25"/>
    </sheetView>
  </sheetViews>
  <sheetFormatPr defaultRowHeight="12.75"/>
  <cols>
    <col min="1" max="1" width="5" style="57" customWidth="1"/>
    <col min="2" max="2" width="7.5703125" style="57" customWidth="1"/>
    <col min="3" max="3" width="64.85546875" style="57" customWidth="1"/>
    <col min="4" max="4" width="6.42578125" style="57" customWidth="1"/>
    <col min="5" max="5" width="9.42578125" style="62" customWidth="1"/>
    <col min="6" max="6" width="6.7109375" style="57" customWidth="1"/>
    <col min="7" max="7" width="9.85546875" style="57" customWidth="1"/>
    <col min="8" max="8" width="7" style="57" customWidth="1"/>
    <col min="9" max="9" width="8.5703125" style="57" customWidth="1"/>
    <col min="10" max="10" width="7.5703125" style="57" customWidth="1"/>
    <col min="11" max="11" width="9.7109375" style="57" customWidth="1"/>
    <col min="12" max="13" width="10.28515625" style="57" customWidth="1"/>
    <col min="14" max="14" width="10.85546875" style="57" customWidth="1"/>
    <col min="15" max="15" width="11.5703125" style="57" customWidth="1"/>
    <col min="16" max="16" width="11.85546875" style="57" customWidth="1"/>
    <col min="17" max="16384" width="9.140625" style="57"/>
  </cols>
  <sheetData>
    <row r="1" spans="1:16">
      <c r="B1" s="58"/>
      <c r="C1" s="58"/>
      <c r="D1" s="58"/>
      <c r="E1" s="58"/>
      <c r="F1" s="58"/>
      <c r="G1" s="59" t="s">
        <v>78</v>
      </c>
      <c r="H1" s="114" t="s">
        <v>79</v>
      </c>
      <c r="I1" s="58"/>
      <c r="J1" s="58"/>
      <c r="K1" s="58"/>
      <c r="L1" s="58"/>
      <c r="M1" s="58"/>
      <c r="N1" s="58"/>
      <c r="O1" s="58"/>
      <c r="P1" s="58"/>
    </row>
    <row r="2" spans="1:16">
      <c r="B2" s="60"/>
      <c r="C2" s="60"/>
      <c r="D2" s="60"/>
      <c r="E2" s="60"/>
      <c r="F2" s="60"/>
      <c r="G2" s="60" t="s">
        <v>157</v>
      </c>
      <c r="H2" s="60"/>
      <c r="I2" s="60"/>
      <c r="J2" s="60"/>
      <c r="K2" s="60"/>
      <c r="L2" s="60"/>
      <c r="M2" s="60"/>
      <c r="N2" s="60"/>
      <c r="O2" s="60"/>
      <c r="P2" s="60"/>
    </row>
    <row r="3" spans="1:16">
      <c r="C3" s="61"/>
      <c r="F3" s="63"/>
    </row>
    <row r="4" spans="1:16">
      <c r="A4" s="57" t="s">
        <v>162</v>
      </c>
    </row>
    <row r="5" spans="1:16">
      <c r="A5" s="57" t="s">
        <v>163</v>
      </c>
    </row>
    <row r="6" spans="1:16">
      <c r="A6" s="57" t="s">
        <v>168</v>
      </c>
      <c r="M6" s="65" t="s">
        <v>0</v>
      </c>
      <c r="O6" s="66">
        <f>P50</f>
        <v>0</v>
      </c>
      <c r="P6" s="65" t="s">
        <v>51</v>
      </c>
    </row>
    <row r="7" spans="1:16">
      <c r="A7" s="57" t="s">
        <v>140</v>
      </c>
    </row>
    <row r="8" spans="1:16">
      <c r="A8" s="57" t="s">
        <v>158</v>
      </c>
      <c r="M8" s="65"/>
      <c r="P8" s="67" t="str">
        <f>Vaks!$A$34</f>
        <v>Tāme sastādīta _____. gada ____. ____________</v>
      </c>
    </row>
    <row r="10" spans="1:16" s="68" customFormat="1" ht="11.25">
      <c r="A10" s="487" t="s">
        <v>1</v>
      </c>
      <c r="B10" s="487" t="s">
        <v>68</v>
      </c>
      <c r="C10" s="482" t="s">
        <v>69</v>
      </c>
      <c r="D10" s="487" t="s">
        <v>2</v>
      </c>
      <c r="E10" s="488" t="s">
        <v>3</v>
      </c>
      <c r="F10" s="486" t="s">
        <v>4</v>
      </c>
      <c r="G10" s="486"/>
      <c r="H10" s="486"/>
      <c r="I10" s="486"/>
      <c r="J10" s="486"/>
      <c r="K10" s="486"/>
      <c r="L10" s="486" t="s">
        <v>5</v>
      </c>
      <c r="M10" s="486"/>
      <c r="N10" s="486"/>
      <c r="O10" s="486"/>
      <c r="P10" s="486"/>
    </row>
    <row r="11" spans="1:16" s="68" customFormat="1" ht="45">
      <c r="A11" s="487"/>
      <c r="B11" s="487"/>
      <c r="C11" s="483"/>
      <c r="D11" s="487"/>
      <c r="E11" s="488"/>
      <c r="F11" s="69" t="s">
        <v>56</v>
      </c>
      <c r="G11" s="69" t="s">
        <v>67</v>
      </c>
      <c r="H11" s="69" t="s">
        <v>74</v>
      </c>
      <c r="I11" s="69" t="s">
        <v>75</v>
      </c>
      <c r="J11" s="69" t="s">
        <v>76</v>
      </c>
      <c r="K11" s="69" t="s">
        <v>50</v>
      </c>
      <c r="L11" s="69" t="s">
        <v>6</v>
      </c>
      <c r="M11" s="69" t="s">
        <v>74</v>
      </c>
      <c r="N11" s="69" t="s">
        <v>75</v>
      </c>
      <c r="O11" s="69" t="s">
        <v>76</v>
      </c>
      <c r="P11" s="69" t="s">
        <v>77</v>
      </c>
    </row>
    <row r="12" spans="1:16">
      <c r="A12" s="69">
        <v>1</v>
      </c>
      <c r="B12" s="69">
        <v>2</v>
      </c>
      <c r="C12" s="69">
        <v>3</v>
      </c>
      <c r="D12" s="69">
        <v>4</v>
      </c>
      <c r="E12" s="69">
        <v>5</v>
      </c>
      <c r="F12" s="69">
        <f t="shared" ref="F12:P12" si="0">E12+1</f>
        <v>6</v>
      </c>
      <c r="G12" s="69">
        <f t="shared" si="0"/>
        <v>7</v>
      </c>
      <c r="H12" s="69">
        <f t="shared" si="0"/>
        <v>8</v>
      </c>
      <c r="I12" s="69">
        <f t="shared" si="0"/>
        <v>9</v>
      </c>
      <c r="J12" s="69">
        <f t="shared" si="0"/>
        <v>10</v>
      </c>
      <c r="K12" s="69">
        <f t="shared" si="0"/>
        <v>11</v>
      </c>
      <c r="L12" s="69">
        <f t="shared" si="0"/>
        <v>12</v>
      </c>
      <c r="M12" s="69">
        <f t="shared" si="0"/>
        <v>13</v>
      </c>
      <c r="N12" s="69">
        <f t="shared" si="0"/>
        <v>14</v>
      </c>
      <c r="O12" s="69">
        <f t="shared" si="0"/>
        <v>15</v>
      </c>
      <c r="P12" s="69">
        <f t="shared" si="0"/>
        <v>16</v>
      </c>
    </row>
    <row r="13" spans="1:16" s="83" customFormat="1">
      <c r="A13" s="132"/>
      <c r="B13" s="280"/>
      <c r="C13" s="104"/>
      <c r="D13" s="93"/>
      <c r="E13" s="93"/>
      <c r="F13" s="87"/>
      <c r="G13" s="87"/>
      <c r="H13" s="87"/>
      <c r="I13" s="87"/>
      <c r="J13" s="87"/>
      <c r="K13" s="281"/>
      <c r="L13" s="213"/>
      <c r="M13" s="77"/>
      <c r="N13" s="77"/>
      <c r="O13" s="77"/>
      <c r="P13" s="77"/>
    </row>
    <row r="14" spans="1:16" s="68" customFormat="1">
      <c r="A14" s="70"/>
      <c r="B14" s="70"/>
      <c r="C14" s="285" t="s">
        <v>115</v>
      </c>
      <c r="D14" s="70"/>
      <c r="E14" s="72"/>
      <c r="F14" s="70"/>
      <c r="G14" s="77"/>
      <c r="H14" s="70"/>
      <c r="I14" s="70"/>
      <c r="J14" s="70"/>
      <c r="K14" s="70"/>
      <c r="L14" s="73"/>
      <c r="M14" s="70"/>
      <c r="N14" s="70"/>
      <c r="O14" s="70"/>
      <c r="P14" s="70"/>
    </row>
    <row r="15" spans="1:16" s="275" customFormat="1" ht="14.25">
      <c r="A15" s="273"/>
      <c r="B15" s="273"/>
      <c r="C15" s="104" t="s">
        <v>418</v>
      </c>
      <c r="D15" s="141" t="s">
        <v>109</v>
      </c>
      <c r="E15" s="277">
        <v>80</v>
      </c>
      <c r="F15" s="448"/>
      <c r="G15" s="449"/>
      <c r="H15" s="450">
        <f t="shared" ref="H15:H48" si="1">ROUND(F15*G15,2)</f>
        <v>0</v>
      </c>
      <c r="I15" s="449"/>
      <c r="J15" s="451"/>
      <c r="K15" s="452">
        <f t="shared" ref="K15:K48" si="2">ROUND(SUM(H15:J15),2)</f>
        <v>0</v>
      </c>
      <c r="L15" s="453">
        <f t="shared" ref="L15:L48" si="3">ROUND(E15*F15,2)</f>
        <v>0</v>
      </c>
      <c r="M15" s="454">
        <f t="shared" ref="M15:M48" si="4">ROUND(E15*H15,2)</f>
        <v>0</v>
      </c>
      <c r="N15" s="454">
        <f t="shared" ref="N15:N48" si="5">ROUND(E15*I15,2)</f>
        <v>0</v>
      </c>
      <c r="O15" s="454">
        <f t="shared" ref="O15:O48" si="6">ROUND(E15*J15,2)</f>
        <v>0</v>
      </c>
      <c r="P15" s="454">
        <f t="shared" ref="P15:P48" si="7">ROUND(SUM(M15:O15),2)</f>
        <v>0</v>
      </c>
    </row>
    <row r="16" spans="1:16" s="192" customFormat="1" ht="38.25">
      <c r="A16" s="278">
        <v>1</v>
      </c>
      <c r="B16" s="274"/>
      <c r="C16" s="140" t="s">
        <v>434</v>
      </c>
      <c r="D16" s="93" t="s">
        <v>33</v>
      </c>
      <c r="E16" s="117">
        <v>80</v>
      </c>
      <c r="F16" s="448"/>
      <c r="G16" s="449"/>
      <c r="H16" s="450">
        <f t="shared" si="1"/>
        <v>0</v>
      </c>
      <c r="I16" s="449"/>
      <c r="J16" s="451"/>
      <c r="K16" s="452">
        <f t="shared" si="2"/>
        <v>0</v>
      </c>
      <c r="L16" s="453">
        <f t="shared" si="3"/>
        <v>0</v>
      </c>
      <c r="M16" s="454">
        <f t="shared" si="4"/>
        <v>0</v>
      </c>
      <c r="N16" s="454">
        <f t="shared" si="5"/>
        <v>0</v>
      </c>
      <c r="O16" s="454">
        <f t="shared" si="6"/>
        <v>0</v>
      </c>
      <c r="P16" s="454">
        <f t="shared" si="7"/>
        <v>0</v>
      </c>
    </row>
    <row r="17" spans="1:16" s="157" customFormat="1" ht="25.5">
      <c r="A17" s="84">
        <v>2</v>
      </c>
      <c r="C17" s="53" t="s">
        <v>421</v>
      </c>
      <c r="D17" s="93" t="s">
        <v>33</v>
      </c>
      <c r="E17" s="99">
        <v>80</v>
      </c>
      <c r="F17" s="448"/>
      <c r="G17" s="449"/>
      <c r="H17" s="450">
        <f t="shared" si="1"/>
        <v>0</v>
      </c>
      <c r="I17" s="449"/>
      <c r="J17" s="451"/>
      <c r="K17" s="452">
        <f t="shared" si="2"/>
        <v>0</v>
      </c>
      <c r="L17" s="453">
        <f t="shared" si="3"/>
        <v>0</v>
      </c>
      <c r="M17" s="454">
        <f t="shared" si="4"/>
        <v>0</v>
      </c>
      <c r="N17" s="454">
        <f t="shared" si="5"/>
        <v>0</v>
      </c>
      <c r="O17" s="454">
        <f t="shared" si="6"/>
        <v>0</v>
      </c>
      <c r="P17" s="454">
        <f t="shared" si="7"/>
        <v>0</v>
      </c>
    </row>
    <row r="18" spans="1:16" s="157" customFormat="1">
      <c r="A18" s="84"/>
      <c r="C18" s="53"/>
      <c r="D18" s="93"/>
      <c r="E18" s="99"/>
      <c r="F18" s="448"/>
      <c r="G18" s="449"/>
      <c r="H18" s="450">
        <f t="shared" si="1"/>
        <v>0</v>
      </c>
      <c r="I18" s="449"/>
      <c r="J18" s="451"/>
      <c r="K18" s="452">
        <f t="shared" si="2"/>
        <v>0</v>
      </c>
      <c r="L18" s="453">
        <f t="shared" si="3"/>
        <v>0</v>
      </c>
      <c r="M18" s="454">
        <f t="shared" si="4"/>
        <v>0</v>
      </c>
      <c r="N18" s="454">
        <f t="shared" si="5"/>
        <v>0</v>
      </c>
      <c r="O18" s="454">
        <f t="shared" si="6"/>
        <v>0</v>
      </c>
      <c r="P18" s="454">
        <f t="shared" si="7"/>
        <v>0</v>
      </c>
    </row>
    <row r="19" spans="1:16" s="275" customFormat="1" ht="14.25">
      <c r="A19" s="273"/>
      <c r="B19" s="273"/>
      <c r="C19" s="104" t="s">
        <v>422</v>
      </c>
      <c r="D19" s="141" t="s">
        <v>109</v>
      </c>
      <c r="E19" s="277">
        <v>40</v>
      </c>
      <c r="F19" s="448"/>
      <c r="G19" s="449"/>
      <c r="H19" s="450">
        <f t="shared" si="1"/>
        <v>0</v>
      </c>
      <c r="I19" s="449"/>
      <c r="J19" s="451"/>
      <c r="K19" s="452">
        <f t="shared" si="2"/>
        <v>0</v>
      </c>
      <c r="L19" s="453">
        <f t="shared" si="3"/>
        <v>0</v>
      </c>
      <c r="M19" s="454">
        <f t="shared" si="4"/>
        <v>0</v>
      </c>
      <c r="N19" s="454">
        <f t="shared" si="5"/>
        <v>0</v>
      </c>
      <c r="O19" s="454">
        <f t="shared" si="6"/>
        <v>0</v>
      </c>
      <c r="P19" s="454">
        <f t="shared" si="7"/>
        <v>0</v>
      </c>
    </row>
    <row r="20" spans="1:16" s="192" customFormat="1" ht="38.25">
      <c r="A20" s="278">
        <v>3</v>
      </c>
      <c r="B20" s="274"/>
      <c r="C20" s="140" t="s">
        <v>435</v>
      </c>
      <c r="D20" s="93" t="s">
        <v>33</v>
      </c>
      <c r="E20" s="117">
        <v>40</v>
      </c>
      <c r="F20" s="448"/>
      <c r="G20" s="449"/>
      <c r="H20" s="450">
        <f t="shared" si="1"/>
        <v>0</v>
      </c>
      <c r="I20" s="449"/>
      <c r="J20" s="451"/>
      <c r="K20" s="452">
        <f t="shared" si="2"/>
        <v>0</v>
      </c>
      <c r="L20" s="453">
        <f t="shared" si="3"/>
        <v>0</v>
      </c>
      <c r="M20" s="454">
        <f t="shared" si="4"/>
        <v>0</v>
      </c>
      <c r="N20" s="454">
        <f t="shared" si="5"/>
        <v>0</v>
      </c>
      <c r="O20" s="454">
        <f t="shared" si="6"/>
        <v>0</v>
      </c>
      <c r="P20" s="454">
        <f t="shared" si="7"/>
        <v>0</v>
      </c>
    </row>
    <row r="21" spans="1:16" s="157" customFormat="1" ht="25.5">
      <c r="A21" s="84">
        <v>4</v>
      </c>
      <c r="C21" s="53" t="s">
        <v>424</v>
      </c>
      <c r="D21" s="93" t="s">
        <v>33</v>
      </c>
      <c r="E21" s="99">
        <v>40</v>
      </c>
      <c r="F21" s="448"/>
      <c r="G21" s="449"/>
      <c r="H21" s="450">
        <f t="shared" si="1"/>
        <v>0</v>
      </c>
      <c r="I21" s="449"/>
      <c r="J21" s="451"/>
      <c r="K21" s="452">
        <f t="shared" si="2"/>
        <v>0</v>
      </c>
      <c r="L21" s="453">
        <f t="shared" si="3"/>
        <v>0</v>
      </c>
      <c r="M21" s="454">
        <f t="shared" si="4"/>
        <v>0</v>
      </c>
      <c r="N21" s="454">
        <f t="shared" si="5"/>
        <v>0</v>
      </c>
      <c r="O21" s="454">
        <f t="shared" si="6"/>
        <v>0</v>
      </c>
      <c r="P21" s="454">
        <f t="shared" si="7"/>
        <v>0</v>
      </c>
    </row>
    <row r="22" spans="1:16" s="157" customFormat="1" ht="14.25">
      <c r="A22" s="84">
        <v>5</v>
      </c>
      <c r="C22" s="53" t="s">
        <v>423</v>
      </c>
      <c r="D22" s="93" t="s">
        <v>33</v>
      </c>
      <c r="E22" s="99">
        <v>40</v>
      </c>
      <c r="F22" s="448"/>
      <c r="G22" s="449"/>
      <c r="H22" s="450">
        <f t="shared" si="1"/>
        <v>0</v>
      </c>
      <c r="I22" s="449"/>
      <c r="J22" s="451"/>
      <c r="K22" s="452">
        <f t="shared" si="2"/>
        <v>0</v>
      </c>
      <c r="L22" s="453">
        <f t="shared" si="3"/>
        <v>0</v>
      </c>
      <c r="M22" s="454">
        <f t="shared" si="4"/>
        <v>0</v>
      </c>
      <c r="N22" s="454">
        <f t="shared" si="5"/>
        <v>0</v>
      </c>
      <c r="O22" s="454">
        <f t="shared" si="6"/>
        <v>0</v>
      </c>
      <c r="P22" s="454">
        <f t="shared" si="7"/>
        <v>0</v>
      </c>
    </row>
    <row r="23" spans="1:16" s="192" customFormat="1" ht="38.25">
      <c r="A23" s="84">
        <v>6</v>
      </c>
      <c r="B23" s="274"/>
      <c r="C23" s="140" t="s">
        <v>435</v>
      </c>
      <c r="D23" s="93" t="s">
        <v>33</v>
      </c>
      <c r="E23" s="117">
        <v>40</v>
      </c>
      <c r="F23" s="448"/>
      <c r="G23" s="449"/>
      <c r="H23" s="450">
        <f t="shared" si="1"/>
        <v>0</v>
      </c>
      <c r="I23" s="449"/>
      <c r="J23" s="451"/>
      <c r="K23" s="452">
        <f t="shared" si="2"/>
        <v>0</v>
      </c>
      <c r="L23" s="453">
        <f t="shared" si="3"/>
        <v>0</v>
      </c>
      <c r="M23" s="454">
        <f t="shared" si="4"/>
        <v>0</v>
      </c>
      <c r="N23" s="454">
        <f t="shared" si="5"/>
        <v>0</v>
      </c>
      <c r="O23" s="454">
        <f t="shared" si="6"/>
        <v>0</v>
      </c>
      <c r="P23" s="454">
        <f t="shared" si="7"/>
        <v>0</v>
      </c>
    </row>
    <row r="24" spans="1:16" s="192" customFormat="1">
      <c r="A24" s="84"/>
      <c r="B24" s="274"/>
      <c r="C24" s="140"/>
      <c r="D24" s="93"/>
      <c r="E24" s="117"/>
      <c r="F24" s="448"/>
      <c r="G24" s="449"/>
      <c r="H24" s="450">
        <f t="shared" si="1"/>
        <v>0</v>
      </c>
      <c r="I24" s="449"/>
      <c r="J24" s="451"/>
      <c r="K24" s="452">
        <f t="shared" si="2"/>
        <v>0</v>
      </c>
      <c r="L24" s="453">
        <f t="shared" si="3"/>
        <v>0</v>
      </c>
      <c r="M24" s="454">
        <f t="shared" si="4"/>
        <v>0</v>
      </c>
      <c r="N24" s="454">
        <f t="shared" si="5"/>
        <v>0</v>
      </c>
      <c r="O24" s="454">
        <f t="shared" si="6"/>
        <v>0</v>
      </c>
      <c r="P24" s="454">
        <f t="shared" si="7"/>
        <v>0</v>
      </c>
    </row>
    <row r="25" spans="1:16">
      <c r="A25" s="84"/>
      <c r="C25" s="104" t="s">
        <v>439</v>
      </c>
      <c r="D25" s="93"/>
      <c r="E25" s="99"/>
      <c r="F25" s="448"/>
      <c r="G25" s="449"/>
      <c r="H25" s="450">
        <f t="shared" si="1"/>
        <v>0</v>
      </c>
      <c r="I25" s="449"/>
      <c r="J25" s="451"/>
      <c r="K25" s="452">
        <f t="shared" si="2"/>
        <v>0</v>
      </c>
      <c r="L25" s="453">
        <f t="shared" si="3"/>
        <v>0</v>
      </c>
      <c r="M25" s="454">
        <f t="shared" si="4"/>
        <v>0</v>
      </c>
      <c r="N25" s="454">
        <f t="shared" si="5"/>
        <v>0</v>
      </c>
      <c r="O25" s="454">
        <f t="shared" si="6"/>
        <v>0</v>
      </c>
      <c r="P25" s="454">
        <f t="shared" si="7"/>
        <v>0</v>
      </c>
    </row>
    <row r="26" spans="1:16" s="56" customFormat="1" ht="25.5">
      <c r="A26" s="54">
        <v>7</v>
      </c>
      <c r="B26" s="54"/>
      <c r="C26" s="53" t="s">
        <v>440</v>
      </c>
      <c r="D26" s="93" t="s">
        <v>33</v>
      </c>
      <c r="E26" s="117">
        <v>33.299999999999997</v>
      </c>
      <c r="F26" s="448"/>
      <c r="G26" s="449"/>
      <c r="H26" s="450">
        <f t="shared" si="1"/>
        <v>0</v>
      </c>
      <c r="I26" s="449"/>
      <c r="J26" s="451"/>
      <c r="K26" s="452">
        <f t="shared" si="2"/>
        <v>0</v>
      </c>
      <c r="L26" s="453">
        <f t="shared" si="3"/>
        <v>0</v>
      </c>
      <c r="M26" s="454">
        <f t="shared" si="4"/>
        <v>0</v>
      </c>
      <c r="N26" s="454">
        <f t="shared" si="5"/>
        <v>0</v>
      </c>
      <c r="O26" s="454">
        <f t="shared" si="6"/>
        <v>0</v>
      </c>
      <c r="P26" s="454">
        <f t="shared" si="7"/>
        <v>0</v>
      </c>
    </row>
    <row r="27" spans="1:16" s="56" customFormat="1" ht="15">
      <c r="A27" s="54"/>
      <c r="B27" s="54"/>
      <c r="C27" s="53"/>
      <c r="D27" s="93"/>
      <c r="E27" s="117"/>
      <c r="F27" s="448"/>
      <c r="G27" s="449"/>
      <c r="H27" s="450">
        <f t="shared" si="1"/>
        <v>0</v>
      </c>
      <c r="I27" s="449"/>
      <c r="J27" s="451"/>
      <c r="K27" s="452">
        <f t="shared" si="2"/>
        <v>0</v>
      </c>
      <c r="L27" s="453">
        <f t="shared" si="3"/>
        <v>0</v>
      </c>
      <c r="M27" s="454">
        <f t="shared" si="4"/>
        <v>0</v>
      </c>
      <c r="N27" s="454">
        <f t="shared" si="5"/>
        <v>0</v>
      </c>
      <c r="O27" s="454">
        <f t="shared" si="6"/>
        <v>0</v>
      </c>
      <c r="P27" s="454">
        <f t="shared" si="7"/>
        <v>0</v>
      </c>
    </row>
    <row r="28" spans="1:16" s="83" customFormat="1">
      <c r="A28" s="132"/>
      <c r="B28" s="75"/>
      <c r="C28" s="285" t="s">
        <v>178</v>
      </c>
      <c r="D28" s="93"/>
      <c r="E28" s="145"/>
      <c r="F28" s="448"/>
      <c r="G28" s="449"/>
      <c r="H28" s="450">
        <f t="shared" si="1"/>
        <v>0</v>
      </c>
      <c r="I28" s="449"/>
      <c r="J28" s="451"/>
      <c r="K28" s="452">
        <f t="shared" si="2"/>
        <v>0</v>
      </c>
      <c r="L28" s="453">
        <f t="shared" si="3"/>
        <v>0</v>
      </c>
      <c r="M28" s="454">
        <f t="shared" si="4"/>
        <v>0</v>
      </c>
      <c r="N28" s="454">
        <f t="shared" si="5"/>
        <v>0</v>
      </c>
      <c r="O28" s="454">
        <f t="shared" si="6"/>
        <v>0</v>
      </c>
      <c r="P28" s="454">
        <f t="shared" si="7"/>
        <v>0</v>
      </c>
    </row>
    <row r="29" spans="1:16" s="275" customFormat="1" ht="14.25">
      <c r="A29" s="273"/>
      <c r="B29" s="273"/>
      <c r="C29" s="104" t="s">
        <v>418</v>
      </c>
      <c r="D29" s="141" t="s">
        <v>109</v>
      </c>
      <c r="E29" s="277">
        <v>170</v>
      </c>
      <c r="F29" s="448"/>
      <c r="G29" s="449"/>
      <c r="H29" s="450">
        <f t="shared" si="1"/>
        <v>0</v>
      </c>
      <c r="I29" s="449"/>
      <c r="J29" s="451"/>
      <c r="K29" s="452">
        <f t="shared" si="2"/>
        <v>0</v>
      </c>
      <c r="L29" s="453">
        <f t="shared" si="3"/>
        <v>0</v>
      </c>
      <c r="M29" s="454">
        <f t="shared" si="4"/>
        <v>0</v>
      </c>
      <c r="N29" s="454">
        <f t="shared" si="5"/>
        <v>0</v>
      </c>
      <c r="O29" s="454">
        <f t="shared" si="6"/>
        <v>0</v>
      </c>
      <c r="P29" s="454">
        <f t="shared" si="7"/>
        <v>0</v>
      </c>
    </row>
    <row r="30" spans="1:16" s="192" customFormat="1" ht="38.25">
      <c r="A30" s="278">
        <v>8</v>
      </c>
      <c r="B30" s="274"/>
      <c r="C30" s="140" t="s">
        <v>434</v>
      </c>
      <c r="D30" s="93" t="s">
        <v>33</v>
      </c>
      <c r="E30" s="117">
        <v>170</v>
      </c>
      <c r="F30" s="448"/>
      <c r="G30" s="449"/>
      <c r="H30" s="450">
        <f t="shared" si="1"/>
        <v>0</v>
      </c>
      <c r="I30" s="449"/>
      <c r="J30" s="451"/>
      <c r="K30" s="452">
        <f t="shared" si="2"/>
        <v>0</v>
      </c>
      <c r="L30" s="453">
        <f t="shared" si="3"/>
        <v>0</v>
      </c>
      <c r="M30" s="454">
        <f t="shared" si="4"/>
        <v>0</v>
      </c>
      <c r="N30" s="454">
        <f t="shared" si="5"/>
        <v>0</v>
      </c>
      <c r="O30" s="454">
        <f t="shared" si="6"/>
        <v>0</v>
      </c>
      <c r="P30" s="454">
        <f t="shared" si="7"/>
        <v>0</v>
      </c>
    </row>
    <row r="31" spans="1:16" s="157" customFormat="1" ht="25.5">
      <c r="A31" s="84">
        <v>9</v>
      </c>
      <c r="C31" s="53" t="s">
        <v>421</v>
      </c>
      <c r="D31" s="93" t="s">
        <v>33</v>
      </c>
      <c r="E31" s="99">
        <v>170</v>
      </c>
      <c r="F31" s="448"/>
      <c r="G31" s="449"/>
      <c r="H31" s="450">
        <f t="shared" si="1"/>
        <v>0</v>
      </c>
      <c r="I31" s="449"/>
      <c r="J31" s="451"/>
      <c r="K31" s="452">
        <f t="shared" si="2"/>
        <v>0</v>
      </c>
      <c r="L31" s="453">
        <f t="shared" si="3"/>
        <v>0</v>
      </c>
      <c r="M31" s="454">
        <f t="shared" si="4"/>
        <v>0</v>
      </c>
      <c r="N31" s="454">
        <f t="shared" si="5"/>
        <v>0</v>
      </c>
      <c r="O31" s="454">
        <f t="shared" si="6"/>
        <v>0</v>
      </c>
      <c r="P31" s="454">
        <f t="shared" si="7"/>
        <v>0</v>
      </c>
    </row>
    <row r="32" spans="1:16" s="192" customFormat="1" ht="38.25">
      <c r="A32" s="278">
        <v>10</v>
      </c>
      <c r="B32" s="274"/>
      <c r="C32" s="140" t="s">
        <v>434</v>
      </c>
      <c r="D32" s="93" t="s">
        <v>33</v>
      </c>
      <c r="E32" s="117">
        <v>170</v>
      </c>
      <c r="F32" s="448"/>
      <c r="G32" s="449"/>
      <c r="H32" s="450">
        <f t="shared" si="1"/>
        <v>0</v>
      </c>
      <c r="I32" s="449"/>
      <c r="J32" s="451"/>
      <c r="K32" s="452">
        <f t="shared" si="2"/>
        <v>0</v>
      </c>
      <c r="L32" s="453">
        <f t="shared" si="3"/>
        <v>0</v>
      </c>
      <c r="M32" s="454">
        <f t="shared" si="4"/>
        <v>0</v>
      </c>
      <c r="N32" s="454">
        <f t="shared" si="5"/>
        <v>0</v>
      </c>
      <c r="O32" s="454">
        <f t="shared" si="6"/>
        <v>0</v>
      </c>
      <c r="P32" s="454">
        <f t="shared" si="7"/>
        <v>0</v>
      </c>
    </row>
    <row r="33" spans="1:16" s="157" customFormat="1">
      <c r="A33" s="84"/>
      <c r="C33" s="53"/>
      <c r="D33" s="93"/>
      <c r="E33" s="99"/>
      <c r="F33" s="448"/>
      <c r="G33" s="449"/>
      <c r="H33" s="450">
        <f t="shared" si="1"/>
        <v>0</v>
      </c>
      <c r="I33" s="449"/>
      <c r="J33" s="451"/>
      <c r="K33" s="452">
        <f t="shared" si="2"/>
        <v>0</v>
      </c>
      <c r="L33" s="453">
        <f t="shared" si="3"/>
        <v>0</v>
      </c>
      <c r="M33" s="454">
        <f t="shared" si="4"/>
        <v>0</v>
      </c>
      <c r="N33" s="454">
        <f t="shared" si="5"/>
        <v>0</v>
      </c>
      <c r="O33" s="454">
        <f t="shared" si="6"/>
        <v>0</v>
      </c>
      <c r="P33" s="454">
        <f t="shared" si="7"/>
        <v>0</v>
      </c>
    </row>
    <row r="34" spans="1:16" s="275" customFormat="1" ht="14.25">
      <c r="A34" s="273"/>
      <c r="B34" s="273"/>
      <c r="C34" s="282" t="s">
        <v>422</v>
      </c>
      <c r="D34" s="141" t="s">
        <v>109</v>
      </c>
      <c r="E34" s="277">
        <v>240</v>
      </c>
      <c r="F34" s="448"/>
      <c r="G34" s="449"/>
      <c r="H34" s="450">
        <f t="shared" si="1"/>
        <v>0</v>
      </c>
      <c r="I34" s="449"/>
      <c r="J34" s="451"/>
      <c r="K34" s="452">
        <f t="shared" si="2"/>
        <v>0</v>
      </c>
      <c r="L34" s="453">
        <f t="shared" si="3"/>
        <v>0</v>
      </c>
      <c r="M34" s="454">
        <f t="shared" si="4"/>
        <v>0</v>
      </c>
      <c r="N34" s="454">
        <f t="shared" si="5"/>
        <v>0</v>
      </c>
      <c r="O34" s="454">
        <f t="shared" si="6"/>
        <v>0</v>
      </c>
      <c r="P34" s="454">
        <f t="shared" si="7"/>
        <v>0</v>
      </c>
    </row>
    <row r="35" spans="1:16" s="192" customFormat="1" ht="38.25">
      <c r="A35" s="278">
        <v>11</v>
      </c>
      <c r="B35" s="274"/>
      <c r="C35" s="140" t="s">
        <v>435</v>
      </c>
      <c r="D35" s="93" t="s">
        <v>33</v>
      </c>
      <c r="E35" s="117">
        <v>240</v>
      </c>
      <c r="F35" s="448"/>
      <c r="G35" s="449"/>
      <c r="H35" s="450">
        <f t="shared" si="1"/>
        <v>0</v>
      </c>
      <c r="I35" s="449"/>
      <c r="J35" s="451"/>
      <c r="K35" s="452">
        <f t="shared" si="2"/>
        <v>0</v>
      </c>
      <c r="L35" s="453">
        <f t="shared" si="3"/>
        <v>0</v>
      </c>
      <c r="M35" s="454">
        <f t="shared" si="4"/>
        <v>0</v>
      </c>
      <c r="N35" s="454">
        <f t="shared" si="5"/>
        <v>0</v>
      </c>
      <c r="O35" s="454">
        <f t="shared" si="6"/>
        <v>0</v>
      </c>
      <c r="P35" s="454">
        <f t="shared" si="7"/>
        <v>0</v>
      </c>
    </row>
    <row r="36" spans="1:16" s="157" customFormat="1" ht="25.5">
      <c r="A36" s="84">
        <v>12</v>
      </c>
      <c r="C36" s="53" t="s">
        <v>424</v>
      </c>
      <c r="D36" s="93" t="s">
        <v>33</v>
      </c>
      <c r="E36" s="99">
        <v>240</v>
      </c>
      <c r="F36" s="448"/>
      <c r="G36" s="449"/>
      <c r="H36" s="450">
        <f t="shared" si="1"/>
        <v>0</v>
      </c>
      <c r="I36" s="449"/>
      <c r="J36" s="451"/>
      <c r="K36" s="452">
        <f t="shared" si="2"/>
        <v>0</v>
      </c>
      <c r="L36" s="453">
        <f t="shared" si="3"/>
        <v>0</v>
      </c>
      <c r="M36" s="454">
        <f t="shared" si="4"/>
        <v>0</v>
      </c>
      <c r="N36" s="454">
        <f t="shared" si="5"/>
        <v>0</v>
      </c>
      <c r="O36" s="454">
        <f t="shared" si="6"/>
        <v>0</v>
      </c>
      <c r="P36" s="454">
        <f t="shared" si="7"/>
        <v>0</v>
      </c>
    </row>
    <row r="37" spans="1:16" s="157" customFormat="1" ht="14.25">
      <c r="A37" s="84">
        <v>13</v>
      </c>
      <c r="C37" s="53" t="s">
        <v>423</v>
      </c>
      <c r="D37" s="93" t="s">
        <v>33</v>
      </c>
      <c r="E37" s="99">
        <v>240</v>
      </c>
      <c r="F37" s="448"/>
      <c r="G37" s="449"/>
      <c r="H37" s="450">
        <f t="shared" si="1"/>
        <v>0</v>
      </c>
      <c r="I37" s="449"/>
      <c r="J37" s="451"/>
      <c r="K37" s="452">
        <f t="shared" si="2"/>
        <v>0</v>
      </c>
      <c r="L37" s="453">
        <f t="shared" si="3"/>
        <v>0</v>
      </c>
      <c r="M37" s="454">
        <f t="shared" si="4"/>
        <v>0</v>
      </c>
      <c r="N37" s="454">
        <f t="shared" si="5"/>
        <v>0</v>
      </c>
      <c r="O37" s="454">
        <f t="shared" si="6"/>
        <v>0</v>
      </c>
      <c r="P37" s="454">
        <f t="shared" si="7"/>
        <v>0</v>
      </c>
    </row>
    <row r="38" spans="1:16" s="192" customFormat="1" ht="38.25">
      <c r="A38" s="84">
        <v>14</v>
      </c>
      <c r="B38" s="274"/>
      <c r="C38" s="140" t="s">
        <v>435</v>
      </c>
      <c r="D38" s="93" t="s">
        <v>33</v>
      </c>
      <c r="E38" s="117">
        <v>240</v>
      </c>
      <c r="F38" s="448"/>
      <c r="G38" s="449"/>
      <c r="H38" s="450">
        <f t="shared" si="1"/>
        <v>0</v>
      </c>
      <c r="I38" s="449"/>
      <c r="J38" s="451"/>
      <c r="K38" s="452">
        <f t="shared" si="2"/>
        <v>0</v>
      </c>
      <c r="L38" s="453">
        <f t="shared" si="3"/>
        <v>0</v>
      </c>
      <c r="M38" s="454">
        <f t="shared" si="4"/>
        <v>0</v>
      </c>
      <c r="N38" s="454">
        <f t="shared" si="5"/>
        <v>0</v>
      </c>
      <c r="O38" s="454">
        <f t="shared" si="6"/>
        <v>0</v>
      </c>
      <c r="P38" s="454">
        <f t="shared" si="7"/>
        <v>0</v>
      </c>
    </row>
    <row r="39" spans="1:16" s="157" customFormat="1">
      <c r="A39" s="84"/>
      <c r="C39" s="53"/>
      <c r="D39" s="93"/>
      <c r="E39" s="99"/>
      <c r="F39" s="448"/>
      <c r="G39" s="449"/>
      <c r="H39" s="450">
        <f t="shared" si="1"/>
        <v>0</v>
      </c>
      <c r="I39" s="449"/>
      <c r="J39" s="451"/>
      <c r="K39" s="452">
        <f t="shared" si="2"/>
        <v>0</v>
      </c>
      <c r="L39" s="453">
        <f t="shared" si="3"/>
        <v>0</v>
      </c>
      <c r="M39" s="454">
        <f t="shared" si="4"/>
        <v>0</v>
      </c>
      <c r="N39" s="454">
        <f t="shared" si="5"/>
        <v>0</v>
      </c>
      <c r="O39" s="454">
        <f t="shared" si="6"/>
        <v>0</v>
      </c>
      <c r="P39" s="454">
        <f t="shared" si="7"/>
        <v>0</v>
      </c>
    </row>
    <row r="40" spans="1:16" s="275" customFormat="1" ht="14.25">
      <c r="A40" s="273"/>
      <c r="B40" s="273"/>
      <c r="C40" s="282" t="s">
        <v>425</v>
      </c>
      <c r="D40" s="141" t="s">
        <v>109</v>
      </c>
      <c r="E40" s="277">
        <v>34</v>
      </c>
      <c r="F40" s="448"/>
      <c r="G40" s="449"/>
      <c r="H40" s="450">
        <f t="shared" si="1"/>
        <v>0</v>
      </c>
      <c r="I40" s="449"/>
      <c r="J40" s="451"/>
      <c r="K40" s="452">
        <f t="shared" si="2"/>
        <v>0</v>
      </c>
      <c r="L40" s="453">
        <f t="shared" si="3"/>
        <v>0</v>
      </c>
      <c r="M40" s="454">
        <f t="shared" si="4"/>
        <v>0</v>
      </c>
      <c r="N40" s="454">
        <f t="shared" si="5"/>
        <v>0</v>
      </c>
      <c r="O40" s="454">
        <f t="shared" si="6"/>
        <v>0</v>
      </c>
      <c r="P40" s="454">
        <f t="shared" si="7"/>
        <v>0</v>
      </c>
    </row>
    <row r="41" spans="1:16" s="192" customFormat="1" ht="38.25">
      <c r="A41" s="278">
        <v>15</v>
      </c>
      <c r="B41" s="274"/>
      <c r="C41" s="140" t="s">
        <v>435</v>
      </c>
      <c r="D41" s="93" t="s">
        <v>33</v>
      </c>
      <c r="E41" s="117">
        <v>34</v>
      </c>
      <c r="F41" s="448"/>
      <c r="G41" s="449"/>
      <c r="H41" s="450">
        <f t="shared" si="1"/>
        <v>0</v>
      </c>
      <c r="I41" s="449"/>
      <c r="J41" s="451"/>
      <c r="K41" s="452">
        <f t="shared" si="2"/>
        <v>0</v>
      </c>
      <c r="L41" s="453">
        <f t="shared" si="3"/>
        <v>0</v>
      </c>
      <c r="M41" s="454">
        <f t="shared" si="4"/>
        <v>0</v>
      </c>
      <c r="N41" s="454">
        <f t="shared" si="5"/>
        <v>0</v>
      </c>
      <c r="O41" s="454">
        <f t="shared" si="6"/>
        <v>0</v>
      </c>
      <c r="P41" s="454">
        <f t="shared" si="7"/>
        <v>0</v>
      </c>
    </row>
    <row r="42" spans="1:16" s="192" customFormat="1" ht="14.25">
      <c r="A42" s="84">
        <v>16</v>
      </c>
      <c r="B42" s="274"/>
      <c r="C42" s="140" t="s">
        <v>540</v>
      </c>
      <c r="D42" s="93" t="s">
        <v>33</v>
      </c>
      <c r="E42" s="117">
        <v>34</v>
      </c>
      <c r="F42" s="448"/>
      <c r="G42" s="449"/>
      <c r="H42" s="450">
        <f t="shared" si="1"/>
        <v>0</v>
      </c>
      <c r="I42" s="449"/>
      <c r="J42" s="451"/>
      <c r="K42" s="452">
        <f t="shared" si="2"/>
        <v>0</v>
      </c>
      <c r="L42" s="453">
        <f t="shared" si="3"/>
        <v>0</v>
      </c>
      <c r="M42" s="454">
        <f t="shared" si="4"/>
        <v>0</v>
      </c>
      <c r="N42" s="454">
        <f t="shared" si="5"/>
        <v>0</v>
      </c>
      <c r="O42" s="454">
        <f t="shared" si="6"/>
        <v>0</v>
      </c>
      <c r="P42" s="454">
        <f t="shared" si="7"/>
        <v>0</v>
      </c>
    </row>
    <row r="43" spans="1:16" s="157" customFormat="1" ht="25.5">
      <c r="A43" s="84">
        <v>17</v>
      </c>
      <c r="C43" s="53" t="s">
        <v>424</v>
      </c>
      <c r="D43" s="93" t="s">
        <v>33</v>
      </c>
      <c r="E43" s="99">
        <v>34</v>
      </c>
      <c r="F43" s="448"/>
      <c r="G43" s="449"/>
      <c r="H43" s="450">
        <f t="shared" si="1"/>
        <v>0</v>
      </c>
      <c r="I43" s="449"/>
      <c r="J43" s="451"/>
      <c r="K43" s="452">
        <f t="shared" si="2"/>
        <v>0</v>
      </c>
      <c r="L43" s="453">
        <f t="shared" si="3"/>
        <v>0</v>
      </c>
      <c r="M43" s="454">
        <f t="shared" si="4"/>
        <v>0</v>
      </c>
      <c r="N43" s="454">
        <f t="shared" si="5"/>
        <v>0</v>
      </c>
      <c r="O43" s="454">
        <f t="shared" si="6"/>
        <v>0</v>
      </c>
      <c r="P43" s="454">
        <f t="shared" si="7"/>
        <v>0</v>
      </c>
    </row>
    <row r="44" spans="1:16" s="157" customFormat="1" ht="14.25">
      <c r="A44" s="84">
        <v>18</v>
      </c>
      <c r="C44" s="53" t="s">
        <v>423</v>
      </c>
      <c r="D44" s="93" t="s">
        <v>33</v>
      </c>
      <c r="E44" s="99">
        <v>34</v>
      </c>
      <c r="F44" s="448"/>
      <c r="G44" s="449"/>
      <c r="H44" s="450">
        <f t="shared" si="1"/>
        <v>0</v>
      </c>
      <c r="I44" s="449"/>
      <c r="J44" s="451"/>
      <c r="K44" s="452">
        <f t="shared" si="2"/>
        <v>0</v>
      </c>
      <c r="L44" s="453">
        <f t="shared" si="3"/>
        <v>0</v>
      </c>
      <c r="M44" s="454">
        <f t="shared" si="4"/>
        <v>0</v>
      </c>
      <c r="N44" s="454">
        <f t="shared" si="5"/>
        <v>0</v>
      </c>
      <c r="O44" s="454">
        <f t="shared" si="6"/>
        <v>0</v>
      </c>
      <c r="P44" s="454">
        <f t="shared" si="7"/>
        <v>0</v>
      </c>
    </row>
    <row r="45" spans="1:16" s="192" customFormat="1" ht="38.25">
      <c r="A45" s="84">
        <v>19</v>
      </c>
      <c r="B45" s="274"/>
      <c r="C45" s="140" t="s">
        <v>435</v>
      </c>
      <c r="D45" s="93" t="s">
        <v>33</v>
      </c>
      <c r="E45" s="117">
        <v>34</v>
      </c>
      <c r="F45" s="448"/>
      <c r="G45" s="449"/>
      <c r="H45" s="450">
        <f t="shared" si="1"/>
        <v>0</v>
      </c>
      <c r="I45" s="449"/>
      <c r="J45" s="451"/>
      <c r="K45" s="452">
        <f t="shared" si="2"/>
        <v>0</v>
      </c>
      <c r="L45" s="453">
        <f t="shared" si="3"/>
        <v>0</v>
      </c>
      <c r="M45" s="454">
        <f t="shared" si="4"/>
        <v>0</v>
      </c>
      <c r="N45" s="454">
        <f t="shared" si="5"/>
        <v>0</v>
      </c>
      <c r="O45" s="454">
        <f t="shared" si="6"/>
        <v>0</v>
      </c>
      <c r="P45" s="454">
        <f t="shared" si="7"/>
        <v>0</v>
      </c>
    </row>
    <row r="46" spans="1:16" s="192" customFormat="1">
      <c r="A46" s="84"/>
      <c r="B46" s="274"/>
      <c r="C46" s="140"/>
      <c r="D46" s="93"/>
      <c r="E46" s="117"/>
      <c r="F46" s="448"/>
      <c r="G46" s="449"/>
      <c r="H46" s="450">
        <f t="shared" si="1"/>
        <v>0</v>
      </c>
      <c r="I46" s="449"/>
      <c r="J46" s="451"/>
      <c r="K46" s="452">
        <f t="shared" si="2"/>
        <v>0</v>
      </c>
      <c r="L46" s="453">
        <f t="shared" si="3"/>
        <v>0</v>
      </c>
      <c r="M46" s="454">
        <f t="shared" si="4"/>
        <v>0</v>
      </c>
      <c r="N46" s="454">
        <f t="shared" si="5"/>
        <v>0</v>
      </c>
      <c r="O46" s="454">
        <f t="shared" si="6"/>
        <v>0</v>
      </c>
      <c r="P46" s="454">
        <f t="shared" si="7"/>
        <v>0</v>
      </c>
    </row>
    <row r="47" spans="1:16">
      <c r="A47" s="84"/>
      <c r="C47" s="104" t="s">
        <v>439</v>
      </c>
      <c r="D47" s="93"/>
      <c r="E47" s="99"/>
      <c r="F47" s="448"/>
      <c r="G47" s="449"/>
      <c r="H47" s="450">
        <f t="shared" si="1"/>
        <v>0</v>
      </c>
      <c r="I47" s="449"/>
      <c r="J47" s="451"/>
      <c r="K47" s="452">
        <f t="shared" si="2"/>
        <v>0</v>
      </c>
      <c r="L47" s="453">
        <f t="shared" si="3"/>
        <v>0</v>
      </c>
      <c r="M47" s="454">
        <f t="shared" si="4"/>
        <v>0</v>
      </c>
      <c r="N47" s="454">
        <f t="shared" si="5"/>
        <v>0</v>
      </c>
      <c r="O47" s="454">
        <f t="shared" si="6"/>
        <v>0</v>
      </c>
      <c r="P47" s="454">
        <f t="shared" si="7"/>
        <v>0</v>
      </c>
    </row>
    <row r="48" spans="1:16" s="56" customFormat="1" ht="25.5">
      <c r="A48" s="54">
        <v>20</v>
      </c>
      <c r="B48" s="54"/>
      <c r="C48" s="53" t="s">
        <v>440</v>
      </c>
      <c r="D48" s="93" t="s">
        <v>33</v>
      </c>
      <c r="E48" s="117">
        <v>90</v>
      </c>
      <c r="F48" s="448"/>
      <c r="G48" s="449"/>
      <c r="H48" s="450">
        <f t="shared" si="1"/>
        <v>0</v>
      </c>
      <c r="I48" s="449"/>
      <c r="J48" s="451"/>
      <c r="K48" s="452">
        <f t="shared" si="2"/>
        <v>0</v>
      </c>
      <c r="L48" s="453">
        <f t="shared" si="3"/>
        <v>0</v>
      </c>
      <c r="M48" s="454">
        <f t="shared" si="4"/>
        <v>0</v>
      </c>
      <c r="N48" s="454">
        <f t="shared" si="5"/>
        <v>0</v>
      </c>
      <c r="O48" s="454">
        <f t="shared" si="6"/>
        <v>0</v>
      </c>
      <c r="P48" s="454">
        <f t="shared" si="7"/>
        <v>0</v>
      </c>
    </row>
    <row r="49" spans="1:16" ht="15">
      <c r="A49" s="84"/>
      <c r="B49" s="282"/>
      <c r="C49"/>
      <c r="D49" s="93"/>
      <c r="E49" s="283"/>
      <c r="F49" s="77"/>
      <c r="G49" s="86"/>
      <c r="H49" s="78"/>
      <c r="I49" s="108"/>
      <c r="J49" s="79"/>
      <c r="K49" s="80"/>
      <c r="L49" s="81"/>
      <c r="M49" s="82"/>
      <c r="N49" s="82"/>
      <c r="O49" s="82"/>
      <c r="P49" s="82"/>
    </row>
    <row r="50" spans="1:16" ht="15">
      <c r="C50" s="96" t="s">
        <v>157</v>
      </c>
      <c r="D50" t="s">
        <v>37</v>
      </c>
      <c r="E50" s="99">
        <v>687.3</v>
      </c>
      <c r="F50"/>
      <c r="G50" s="86"/>
      <c r="H50"/>
      <c r="I50"/>
      <c r="J50" s="79"/>
      <c r="L50" s="101">
        <f>SUM($L$13:L49)</f>
        <v>0</v>
      </c>
      <c r="M50" s="102">
        <f>SUM($M$13:M49)</f>
        <v>0</v>
      </c>
      <c r="N50" s="102">
        <f>SUM($N$13:N49)</f>
        <v>0</v>
      </c>
      <c r="O50" s="102">
        <f>SUM($O$13:O49)</f>
        <v>0</v>
      </c>
      <c r="P50" s="102">
        <f>SUM($P$13:P49)</f>
        <v>0</v>
      </c>
    </row>
    <row r="51" spans="1:16" s="137" customFormat="1">
      <c r="A51" s="132"/>
      <c r="B51" s="74"/>
      <c r="C51" s="53"/>
      <c r="D51" s="93"/>
      <c r="E51" s="136"/>
      <c r="F51" s="77"/>
      <c r="G51" s="86"/>
      <c r="H51" s="78"/>
      <c r="I51" s="77"/>
      <c r="J51" s="116"/>
      <c r="K51" s="80">
        <f>ROUND(SUM(H51:J51),2)</f>
        <v>0</v>
      </c>
      <c r="L51" s="81">
        <f>ROUND(E51*F51,2)</f>
        <v>0</v>
      </c>
      <c r="M51" s="82">
        <f>ROUND(E51*H51,2)</f>
        <v>0</v>
      </c>
      <c r="N51" s="82">
        <f>ROUND(E51*I51,2)</f>
        <v>0</v>
      </c>
      <c r="O51" s="82">
        <f>ROUND(E51*J51,2)</f>
        <v>0</v>
      </c>
      <c r="P51" s="82">
        <f>ROUND(SUM(M51:O51),2)</f>
        <v>0</v>
      </c>
    </row>
    <row r="52" spans="1:16" s="137" customFormat="1">
      <c r="A52" s="132"/>
      <c r="B52" s="74"/>
      <c r="C52" s="284"/>
      <c r="D52" s="128"/>
      <c r="E52" s="135"/>
      <c r="F52" s="77"/>
      <c r="G52" s="86"/>
      <c r="H52" s="78"/>
      <c r="I52" s="77"/>
      <c r="J52" s="116"/>
      <c r="K52" s="80"/>
      <c r="L52" s="81"/>
      <c r="M52" s="82"/>
      <c r="N52" s="82"/>
      <c r="O52" s="82"/>
      <c r="P52" s="82"/>
    </row>
    <row r="53" spans="1:16">
      <c r="G53" s="86"/>
      <c r="L53" s="103"/>
    </row>
  </sheetData>
  <autoFilter ref="A12:P50" xr:uid="{00000000-0009-0000-0000-000008000000}"/>
  <mergeCells count="7">
    <mergeCell ref="L10:P10"/>
    <mergeCell ref="A10:A11"/>
    <mergeCell ref="B10:B11"/>
    <mergeCell ref="C10:C11"/>
    <mergeCell ref="D10:D11"/>
    <mergeCell ref="E10:E11"/>
    <mergeCell ref="F10:K10"/>
  </mergeCells>
  <phoneticPr fontId="28" type="noConversion"/>
  <printOptions horizontalCentered="1" gridLines="1"/>
  <pageMargins left="0" right="0" top="0.86614173228346458" bottom="0.39370078740157483" header="0.19685039370078741" footer="0.15748031496062992"/>
  <pageSetup paperSize="9" scale="75" orientation="landscape" r:id="rId1"/>
  <headerFooter alignWithMargins="0">
    <oddFooter>&amp;C&amp;A&amp;R&amp;P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51</vt:i4>
      </vt:variant>
    </vt:vector>
  </HeadingPairs>
  <TitlesOfParts>
    <vt:vector size="76" baseType="lpstr">
      <vt:lpstr>Vaks</vt:lpstr>
      <vt:lpstr>Saturs</vt:lpstr>
      <vt:lpstr>Paskaidrojums</vt:lpstr>
      <vt:lpstr>Koptāme</vt:lpstr>
      <vt:lpstr>Kopsavilkums</vt:lpstr>
      <vt:lpstr>0-1B</vt:lpstr>
      <vt:lpstr>0-2D</vt:lpstr>
      <vt:lpstr>1-1L</vt:lpstr>
      <vt:lpstr>1-2St</vt:lpstr>
      <vt:lpstr>1-3</vt:lpstr>
      <vt:lpstr>1-4</vt:lpstr>
      <vt:lpstr>1-5G</vt:lpstr>
      <vt:lpstr>1-6G</vt:lpstr>
      <vt:lpstr>1-7S</vt:lpstr>
      <vt:lpstr>1-8D</vt:lpstr>
      <vt:lpstr>2-1</vt:lpstr>
      <vt:lpstr>2-2</vt:lpstr>
      <vt:lpstr>2-3</vt:lpstr>
      <vt:lpstr>2-4</vt:lpstr>
      <vt:lpstr>2-5</vt:lpstr>
      <vt:lpstr>2-6</vt:lpstr>
      <vt:lpstr>3-1</vt:lpstr>
      <vt:lpstr>3-2</vt:lpstr>
      <vt:lpstr>3-3</vt:lpstr>
      <vt:lpstr>3-4</vt:lpstr>
      <vt:lpstr>'0-1B'!Print_Area</vt:lpstr>
      <vt:lpstr>'0-2D'!Print_Area</vt:lpstr>
      <vt:lpstr>'1-1L'!Print_Area</vt:lpstr>
      <vt:lpstr>'1-2St'!Print_Area</vt:lpstr>
      <vt:lpstr>'1-3'!Print_Area</vt:lpstr>
      <vt:lpstr>'1-4'!Print_Area</vt:lpstr>
      <vt:lpstr>'1-5G'!Print_Area</vt:lpstr>
      <vt:lpstr>'1-6G'!Print_Area</vt:lpstr>
      <vt:lpstr>'1-7S'!Print_Area</vt:lpstr>
      <vt:lpstr>'1-8D'!Print_Area</vt:lpstr>
      <vt:lpstr>'2-1'!Print_Area</vt:lpstr>
      <vt:lpstr>'2-2'!Print_Area</vt:lpstr>
      <vt:lpstr>'2-3'!Print_Area</vt:lpstr>
      <vt:lpstr>'2-4'!Print_Area</vt:lpstr>
      <vt:lpstr>'2-5'!Print_Area</vt:lpstr>
      <vt:lpstr>'2-6'!Print_Area</vt:lpstr>
      <vt:lpstr>'3-1'!Print_Area</vt:lpstr>
      <vt:lpstr>'3-2'!Print_Area</vt:lpstr>
      <vt:lpstr>'3-3'!Print_Area</vt:lpstr>
      <vt:lpstr>'3-4'!Print_Area</vt:lpstr>
      <vt:lpstr>Kopsavilkums!Print_Area</vt:lpstr>
      <vt:lpstr>Koptāme!Print_Area</vt:lpstr>
      <vt:lpstr>Paskaidrojums!Print_Area</vt:lpstr>
      <vt:lpstr>Saturs!Print_Area</vt:lpstr>
      <vt:lpstr>Vaks!Print_Area</vt:lpstr>
      <vt:lpstr>Koptāme!Print_Area_MI</vt:lpstr>
      <vt:lpstr>Paskaidrojums!Print_Area_MI</vt:lpstr>
      <vt:lpstr>Saturs!Print_Area_MI</vt:lpstr>
      <vt:lpstr>'0-1B'!Print_Titles</vt:lpstr>
      <vt:lpstr>'0-2D'!Print_Titles</vt:lpstr>
      <vt:lpstr>'1-1L'!Print_Titles</vt:lpstr>
      <vt:lpstr>'1-2St'!Print_Titles</vt:lpstr>
      <vt:lpstr>'1-3'!Print_Titles</vt:lpstr>
      <vt:lpstr>'1-4'!Print_Titles</vt:lpstr>
      <vt:lpstr>'1-5G'!Print_Titles</vt:lpstr>
      <vt:lpstr>'1-6G'!Print_Titles</vt:lpstr>
      <vt:lpstr>'1-7S'!Print_Titles</vt:lpstr>
      <vt:lpstr>'1-8D'!Print_Titles</vt:lpstr>
      <vt:lpstr>'2-1'!Print_Titles</vt:lpstr>
      <vt:lpstr>'2-2'!Print_Titles</vt:lpstr>
      <vt:lpstr>'2-3'!Print_Titles</vt:lpstr>
      <vt:lpstr>'2-4'!Print_Titles</vt:lpstr>
      <vt:lpstr>'2-5'!Print_Titles</vt:lpstr>
      <vt:lpstr>'2-6'!Print_Titles</vt:lpstr>
      <vt:lpstr>'3-1'!Print_Titles</vt:lpstr>
      <vt:lpstr>'3-2'!Print_Titles</vt:lpstr>
      <vt:lpstr>'3-3'!Print_Titles</vt:lpstr>
      <vt:lpstr>'3-4'!Print_Titles</vt:lpstr>
      <vt:lpstr>Kopsavilkums!Print_Titles</vt:lpstr>
      <vt:lpstr>Koptāme!Print_Titles</vt:lpstr>
      <vt:lpstr>Saturs!Print_Titles</vt:lpstr>
    </vt:vector>
  </TitlesOfParts>
  <Company>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Kristīne Smoļakova</cp:lastModifiedBy>
  <cp:lastPrinted>2023-10-16T13:33:53Z</cp:lastPrinted>
  <dcterms:created xsi:type="dcterms:W3CDTF">2012-08-04T06:43:29Z</dcterms:created>
  <dcterms:modified xsi:type="dcterms:W3CDTF">2023-12-04T12:58:27Z</dcterms:modified>
</cp:coreProperties>
</file>