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codeName="ThisWorkbook" defaultThemeVersion="124226"/>
  <mc:AlternateContent xmlns:mc="http://schemas.openxmlformats.org/markup-compatibility/2006">
    <mc:Choice Requires="x15">
      <x15ac:absPath xmlns:x15ac="http://schemas.microsoft.com/office/spreadsheetml/2010/11/ac" url="https://jekabpilslv-my.sharepoint.com/personal/normunds_zizlans_jekabpils_lv/Documents/Desktop/Remontprogrammas 2026/Mūzikas skola_evakuācijas izeja/Būvdarbi/Iepirkuma doc/"/>
    </mc:Choice>
  </mc:AlternateContent>
  <xr:revisionPtr revIDLastSave="39" documentId="8_{7E15D08C-449A-4810-8D95-771998CB9DA4}" xr6:coauthVersionLast="47" xr6:coauthVersionMax="47" xr10:uidLastSave="{B05D123B-1529-4146-AC64-653E2F10D9BB}"/>
  <bookViews>
    <workbookView xWindow="-120" yWindow="-120" windowWidth="29040" windowHeight="15720" tabRatio="915" activeTab="2" xr2:uid="{00000000-000D-0000-FFFF-FFFF00000000}"/>
  </bookViews>
  <sheets>
    <sheet name="Būvniecības koptāme" sheetId="156" r:id="rId1"/>
    <sheet name="Kopsavilkuma aprēķins Nr.1" sheetId="162" r:id="rId2"/>
    <sheet name="Tāme Nr.1" sheetId="169" r:id="rId3"/>
  </sheets>
  <definedNames>
    <definedName name="_xlnm.Print_Titles" localSheetId="2">'Tāme Nr.1'!$13:$13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7" i="162" l="1"/>
  <c r="A8" i="169"/>
  <c r="A10" i="162"/>
  <c r="A7" i="169" l="1"/>
  <c r="A30" i="162" l="1"/>
  <c r="A66" i="169" l="1"/>
  <c r="A6" i="169" l="1"/>
  <c r="N61" i="169" l="1"/>
  <c r="O61" i="169"/>
  <c r="G19" i="162" s="1"/>
  <c r="G20" i="162" s="1"/>
  <c r="L61" i="169"/>
  <c r="H19" i="162" s="1"/>
  <c r="H20" i="162" s="1"/>
  <c r="D14" i="162" s="1"/>
  <c r="M61" i="169" l="1"/>
  <c r="E19" i="162" s="1"/>
  <c r="F19" i="162"/>
  <c r="F20" i="162" s="1"/>
  <c r="D19" i="162" l="1"/>
  <c r="P61" i="169"/>
  <c r="I9" i="169" s="1"/>
  <c r="E20" i="162"/>
  <c r="D20" i="162" l="1"/>
  <c r="D22" i="162" l="1"/>
  <c r="D24" i="162" l="1"/>
  <c r="C16" i="156" s="1"/>
  <c r="D13" i="162" l="1"/>
  <c r="C17" i="156"/>
  <c r="C19" i="156" s="1"/>
</calcChain>
</file>

<file path=xl/sharedStrings.xml><?xml version="1.0" encoding="utf-8"?>
<sst xmlns="http://schemas.openxmlformats.org/spreadsheetml/2006/main" count="185" uniqueCount="108">
  <si>
    <t>Nr. p.k.</t>
  </si>
  <si>
    <t>Kods</t>
  </si>
  <si>
    <t>Mērvienība</t>
  </si>
  <si>
    <t>Daudzums</t>
  </si>
  <si>
    <t>m</t>
  </si>
  <si>
    <t>Būvdarbu nosaukums</t>
  </si>
  <si>
    <t>gb.</t>
  </si>
  <si>
    <t>kopā</t>
  </si>
  <si>
    <t>(būvdarbu veids vai konstruktīva elementa nosaukums)</t>
  </si>
  <si>
    <t>Kopējā darbietilpība (c/h)</t>
  </si>
  <si>
    <t>Kods, tāmes Nr.</t>
  </si>
  <si>
    <t>Būvdarbu veids vai konstruktīvā elementa nosaukums</t>
  </si>
  <si>
    <t>Tāmes izmaksas</t>
  </si>
  <si>
    <t>Tais skaitā</t>
  </si>
  <si>
    <t>darba alga</t>
  </si>
  <si>
    <t>būvizstrādājumi</t>
  </si>
  <si>
    <t>mehānismi</t>
  </si>
  <si>
    <t>Kopā:</t>
  </si>
  <si>
    <t>tais skaitā darba aizsardzība</t>
  </si>
  <si>
    <t>Pavisam kopā:</t>
  </si>
  <si>
    <t>(paraksts un tā atšifrējums, datums)</t>
  </si>
  <si>
    <t>APSTIPRINU: _____________________________________________________</t>
  </si>
  <si>
    <t xml:space="preserve">                                                                                            (pasūtītāja paraksts un ta atšifrējums)</t>
  </si>
  <si>
    <t>Z.v.</t>
  </si>
  <si>
    <t>Būvniecības koptāme</t>
  </si>
  <si>
    <t>Objekta nosaukums</t>
  </si>
  <si>
    <t>Sastādīja:</t>
  </si>
  <si>
    <t>Vienības izmaksas</t>
  </si>
  <si>
    <t>Kopā uz visu apjomu</t>
  </si>
  <si>
    <t>laika norma (c/h)</t>
  </si>
  <si>
    <t>darbietilpība (c/h)</t>
  </si>
  <si>
    <t>summa</t>
  </si>
  <si>
    <t>euro</t>
  </si>
  <si>
    <t>Tiešās izmaksas kopā, t.sk. darba devēja sociālais nodoklis (23,59 %)</t>
  </si>
  <si>
    <t xml:space="preserve">                                                                     (paraksts un tā atšifrējums, datums)</t>
  </si>
  <si>
    <t>Kopsavilkuma aprēķins Nr. 1</t>
  </si>
  <si>
    <t xml:space="preserve">Sastādīja : </t>
  </si>
  <si>
    <r>
      <t xml:space="preserve">Objekta izmaksas </t>
    </r>
    <r>
      <rPr>
        <i/>
        <sz val="10"/>
        <color indexed="8"/>
        <rFont val="Times New Roman"/>
        <family val="1"/>
        <charset val="186"/>
      </rPr>
      <t>(euro)</t>
    </r>
  </si>
  <si>
    <r>
      <t>Par kopējo summu, (</t>
    </r>
    <r>
      <rPr>
        <b/>
        <i/>
        <sz val="10"/>
        <color indexed="8"/>
        <rFont val="Times New Roman"/>
        <family val="1"/>
        <charset val="186"/>
      </rPr>
      <t>euro)</t>
    </r>
  </si>
  <si>
    <r>
      <t>darba samaksas likme (</t>
    </r>
    <r>
      <rPr>
        <i/>
        <sz val="10"/>
        <color indexed="8"/>
        <rFont val="Times New Roman"/>
        <family val="1"/>
        <charset val="186"/>
      </rPr>
      <t>euro</t>
    </r>
    <r>
      <rPr>
        <sz val="10"/>
        <color indexed="8"/>
        <rFont val="Times New Roman"/>
        <family val="1"/>
        <charset val="186"/>
      </rPr>
      <t>/h)</t>
    </r>
  </si>
  <si>
    <t>PVN (21.00 %)</t>
  </si>
  <si>
    <t>Darbietilpība (c/h)</t>
  </si>
  <si>
    <t>Lokālā tāme Nr.  1</t>
  </si>
  <si>
    <t>Līgumcena</t>
  </si>
  <si>
    <r>
      <t>m</t>
    </r>
    <r>
      <rPr>
        <vertAlign val="superscript"/>
        <sz val="10"/>
        <color theme="1"/>
        <rFont val="Times New Roman"/>
        <family val="1"/>
        <charset val="186"/>
      </rPr>
      <t>2</t>
    </r>
  </si>
  <si>
    <t>Sagatavošanas darbi</t>
  </si>
  <si>
    <t>03-00000</t>
  </si>
  <si>
    <t>Drošības zīmju izvietošana objektā</t>
  </si>
  <si>
    <t>Tāme sastādīta 2026.gada cenās, pamatojoties uz AR daļas rasējumiem. Tāmes izmaksas</t>
  </si>
  <si>
    <t>08-00000</t>
  </si>
  <si>
    <t>21-00000</t>
  </si>
  <si>
    <t>Dažādi darbi</t>
  </si>
  <si>
    <t>Būvdarbu zonas norobežošana uzstādot pagaidu žogu</t>
  </si>
  <si>
    <t>Esošo inženiertīklu atslēgšana</t>
  </si>
  <si>
    <t>Evakuācijas durvju izbūve</t>
  </si>
  <si>
    <t>Esošā logu bloka demontāža, iesk. būvgružu utilizēšanu</t>
  </si>
  <si>
    <t>Iekšējās loga palodzes (L=1.15 m) demontāža, iesk. būvgružu utilizēšanu</t>
  </si>
  <si>
    <t>Ārējās loga palodzes (L=1.15 m) demontāža, iesk. būvgružu utilizēšanu</t>
  </si>
  <si>
    <r>
      <t>Pasākumi iekštelpu pasargāšanai no putekļiem veicamo būvdarbu laikā (15 m</t>
    </r>
    <r>
      <rPr>
        <vertAlign val="superscript"/>
        <sz val="10"/>
        <color theme="1"/>
        <rFont val="Times New Roman"/>
        <family val="1"/>
        <charset val="186"/>
      </rPr>
      <t>2</t>
    </r>
    <r>
      <rPr>
        <sz val="10"/>
        <color theme="1"/>
        <rFont val="Times New Roman"/>
        <family val="1"/>
        <charset val="186"/>
      </rPr>
      <t xml:space="preserve"> platībā)</t>
    </r>
  </si>
  <si>
    <t>Esošās ailas paplašināšana mūra sienā, iesk. būvgružu utilizēšanu</t>
  </si>
  <si>
    <t>Esošās ailas pārsedzes pastiprināšana</t>
  </si>
  <si>
    <t>Ailu malu remonts</t>
  </si>
  <si>
    <t>Iekšējās tvaika izolācijas logu lentas montāža</t>
  </si>
  <si>
    <t>Ārējās tvaika izolācijas logu lentas montāža</t>
  </si>
  <si>
    <t>Evakuācijas kāpņu konstrukcijas izbūve</t>
  </si>
  <si>
    <t>07-00000</t>
  </si>
  <si>
    <t>Evakuācijas durvju bloka ar AD-1 (1230 mm x h=2730 mm) montāža izbūvētajā ailā, iesk. stiprinājumus, blīvējumus u.c. montāžas materiālus, pilnā komplektācijā. Durvju konstruktīvais apraksts: stiklotas evakuācijas ārdurvis ar virsgaismas logu, brīvais platums ne mazāks 900 mm, alumīnija vai tērauda profils, rūdīts drošības stikls 6–10 mm, veramas uz āru, aprīkotas ar EN 179 avārijas rokturi iekšpusē un gludu vairogu bez roktura ārpusē, avārijas slēdzene ar vienkāršu atvēršanu, UATS integrācija ar automātisku atbloķēšanu, durvju aizvērējs EN 1154, viras ar anti-lift funkciju (saskaņā ar durvju specifikāciju).</t>
  </si>
  <si>
    <t>Pamatu būvbedres rakšana</t>
  </si>
  <si>
    <r>
      <t>m</t>
    </r>
    <r>
      <rPr>
        <vertAlign val="superscript"/>
        <sz val="10"/>
        <color theme="1"/>
        <rFont val="Times New Roman"/>
        <family val="1"/>
        <charset val="186"/>
      </rPr>
      <t>3</t>
    </r>
  </si>
  <si>
    <t>Grunts pamatnes būvbedrē izlīdzināšana un noblīvēšana</t>
  </si>
  <si>
    <t>Pamatu konstrukcijas 600(b)x1540(l)x800(h)mm izbūve (betons C25/30), iesk. veidņu montāžu, demontāžu u.c. darbu veikšanai nepieciešamos materiālus, palīgmateriālus un mehānismus</t>
  </si>
  <si>
    <t>t</t>
  </si>
  <si>
    <t>Pamatu konstrukcijas stiegrošana (d8, d10, B500B), iesk. stiprinājumus u.c. darbu veikšanai nepieciešamos materiālus, palīgmateriālus un mehānismus</t>
  </si>
  <si>
    <t>Ieliekamo detaļu iebetonēšana (2 x M24 vītņustieņi), iesk. stiprinājumus u.c. darbu veikšanai nepieciešamos materiālus, palīgmateriālus un mehānismus</t>
  </si>
  <si>
    <t>Cinkotu metāla kāpņu karkasa konstrukciju montāža (U profils UPE220, tērauda kvadrātcaurule 40x40x5mm, S235), iesk. stiprinājumus u.c. darbu veikšanai nepieciešamos materiālus, palīgmateriālus un mehānismus</t>
  </si>
  <si>
    <t>Cinkota metāla platformas režģa SP 1475x2495mm montāža, iesk. stiprinājumus u.c. darbu veikšanai nepieciešamos materiālus, palīgmateriālus un mehānismus</t>
  </si>
  <si>
    <t>Cinkotu, perforētu metāla pakāpienu SP 34x38x3mm (1200mm x 305mm) montāža, iesk. stiprinājumus u.c. darbu veikšanai nepieciešamos materiālus, palīgmateriālus un mehānismus</t>
  </si>
  <si>
    <t>Kāpņu konstrukcija stiprināšana pie ēkas nesošajām konstrukcijām ar tērauda 
enkuriem vai ķīļenkuriem (M12–M16). Starp metāla konstrukciju un fasādi paredzēt ugunsdrošas un vibrāciju slāpējošas starplikas montāžu.</t>
  </si>
  <si>
    <t>Iekšējo inženiertīklu pārbūve</t>
  </si>
  <si>
    <t>17-00000</t>
  </si>
  <si>
    <t>Esošā radiatora saudzīga demontāža, saglabājot atkārtotai uzstādīšanai objektā</t>
  </si>
  <si>
    <t>Apkures cauruļvadu pārbūve apkures radiatora pārnešanai, iesk. darbu veikšanai nepieciešamos materiālus, palīgmateriālus un mehānismus</t>
  </si>
  <si>
    <t>Esošā apkures radiatora montāža un pieslēgšana esošais apkures sistēmai, iesk. darbu veikšanai nepieciešamos materiālus, palīgmateriālus un mehānismus</t>
  </si>
  <si>
    <t>Apkures sistēmas uzpildīšana, atgaisošana un palaišana darbībā</t>
  </si>
  <si>
    <t>Atslēgto inženiertīklu pieslēgšana pēc remontdarbu pabeigšanas</t>
  </si>
  <si>
    <t>Iekštelpu apdares atjaunošana</t>
  </si>
  <si>
    <t>10-00000</t>
  </si>
  <si>
    <t>Sienu krāsojuma atjaunošana, iesk. virsmas sagatavošanu</t>
  </si>
  <si>
    <t>Grīdas seguma atjaunošana, iesk. virsmas sagatavošanu</t>
  </si>
  <si>
    <t>Fasādes remonts</t>
  </si>
  <si>
    <t>Fasādes apdares atjaunošana pēc kāpņu izbūves darbiem, iesk. fasādes virsmas sagatavošanu un darbu veikšanai nepieciešamos materiālus, palīgmateriālus un mehānismus</t>
  </si>
  <si>
    <t>Esošo segumu atjaunošana kāpņu piekļuves zonā, iesk. darbu veikšanai nepieciešamos materiālus, palīgmateriālus un mehānismus</t>
  </si>
  <si>
    <t>31-00000</t>
  </si>
  <si>
    <t>3D žoga paneļa demontāža ēkas iekšpagalmā, atbrīvojot drošu evakuācijas ceļu, iesk. paneļa utilizēšanu</t>
  </si>
  <si>
    <t>Cinkotu metāla margu (h=1.10 m) montāža, iesk. stiprinājumus u.c. darbu veikšanai nepieciešamos materiālus, palīgmateriālus un mehānismus. Cinkoti metāla margu lenteņi, izgatavoti no 50×50×3 mm profila. Cinkota metāla margu statņi izgatavoti no 50×50×3 mm profila; H=1100mm. Attīrīts, gruntēts krāsots plakandzelzs no 20x4 mm profila, H795mm. Ārējās evakuācijas kāpnes izgatavotas no A1 ugunsreakcijas klases būvizstrādājumiem (tērauds, cinks), atbilstoši LBN 201-15 5.2. punktam.</t>
  </si>
  <si>
    <t>kpl</t>
  </si>
  <si>
    <t>kpl.</t>
  </si>
  <si>
    <t xml:space="preserve">Virsizdevumi </t>
  </si>
  <si>
    <t xml:space="preserve">Peļņa </t>
  </si>
  <si>
    <t>Objekta adrese:  Brīvības ielā 203, Jēkabpilī, Jēkabpils novadā</t>
  </si>
  <si>
    <t>Objekta nosaukums: Evakuācijas izejas izbūve A. Žilinska Jēkabpils Mūzikas skolā</t>
  </si>
  <si>
    <t>Evakuācijas izejas izbūve A. Žilinska Jēkabpils Mūzikas skolā, Brīvības ielā 203, Jēkabpilī, Jēkabpils novadā</t>
  </si>
  <si>
    <t xml:space="preserve">Sert. </t>
  </si>
  <si>
    <t xml:space="preserve">Tāme sastādīta: </t>
  </si>
  <si>
    <t>Evakuācijas izejas izbūve A. Žilinska Jēkabpils Mūzikas skolā,  Brīvības ielā 203, Jēkabpilī, Jēkabpils novadā</t>
  </si>
  <si>
    <t>2026. gada _______________________</t>
  </si>
  <si>
    <t>Sert. Nr.</t>
  </si>
  <si>
    <t xml:space="preserve">2026. gada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</si>
</sst>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_(* \(#,##0.00\);_(* &quot;-&quot;??_);_(@_)"/>
    <numFmt numFmtId="165" formatCode="_-* #,##0.00_-;\-* #,##0.00_-;_-* \-??_-;_-@_-"/>
    <numFmt numFmtId="166" formatCode="_(* #,##0.00_);_(* \(#,##0.00\);_(* \-??_);_(@_)"/>
    <numFmt numFmtId="167" formatCode="_-&quot;Ls &quot;* #,##0.00_-;&quot;-Ls &quot;* #,##0.00_-;_-&quot;Ls &quot;* \-??_-;_-@_-"/>
  </numFmts>
  <fonts count="47">
    <font>
      <sz val="11"/>
      <color theme="1"/>
      <name val="Calibri"/>
      <family val="2"/>
      <scheme val="minor"/>
    </font>
    <font>
      <sz val="11"/>
      <color indexed="8"/>
      <name val="Calibri"/>
      <family val="2"/>
    </font>
    <font>
      <sz val="10"/>
      <name val="Arial"/>
      <family val="2"/>
      <charset val="204"/>
    </font>
    <font>
      <sz val="10"/>
      <name val="Arial"/>
      <family val="2"/>
      <charset val="186"/>
    </font>
    <font>
      <sz val="10"/>
      <name val="Helv"/>
    </font>
    <font>
      <sz val="10"/>
      <name val="Arial"/>
      <family val="2"/>
      <charset val="186"/>
    </font>
    <font>
      <sz val="10"/>
      <name val="Arial"/>
      <family val="2"/>
    </font>
    <font>
      <sz val="11"/>
      <color indexed="8"/>
      <name val="Calibri"/>
      <family val="2"/>
      <charset val="186"/>
    </font>
    <font>
      <sz val="10"/>
      <name val="Tahoma"/>
      <family val="2"/>
      <charset val="186"/>
    </font>
    <font>
      <sz val="12"/>
      <name val="Courier New"/>
      <family val="3"/>
      <charset val="186"/>
    </font>
    <font>
      <sz val="11"/>
      <color indexed="8"/>
      <name val="Calibri"/>
      <family val="2"/>
      <charset val="204"/>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60"/>
      <name val="Calibri"/>
      <family val="2"/>
      <charset val="186"/>
    </font>
    <font>
      <sz val="10"/>
      <name val="MS Sans Serif"/>
      <family val="2"/>
      <charset val="204"/>
    </font>
    <font>
      <sz val="10"/>
      <color indexed="64"/>
      <name val="Arial"/>
      <family val="2"/>
      <charset val="186"/>
    </font>
    <font>
      <b/>
      <sz val="18"/>
      <color indexed="56"/>
      <name val="Cambria"/>
      <family val="2"/>
      <charset val="186"/>
    </font>
    <font>
      <sz val="11"/>
      <color indexed="52"/>
      <name val="Calibri"/>
      <family val="2"/>
      <charset val="186"/>
    </font>
    <font>
      <sz val="10"/>
      <name val="Times New Roman"/>
      <family val="1"/>
      <charset val="204"/>
    </font>
    <font>
      <sz val="10"/>
      <name val="Arial Narrow"/>
      <family val="2"/>
      <charset val="186"/>
    </font>
    <font>
      <u/>
      <sz val="10"/>
      <color indexed="12"/>
      <name val="Arial"/>
      <family val="2"/>
    </font>
    <font>
      <sz val="11"/>
      <color indexed="8"/>
      <name val="Arial"/>
      <family val="2"/>
      <charset val="204"/>
    </font>
    <font>
      <sz val="10"/>
      <name val="Times New Roman"/>
      <family val="1"/>
      <charset val="186"/>
    </font>
    <font>
      <sz val="12"/>
      <name val="Times New Roman"/>
      <family val="1"/>
      <charset val="186"/>
    </font>
    <font>
      <sz val="11"/>
      <color theme="1"/>
      <name val="Calibri"/>
      <family val="2"/>
      <scheme val="minor"/>
    </font>
    <font>
      <sz val="10"/>
      <color theme="1"/>
      <name val="Times New Roman"/>
      <family val="1"/>
      <charset val="186"/>
    </font>
    <font>
      <b/>
      <sz val="12"/>
      <color theme="1"/>
      <name val="Times New Roman"/>
      <family val="1"/>
      <charset val="186"/>
    </font>
    <font>
      <i/>
      <sz val="10"/>
      <color indexed="8"/>
      <name val="Times New Roman"/>
      <family val="1"/>
      <charset val="186"/>
    </font>
    <font>
      <b/>
      <sz val="10"/>
      <color theme="1"/>
      <name val="Times New Roman"/>
      <family val="1"/>
      <charset val="186"/>
    </font>
    <font>
      <sz val="8"/>
      <color theme="1"/>
      <name val="Times New Roman"/>
      <family val="1"/>
      <charset val="186"/>
    </font>
    <font>
      <sz val="14"/>
      <color theme="1"/>
      <name val="Times New Roman"/>
      <family val="1"/>
      <charset val="186"/>
    </font>
    <font>
      <b/>
      <i/>
      <sz val="10"/>
      <color indexed="8"/>
      <name val="Times New Roman"/>
      <family val="1"/>
      <charset val="186"/>
    </font>
    <font>
      <i/>
      <sz val="10"/>
      <color theme="1"/>
      <name val="Times New Roman"/>
      <family val="1"/>
      <charset val="186"/>
    </font>
    <font>
      <i/>
      <sz val="8"/>
      <color theme="1"/>
      <name val="Times New Roman"/>
      <family val="1"/>
      <charset val="186"/>
    </font>
    <font>
      <b/>
      <sz val="14"/>
      <color theme="1"/>
      <name val="Times New Roman"/>
      <family val="1"/>
      <charset val="186"/>
    </font>
    <font>
      <b/>
      <i/>
      <sz val="10"/>
      <color theme="1"/>
      <name val="Times New Roman"/>
      <family val="1"/>
      <charset val="186"/>
    </font>
    <font>
      <sz val="10"/>
      <color theme="0"/>
      <name val="Times New Roman"/>
      <family val="1"/>
      <charset val="186"/>
    </font>
    <font>
      <sz val="10"/>
      <color indexed="8"/>
      <name val="Times New Roman"/>
      <family val="1"/>
      <charset val="186"/>
    </font>
    <font>
      <b/>
      <sz val="10"/>
      <name val="Times New Roman"/>
      <family val="1"/>
      <charset val="186"/>
    </font>
    <font>
      <vertAlign val="superscript"/>
      <sz val="10"/>
      <name val="Times New Roman"/>
      <family val="1"/>
      <charset val="186"/>
    </font>
    <font>
      <vertAlign val="superscript"/>
      <sz val="10"/>
      <color theme="1"/>
      <name val="Times New Roman"/>
      <family val="1"/>
      <charset val="186"/>
    </font>
    <font>
      <sz val="10"/>
      <color theme="1"/>
      <name val="Arial"/>
      <family val="2"/>
      <charset val="186"/>
    </font>
    <font>
      <sz val="8"/>
      <name val="Calibri"/>
      <family val="2"/>
      <scheme val="minor"/>
    </font>
  </fonts>
  <fills count="24">
    <fill>
      <patternFill patternType="none"/>
    </fill>
    <fill>
      <patternFill patternType="gray125"/>
    </fill>
    <fill>
      <patternFill patternType="solid">
        <fgColor indexed="62"/>
      </patternFill>
    </fill>
    <fill>
      <patternFill patternType="solid">
        <f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57"/>
      </patternFill>
    </fill>
    <fill>
      <patternFill patternType="solid">
        <fgColor indexed="3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9"/>
      </patternFill>
    </fill>
    <fill>
      <patternFill patternType="solid">
        <fgColor indexed="53"/>
      </patternFill>
    </fill>
    <fill>
      <patternFill patternType="solid">
        <fgColor indexed="30"/>
      </patternFill>
    </fill>
    <fill>
      <patternFill patternType="solid">
        <fgColor indexed="52"/>
      </patternFill>
    </fill>
    <fill>
      <patternFill patternType="solid">
        <fgColor indexed="22"/>
      </patternFill>
    </fill>
    <fill>
      <patternFill patternType="solid">
        <fgColor indexed="43"/>
      </patternFill>
    </fill>
    <fill>
      <patternFill patternType="solid">
        <fgColor indexed="65"/>
        <bgColor indexed="64"/>
      </patternFill>
    </fill>
    <fill>
      <patternFill patternType="solid">
        <fgColor indexed="26"/>
      </patternFill>
    </fill>
  </fills>
  <borders count="24">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100">
    <xf numFmtId="0" fontId="0" fillId="0" borderId="0"/>
    <xf numFmtId="0" fontId="11" fillId="2" borderId="0" applyNumberFormat="0" applyBorder="0" applyAlignment="0" applyProtection="0"/>
    <xf numFmtId="0" fontId="11"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7"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1" borderId="0" applyNumberFormat="0" applyBorder="0" applyAlignment="0" applyProtection="0"/>
    <xf numFmtId="0" fontId="11" fillId="16" borderId="0" applyNumberFormat="0" applyBorder="0" applyAlignment="0" applyProtection="0"/>
    <xf numFmtId="0" fontId="11" fillId="19" borderId="0" applyNumberFormat="0" applyBorder="0" applyAlignment="0" applyProtection="0"/>
    <xf numFmtId="0" fontId="12" fillId="20" borderId="1" applyNumberFormat="0" applyAlignment="0" applyProtection="0"/>
    <xf numFmtId="0" fontId="13" fillId="0" borderId="0" applyNumberFormat="0" applyFill="0" applyBorder="0" applyAlignment="0" applyProtection="0"/>
    <xf numFmtId="165" fontId="3" fillId="0" borderId="0" applyFill="0" applyBorder="0" applyAlignment="0" applyProtection="0"/>
    <xf numFmtId="166" fontId="9" fillId="0" borderId="0" applyFill="0" applyBorder="0" applyAlignment="0" applyProtection="0"/>
    <xf numFmtId="43" fontId="3" fillId="0" borderId="0" applyFont="0" applyFill="0" applyBorder="0" applyAlignment="0" applyProtection="0"/>
    <xf numFmtId="165" fontId="2" fillId="0" borderId="0" applyFill="0" applyBorder="0" applyAlignment="0" applyProtection="0"/>
    <xf numFmtId="164" fontId="1" fillId="0" borderId="0" applyFont="0" applyFill="0" applyBorder="0" applyAlignment="0" applyProtection="0"/>
    <xf numFmtId="167" fontId="3" fillId="0" borderId="0" applyFill="0" applyBorder="0" applyAlignment="0" applyProtection="0"/>
    <xf numFmtId="0" fontId="2" fillId="0" borderId="0"/>
    <xf numFmtId="0" fontId="10" fillId="0" borderId="0"/>
    <xf numFmtId="0" fontId="24" fillId="0" borderId="0" applyNumberFormat="0" applyFill="0" applyBorder="0" applyAlignment="0" applyProtection="0">
      <alignment vertical="top"/>
      <protection locked="0"/>
    </xf>
    <xf numFmtId="0" fontId="14" fillId="9" borderId="1" applyNumberFormat="0" applyAlignment="0" applyProtection="0"/>
    <xf numFmtId="0" fontId="15" fillId="20" borderId="2" applyNumberFormat="0" applyAlignment="0" applyProtection="0"/>
    <xf numFmtId="0" fontId="16" fillId="0" borderId="3" applyNumberFormat="0" applyFill="0" applyAlignment="0" applyProtection="0"/>
    <xf numFmtId="0" fontId="17" fillId="21" borderId="0" applyNumberFormat="0" applyBorder="0" applyAlignment="0" applyProtection="0"/>
    <xf numFmtId="0" fontId="18" fillId="0" borderId="0"/>
    <xf numFmtId="0" fontId="3" fillId="0" borderId="0"/>
    <xf numFmtId="0" fontId="3" fillId="0" borderId="0"/>
    <xf numFmtId="0" fontId="28" fillId="0" borderId="0"/>
    <xf numFmtId="0" fontId="2" fillId="0" borderId="0"/>
    <xf numFmtId="0" fontId="1" fillId="0" borderId="0"/>
    <xf numFmtId="0" fontId="7" fillId="0" borderId="0"/>
    <xf numFmtId="0" fontId="19" fillId="0" borderId="0"/>
    <xf numFmtId="0" fontId="2" fillId="0" borderId="0"/>
    <xf numFmtId="0" fontId="7" fillId="0" borderId="0"/>
    <xf numFmtId="0" fontId="5" fillId="0" borderId="0"/>
    <xf numFmtId="0" fontId="8" fillId="0" borderId="0"/>
    <xf numFmtId="0" fontId="3" fillId="0" borderId="0"/>
    <xf numFmtId="0" fontId="7" fillId="0" borderId="0"/>
    <xf numFmtId="0" fontId="3" fillId="0" borderId="0"/>
    <xf numFmtId="0" fontId="2" fillId="0" borderId="0"/>
    <xf numFmtId="0" fontId="3" fillId="0" borderId="0">
      <alignment vertical="center" wrapText="1"/>
    </xf>
    <xf numFmtId="0" fontId="1" fillId="0" borderId="0"/>
    <xf numFmtId="0" fontId="2" fillId="0" borderId="0"/>
    <xf numFmtId="0" fontId="2" fillId="0" borderId="0"/>
    <xf numFmtId="0" fontId="3" fillId="0" borderId="0"/>
    <xf numFmtId="0" fontId="2" fillId="0" borderId="0"/>
    <xf numFmtId="0" fontId="7" fillId="0" borderId="0"/>
    <xf numFmtId="0" fontId="3" fillId="0" borderId="0"/>
    <xf numFmtId="0" fontId="2" fillId="0" borderId="0"/>
    <xf numFmtId="0" fontId="3" fillId="0" borderId="0"/>
    <xf numFmtId="0" fontId="7" fillId="0" borderId="0"/>
    <xf numFmtId="0" fontId="19" fillId="0" borderId="0"/>
    <xf numFmtId="0" fontId="6" fillId="0" borderId="0">
      <alignment vertical="center"/>
    </xf>
    <xf numFmtId="0" fontId="6" fillId="0" borderId="0"/>
    <xf numFmtId="0" fontId="2" fillId="0" borderId="0"/>
    <xf numFmtId="0" fontId="3" fillId="0" borderId="0"/>
    <xf numFmtId="0" fontId="28"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22" borderId="0">
      <alignment vertical="center" wrapText="1"/>
    </xf>
    <xf numFmtId="0" fontId="20" fillId="0" borderId="0" applyNumberFormat="0" applyFill="0" applyBorder="0" applyAlignment="0" applyProtection="0"/>
    <xf numFmtId="0" fontId="2" fillId="23" borderId="4" applyNumberFormat="0" applyFont="0" applyAlignment="0" applyProtection="0"/>
    <xf numFmtId="0" fontId="2" fillId="0" borderId="0"/>
    <xf numFmtId="0" fontId="23" fillId="0" borderId="0"/>
    <xf numFmtId="0" fontId="2" fillId="0" borderId="0"/>
    <xf numFmtId="0" fontId="5" fillId="0" borderId="0"/>
    <xf numFmtId="9" fontId="2" fillId="0" borderId="0" applyFont="0" applyFill="0" applyBorder="0" applyAlignment="0" applyProtection="0"/>
    <xf numFmtId="9" fontId="2" fillId="0" borderId="0" applyFont="0" applyFill="0" applyBorder="0" applyAlignment="0" applyProtection="0"/>
    <xf numFmtId="0" fontId="21" fillId="0" borderId="5" applyNumberFormat="0" applyFill="0" applyAlignment="0" applyProtection="0"/>
    <xf numFmtId="0" fontId="2" fillId="0" borderId="0"/>
    <xf numFmtId="0" fontId="3" fillId="0" borderId="0"/>
    <xf numFmtId="0" fontId="4" fillId="0" borderId="0"/>
    <xf numFmtId="0" fontId="2" fillId="0" borderId="0"/>
    <xf numFmtId="0" fontId="4" fillId="0" borderId="0"/>
    <xf numFmtId="0" fontId="5" fillId="0" borderId="0"/>
    <xf numFmtId="0" fontId="2" fillId="0" borderId="0"/>
    <xf numFmtId="0" fontId="22" fillId="0" borderId="0"/>
    <xf numFmtId="0" fontId="7" fillId="0" borderId="0"/>
    <xf numFmtId="0" fontId="3" fillId="0" borderId="0"/>
    <xf numFmtId="0" fontId="2" fillId="0" borderId="0"/>
  </cellStyleXfs>
  <cellXfs count="96">
    <xf numFmtId="0" fontId="0" fillId="0" borderId="0" xfId="0"/>
    <xf numFmtId="0" fontId="26" fillId="0" borderId="0" xfId="41" applyFont="1" applyAlignment="1">
      <alignment horizontal="center"/>
    </xf>
    <xf numFmtId="0" fontId="27" fillId="0" borderId="0" xfId="0" applyFont="1"/>
    <xf numFmtId="0" fontId="29" fillId="0" borderId="0" xfId="0" applyFont="1"/>
    <xf numFmtId="0" fontId="29" fillId="0" borderId="0" xfId="0" applyFont="1" applyAlignment="1">
      <alignment horizontal="right"/>
    </xf>
    <xf numFmtId="0" fontId="29" fillId="0" borderId="9" xfId="0" applyFont="1" applyBorder="1" applyAlignment="1">
      <alignment horizontal="center" vertical="center" wrapText="1"/>
    </xf>
    <xf numFmtId="0" fontId="29" fillId="0" borderId="9" xfId="0" applyFont="1" applyBorder="1" applyAlignment="1">
      <alignment horizontal="center" vertical="center"/>
    </xf>
    <xf numFmtId="0" fontId="29" fillId="0" borderId="9" xfId="0" applyFont="1" applyBorder="1" applyAlignment="1">
      <alignment vertical="center" wrapText="1"/>
    </xf>
    <xf numFmtId="2" fontId="29" fillId="0" borderId="0" xfId="0" applyNumberFormat="1" applyFont="1"/>
    <xf numFmtId="2" fontId="29" fillId="0" borderId="9" xfId="0" applyNumberFormat="1" applyFont="1" applyBorder="1" applyAlignment="1">
      <alignment vertical="center"/>
    </xf>
    <xf numFmtId="0" fontId="29" fillId="0" borderId="9" xfId="0" applyFont="1" applyBorder="1" applyAlignment="1">
      <alignment vertical="center"/>
    </xf>
    <xf numFmtId="0" fontId="32" fillId="0" borderId="9" xfId="0" applyFont="1" applyBorder="1" applyAlignment="1">
      <alignment horizontal="right" vertical="center"/>
    </xf>
    <xf numFmtId="2" fontId="32" fillId="0" borderId="9" xfId="0" applyNumberFormat="1" applyFont="1" applyBorder="1" applyAlignment="1">
      <alignment vertical="center"/>
    </xf>
    <xf numFmtId="0" fontId="29" fillId="0" borderId="0" xfId="0" applyFont="1" applyAlignment="1">
      <alignment vertical="center"/>
    </xf>
    <xf numFmtId="0" fontId="29" fillId="0" borderId="6" xfId="0" applyFont="1" applyBorder="1" applyAlignment="1">
      <alignment horizontal="left"/>
    </xf>
    <xf numFmtId="0" fontId="33" fillId="0" borderId="0" xfId="0" applyFont="1" applyAlignment="1">
      <alignment horizontal="center" vertical="top"/>
    </xf>
    <xf numFmtId="0" fontId="26" fillId="0" borderId="0" xfId="0" applyFont="1"/>
    <xf numFmtId="2" fontId="29" fillId="0" borderId="6" xfId="0" applyNumberFormat="1" applyFont="1" applyBorder="1"/>
    <xf numFmtId="2" fontId="29" fillId="0" borderId="12" xfId="0" applyNumberFormat="1" applyFont="1" applyBorder="1"/>
    <xf numFmtId="0" fontId="29" fillId="0" borderId="8" xfId="0" applyFont="1" applyBorder="1" applyAlignment="1">
      <alignment vertical="center"/>
    </xf>
    <xf numFmtId="0" fontId="29" fillId="0" borderId="12" xfId="0" applyFont="1" applyBorder="1" applyAlignment="1">
      <alignment vertical="center"/>
    </xf>
    <xf numFmtId="0" fontId="32" fillId="0" borderId="12" xfId="0" applyFont="1" applyBorder="1" applyAlignment="1">
      <alignment horizontal="right" vertical="center"/>
    </xf>
    <xf numFmtId="0" fontId="29" fillId="0" borderId="7" xfId="0" applyFont="1" applyBorder="1" applyAlignment="1">
      <alignment horizontal="right" vertical="center"/>
    </xf>
    <xf numFmtId="0" fontId="36" fillId="0" borderId="7" xfId="0" applyFont="1" applyBorder="1" applyAlignment="1">
      <alignment horizontal="right" vertical="center"/>
    </xf>
    <xf numFmtId="0" fontId="32" fillId="0" borderId="7" xfId="0" applyFont="1" applyBorder="1" applyAlignment="1">
      <alignment horizontal="right" vertical="center"/>
    </xf>
    <xf numFmtId="2" fontId="29" fillId="0" borderId="0" xfId="0" applyNumberFormat="1" applyFont="1" applyAlignment="1">
      <alignment vertical="center"/>
    </xf>
    <xf numFmtId="0" fontId="29" fillId="0" borderId="6" xfId="0" applyFont="1" applyBorder="1"/>
    <xf numFmtId="0" fontId="39" fillId="0" borderId="0" xfId="0" applyFont="1" applyAlignment="1">
      <alignment vertical="center"/>
    </xf>
    <xf numFmtId="0" fontId="40" fillId="0" borderId="0" xfId="0" applyFont="1"/>
    <xf numFmtId="0" fontId="39" fillId="0" borderId="0" xfId="0" applyFont="1"/>
    <xf numFmtId="0" fontId="26" fillId="0" borderId="6" xfId="41" applyFont="1" applyBorder="1"/>
    <xf numFmtId="0" fontId="26" fillId="0" borderId="0" xfId="41" applyFont="1"/>
    <xf numFmtId="0" fontId="43" fillId="0" borderId="0" xfId="41" applyFont="1" applyAlignment="1">
      <alignment vertical="top"/>
    </xf>
    <xf numFmtId="2" fontId="26" fillId="0" borderId="0" xfId="41" applyNumberFormat="1" applyFont="1" applyAlignment="1">
      <alignment horizontal="left"/>
    </xf>
    <xf numFmtId="0" fontId="26" fillId="0" borderId="0" xfId="41" applyFont="1" applyAlignment="1">
      <alignment horizontal="left"/>
    </xf>
    <xf numFmtId="0" fontId="29" fillId="0" borderId="18" xfId="0" applyFont="1" applyBorder="1" applyAlignment="1">
      <alignment horizontal="center" vertical="center" wrapText="1"/>
    </xf>
    <xf numFmtId="0" fontId="42" fillId="0" borderId="18" xfId="0" applyFont="1" applyBorder="1" applyAlignment="1">
      <alignment horizontal="center" vertical="center" wrapText="1"/>
    </xf>
    <xf numFmtId="0" fontId="26" fillId="0" borderId="18" xfId="0" applyFont="1" applyBorder="1"/>
    <xf numFmtId="0" fontId="26" fillId="0" borderId="18" xfId="0" quotePrefix="1" applyFont="1" applyBorder="1" applyAlignment="1">
      <alignment horizontal="center" vertical="center" wrapText="1" shrinkToFit="1"/>
    </xf>
    <xf numFmtId="0" fontId="26" fillId="0" borderId="18" xfId="0" applyFont="1" applyBorder="1" applyAlignment="1">
      <alignment horizontal="center" vertical="center" wrapText="1"/>
    </xf>
    <xf numFmtId="0" fontId="29" fillId="0" borderId="18" xfId="0" applyFont="1" applyBorder="1" applyAlignment="1">
      <alignment vertical="center" wrapText="1"/>
    </xf>
    <xf numFmtId="0" fontId="29" fillId="0" borderId="18" xfId="0" applyFont="1" applyBorder="1" applyAlignment="1">
      <alignment horizontal="center" vertical="center"/>
    </xf>
    <xf numFmtId="2" fontId="29" fillId="0" borderId="18" xfId="0" applyNumberFormat="1" applyFont="1" applyBorder="1" applyAlignment="1">
      <alignment horizontal="center" vertical="center" wrapText="1"/>
    </xf>
    <xf numFmtId="2" fontId="26" fillId="0" borderId="18" xfId="0" applyNumberFormat="1" applyFont="1" applyBorder="1" applyAlignment="1">
      <alignment horizontal="center" vertical="center"/>
    </xf>
    <xf numFmtId="2" fontId="26" fillId="0" borderId="19" xfId="0" applyNumberFormat="1" applyFont="1" applyBorder="1" applyAlignment="1">
      <alignment horizontal="center" vertical="center"/>
    </xf>
    <xf numFmtId="2" fontId="26" fillId="0" borderId="18" xfId="91" applyNumberFormat="1" applyFont="1" applyBorder="1" applyAlignment="1">
      <alignment horizontal="center" vertical="center"/>
    </xf>
    <xf numFmtId="1" fontId="26" fillId="0" borderId="18" xfId="0" quotePrefix="1" applyNumberFormat="1" applyFont="1" applyBorder="1" applyAlignment="1">
      <alignment horizontal="center" vertical="center" wrapText="1" shrinkToFit="1"/>
    </xf>
    <xf numFmtId="2" fontId="26" fillId="0" borderId="18" xfId="0" applyNumberFormat="1" applyFont="1" applyBorder="1" applyAlignment="1">
      <alignment horizontal="center" vertical="center" wrapText="1"/>
    </xf>
    <xf numFmtId="2" fontId="42" fillId="0" borderId="18" xfId="0" applyNumberFormat="1" applyFont="1" applyBorder="1" applyAlignment="1">
      <alignment horizontal="center" vertical="center" wrapText="1"/>
    </xf>
    <xf numFmtId="49" fontId="42" fillId="0" borderId="18" xfId="0" applyNumberFormat="1" applyFont="1" applyBorder="1" applyAlignment="1">
      <alignment horizontal="center" vertical="center" wrapText="1"/>
    </xf>
    <xf numFmtId="0" fontId="29" fillId="0" borderId="20" xfId="0" applyFont="1" applyBorder="1"/>
    <xf numFmtId="2" fontId="32" fillId="0" borderId="20" xfId="0" applyNumberFormat="1" applyFont="1" applyBorder="1" applyAlignment="1">
      <alignment horizontal="center"/>
    </xf>
    <xf numFmtId="2" fontId="29" fillId="0" borderId="6" xfId="0" applyNumberFormat="1" applyFont="1" applyBorder="1" applyAlignment="1">
      <alignment horizontal="center" vertical="center"/>
    </xf>
    <xf numFmtId="2" fontId="29" fillId="0" borderId="9" xfId="0" applyNumberFormat="1" applyFont="1" applyBorder="1" applyAlignment="1">
      <alignment horizontal="center" vertical="center"/>
    </xf>
    <xf numFmtId="2" fontId="32" fillId="0" borderId="9" xfId="0" applyNumberFormat="1" applyFont="1" applyBorder="1" applyAlignment="1">
      <alignment horizontal="center" vertical="center"/>
    </xf>
    <xf numFmtId="0" fontId="29" fillId="0" borderId="0" xfId="0" applyFont="1" applyAlignment="1">
      <alignment horizontal="center" vertical="center"/>
    </xf>
    <xf numFmtId="0" fontId="32" fillId="0" borderId="18" xfId="0" applyFont="1" applyBorder="1" applyAlignment="1">
      <alignment horizontal="center" vertical="center" wrapText="1"/>
    </xf>
    <xf numFmtId="0" fontId="42" fillId="0" borderId="18" xfId="0" quotePrefix="1" applyFont="1" applyBorder="1" applyAlignment="1">
      <alignment horizontal="center" vertical="center" wrapText="1" shrinkToFit="1"/>
    </xf>
    <xf numFmtId="0" fontId="42" fillId="0" borderId="19" xfId="0" applyFont="1" applyBorder="1" applyAlignment="1">
      <alignment horizontal="center" vertical="center" wrapText="1"/>
    </xf>
    <xf numFmtId="2" fontId="42" fillId="0" borderId="18" xfId="0" applyNumberFormat="1" applyFont="1" applyBorder="1" applyAlignment="1">
      <alignment horizontal="center" vertical="center"/>
    </xf>
    <xf numFmtId="0" fontId="37" fillId="0" borderId="10" xfId="0" applyFont="1" applyBorder="1" applyAlignment="1">
      <alignment vertical="top"/>
    </xf>
    <xf numFmtId="0" fontId="37" fillId="0" borderId="0" xfId="0" applyFont="1" applyAlignment="1">
      <alignment vertical="top"/>
    </xf>
    <xf numFmtId="0" fontId="29" fillId="0" borderId="6" xfId="0" applyFont="1" applyBorder="1" applyAlignment="1">
      <alignment horizontal="right"/>
    </xf>
    <xf numFmtId="0" fontId="29" fillId="0" borderId="0" xfId="0" applyFont="1" applyAlignment="1">
      <alignment horizontal="left" vertical="center" wrapText="1"/>
    </xf>
    <xf numFmtId="0" fontId="45" fillId="0" borderId="0" xfId="0" applyFont="1"/>
    <xf numFmtId="0" fontId="38" fillId="0" borderId="0" xfId="0" applyFont="1" applyAlignment="1">
      <alignment horizontal="center"/>
    </xf>
    <xf numFmtId="0" fontId="32" fillId="0" borderId="6" xfId="0" applyFont="1" applyBorder="1" applyAlignment="1">
      <alignment horizontal="center"/>
    </xf>
    <xf numFmtId="0" fontId="33" fillId="0" borderId="10" xfId="0" applyFont="1" applyBorder="1" applyAlignment="1">
      <alignment horizontal="center"/>
    </xf>
    <xf numFmtId="0" fontId="29" fillId="0" borderId="0" xfId="0" applyFont="1" applyAlignment="1">
      <alignment horizontal="right" vertical="center"/>
    </xf>
    <xf numFmtId="0" fontId="29" fillId="0" borderId="6" xfId="0" applyFont="1" applyBorder="1" applyAlignment="1">
      <alignment horizontal="right" vertical="center"/>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29" fillId="0" borderId="17" xfId="0" applyFont="1" applyBorder="1" applyAlignment="1">
      <alignment horizontal="center" vertical="center" wrapText="1"/>
    </xf>
    <xf numFmtId="0" fontId="32" fillId="0" borderId="21" xfId="0" applyFont="1" applyBorder="1" applyAlignment="1">
      <alignment horizontal="right"/>
    </xf>
    <xf numFmtId="0" fontId="32" fillId="0" borderId="22" xfId="0" applyFont="1" applyBorder="1" applyAlignment="1">
      <alignment horizontal="right"/>
    </xf>
    <xf numFmtId="0" fontId="32" fillId="0" borderId="23" xfId="0" applyFont="1" applyBorder="1" applyAlignment="1">
      <alignment horizontal="right"/>
    </xf>
    <xf numFmtId="0" fontId="43" fillId="0" borderId="0" xfId="41" applyFont="1" applyAlignment="1">
      <alignment horizontal="left" vertical="top"/>
    </xf>
    <xf numFmtId="0" fontId="29" fillId="0" borderId="14"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14" xfId="0" applyFont="1" applyBorder="1" applyAlignment="1">
      <alignment horizontal="center" vertical="center" textRotation="90" wrapText="1"/>
    </xf>
    <xf numFmtId="0" fontId="29" fillId="0" borderId="18" xfId="0" applyFont="1" applyBorder="1" applyAlignment="1">
      <alignment horizontal="center" vertical="center" textRotation="90" wrapText="1"/>
    </xf>
    <xf numFmtId="0" fontId="26" fillId="0" borderId="6" xfId="41" applyFont="1" applyBorder="1" applyAlignment="1">
      <alignment horizontal="right"/>
    </xf>
    <xf numFmtId="0" fontId="29" fillId="0" borderId="8" xfId="0" applyFont="1" applyBorder="1" applyAlignment="1">
      <alignment horizontal="right" vertical="center"/>
    </xf>
    <xf numFmtId="0" fontId="29" fillId="0" borderId="7" xfId="0" applyFont="1" applyBorder="1" applyAlignment="1">
      <alignment horizontal="right" vertical="center"/>
    </xf>
    <xf numFmtId="0" fontId="29" fillId="0" borderId="0" xfId="0" applyFont="1" applyAlignment="1">
      <alignment horizontal="right"/>
    </xf>
    <xf numFmtId="0" fontId="29" fillId="0" borderId="0" xfId="0" applyFont="1" applyAlignment="1">
      <alignment horizontal="center"/>
    </xf>
    <xf numFmtId="0" fontId="30" fillId="0" borderId="0" xfId="0" applyFont="1" applyAlignment="1">
      <alignment horizontal="center"/>
    </xf>
    <xf numFmtId="0" fontId="29" fillId="0" borderId="0" xfId="0" applyFont="1" applyAlignment="1">
      <alignment horizontal="left" vertical="center" wrapText="1"/>
    </xf>
    <xf numFmtId="0" fontId="29" fillId="0" borderId="6" xfId="0" applyFont="1" applyBorder="1" applyAlignment="1">
      <alignment horizontal="right"/>
    </xf>
    <xf numFmtId="0" fontId="34" fillId="0" borderId="0" xfId="0" applyFont="1" applyAlignment="1">
      <alignment horizontal="center"/>
    </xf>
    <xf numFmtId="0" fontId="32" fillId="0" borderId="6" xfId="0" applyFont="1" applyBorder="1" applyAlignment="1">
      <alignment horizontal="center" vertical="center"/>
    </xf>
    <xf numFmtId="0" fontId="29" fillId="0" borderId="11"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7" xfId="0" applyFont="1" applyBorder="1" applyAlignment="1">
      <alignment horizontal="center" vertical="center" wrapText="1"/>
    </xf>
  </cellXfs>
  <cellStyles count="100">
    <cellStyle name="1. izcēlums" xfId="1" xr:uid="{00000000-0005-0000-0000-000000000000}"/>
    <cellStyle name="2. izcēlums" xfId="2" xr:uid="{00000000-0005-0000-0000-000001000000}"/>
    <cellStyle name="20% no 1. izcēluma" xfId="3" xr:uid="{00000000-0005-0000-0000-000002000000}"/>
    <cellStyle name="20% no 2. izcēluma" xfId="4" xr:uid="{00000000-0005-0000-0000-000003000000}"/>
    <cellStyle name="20% no 3. izcēluma" xfId="5" xr:uid="{00000000-0005-0000-0000-000004000000}"/>
    <cellStyle name="20% no 4. izcēluma" xfId="6" xr:uid="{00000000-0005-0000-0000-000005000000}"/>
    <cellStyle name="20% no 5. izcēluma" xfId="7" xr:uid="{00000000-0005-0000-0000-000006000000}"/>
    <cellStyle name="20% no 6. izcēluma" xfId="8" xr:uid="{00000000-0005-0000-0000-000007000000}"/>
    <cellStyle name="3. izcēlums " xfId="9" xr:uid="{00000000-0005-0000-0000-000008000000}"/>
    <cellStyle name="4. izcēlums" xfId="10" xr:uid="{00000000-0005-0000-0000-000009000000}"/>
    <cellStyle name="40% no 1. izcēluma" xfId="11" xr:uid="{00000000-0005-0000-0000-00000A000000}"/>
    <cellStyle name="40% no 2. izcēluma" xfId="12" xr:uid="{00000000-0005-0000-0000-00000B000000}"/>
    <cellStyle name="40% no 3. izcēluma" xfId="13" xr:uid="{00000000-0005-0000-0000-00000C000000}"/>
    <cellStyle name="40% no 4. izcēluma" xfId="14" xr:uid="{00000000-0005-0000-0000-00000D000000}"/>
    <cellStyle name="40% no 5. izcēluma" xfId="15" xr:uid="{00000000-0005-0000-0000-00000E000000}"/>
    <cellStyle name="40% no 6. izcēluma" xfId="16" xr:uid="{00000000-0005-0000-0000-00000F000000}"/>
    <cellStyle name="5. izcēlums" xfId="17" xr:uid="{00000000-0005-0000-0000-000010000000}"/>
    <cellStyle name="6. izcēlums" xfId="18" xr:uid="{00000000-0005-0000-0000-000011000000}"/>
    <cellStyle name="60% no 1. izcēluma" xfId="19" xr:uid="{00000000-0005-0000-0000-000012000000}"/>
    <cellStyle name="60% no 2. izcēluma" xfId="20" xr:uid="{00000000-0005-0000-0000-000013000000}"/>
    <cellStyle name="60% no 3. izcēluma" xfId="21" xr:uid="{00000000-0005-0000-0000-000014000000}"/>
    <cellStyle name="60% no 4. izcēluma" xfId="22" xr:uid="{00000000-0005-0000-0000-000015000000}"/>
    <cellStyle name="60% no 5. izcēluma" xfId="23" xr:uid="{00000000-0005-0000-0000-000016000000}"/>
    <cellStyle name="60% no 6. izcēluma" xfId="24" xr:uid="{00000000-0005-0000-0000-000017000000}"/>
    <cellStyle name="Aprēķināšana" xfId="25" xr:uid="{00000000-0005-0000-0000-000018000000}"/>
    <cellStyle name="Brīdinājuma teksts" xfId="26" xr:uid="{00000000-0005-0000-0000-000019000000}"/>
    <cellStyle name="Comma 2" xfId="27" xr:uid="{00000000-0005-0000-0000-00001A000000}"/>
    <cellStyle name="Comma 2 2" xfId="28" xr:uid="{00000000-0005-0000-0000-00001B000000}"/>
    <cellStyle name="Comma 2 3 2" xfId="29" xr:uid="{00000000-0005-0000-0000-00001C000000}"/>
    <cellStyle name="Comma 2_Base_jaun" xfId="30" xr:uid="{00000000-0005-0000-0000-00001D000000}"/>
    <cellStyle name="Comma 3" xfId="31" xr:uid="{00000000-0005-0000-0000-00001E000000}"/>
    <cellStyle name="Currency 2" xfId="32" xr:uid="{00000000-0005-0000-0000-00001F000000}"/>
    <cellStyle name="Excel Built-in Normal" xfId="33" xr:uid="{00000000-0005-0000-0000-000020000000}"/>
    <cellStyle name="Excel Built-in Normal 3" xfId="34" xr:uid="{00000000-0005-0000-0000-000021000000}"/>
    <cellStyle name="Hyperlink 2" xfId="35" xr:uid="{00000000-0005-0000-0000-000022000000}"/>
    <cellStyle name="Ievade" xfId="36" xr:uid="{00000000-0005-0000-0000-000023000000}"/>
    <cellStyle name="Izvade" xfId="37" xr:uid="{00000000-0005-0000-0000-000024000000}"/>
    <cellStyle name="Kopsumma" xfId="38" xr:uid="{00000000-0005-0000-0000-000025000000}"/>
    <cellStyle name="Neitrāls" xfId="39" xr:uid="{00000000-0005-0000-0000-000026000000}"/>
    <cellStyle name="Norm੎੎" xfId="40" xr:uid="{00000000-0005-0000-0000-000027000000}"/>
    <cellStyle name="Normal 10" xfId="41" xr:uid="{00000000-0005-0000-0000-000028000000}"/>
    <cellStyle name="Normal 10 2" xfId="42" xr:uid="{00000000-0005-0000-0000-000029000000}"/>
    <cellStyle name="Normal 11" xfId="43" xr:uid="{00000000-0005-0000-0000-00002A000000}"/>
    <cellStyle name="Normal 11 2" xfId="44" xr:uid="{00000000-0005-0000-0000-00002B000000}"/>
    <cellStyle name="Normal 11 4" xfId="45" xr:uid="{00000000-0005-0000-0000-00002C000000}"/>
    <cellStyle name="Normal 12" xfId="46" xr:uid="{00000000-0005-0000-0000-00002D000000}"/>
    <cellStyle name="Normal 13" xfId="47" xr:uid="{00000000-0005-0000-0000-00002E000000}"/>
    <cellStyle name="Normal 14" xfId="48" xr:uid="{00000000-0005-0000-0000-00002F000000}"/>
    <cellStyle name="Normal 18 3 7" xfId="49" xr:uid="{00000000-0005-0000-0000-000030000000}"/>
    <cellStyle name="Normal 2" xfId="50" xr:uid="{00000000-0005-0000-0000-000031000000}"/>
    <cellStyle name="Normal 2 2" xfId="51" xr:uid="{00000000-0005-0000-0000-000032000000}"/>
    <cellStyle name="Normal 2 2 2" xfId="52" xr:uid="{00000000-0005-0000-0000-000033000000}"/>
    <cellStyle name="Normal 2 2_celt_darbi" xfId="53" xr:uid="{00000000-0005-0000-0000-000034000000}"/>
    <cellStyle name="Normal 2 4" xfId="54" xr:uid="{00000000-0005-0000-0000-000035000000}"/>
    <cellStyle name="Normal 2_ail" xfId="55" xr:uid="{00000000-0005-0000-0000-000036000000}"/>
    <cellStyle name="Normal 27" xfId="56" xr:uid="{00000000-0005-0000-0000-000037000000}"/>
    <cellStyle name="Normal 3" xfId="57" xr:uid="{00000000-0005-0000-0000-000038000000}"/>
    <cellStyle name="Normal 3 2" xfId="58" xr:uid="{00000000-0005-0000-0000-000039000000}"/>
    <cellStyle name="Normal 3 2 2 2" xfId="59" xr:uid="{00000000-0005-0000-0000-00003A000000}"/>
    <cellStyle name="Normal 3 3" xfId="60" xr:uid="{00000000-0005-0000-0000-00003B000000}"/>
    <cellStyle name="Normal 3_celt_darbi" xfId="61" xr:uid="{00000000-0005-0000-0000-00003C000000}"/>
    <cellStyle name="Normal 4" xfId="62" xr:uid="{00000000-0005-0000-0000-00003D000000}"/>
    <cellStyle name="Normal 44" xfId="63" xr:uid="{00000000-0005-0000-0000-00003E000000}"/>
    <cellStyle name="Normal 5" xfId="64" xr:uid="{00000000-0005-0000-0000-00003F000000}"/>
    <cellStyle name="Normal 5 2" xfId="65" xr:uid="{00000000-0005-0000-0000-000040000000}"/>
    <cellStyle name="Normal 5 2 3" xfId="66" xr:uid="{00000000-0005-0000-0000-000041000000}"/>
    <cellStyle name="Normal 5 4 2" xfId="67" xr:uid="{00000000-0005-0000-0000-000042000000}"/>
    <cellStyle name="Normal 5_celt_darbi" xfId="68" xr:uid="{00000000-0005-0000-0000-000043000000}"/>
    <cellStyle name="Normal 6" xfId="69" xr:uid="{00000000-0005-0000-0000-000044000000}"/>
    <cellStyle name="Normal 6 2" xfId="70" xr:uid="{00000000-0005-0000-0000-000045000000}"/>
    <cellStyle name="Normal 68" xfId="71" xr:uid="{00000000-0005-0000-0000-000046000000}"/>
    <cellStyle name="Normal 7" xfId="72" xr:uid="{00000000-0005-0000-0000-000047000000}"/>
    <cellStyle name="Normal 7 2" xfId="73" xr:uid="{00000000-0005-0000-0000-000048000000}"/>
    <cellStyle name="Normal 70" xfId="74" xr:uid="{00000000-0005-0000-0000-000049000000}"/>
    <cellStyle name="Normal 72 10" xfId="75" xr:uid="{00000000-0005-0000-0000-00004A000000}"/>
    <cellStyle name="Normal 74 10" xfId="76" xr:uid="{00000000-0005-0000-0000-00004B000000}"/>
    <cellStyle name="Normal 78" xfId="77" xr:uid="{00000000-0005-0000-0000-00004C000000}"/>
    <cellStyle name="Normal 79" xfId="78" xr:uid="{00000000-0005-0000-0000-00004D000000}"/>
    <cellStyle name="Normal 8" xfId="79" xr:uid="{00000000-0005-0000-0000-00004E000000}"/>
    <cellStyle name="Normal 9 2 2" xfId="99" xr:uid="{00000000-0005-0000-0000-00004F000000}"/>
    <cellStyle name="Nosaukums" xfId="80" xr:uid="{00000000-0005-0000-0000-000050000000}"/>
    <cellStyle name="Note 2" xfId="81" xr:uid="{00000000-0005-0000-0000-000051000000}"/>
    <cellStyle name="Parastais 2" xfId="82" xr:uid="{00000000-0005-0000-0000-000052000000}"/>
    <cellStyle name="Parastais 5" xfId="83" xr:uid="{00000000-0005-0000-0000-000053000000}"/>
    <cellStyle name="Parastais_Izveerstaa_taame-forma" xfId="84" xr:uid="{00000000-0005-0000-0000-000054000000}"/>
    <cellStyle name="Parasts" xfId="0" builtinId="0"/>
    <cellStyle name="Parasts 2" xfId="85" xr:uid="{00000000-0005-0000-0000-000056000000}"/>
    <cellStyle name="Percent 2" xfId="86" xr:uid="{00000000-0005-0000-0000-000057000000}"/>
    <cellStyle name="Percent 3" xfId="87" xr:uid="{00000000-0005-0000-0000-000058000000}"/>
    <cellStyle name="Saistītā šūna" xfId="88" xr:uid="{00000000-0005-0000-0000-000059000000}"/>
    <cellStyle name="Style 1" xfId="89" xr:uid="{00000000-0005-0000-0000-00005A000000}"/>
    <cellStyle name="Style 1 2" xfId="90" xr:uid="{00000000-0005-0000-0000-00005B000000}"/>
    <cellStyle name="Style 1 2 2" xfId="91" xr:uid="{00000000-0005-0000-0000-00005C000000}"/>
    <cellStyle name="Style 1 2 2 2" xfId="92" xr:uid="{00000000-0005-0000-0000-00005D000000}"/>
    <cellStyle name="Style 1_celt_darbi" xfId="93" xr:uid="{00000000-0005-0000-0000-00005E000000}"/>
    <cellStyle name="Style 2" xfId="94" xr:uid="{00000000-0005-0000-0000-00005F000000}"/>
    <cellStyle name="Style 2 2" xfId="95" xr:uid="{00000000-0005-0000-0000-000060000000}"/>
    <cellStyle name="Обычный 13" xfId="96" xr:uid="{00000000-0005-0000-0000-000061000000}"/>
    <cellStyle name="Обычный 2" xfId="97" xr:uid="{00000000-0005-0000-0000-000062000000}"/>
    <cellStyle name="Обычный_33. OZOLNIEKU NOVADA DOME_OZO SKOLA_TELPU, GAITENU, KAPNU TELPU REMONTS_TAME_VADIMS_2011_02_25_melnraksts" xfId="98" xr:uid="{00000000-0005-0000-0000-00006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47FF"/>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D2D"/>
      <color rgb="FFFFFF81"/>
      <color rgb="FFFFE285"/>
      <color rgb="FFFFD85D"/>
      <color rgb="FFFFFFAF"/>
      <color rgb="FF75A4DD"/>
      <color rgb="FFFFD243"/>
      <color rgb="FFF9B4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E285"/>
  </sheetPr>
  <dimension ref="A1:E25"/>
  <sheetViews>
    <sheetView zoomScaleNormal="100" zoomScaleSheetLayoutView="100" workbookViewId="0">
      <selection activeCell="O24" sqref="O24"/>
    </sheetView>
  </sheetViews>
  <sheetFormatPr defaultColWidth="9.140625" defaultRowHeight="12.75"/>
  <cols>
    <col min="1" max="1" width="11.5703125" style="3" customWidth="1"/>
    <col min="2" max="2" width="61.42578125" style="3" customWidth="1"/>
    <col min="3" max="3" width="17.140625" style="3" customWidth="1"/>
    <col min="4" max="4" width="14.42578125" style="3" customWidth="1"/>
    <col min="5" max="16384" width="9.140625" style="3"/>
  </cols>
  <sheetData>
    <row r="1" spans="1:5">
      <c r="B1" s="84" t="s">
        <v>21</v>
      </c>
      <c r="C1" s="84"/>
    </row>
    <row r="2" spans="1:5">
      <c r="B2" s="85" t="s">
        <v>22</v>
      </c>
      <c r="C2" s="85"/>
    </row>
    <row r="3" spans="1:5">
      <c r="C3" s="4" t="s">
        <v>23</v>
      </c>
    </row>
    <row r="5" spans="1:5">
      <c r="B5" s="84" t="s">
        <v>105</v>
      </c>
      <c r="C5" s="84"/>
    </row>
    <row r="7" spans="1:5" ht="15.75">
      <c r="A7" s="86" t="s">
        <v>24</v>
      </c>
      <c r="B7" s="86"/>
      <c r="C7" s="86"/>
    </row>
    <row r="9" spans="1:5" ht="29.25" customHeight="1">
      <c r="A9" s="87" t="s">
        <v>100</v>
      </c>
      <c r="B9" s="87"/>
      <c r="C9" s="87"/>
    </row>
    <row r="10" spans="1:5" ht="29.25" customHeight="1">
      <c r="A10" s="87" t="s">
        <v>100</v>
      </c>
      <c r="B10" s="87"/>
      <c r="C10" s="87"/>
    </row>
    <row r="11" spans="1:5" ht="20.25" customHeight="1">
      <c r="A11" s="13" t="s">
        <v>99</v>
      </c>
      <c r="B11" s="13"/>
      <c r="C11" s="13"/>
    </row>
    <row r="12" spans="1:5" ht="20.25" customHeight="1">
      <c r="A12" s="87"/>
      <c r="B12" s="87"/>
      <c r="C12" s="87"/>
    </row>
    <row r="14" spans="1:5" ht="36.75" customHeight="1">
      <c r="A14" s="5" t="s">
        <v>0</v>
      </c>
      <c r="B14" s="5" t="s">
        <v>25</v>
      </c>
      <c r="C14" s="5" t="s">
        <v>37</v>
      </c>
    </row>
    <row r="15" spans="1:5" ht="20.25" customHeight="1">
      <c r="A15" s="5">
        <v>1</v>
      </c>
      <c r="B15" s="5">
        <v>2</v>
      </c>
      <c r="C15" s="5">
        <v>3</v>
      </c>
    </row>
    <row r="16" spans="1:5" ht="32.25" customHeight="1">
      <c r="A16" s="6">
        <v>1</v>
      </c>
      <c r="B16" s="7" t="s">
        <v>104</v>
      </c>
      <c r="C16" s="53">
        <f>'Kopsavilkuma aprēķins Nr.1'!D24</f>
        <v>0</v>
      </c>
      <c r="E16" s="8"/>
    </row>
    <row r="17" spans="1:5" ht="20.25" customHeight="1">
      <c r="A17" s="10"/>
      <c r="B17" s="11" t="s">
        <v>17</v>
      </c>
      <c r="C17" s="54">
        <f>SUM(C16:C16)</f>
        <v>0</v>
      </c>
      <c r="E17" s="8"/>
    </row>
    <row r="18" spans="1:5" ht="20.25" customHeight="1">
      <c r="A18" s="13"/>
      <c r="B18" s="13"/>
      <c r="C18" s="55"/>
      <c r="D18" s="8"/>
    </row>
    <row r="19" spans="1:5" ht="20.25" customHeight="1">
      <c r="A19" s="82" t="s">
        <v>40</v>
      </c>
      <c r="B19" s="83"/>
      <c r="C19" s="53">
        <f>ROUND(C17*0.21,2)</f>
        <v>0</v>
      </c>
    </row>
    <row r="22" spans="1:5">
      <c r="A22" s="62" t="s">
        <v>26</v>
      </c>
      <c r="B22" s="14"/>
      <c r="C22" s="26"/>
    </row>
    <row r="23" spans="1:5">
      <c r="B23" s="15" t="s">
        <v>20</v>
      </c>
    </row>
    <row r="24" spans="1:5" ht="15" customHeight="1">
      <c r="A24" s="3" t="s">
        <v>102</v>
      </c>
    </row>
    <row r="25" spans="1:5" ht="15" customHeight="1">
      <c r="A25" s="16" t="s">
        <v>103</v>
      </c>
    </row>
  </sheetData>
  <mergeCells count="8">
    <mergeCell ref="A19:B19"/>
    <mergeCell ref="B1:C1"/>
    <mergeCell ref="B2:C2"/>
    <mergeCell ref="B5:C5"/>
    <mergeCell ref="A7:C7"/>
    <mergeCell ref="A9:C9"/>
    <mergeCell ref="A10:C10"/>
    <mergeCell ref="A12:C12"/>
  </mergeCells>
  <pageMargins left="0.7" right="0.7" top="0.75" bottom="0.75" header="0.3" footer="0.3"/>
  <pageSetup paperSize="9"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81"/>
  </sheetPr>
  <dimension ref="A2:H30"/>
  <sheetViews>
    <sheetView topLeftCell="A3" zoomScaleNormal="100" zoomScaleSheetLayoutView="100" workbookViewId="0">
      <selection activeCell="Q23" sqref="Q23"/>
    </sheetView>
  </sheetViews>
  <sheetFormatPr defaultColWidth="9.140625" defaultRowHeight="12.75"/>
  <cols>
    <col min="1" max="1" width="4.85546875" style="3" customWidth="1"/>
    <col min="2" max="2" width="7" style="3" customWidth="1"/>
    <col min="3" max="3" width="35.85546875" style="3" customWidth="1"/>
    <col min="4" max="4" width="10.140625" style="3" customWidth="1"/>
    <col min="5" max="5" width="9.42578125" style="3" customWidth="1"/>
    <col min="6" max="6" width="13.7109375" style="3" customWidth="1"/>
    <col min="7" max="7" width="10" style="3" customWidth="1"/>
    <col min="8" max="8" width="11.28515625" style="3" customWidth="1"/>
    <col min="9" max="16384" width="9.140625" style="3"/>
  </cols>
  <sheetData>
    <row r="2" spans="1:8" ht="18.75">
      <c r="A2" s="89" t="s">
        <v>35</v>
      </c>
      <c r="B2" s="89"/>
      <c r="C2" s="89"/>
      <c r="D2" s="89"/>
      <c r="E2" s="89"/>
      <c r="F2" s="89"/>
      <c r="G2" s="89"/>
      <c r="H2" s="89"/>
    </row>
    <row r="4" spans="1:8" ht="18" customHeight="1">
      <c r="A4" s="90" t="s">
        <v>101</v>
      </c>
      <c r="B4" s="90"/>
      <c r="C4" s="90"/>
      <c r="D4" s="90"/>
      <c r="E4" s="90"/>
      <c r="F4" s="90"/>
      <c r="G4" s="90"/>
      <c r="H4" s="90"/>
    </row>
    <row r="5" spans="1:8">
      <c r="A5" s="67" t="s">
        <v>8</v>
      </c>
      <c r="B5" s="67"/>
      <c r="C5" s="67"/>
      <c r="D5" s="67"/>
      <c r="E5" s="67"/>
      <c r="F5" s="67"/>
      <c r="G5" s="67"/>
      <c r="H5" s="67"/>
    </row>
    <row r="8" spans="1:8" ht="19.5" customHeight="1">
      <c r="A8" s="87" t="s">
        <v>100</v>
      </c>
      <c r="B8" s="87"/>
      <c r="C8" s="87"/>
      <c r="D8" s="87"/>
      <c r="E8" s="87"/>
      <c r="F8" s="87"/>
      <c r="G8" s="87"/>
      <c r="H8" s="87"/>
    </row>
    <row r="9" spans="1:8" ht="19.5" customHeight="1">
      <c r="A9" s="87" t="s">
        <v>100</v>
      </c>
      <c r="B9" s="87"/>
      <c r="C9" s="87"/>
      <c r="D9" s="87"/>
      <c r="E9" s="87"/>
      <c r="F9" s="87"/>
      <c r="G9" s="87"/>
      <c r="H9" s="87"/>
    </row>
    <row r="10" spans="1:8" ht="19.5" customHeight="1">
      <c r="A10" s="13" t="str">
        <f>'Būvniecības koptāme'!A11</f>
        <v>Objekta adrese:  Brīvības ielā 203, Jēkabpilī, Jēkabpils novadā</v>
      </c>
      <c r="B10" s="13"/>
      <c r="C10" s="13"/>
      <c r="D10" s="13"/>
      <c r="E10" s="13"/>
      <c r="F10" s="13"/>
      <c r="G10" s="13"/>
      <c r="H10" s="13"/>
    </row>
    <row r="11" spans="1:8" ht="19.5" customHeight="1">
      <c r="A11" s="87"/>
      <c r="B11" s="87"/>
      <c r="C11" s="87"/>
      <c r="D11" s="13"/>
      <c r="E11" s="13"/>
      <c r="F11" s="13"/>
      <c r="G11" s="13"/>
      <c r="H11" s="13"/>
    </row>
    <row r="12" spans="1:8">
      <c r="A12" s="63"/>
      <c r="B12" s="63"/>
      <c r="C12" s="63"/>
      <c r="D12" s="13"/>
      <c r="E12" s="13"/>
      <c r="F12" s="13"/>
      <c r="G12" s="13"/>
      <c r="H12" s="13"/>
    </row>
    <row r="13" spans="1:8" ht="15.75" customHeight="1">
      <c r="C13" s="4" t="s">
        <v>38</v>
      </c>
      <c r="D13" s="17">
        <f>D24</f>
        <v>0</v>
      </c>
    </row>
    <row r="14" spans="1:8" ht="15.75" customHeight="1">
      <c r="C14" s="4" t="s">
        <v>9</v>
      </c>
      <c r="D14" s="18">
        <f>H20</f>
        <v>0</v>
      </c>
    </row>
    <row r="16" spans="1:8" ht="23.25" customHeight="1">
      <c r="A16" s="91" t="s">
        <v>0</v>
      </c>
      <c r="B16" s="91" t="s">
        <v>10</v>
      </c>
      <c r="C16" s="91" t="s">
        <v>11</v>
      </c>
      <c r="D16" s="91" t="s">
        <v>12</v>
      </c>
      <c r="E16" s="93" t="s">
        <v>13</v>
      </c>
      <c r="F16" s="94"/>
      <c r="G16" s="95"/>
      <c r="H16" s="91" t="s">
        <v>41</v>
      </c>
    </row>
    <row r="17" spans="1:8" ht="23.25" customHeight="1">
      <c r="A17" s="92"/>
      <c r="B17" s="92"/>
      <c r="C17" s="92"/>
      <c r="D17" s="92"/>
      <c r="E17" s="5" t="s">
        <v>14</v>
      </c>
      <c r="F17" s="5" t="s">
        <v>15</v>
      </c>
      <c r="G17" s="5" t="s">
        <v>16</v>
      </c>
      <c r="H17" s="92"/>
    </row>
    <row r="18" spans="1:8" ht="18" customHeight="1">
      <c r="A18" s="6">
        <v>1</v>
      </c>
      <c r="B18" s="6">
        <v>2</v>
      </c>
      <c r="C18" s="6">
        <v>3</v>
      </c>
      <c r="D18" s="6">
        <v>4</v>
      </c>
      <c r="E18" s="6">
        <v>5</v>
      </c>
      <c r="F18" s="6">
        <v>6</v>
      </c>
      <c r="G18" s="6">
        <v>7</v>
      </c>
      <c r="H18" s="6">
        <v>8</v>
      </c>
    </row>
    <row r="19" spans="1:8" ht="49.5" customHeight="1">
      <c r="A19" s="6">
        <v>1</v>
      </c>
      <c r="B19" s="6">
        <v>1</v>
      </c>
      <c r="C19" s="7" t="s">
        <v>104</v>
      </c>
      <c r="D19" s="9">
        <f t="shared" ref="D19" si="0">SUM(E19:G19)</f>
        <v>0</v>
      </c>
      <c r="E19" s="9">
        <f>'Tāme Nr.1'!M61</f>
        <v>0</v>
      </c>
      <c r="F19" s="9">
        <f>'Tāme Nr.1'!N61</f>
        <v>0</v>
      </c>
      <c r="G19" s="9">
        <f>'Tāme Nr.1'!O61</f>
        <v>0</v>
      </c>
      <c r="H19" s="9">
        <f>'Tāme Nr.1'!L61</f>
        <v>0</v>
      </c>
    </row>
    <row r="20" spans="1:8" ht="18" customHeight="1">
      <c r="A20" s="19"/>
      <c r="B20" s="20"/>
      <c r="C20" s="21" t="s">
        <v>17</v>
      </c>
      <c r="D20" s="12">
        <f>SUM(D19:D19)</f>
        <v>0</v>
      </c>
      <c r="E20" s="12">
        <f>SUM(E19:E19)</f>
        <v>0</v>
      </c>
      <c r="F20" s="12">
        <f>SUM(F19:F19)</f>
        <v>0</v>
      </c>
      <c r="G20" s="12">
        <f>SUM(G19:G19)</f>
        <v>0</v>
      </c>
      <c r="H20" s="12">
        <f>SUM(H19:H19)</f>
        <v>0</v>
      </c>
    </row>
    <row r="21" spans="1:8" ht="18" customHeight="1">
      <c r="A21" s="19"/>
      <c r="B21" s="20"/>
      <c r="C21" s="22" t="s">
        <v>97</v>
      </c>
      <c r="D21" s="10"/>
      <c r="E21" s="13"/>
      <c r="F21" s="13"/>
      <c r="G21" s="13"/>
      <c r="H21" s="13"/>
    </row>
    <row r="22" spans="1:8" ht="18" customHeight="1">
      <c r="A22" s="19"/>
      <c r="B22" s="20"/>
      <c r="C22" s="23" t="s">
        <v>18</v>
      </c>
      <c r="D22" s="9">
        <f>D21*0.03</f>
        <v>0</v>
      </c>
      <c r="E22" s="13"/>
      <c r="F22" s="13"/>
      <c r="G22" s="13"/>
      <c r="H22" s="13"/>
    </row>
    <row r="23" spans="1:8" ht="18" customHeight="1">
      <c r="A23" s="19"/>
      <c r="B23" s="20"/>
      <c r="C23" s="22" t="s">
        <v>98</v>
      </c>
      <c r="D23" s="9"/>
      <c r="E23" s="13"/>
      <c r="F23" s="13"/>
      <c r="G23" s="13"/>
      <c r="H23" s="13"/>
    </row>
    <row r="24" spans="1:8" ht="18" customHeight="1">
      <c r="A24" s="19"/>
      <c r="B24" s="20"/>
      <c r="C24" s="24" t="s">
        <v>19</v>
      </c>
      <c r="D24" s="12">
        <f>D23+D21+D20</f>
        <v>0</v>
      </c>
      <c r="E24" s="13"/>
      <c r="F24" s="25"/>
      <c r="G24" s="13"/>
      <c r="H24" s="13"/>
    </row>
    <row r="27" spans="1:8">
      <c r="A27" s="88" t="s">
        <v>26</v>
      </c>
      <c r="B27" s="88"/>
      <c r="C27" s="26">
        <f>'Būvniecības koptāme'!B22</f>
        <v>0</v>
      </c>
      <c r="D27" s="26"/>
      <c r="E27" s="26"/>
    </row>
    <row r="28" spans="1:8">
      <c r="C28" s="60" t="s">
        <v>20</v>
      </c>
      <c r="D28" s="60"/>
      <c r="E28" s="61"/>
      <c r="F28" s="61"/>
      <c r="G28" s="61"/>
      <c r="H28" s="61"/>
    </row>
    <row r="29" spans="1:8" ht="15.75" customHeight="1">
      <c r="A29" s="16" t="s">
        <v>102</v>
      </c>
      <c r="B29" s="16"/>
    </row>
    <row r="30" spans="1:8" ht="15.75" customHeight="1">
      <c r="A30" s="3" t="str">
        <f>'Būvniecības koptāme'!A25</f>
        <v xml:space="preserve">Tāme sastādīta: </v>
      </c>
    </row>
  </sheetData>
  <mergeCells count="13">
    <mergeCell ref="A27:B27"/>
    <mergeCell ref="A2:H2"/>
    <mergeCell ref="A4:H4"/>
    <mergeCell ref="A5:H5"/>
    <mergeCell ref="A8:H8"/>
    <mergeCell ref="A16:A17"/>
    <mergeCell ref="B16:B17"/>
    <mergeCell ref="C16:C17"/>
    <mergeCell ref="D16:D17"/>
    <mergeCell ref="E16:G16"/>
    <mergeCell ref="H16:H17"/>
    <mergeCell ref="A11:C11"/>
    <mergeCell ref="A9:H9"/>
  </mergeCells>
  <printOptions horizontalCentered="1"/>
  <pageMargins left="0.7" right="0.2" top="0.75" bottom="0.5" header="0.3" footer="0.3"/>
  <pageSetup paperSize="9" scale="91" fitToWidth="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AF"/>
  </sheetPr>
  <dimension ref="A1:AE67"/>
  <sheetViews>
    <sheetView tabSelected="1" topLeftCell="A3" zoomScale="115" zoomScaleNormal="115" zoomScaleSheetLayoutView="100" workbookViewId="0">
      <selection activeCell="C74" sqref="C74"/>
    </sheetView>
  </sheetViews>
  <sheetFormatPr defaultColWidth="11.42578125" defaultRowHeight="15.75"/>
  <cols>
    <col min="1" max="1" width="4.42578125" style="16" customWidth="1"/>
    <col min="2" max="2" width="10.28515625" style="16" customWidth="1"/>
    <col min="3" max="3" width="37.7109375" style="16" customWidth="1"/>
    <col min="4" max="4" width="6.85546875" style="16" customWidth="1"/>
    <col min="5" max="5" width="7.28515625" style="16" customWidth="1"/>
    <col min="6" max="6" width="9.42578125" style="16" customWidth="1"/>
    <col min="7" max="7" width="10.5703125" style="16" customWidth="1"/>
    <col min="8" max="8" width="10.28515625" style="16" customWidth="1"/>
    <col min="9" max="9" width="14" style="16" customWidth="1"/>
    <col min="10" max="10" width="10.42578125" style="16" customWidth="1"/>
    <col min="11" max="11" width="10" style="16" customWidth="1"/>
    <col min="12" max="12" width="11.140625" style="16" customWidth="1"/>
    <col min="13" max="13" width="10.140625" style="16" customWidth="1"/>
    <col min="14" max="14" width="14.42578125" style="16" customWidth="1"/>
    <col min="15" max="15" width="10.5703125" style="16" customWidth="1"/>
    <col min="16" max="16" width="9.85546875" style="16" customWidth="1"/>
    <col min="17" max="16384" width="11.42578125" style="2"/>
  </cols>
  <sheetData>
    <row r="1" spans="1:16" s="3" customFormat="1" ht="18.75">
      <c r="A1" s="65" t="s">
        <v>42</v>
      </c>
      <c r="B1" s="65"/>
      <c r="C1" s="65"/>
      <c r="D1" s="65"/>
      <c r="E1" s="65"/>
      <c r="F1" s="65"/>
      <c r="G1" s="65"/>
      <c r="H1" s="65"/>
      <c r="I1" s="65"/>
      <c r="J1" s="65"/>
      <c r="K1" s="65"/>
      <c r="L1" s="65"/>
      <c r="M1" s="65"/>
      <c r="N1" s="65"/>
      <c r="O1" s="65"/>
      <c r="P1" s="65"/>
    </row>
    <row r="2" spans="1:16" s="3" customFormat="1" ht="25.5" customHeight="1">
      <c r="A2" s="66" t="s">
        <v>101</v>
      </c>
      <c r="B2" s="66"/>
      <c r="C2" s="66"/>
      <c r="D2" s="66"/>
      <c r="E2" s="66"/>
      <c r="F2" s="66"/>
      <c r="G2" s="66"/>
      <c r="H2" s="66"/>
      <c r="I2" s="66"/>
      <c r="J2" s="66"/>
      <c r="K2" s="66"/>
      <c r="L2" s="66"/>
      <c r="M2" s="66"/>
      <c r="N2" s="66"/>
      <c r="O2" s="66"/>
      <c r="P2" s="66"/>
    </row>
    <row r="3" spans="1:16" s="3" customFormat="1" ht="12.75">
      <c r="A3" s="67" t="s">
        <v>8</v>
      </c>
      <c r="B3" s="67"/>
      <c r="C3" s="67"/>
      <c r="D3" s="67"/>
      <c r="E3" s="67"/>
      <c r="F3" s="67"/>
      <c r="G3" s="67"/>
      <c r="H3" s="67"/>
      <c r="I3" s="67"/>
      <c r="J3" s="67"/>
      <c r="K3" s="67"/>
      <c r="L3" s="67"/>
      <c r="M3" s="67"/>
      <c r="N3" s="67"/>
      <c r="O3" s="67"/>
      <c r="P3" s="67"/>
    </row>
    <row r="4" spans="1:16" s="3" customFormat="1" ht="8.25" customHeight="1"/>
    <row r="5" spans="1:16" s="3" customFormat="1" ht="17.25" customHeight="1">
      <c r="A5" s="13" t="s">
        <v>100</v>
      </c>
      <c r="B5" s="13"/>
      <c r="C5" s="13"/>
      <c r="D5" s="13"/>
      <c r="E5" s="13"/>
      <c r="F5" s="13"/>
      <c r="G5" s="13"/>
      <c r="H5" s="13"/>
      <c r="I5" s="13"/>
      <c r="J5" s="13"/>
      <c r="K5" s="13"/>
      <c r="L5" s="13"/>
      <c r="M5" s="13"/>
      <c r="N5" s="13"/>
      <c r="O5" s="13"/>
      <c r="P5" s="13"/>
    </row>
    <row r="6" spans="1:16" s="3" customFormat="1" ht="17.25" customHeight="1">
      <c r="A6" s="13" t="str">
        <f>'Kopsavilkuma aprēķins Nr.1'!A9</f>
        <v>Objekta nosaukums: Evakuācijas izejas izbūve A. Žilinska Jēkabpils Mūzikas skolā</v>
      </c>
      <c r="B6" s="13"/>
      <c r="C6" s="13"/>
      <c r="D6" s="13"/>
      <c r="E6" s="13"/>
      <c r="F6" s="13"/>
      <c r="G6" s="13"/>
      <c r="H6" s="13"/>
      <c r="I6" s="13"/>
      <c r="J6" s="13"/>
      <c r="K6" s="13"/>
      <c r="L6" s="13"/>
      <c r="M6" s="13"/>
      <c r="N6" s="13"/>
      <c r="O6" s="13"/>
      <c r="P6" s="13"/>
    </row>
    <row r="7" spans="1:16" s="3" customFormat="1" ht="17.25" customHeight="1">
      <c r="A7" s="13" t="str">
        <f>'Kopsavilkuma aprēķins Nr.1'!A10</f>
        <v>Objekta adrese:  Brīvības ielā 203, Jēkabpilī, Jēkabpils novadā</v>
      </c>
      <c r="B7" s="13"/>
      <c r="C7" s="13"/>
      <c r="D7" s="13"/>
      <c r="E7" s="13"/>
      <c r="F7" s="13"/>
      <c r="G7" s="13"/>
      <c r="H7" s="13"/>
      <c r="I7" s="13"/>
      <c r="J7" s="13"/>
      <c r="K7" s="13"/>
      <c r="L7" s="13"/>
      <c r="M7" s="13"/>
      <c r="N7" s="13"/>
      <c r="O7" s="13"/>
      <c r="P7" s="13"/>
    </row>
    <row r="8" spans="1:16" s="3" customFormat="1" ht="17.25" customHeight="1">
      <c r="A8" s="13">
        <f>'Kopsavilkuma aprēķins Nr.1'!A11:C11</f>
        <v>0</v>
      </c>
      <c r="B8" s="13"/>
      <c r="C8" s="13"/>
      <c r="D8" s="13"/>
      <c r="E8" s="13"/>
      <c r="F8" s="13"/>
      <c r="G8" s="13"/>
      <c r="H8" s="13"/>
      <c r="I8" s="13"/>
      <c r="J8" s="13"/>
      <c r="K8" s="13"/>
      <c r="L8" s="13"/>
      <c r="M8" s="13"/>
      <c r="N8" s="13"/>
      <c r="O8" s="13"/>
      <c r="P8" s="13"/>
    </row>
    <row r="9" spans="1:16" s="3" customFormat="1" ht="17.25" customHeight="1">
      <c r="A9" s="68" t="s">
        <v>48</v>
      </c>
      <c r="B9" s="68"/>
      <c r="C9" s="68"/>
      <c r="D9" s="68"/>
      <c r="E9" s="68"/>
      <c r="F9" s="68"/>
      <c r="G9" s="68"/>
      <c r="H9" s="68"/>
      <c r="I9" s="52">
        <f>P61</f>
        <v>0</v>
      </c>
      <c r="J9" s="27" t="s">
        <v>32</v>
      </c>
      <c r="K9" s="13"/>
      <c r="L9" s="13"/>
      <c r="M9" s="13"/>
      <c r="N9" s="13"/>
      <c r="O9" s="13"/>
      <c r="P9" s="13"/>
    </row>
    <row r="10" spans="1:16" s="3" customFormat="1" ht="17.25" customHeight="1">
      <c r="A10" s="4"/>
      <c r="B10" s="4"/>
      <c r="C10" s="4"/>
      <c r="D10" s="4"/>
      <c r="E10" s="4"/>
      <c r="F10" s="28"/>
      <c r="G10" s="28"/>
      <c r="H10" s="29"/>
      <c r="L10" s="69" t="s">
        <v>107</v>
      </c>
      <c r="M10" s="69"/>
      <c r="N10" s="69"/>
      <c r="O10" s="69"/>
      <c r="P10" s="69"/>
    </row>
    <row r="11" spans="1:16" s="3" customFormat="1" ht="22.5" customHeight="1">
      <c r="A11" s="77" t="s">
        <v>0</v>
      </c>
      <c r="B11" s="77" t="s">
        <v>1</v>
      </c>
      <c r="C11" s="77" t="s">
        <v>5</v>
      </c>
      <c r="D11" s="79" t="s">
        <v>2</v>
      </c>
      <c r="E11" s="79" t="s">
        <v>3</v>
      </c>
      <c r="F11" s="70" t="s">
        <v>27</v>
      </c>
      <c r="G11" s="71"/>
      <c r="H11" s="71"/>
      <c r="I11" s="71"/>
      <c r="J11" s="71"/>
      <c r="K11" s="72"/>
      <c r="L11" s="70" t="s">
        <v>28</v>
      </c>
      <c r="M11" s="71"/>
      <c r="N11" s="71"/>
      <c r="O11" s="71"/>
      <c r="P11" s="72"/>
    </row>
    <row r="12" spans="1:16" s="3" customFormat="1" ht="55.5" customHeight="1">
      <c r="A12" s="78"/>
      <c r="B12" s="78"/>
      <c r="C12" s="78"/>
      <c r="D12" s="80"/>
      <c r="E12" s="80"/>
      <c r="F12" s="35" t="s">
        <v>29</v>
      </c>
      <c r="G12" s="35" t="s">
        <v>39</v>
      </c>
      <c r="H12" s="35" t="s">
        <v>14</v>
      </c>
      <c r="I12" s="35" t="s">
        <v>15</v>
      </c>
      <c r="J12" s="35" t="s">
        <v>16</v>
      </c>
      <c r="K12" s="35" t="s">
        <v>7</v>
      </c>
      <c r="L12" s="35" t="s">
        <v>30</v>
      </c>
      <c r="M12" s="35" t="s">
        <v>14</v>
      </c>
      <c r="N12" s="35" t="s">
        <v>15</v>
      </c>
      <c r="O12" s="35" t="s">
        <v>16</v>
      </c>
      <c r="P12" s="35" t="s">
        <v>31</v>
      </c>
    </row>
    <row r="13" spans="1:16" s="16" customFormat="1" ht="12.75">
      <c r="A13" s="36">
        <v>1</v>
      </c>
      <c r="B13" s="36">
        <v>2</v>
      </c>
      <c r="C13" s="36">
        <v>3</v>
      </c>
      <c r="D13" s="36">
        <v>4</v>
      </c>
      <c r="E13" s="36">
        <v>5</v>
      </c>
      <c r="F13" s="36">
        <v>6</v>
      </c>
      <c r="G13" s="36">
        <v>7</v>
      </c>
      <c r="H13" s="36">
        <v>8</v>
      </c>
      <c r="I13" s="36">
        <v>9</v>
      </c>
      <c r="J13" s="36">
        <v>10</v>
      </c>
      <c r="K13" s="36">
        <v>11</v>
      </c>
      <c r="L13" s="36">
        <v>12</v>
      </c>
      <c r="M13" s="36">
        <v>13</v>
      </c>
      <c r="N13" s="36">
        <v>14</v>
      </c>
      <c r="O13" s="36">
        <v>15</v>
      </c>
      <c r="P13" s="36">
        <v>16</v>
      </c>
    </row>
    <row r="14" spans="1:16" s="16" customFormat="1" ht="12.75">
      <c r="A14" s="36"/>
      <c r="B14" s="36"/>
      <c r="C14" s="36"/>
      <c r="D14" s="36"/>
      <c r="E14" s="36"/>
      <c r="F14" s="36"/>
      <c r="G14" s="58"/>
      <c r="H14" s="36"/>
      <c r="I14" s="36"/>
      <c r="J14" s="36"/>
      <c r="K14" s="36"/>
      <c r="L14" s="36"/>
      <c r="M14" s="36"/>
      <c r="N14" s="36"/>
      <c r="O14" s="36"/>
      <c r="P14" s="36"/>
    </row>
    <row r="15" spans="1:16" s="16" customFormat="1" ht="12.75">
      <c r="A15" s="57">
        <v>1</v>
      </c>
      <c r="B15" s="36" t="s">
        <v>46</v>
      </c>
      <c r="C15" s="56" t="s">
        <v>45</v>
      </c>
      <c r="D15" s="41"/>
      <c r="E15" s="42"/>
      <c r="F15" s="43"/>
      <c r="G15" s="44"/>
      <c r="H15" s="45"/>
      <c r="I15" s="43"/>
      <c r="J15" s="43"/>
      <c r="K15" s="43"/>
      <c r="L15" s="43"/>
      <c r="M15" s="43"/>
      <c r="N15" s="45"/>
      <c r="O15" s="43"/>
      <c r="P15" s="59"/>
    </row>
    <row r="16" spans="1:16" s="16" customFormat="1" ht="25.5">
      <c r="A16" s="38">
        <v>1</v>
      </c>
      <c r="B16" s="39" t="s">
        <v>43</v>
      </c>
      <c r="C16" s="40" t="s">
        <v>52</v>
      </c>
      <c r="D16" s="41" t="s">
        <v>4</v>
      </c>
      <c r="E16" s="42">
        <v>20</v>
      </c>
      <c r="F16" s="43"/>
      <c r="G16" s="44"/>
      <c r="H16" s="45"/>
      <c r="I16" s="43"/>
      <c r="J16" s="43"/>
      <c r="K16" s="43"/>
      <c r="L16" s="43"/>
      <c r="M16" s="43"/>
      <c r="N16" s="45"/>
      <c r="O16" s="43"/>
      <c r="P16" s="43"/>
    </row>
    <row r="17" spans="1:16" s="16" customFormat="1" ht="12.75">
      <c r="A17" s="38">
        <v>2</v>
      </c>
      <c r="B17" s="39" t="s">
        <v>43</v>
      </c>
      <c r="C17" s="40" t="s">
        <v>47</v>
      </c>
      <c r="D17" s="41" t="s">
        <v>6</v>
      </c>
      <c r="E17" s="42">
        <v>6</v>
      </c>
      <c r="F17" s="43"/>
      <c r="G17" s="44"/>
      <c r="H17" s="45"/>
      <c r="I17" s="43"/>
      <c r="J17" s="43"/>
      <c r="K17" s="43"/>
      <c r="L17" s="43"/>
      <c r="M17" s="43"/>
      <c r="N17" s="45"/>
      <c r="O17" s="43"/>
      <c r="P17" s="43"/>
    </row>
    <row r="18" spans="1:16" s="16" customFormat="1" ht="12.75">
      <c r="A18" s="38">
        <v>3</v>
      </c>
      <c r="B18" s="39" t="s">
        <v>43</v>
      </c>
      <c r="C18" s="40" t="s">
        <v>53</v>
      </c>
      <c r="D18" s="41" t="s">
        <v>95</v>
      </c>
      <c r="E18" s="42">
        <v>1</v>
      </c>
      <c r="F18" s="43"/>
      <c r="G18" s="44"/>
      <c r="H18" s="45"/>
      <c r="I18" s="43"/>
      <c r="J18" s="43"/>
      <c r="K18" s="43"/>
      <c r="L18" s="43"/>
      <c r="M18" s="43"/>
      <c r="N18" s="45"/>
      <c r="O18" s="43"/>
      <c r="P18" s="43"/>
    </row>
    <row r="19" spans="1:16" s="16" customFormat="1" ht="28.5">
      <c r="A19" s="38">
        <v>4</v>
      </c>
      <c r="B19" s="39" t="s">
        <v>43</v>
      </c>
      <c r="C19" s="40" t="s">
        <v>58</v>
      </c>
      <c r="D19" s="41" t="s">
        <v>95</v>
      </c>
      <c r="E19" s="42">
        <v>1</v>
      </c>
      <c r="F19" s="43"/>
      <c r="G19" s="44"/>
      <c r="H19" s="45"/>
      <c r="I19" s="43"/>
      <c r="J19" s="43"/>
      <c r="K19" s="43"/>
      <c r="L19" s="43"/>
      <c r="M19" s="43"/>
      <c r="N19" s="45"/>
      <c r="O19" s="43"/>
      <c r="P19" s="43"/>
    </row>
    <row r="20" spans="1:16" s="16" customFormat="1" ht="38.25">
      <c r="A20" s="38">
        <v>5</v>
      </c>
      <c r="B20" s="39" t="s">
        <v>43</v>
      </c>
      <c r="C20" s="40" t="s">
        <v>93</v>
      </c>
      <c r="D20" s="41" t="s">
        <v>6</v>
      </c>
      <c r="E20" s="42">
        <v>1</v>
      </c>
      <c r="F20" s="43"/>
      <c r="G20" s="44"/>
      <c r="H20" s="45"/>
      <c r="I20" s="43"/>
      <c r="J20" s="43"/>
      <c r="K20" s="43"/>
      <c r="L20" s="43"/>
      <c r="M20" s="43"/>
      <c r="N20" s="45"/>
      <c r="O20" s="43"/>
      <c r="P20" s="43"/>
    </row>
    <row r="21" spans="1:16" s="16" customFormat="1" ht="12.75">
      <c r="A21" s="38"/>
      <c r="B21" s="39"/>
      <c r="C21" s="40"/>
      <c r="D21" s="41"/>
      <c r="E21" s="42"/>
      <c r="F21" s="43"/>
      <c r="G21" s="44"/>
      <c r="H21" s="45"/>
      <c r="I21" s="43"/>
      <c r="J21" s="43"/>
      <c r="K21" s="43"/>
      <c r="L21" s="43"/>
      <c r="M21" s="43"/>
      <c r="N21" s="45"/>
      <c r="O21" s="43"/>
      <c r="P21" s="43"/>
    </row>
    <row r="22" spans="1:16" s="16" customFormat="1" ht="12.75">
      <c r="A22" s="57">
        <v>2</v>
      </c>
      <c r="B22" s="36" t="s">
        <v>49</v>
      </c>
      <c r="C22" s="56" t="s">
        <v>54</v>
      </c>
      <c r="D22" s="41"/>
      <c r="E22" s="47"/>
      <c r="F22" s="43"/>
      <c r="G22" s="44"/>
      <c r="H22" s="45"/>
      <c r="I22" s="43"/>
      <c r="J22" s="43"/>
      <c r="K22" s="43"/>
      <c r="L22" s="43"/>
      <c r="M22" s="43"/>
      <c r="N22" s="45"/>
      <c r="O22" s="43"/>
      <c r="P22" s="59"/>
    </row>
    <row r="23" spans="1:16" s="16" customFormat="1" ht="27.75" customHeight="1">
      <c r="A23" s="46">
        <v>1</v>
      </c>
      <c r="B23" s="39" t="s">
        <v>43</v>
      </c>
      <c r="C23" s="40" t="s">
        <v>55</v>
      </c>
      <c r="D23" s="41" t="s">
        <v>6</v>
      </c>
      <c r="E23" s="47">
        <v>1</v>
      </c>
      <c r="F23" s="43"/>
      <c r="G23" s="44"/>
      <c r="H23" s="45"/>
      <c r="I23" s="43"/>
      <c r="J23" s="43"/>
      <c r="K23" s="43"/>
      <c r="L23" s="43"/>
      <c r="M23" s="43"/>
      <c r="N23" s="45"/>
      <c r="O23" s="43"/>
      <c r="P23" s="43"/>
    </row>
    <row r="24" spans="1:16" s="16" customFormat="1" ht="27.75" customHeight="1">
      <c r="A24" s="38">
        <v>2</v>
      </c>
      <c r="B24" s="39" t="s">
        <v>43</v>
      </c>
      <c r="C24" s="40" t="s">
        <v>56</v>
      </c>
      <c r="D24" s="41" t="s">
        <v>6</v>
      </c>
      <c r="E24" s="47">
        <v>1</v>
      </c>
      <c r="F24" s="43"/>
      <c r="G24" s="44"/>
      <c r="H24" s="45"/>
      <c r="I24" s="43"/>
      <c r="J24" s="43"/>
      <c r="K24" s="43"/>
      <c r="L24" s="43"/>
      <c r="M24" s="43"/>
      <c r="N24" s="45"/>
      <c r="O24" s="43"/>
      <c r="P24" s="43"/>
    </row>
    <row r="25" spans="1:16" s="16" customFormat="1" ht="27.75" customHeight="1">
      <c r="A25" s="46">
        <v>3</v>
      </c>
      <c r="B25" s="39" t="s">
        <v>43</v>
      </c>
      <c r="C25" s="40" t="s">
        <v>57</v>
      </c>
      <c r="D25" s="41" t="s">
        <v>6</v>
      </c>
      <c r="E25" s="47">
        <v>1</v>
      </c>
      <c r="F25" s="43"/>
      <c r="G25" s="44"/>
      <c r="H25" s="45"/>
      <c r="I25" s="43"/>
      <c r="J25" s="43"/>
      <c r="K25" s="43"/>
      <c r="L25" s="43"/>
      <c r="M25" s="43"/>
      <c r="N25" s="45"/>
      <c r="O25" s="43"/>
      <c r="P25" s="43"/>
    </row>
    <row r="26" spans="1:16" s="16" customFormat="1" ht="27.75" customHeight="1">
      <c r="A26" s="38">
        <v>4</v>
      </c>
      <c r="B26" s="39" t="s">
        <v>43</v>
      </c>
      <c r="C26" s="40" t="s">
        <v>59</v>
      </c>
      <c r="D26" s="41" t="s">
        <v>44</v>
      </c>
      <c r="E26" s="47">
        <v>2.5</v>
      </c>
      <c r="F26" s="43"/>
      <c r="G26" s="44"/>
      <c r="H26" s="45"/>
      <c r="I26" s="43"/>
      <c r="J26" s="43"/>
      <c r="K26" s="43"/>
      <c r="L26" s="43"/>
      <c r="M26" s="43"/>
      <c r="N26" s="45"/>
      <c r="O26" s="43"/>
      <c r="P26" s="43"/>
    </row>
    <row r="27" spans="1:16" s="16" customFormat="1" ht="12.75">
      <c r="A27" s="46">
        <v>5</v>
      </c>
      <c r="B27" s="39" t="s">
        <v>43</v>
      </c>
      <c r="C27" s="40" t="s">
        <v>60</v>
      </c>
      <c r="D27" s="41" t="s">
        <v>6</v>
      </c>
      <c r="E27" s="47">
        <v>1</v>
      </c>
      <c r="F27" s="43"/>
      <c r="G27" s="44"/>
      <c r="H27" s="45"/>
      <c r="I27" s="43"/>
      <c r="J27" s="43"/>
      <c r="K27" s="43"/>
      <c r="L27" s="43"/>
      <c r="M27" s="43"/>
      <c r="N27" s="45"/>
      <c r="O27" s="43"/>
      <c r="P27" s="43"/>
    </row>
    <row r="28" spans="1:16" s="16" customFormat="1" ht="12.75">
      <c r="A28" s="38">
        <v>6</v>
      </c>
      <c r="B28" s="39" t="s">
        <v>43</v>
      </c>
      <c r="C28" s="40" t="s">
        <v>61</v>
      </c>
      <c r="D28" s="41" t="s">
        <v>4</v>
      </c>
      <c r="E28" s="47">
        <v>6</v>
      </c>
      <c r="F28" s="43"/>
      <c r="G28" s="44"/>
      <c r="H28" s="45"/>
      <c r="I28" s="43"/>
      <c r="J28" s="43"/>
      <c r="K28" s="43"/>
      <c r="L28" s="43"/>
      <c r="M28" s="43"/>
      <c r="N28" s="45"/>
      <c r="O28" s="43"/>
      <c r="P28" s="43"/>
    </row>
    <row r="29" spans="1:16" s="16" customFormat="1" ht="178.5">
      <c r="A29" s="46">
        <v>7</v>
      </c>
      <c r="B29" s="39" t="s">
        <v>43</v>
      </c>
      <c r="C29" s="40" t="s">
        <v>66</v>
      </c>
      <c r="D29" s="41" t="s">
        <v>6</v>
      </c>
      <c r="E29" s="42">
        <v>1</v>
      </c>
      <c r="F29" s="43"/>
      <c r="G29" s="44"/>
      <c r="H29" s="45"/>
      <c r="I29" s="43"/>
      <c r="J29" s="43"/>
      <c r="K29" s="43"/>
      <c r="L29" s="43"/>
      <c r="M29" s="43"/>
      <c r="N29" s="45"/>
      <c r="O29" s="43"/>
      <c r="P29" s="43"/>
    </row>
    <row r="30" spans="1:16" s="64" customFormat="1" ht="15.75" customHeight="1">
      <c r="A30" s="38">
        <v>8</v>
      </c>
      <c r="B30" s="39" t="s">
        <v>43</v>
      </c>
      <c r="C30" s="40" t="s">
        <v>62</v>
      </c>
      <c r="D30" s="41" t="s">
        <v>4</v>
      </c>
      <c r="E30" s="42">
        <v>7.92</v>
      </c>
      <c r="F30" s="43"/>
      <c r="G30" s="44"/>
      <c r="H30" s="45"/>
      <c r="I30" s="43"/>
      <c r="J30" s="43"/>
      <c r="K30" s="43"/>
      <c r="L30" s="43"/>
      <c r="M30" s="43"/>
      <c r="N30" s="45"/>
      <c r="O30" s="43"/>
      <c r="P30" s="43"/>
    </row>
    <row r="31" spans="1:16" s="64" customFormat="1" ht="15.75" customHeight="1">
      <c r="A31" s="46">
        <v>9</v>
      </c>
      <c r="B31" s="39" t="s">
        <v>43</v>
      </c>
      <c r="C31" s="40" t="s">
        <v>63</v>
      </c>
      <c r="D31" s="41" t="s">
        <v>4</v>
      </c>
      <c r="E31" s="42">
        <v>7.92</v>
      </c>
      <c r="F31" s="43"/>
      <c r="G31" s="44"/>
      <c r="H31" s="45"/>
      <c r="I31" s="43"/>
      <c r="J31" s="43"/>
      <c r="K31" s="43"/>
      <c r="L31" s="43"/>
      <c r="M31" s="43"/>
      <c r="N31" s="45"/>
      <c r="O31" s="43"/>
      <c r="P31" s="43"/>
    </row>
    <row r="32" spans="1:16" s="16" customFormat="1" ht="12.75">
      <c r="A32" s="38"/>
      <c r="B32" s="39"/>
      <c r="C32" s="40"/>
      <c r="D32" s="41"/>
      <c r="E32" s="42"/>
      <c r="F32" s="43"/>
      <c r="G32" s="44"/>
      <c r="H32" s="45"/>
      <c r="I32" s="43"/>
      <c r="J32" s="43"/>
      <c r="K32" s="43"/>
      <c r="L32" s="43"/>
      <c r="M32" s="43"/>
      <c r="N32" s="45"/>
      <c r="O32" s="43"/>
      <c r="P32" s="43"/>
    </row>
    <row r="33" spans="1:16" s="16" customFormat="1" ht="12.75">
      <c r="A33" s="57">
        <v>3</v>
      </c>
      <c r="B33" s="36" t="s">
        <v>65</v>
      </c>
      <c r="C33" s="56" t="s">
        <v>64</v>
      </c>
      <c r="D33" s="41"/>
      <c r="E33" s="47"/>
      <c r="F33" s="43"/>
      <c r="G33" s="44"/>
      <c r="H33" s="45"/>
      <c r="I33" s="43"/>
      <c r="J33" s="43"/>
      <c r="K33" s="43"/>
      <c r="L33" s="43"/>
      <c r="M33" s="43"/>
      <c r="N33" s="45"/>
      <c r="O33" s="43"/>
      <c r="P33" s="59"/>
    </row>
    <row r="34" spans="1:16" s="16" customFormat="1">
      <c r="A34" s="38">
        <v>1</v>
      </c>
      <c r="B34" s="39" t="s">
        <v>43</v>
      </c>
      <c r="C34" s="40" t="s">
        <v>67</v>
      </c>
      <c r="D34" s="41" t="s">
        <v>68</v>
      </c>
      <c r="E34" s="47">
        <v>1.2</v>
      </c>
      <c r="F34" s="43"/>
      <c r="G34" s="44"/>
      <c r="H34" s="45"/>
      <c r="I34" s="43"/>
      <c r="J34" s="43"/>
      <c r="K34" s="43"/>
      <c r="L34" s="43"/>
      <c r="M34" s="43"/>
      <c r="N34" s="45"/>
      <c r="O34" s="43"/>
      <c r="P34" s="43"/>
    </row>
    <row r="35" spans="1:16" s="16" customFormat="1" ht="25.5">
      <c r="A35" s="38">
        <v>2</v>
      </c>
      <c r="B35" s="39" t="s">
        <v>43</v>
      </c>
      <c r="C35" s="40" t="s">
        <v>69</v>
      </c>
      <c r="D35" s="41" t="s">
        <v>44</v>
      </c>
      <c r="E35" s="47">
        <v>2</v>
      </c>
      <c r="F35" s="43"/>
      <c r="G35" s="44"/>
      <c r="H35" s="45"/>
      <c r="I35" s="43"/>
      <c r="J35" s="43"/>
      <c r="K35" s="43"/>
      <c r="L35" s="43"/>
      <c r="M35" s="43"/>
      <c r="N35" s="45"/>
      <c r="O35" s="43"/>
      <c r="P35" s="43"/>
    </row>
    <row r="36" spans="1:16" s="16" customFormat="1" ht="51">
      <c r="A36" s="38">
        <v>3</v>
      </c>
      <c r="B36" s="39" t="s">
        <v>43</v>
      </c>
      <c r="C36" s="40" t="s">
        <v>70</v>
      </c>
      <c r="D36" s="41" t="s">
        <v>68</v>
      </c>
      <c r="E36" s="47">
        <v>0.8</v>
      </c>
      <c r="F36" s="43"/>
      <c r="G36" s="44"/>
      <c r="H36" s="45"/>
      <c r="I36" s="43"/>
      <c r="J36" s="43"/>
      <c r="K36" s="43"/>
      <c r="L36" s="43"/>
      <c r="M36" s="43"/>
      <c r="N36" s="45"/>
      <c r="O36" s="43"/>
      <c r="P36" s="43"/>
    </row>
    <row r="37" spans="1:16" s="16" customFormat="1" ht="51">
      <c r="A37" s="38">
        <v>4</v>
      </c>
      <c r="B37" s="39" t="s">
        <v>43</v>
      </c>
      <c r="C37" s="40" t="s">
        <v>72</v>
      </c>
      <c r="D37" s="41" t="s">
        <v>71</v>
      </c>
      <c r="E37" s="47">
        <v>0.02</v>
      </c>
      <c r="F37" s="43"/>
      <c r="G37" s="44"/>
      <c r="H37" s="45"/>
      <c r="I37" s="43"/>
      <c r="J37" s="43"/>
      <c r="K37" s="43"/>
      <c r="L37" s="43"/>
      <c r="M37" s="43"/>
      <c r="N37" s="45"/>
      <c r="O37" s="43"/>
      <c r="P37" s="43"/>
    </row>
    <row r="38" spans="1:16" s="16" customFormat="1" ht="51">
      <c r="A38" s="38">
        <v>5</v>
      </c>
      <c r="B38" s="39" t="s">
        <v>43</v>
      </c>
      <c r="C38" s="40" t="s">
        <v>73</v>
      </c>
      <c r="D38" s="41" t="s">
        <v>6</v>
      </c>
      <c r="E38" s="47">
        <v>2</v>
      </c>
      <c r="F38" s="43"/>
      <c r="G38" s="44"/>
      <c r="H38" s="45"/>
      <c r="I38" s="43"/>
      <c r="J38" s="43"/>
      <c r="K38" s="43"/>
      <c r="L38" s="43"/>
      <c r="M38" s="43"/>
      <c r="N38" s="45"/>
      <c r="O38" s="43"/>
      <c r="P38" s="43"/>
    </row>
    <row r="39" spans="1:16" s="16" customFormat="1" ht="76.5">
      <c r="A39" s="38">
        <v>6</v>
      </c>
      <c r="B39" s="39" t="s">
        <v>43</v>
      </c>
      <c r="C39" s="40" t="s">
        <v>74</v>
      </c>
      <c r="D39" s="41" t="s">
        <v>71</v>
      </c>
      <c r="E39" s="42">
        <v>0.7</v>
      </c>
      <c r="F39" s="43"/>
      <c r="G39" s="44"/>
      <c r="H39" s="45"/>
      <c r="I39" s="43"/>
      <c r="J39" s="43"/>
      <c r="K39" s="43"/>
      <c r="L39" s="43"/>
      <c r="M39" s="43"/>
      <c r="N39" s="45"/>
      <c r="O39" s="43"/>
      <c r="P39" s="43"/>
    </row>
    <row r="40" spans="1:16" s="16" customFormat="1" ht="76.5">
      <c r="A40" s="38">
        <v>7</v>
      </c>
      <c r="B40" s="39" t="s">
        <v>43</v>
      </c>
      <c r="C40" s="40" t="s">
        <v>77</v>
      </c>
      <c r="D40" s="41" t="s">
        <v>6</v>
      </c>
      <c r="E40" s="42">
        <v>13</v>
      </c>
      <c r="F40" s="43"/>
      <c r="G40" s="44"/>
      <c r="H40" s="45"/>
      <c r="I40" s="43"/>
      <c r="J40" s="43"/>
      <c r="K40" s="43"/>
      <c r="L40" s="43"/>
      <c r="M40" s="43"/>
      <c r="N40" s="45"/>
      <c r="O40" s="43"/>
      <c r="P40" s="43"/>
    </row>
    <row r="41" spans="1:16" s="16" customFormat="1" ht="51">
      <c r="A41" s="38">
        <v>8</v>
      </c>
      <c r="B41" s="39" t="s">
        <v>43</v>
      </c>
      <c r="C41" s="40" t="s">
        <v>75</v>
      </c>
      <c r="D41" s="41" t="s">
        <v>6</v>
      </c>
      <c r="E41" s="42">
        <v>1</v>
      </c>
      <c r="F41" s="43"/>
      <c r="G41" s="44"/>
      <c r="H41" s="45"/>
      <c r="I41" s="43"/>
      <c r="J41" s="43"/>
      <c r="K41" s="43"/>
      <c r="L41" s="43"/>
      <c r="M41" s="43"/>
      <c r="N41" s="45"/>
      <c r="O41" s="43"/>
      <c r="P41" s="43"/>
    </row>
    <row r="42" spans="1:16" s="16" customFormat="1" ht="63.75">
      <c r="A42" s="38">
        <v>9</v>
      </c>
      <c r="B42" s="39" t="s">
        <v>43</v>
      </c>
      <c r="C42" s="40" t="s">
        <v>76</v>
      </c>
      <c r="D42" s="41" t="s">
        <v>6</v>
      </c>
      <c r="E42" s="42">
        <v>20</v>
      </c>
      <c r="F42" s="43"/>
      <c r="G42" s="44"/>
      <c r="H42" s="45"/>
      <c r="I42" s="43"/>
      <c r="J42" s="43"/>
      <c r="K42" s="43"/>
      <c r="L42" s="43"/>
      <c r="M42" s="43"/>
      <c r="N42" s="45"/>
      <c r="O42" s="43"/>
      <c r="P42" s="43"/>
    </row>
    <row r="43" spans="1:16" s="16" customFormat="1" ht="153">
      <c r="A43" s="38">
        <v>10</v>
      </c>
      <c r="B43" s="39" t="s">
        <v>43</v>
      </c>
      <c r="C43" s="40" t="s">
        <v>94</v>
      </c>
      <c r="D43" s="41" t="s">
        <v>4</v>
      </c>
      <c r="E43" s="42">
        <v>16</v>
      </c>
      <c r="F43" s="43"/>
      <c r="G43" s="44"/>
      <c r="H43" s="45"/>
      <c r="I43" s="43"/>
      <c r="J43" s="43"/>
      <c r="K43" s="43"/>
      <c r="L43" s="43"/>
      <c r="M43" s="43"/>
      <c r="N43" s="45"/>
      <c r="O43" s="43"/>
      <c r="P43" s="43"/>
    </row>
    <row r="44" spans="1:16" s="16" customFormat="1" ht="12.75">
      <c r="A44" s="57">
        <v>4</v>
      </c>
      <c r="B44" s="36" t="s">
        <v>79</v>
      </c>
      <c r="C44" s="56" t="s">
        <v>78</v>
      </c>
      <c r="D44" s="41"/>
      <c r="E44" s="47"/>
      <c r="F44" s="43"/>
      <c r="G44" s="44"/>
      <c r="H44" s="45"/>
      <c r="I44" s="43"/>
      <c r="J44" s="43"/>
      <c r="K44" s="43"/>
      <c r="L44" s="43"/>
      <c r="M44" s="43"/>
      <c r="N44" s="45"/>
      <c r="O44" s="43"/>
      <c r="P44" s="59"/>
    </row>
    <row r="45" spans="1:16" s="16" customFormat="1" ht="25.5">
      <c r="A45" s="38">
        <v>1</v>
      </c>
      <c r="B45" s="39" t="s">
        <v>43</v>
      </c>
      <c r="C45" s="40" t="s">
        <v>80</v>
      </c>
      <c r="D45" s="41" t="s">
        <v>6</v>
      </c>
      <c r="E45" s="47">
        <v>1</v>
      </c>
      <c r="F45" s="43"/>
      <c r="G45" s="44"/>
      <c r="H45" s="45"/>
      <c r="I45" s="43"/>
      <c r="J45" s="43"/>
      <c r="K45" s="43"/>
      <c r="L45" s="43"/>
      <c r="M45" s="43"/>
      <c r="N45" s="45"/>
      <c r="O45" s="43"/>
      <c r="P45" s="43"/>
    </row>
    <row r="46" spans="1:16" s="16" customFormat="1" ht="53.25" customHeight="1">
      <c r="A46" s="38">
        <v>2</v>
      </c>
      <c r="B46" s="39" t="s">
        <v>43</v>
      </c>
      <c r="C46" s="40" t="s">
        <v>81</v>
      </c>
      <c r="D46" s="41" t="s">
        <v>4</v>
      </c>
      <c r="E46" s="47">
        <v>4</v>
      </c>
      <c r="F46" s="43"/>
      <c r="G46" s="44"/>
      <c r="H46" s="45"/>
      <c r="I46" s="43"/>
      <c r="J46" s="43"/>
      <c r="K46" s="43"/>
      <c r="L46" s="43"/>
      <c r="M46" s="43"/>
      <c r="N46" s="45"/>
      <c r="O46" s="43"/>
      <c r="P46" s="43"/>
    </row>
    <row r="47" spans="1:16" s="16" customFormat="1" ht="51">
      <c r="A47" s="38">
        <v>3</v>
      </c>
      <c r="B47" s="39" t="s">
        <v>43</v>
      </c>
      <c r="C47" s="40" t="s">
        <v>82</v>
      </c>
      <c r="D47" s="41" t="s">
        <v>6</v>
      </c>
      <c r="E47" s="47">
        <v>1</v>
      </c>
      <c r="F47" s="43"/>
      <c r="G47" s="44"/>
      <c r="H47" s="45"/>
      <c r="I47" s="43"/>
      <c r="J47" s="43"/>
      <c r="K47" s="43"/>
      <c r="L47" s="43"/>
      <c r="M47" s="43"/>
      <c r="N47" s="45"/>
      <c r="O47" s="43"/>
      <c r="P47" s="43"/>
    </row>
    <row r="48" spans="1:16" s="16" customFormat="1" ht="25.5">
      <c r="A48" s="38">
        <v>4</v>
      </c>
      <c r="B48" s="39" t="s">
        <v>43</v>
      </c>
      <c r="C48" s="40" t="s">
        <v>83</v>
      </c>
      <c r="D48" s="41" t="s">
        <v>96</v>
      </c>
      <c r="E48" s="47">
        <v>1</v>
      </c>
      <c r="F48" s="43"/>
      <c r="G48" s="44"/>
      <c r="H48" s="45"/>
      <c r="I48" s="43"/>
      <c r="J48" s="43"/>
      <c r="K48" s="43"/>
      <c r="L48" s="43"/>
      <c r="M48" s="43"/>
      <c r="N48" s="45"/>
      <c r="O48" s="43"/>
      <c r="P48" s="43"/>
    </row>
    <row r="49" spans="1:31" s="16" customFormat="1" ht="25.5">
      <c r="A49" s="38">
        <v>5</v>
      </c>
      <c r="B49" s="39" t="s">
        <v>43</v>
      </c>
      <c r="C49" s="40" t="s">
        <v>84</v>
      </c>
      <c r="D49" s="41" t="s">
        <v>96</v>
      </c>
      <c r="E49" s="47">
        <v>1</v>
      </c>
      <c r="F49" s="43"/>
      <c r="G49" s="44"/>
      <c r="H49" s="45"/>
      <c r="I49" s="43"/>
      <c r="J49" s="43"/>
      <c r="K49" s="43"/>
      <c r="L49" s="43"/>
      <c r="M49" s="43"/>
      <c r="N49" s="45"/>
      <c r="O49" s="43"/>
      <c r="P49" s="43"/>
    </row>
    <row r="50" spans="1:31" s="16" customFormat="1" ht="12.75">
      <c r="A50" s="38"/>
      <c r="B50" s="39"/>
      <c r="C50" s="40"/>
      <c r="D50" s="41"/>
      <c r="E50" s="42"/>
      <c r="F50" s="43"/>
      <c r="G50" s="44"/>
      <c r="H50" s="45"/>
      <c r="I50" s="43"/>
      <c r="J50" s="43"/>
      <c r="K50" s="43"/>
      <c r="L50" s="43"/>
      <c r="M50" s="43"/>
      <c r="N50" s="45"/>
      <c r="O50" s="43"/>
      <c r="P50" s="43"/>
    </row>
    <row r="51" spans="1:31" s="16" customFormat="1" ht="12.75">
      <c r="A51" s="57">
        <v>5</v>
      </c>
      <c r="B51" s="36" t="s">
        <v>86</v>
      </c>
      <c r="C51" s="56" t="s">
        <v>85</v>
      </c>
      <c r="D51" s="41"/>
      <c r="E51" s="47"/>
      <c r="F51" s="43"/>
      <c r="G51" s="44"/>
      <c r="H51" s="45"/>
      <c r="I51" s="43"/>
      <c r="J51" s="43"/>
      <c r="K51" s="43"/>
      <c r="L51" s="43"/>
      <c r="M51" s="43"/>
      <c r="N51" s="45"/>
      <c r="O51" s="43"/>
      <c r="P51" s="59"/>
    </row>
    <row r="52" spans="1:31" s="16" customFormat="1" ht="25.5">
      <c r="A52" s="38">
        <v>1</v>
      </c>
      <c r="B52" s="39" t="s">
        <v>43</v>
      </c>
      <c r="C52" s="40" t="s">
        <v>87</v>
      </c>
      <c r="D52" s="41" t="s">
        <v>44</v>
      </c>
      <c r="E52" s="47">
        <v>12</v>
      </c>
      <c r="F52" s="43"/>
      <c r="G52" s="44"/>
      <c r="H52" s="45"/>
      <c r="I52" s="43"/>
      <c r="J52" s="43"/>
      <c r="K52" s="43"/>
      <c r="L52" s="43"/>
      <c r="M52" s="43"/>
      <c r="N52" s="45"/>
      <c r="O52" s="43"/>
      <c r="P52" s="43"/>
    </row>
    <row r="53" spans="1:31" s="16" customFormat="1" ht="25.5">
      <c r="A53" s="38">
        <v>2</v>
      </c>
      <c r="B53" s="39" t="s">
        <v>43</v>
      </c>
      <c r="C53" s="40" t="s">
        <v>88</v>
      </c>
      <c r="D53" s="41" t="s">
        <v>44</v>
      </c>
      <c r="E53" s="47">
        <v>4</v>
      </c>
      <c r="F53" s="43"/>
      <c r="G53" s="44"/>
      <c r="H53" s="45"/>
      <c r="I53" s="43"/>
      <c r="J53" s="43"/>
      <c r="K53" s="43"/>
      <c r="L53" s="43"/>
      <c r="M53" s="43"/>
      <c r="N53" s="45"/>
      <c r="O53" s="43"/>
      <c r="P53" s="43"/>
    </row>
    <row r="54" spans="1:31" s="16" customFormat="1" ht="12.75">
      <c r="A54" s="38"/>
      <c r="B54" s="39"/>
      <c r="C54" s="40"/>
      <c r="D54" s="41"/>
      <c r="E54" s="42"/>
      <c r="F54" s="43"/>
      <c r="G54" s="44"/>
      <c r="H54" s="45"/>
      <c r="I54" s="43"/>
      <c r="J54" s="43"/>
      <c r="K54" s="43"/>
      <c r="L54" s="43"/>
      <c r="M54" s="43"/>
      <c r="N54" s="45"/>
      <c r="O54" s="43"/>
      <c r="P54" s="43"/>
    </row>
    <row r="55" spans="1:31" s="16" customFormat="1" ht="12.75">
      <c r="A55" s="57">
        <v>6</v>
      </c>
      <c r="B55" s="36" t="s">
        <v>50</v>
      </c>
      <c r="C55" s="56" t="s">
        <v>89</v>
      </c>
      <c r="D55" s="41"/>
      <c r="E55" s="47"/>
      <c r="F55" s="43"/>
      <c r="G55" s="44"/>
      <c r="H55" s="45"/>
      <c r="I55" s="43"/>
      <c r="J55" s="43"/>
      <c r="K55" s="43"/>
      <c r="L55" s="43"/>
      <c r="M55" s="43"/>
      <c r="N55" s="45"/>
      <c r="O55" s="43"/>
      <c r="P55" s="59"/>
    </row>
    <row r="56" spans="1:31" s="16" customFormat="1" ht="63.75">
      <c r="A56" s="38">
        <v>1</v>
      </c>
      <c r="B56" s="39" t="s">
        <v>43</v>
      </c>
      <c r="C56" s="40" t="s">
        <v>90</v>
      </c>
      <c r="D56" s="41" t="s">
        <v>44</v>
      </c>
      <c r="E56" s="47">
        <v>10</v>
      </c>
      <c r="F56" s="43"/>
      <c r="G56" s="44"/>
      <c r="H56" s="45"/>
      <c r="I56" s="43"/>
      <c r="J56" s="43"/>
      <c r="K56" s="43"/>
      <c r="L56" s="43"/>
      <c r="M56" s="43"/>
      <c r="N56" s="45"/>
      <c r="O56" s="43"/>
      <c r="P56" s="43"/>
    </row>
    <row r="57" spans="1:31" s="16" customFormat="1" ht="12.75">
      <c r="A57" s="38"/>
      <c r="B57" s="39"/>
      <c r="C57" s="40"/>
      <c r="D57" s="41"/>
      <c r="E57" s="42"/>
      <c r="F57" s="43"/>
      <c r="G57" s="44"/>
      <c r="H57" s="45"/>
      <c r="I57" s="43"/>
      <c r="J57" s="43"/>
      <c r="K57" s="43"/>
      <c r="L57" s="43"/>
      <c r="M57" s="43"/>
      <c r="N57" s="45"/>
      <c r="O57" s="43"/>
      <c r="P57" s="43"/>
    </row>
    <row r="58" spans="1:31" s="16" customFormat="1" ht="12.75">
      <c r="A58" s="57">
        <v>7</v>
      </c>
      <c r="B58" s="36" t="s">
        <v>92</v>
      </c>
      <c r="C58" s="56" t="s">
        <v>51</v>
      </c>
      <c r="D58" s="41"/>
      <c r="E58" s="47"/>
      <c r="F58" s="43"/>
      <c r="G58" s="44"/>
      <c r="H58" s="45"/>
      <c r="I58" s="43"/>
      <c r="J58" s="43"/>
      <c r="K58" s="43"/>
      <c r="L58" s="43"/>
      <c r="M58" s="43"/>
      <c r="N58" s="45"/>
      <c r="O58" s="43"/>
      <c r="P58" s="59"/>
    </row>
    <row r="59" spans="1:31" s="16" customFormat="1" ht="38.25">
      <c r="A59" s="38">
        <v>1</v>
      </c>
      <c r="B59" s="39" t="s">
        <v>43</v>
      </c>
      <c r="C59" s="40" t="s">
        <v>91</v>
      </c>
      <c r="D59" s="41" t="s">
        <v>96</v>
      </c>
      <c r="E59" s="47">
        <v>1</v>
      </c>
      <c r="F59" s="43"/>
      <c r="G59" s="44"/>
      <c r="H59" s="45"/>
      <c r="I59" s="43"/>
      <c r="J59" s="43"/>
      <c r="K59" s="43"/>
      <c r="L59" s="43"/>
      <c r="M59" s="43"/>
      <c r="N59" s="45"/>
      <c r="O59" s="43"/>
      <c r="P59" s="43"/>
    </row>
    <row r="60" spans="1:31" s="16" customFormat="1" ht="12.75">
      <c r="A60" s="49"/>
      <c r="B60" s="39"/>
      <c r="C60" s="40"/>
      <c r="D60" s="41"/>
      <c r="E60" s="48"/>
      <c r="F60" s="37"/>
      <c r="G60" s="37"/>
      <c r="H60" s="37"/>
      <c r="I60" s="37"/>
      <c r="J60" s="37"/>
      <c r="K60" s="37"/>
      <c r="L60" s="37"/>
      <c r="M60" s="37"/>
      <c r="N60" s="37"/>
      <c r="O60" s="37"/>
      <c r="P60" s="37"/>
    </row>
    <row r="61" spans="1:31" s="3" customFormat="1" ht="12.75">
      <c r="A61" s="50"/>
      <c r="B61" s="73" t="s">
        <v>33</v>
      </c>
      <c r="C61" s="74"/>
      <c r="D61" s="74"/>
      <c r="E61" s="74"/>
      <c r="F61" s="74"/>
      <c r="G61" s="74"/>
      <c r="H61" s="74"/>
      <c r="I61" s="74"/>
      <c r="J61" s="74"/>
      <c r="K61" s="75"/>
      <c r="L61" s="51">
        <f>SUM(L15:L59)</f>
        <v>0</v>
      </c>
      <c r="M61" s="51">
        <f>SUM(M15:M59)</f>
        <v>0</v>
      </c>
      <c r="N61" s="51">
        <f>SUM(N15:N59)</f>
        <v>0</v>
      </c>
      <c r="O61" s="51">
        <f>SUM(O15:O59)</f>
        <v>0</v>
      </c>
      <c r="P61" s="51">
        <f>SUM(M61:O61)</f>
        <v>0</v>
      </c>
    </row>
    <row r="62" spans="1:31" s="3" customFormat="1" ht="14.25" customHeight="1"/>
    <row r="63" spans="1:31">
      <c r="A63" s="81" t="s">
        <v>36</v>
      </c>
      <c r="B63" s="81"/>
      <c r="C63" s="30"/>
      <c r="D63" s="30"/>
      <c r="E63" s="30"/>
      <c r="F63" s="30"/>
      <c r="G63" s="31"/>
      <c r="H63" s="31"/>
      <c r="I63" s="3"/>
      <c r="J63" s="3"/>
      <c r="K63" s="3"/>
      <c r="L63" s="3"/>
      <c r="M63" s="3"/>
      <c r="N63" s="3"/>
      <c r="O63" s="3"/>
      <c r="P63" s="3"/>
      <c r="Q63" s="31"/>
      <c r="R63" s="1"/>
      <c r="S63" s="1"/>
      <c r="T63" s="1"/>
      <c r="U63" s="1"/>
      <c r="V63" s="1"/>
      <c r="W63" s="1"/>
      <c r="X63" s="1"/>
      <c r="Y63" s="1"/>
      <c r="Z63" s="1"/>
      <c r="AA63" s="1"/>
      <c r="AB63" s="1"/>
      <c r="AC63" s="1"/>
      <c r="AD63" s="1"/>
    </row>
    <row r="64" spans="1:31" ht="12" customHeight="1">
      <c r="A64" s="76" t="s">
        <v>34</v>
      </c>
      <c r="B64" s="76"/>
      <c r="C64" s="76"/>
      <c r="D64" s="76"/>
      <c r="E64" s="31"/>
      <c r="F64" s="31"/>
      <c r="G64" s="31"/>
      <c r="H64" s="31"/>
      <c r="I64" s="3"/>
      <c r="J64" s="3"/>
      <c r="K64" s="3"/>
      <c r="L64" s="3"/>
      <c r="M64" s="3"/>
      <c r="N64" s="3"/>
      <c r="O64" s="3"/>
      <c r="P64" s="3"/>
      <c r="Q64" s="32"/>
      <c r="R64" s="1"/>
      <c r="S64" s="1"/>
      <c r="T64" s="1"/>
      <c r="U64" s="1"/>
      <c r="V64" s="1"/>
      <c r="W64" s="1"/>
      <c r="X64" s="1"/>
      <c r="Y64" s="1"/>
      <c r="Z64" s="1"/>
      <c r="AA64" s="1"/>
      <c r="AB64" s="1"/>
      <c r="AC64" s="1"/>
      <c r="AD64" s="1"/>
      <c r="AE64" s="1"/>
    </row>
    <row r="65" spans="1:31" ht="18" customHeight="1">
      <c r="A65" s="16" t="s">
        <v>106</v>
      </c>
      <c r="E65" s="33"/>
      <c r="F65" s="34"/>
      <c r="G65" s="34"/>
      <c r="H65" s="31"/>
      <c r="I65" s="3"/>
      <c r="J65" s="3"/>
      <c r="K65" s="3"/>
      <c r="L65" s="3"/>
      <c r="M65" s="3"/>
      <c r="N65" s="3"/>
      <c r="O65" s="3"/>
      <c r="P65" s="3"/>
      <c r="Q65" s="31"/>
      <c r="R65" s="1"/>
      <c r="S65" s="1"/>
      <c r="T65" s="1"/>
      <c r="U65" s="1"/>
      <c r="V65" s="1"/>
      <c r="W65" s="1"/>
      <c r="X65" s="1"/>
      <c r="Y65" s="1"/>
      <c r="Z65" s="1"/>
      <c r="AA65" s="1"/>
      <c r="AB65" s="1"/>
      <c r="AC65" s="1"/>
      <c r="AD65" s="1"/>
      <c r="AE65" s="1"/>
    </row>
    <row r="66" spans="1:31" ht="17.25" customHeight="1">
      <c r="A66" s="3" t="str">
        <f>'Kopsavilkuma aprēķins Nr.1'!A30</f>
        <v xml:space="preserve">Tāme sastādīta: </v>
      </c>
      <c r="B66" s="3"/>
      <c r="C66" s="3"/>
      <c r="D66" s="3"/>
      <c r="I66" s="3"/>
      <c r="J66" s="3"/>
      <c r="K66" s="3"/>
      <c r="L66" s="3"/>
      <c r="M66" s="3"/>
      <c r="N66" s="3"/>
      <c r="O66" s="3"/>
      <c r="P66" s="3"/>
    </row>
    <row r="67" spans="1:31">
      <c r="I67" s="3"/>
      <c r="J67" s="3"/>
      <c r="K67" s="3"/>
      <c r="L67" s="3"/>
      <c r="M67" s="3"/>
      <c r="N67" s="3"/>
      <c r="O67" s="3"/>
      <c r="P67" s="3"/>
    </row>
  </sheetData>
  <mergeCells count="15">
    <mergeCell ref="L11:P11"/>
    <mergeCell ref="B61:K61"/>
    <mergeCell ref="A64:D64"/>
    <mergeCell ref="A11:A12"/>
    <mergeCell ref="B11:B12"/>
    <mergeCell ref="C11:C12"/>
    <mergeCell ref="D11:D12"/>
    <mergeCell ref="E11:E12"/>
    <mergeCell ref="A63:B63"/>
    <mergeCell ref="F11:K11"/>
    <mergeCell ref="A1:P1"/>
    <mergeCell ref="A2:P2"/>
    <mergeCell ref="A3:P3"/>
    <mergeCell ref="A9:H9"/>
    <mergeCell ref="L10:P10"/>
  </mergeCells>
  <phoneticPr fontId="46" type="noConversion"/>
  <printOptions horizontalCentered="1"/>
  <pageMargins left="0.27559055118110198" right="0.27559055118110198" top="0.74803149606299202" bottom="0.3" header="0.31496062992126" footer="0.2"/>
  <pageSetup paperSize="9" scale="71" fitToWidth="0" fitToHeight="0" orientation="landscape" r:id="rId1"/>
  <headerFooter>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E93F52387545D6479B66F99005DC7703" ma:contentTypeVersion="15" ma:contentTypeDescription="Izveidot jaunu dokumentu." ma:contentTypeScope="" ma:versionID="b2cdf1879755f378b7aac0873500c301">
  <xsd:schema xmlns:xsd="http://www.w3.org/2001/XMLSchema" xmlns:xs="http://www.w3.org/2001/XMLSchema" xmlns:p="http://schemas.microsoft.com/office/2006/metadata/properties" xmlns:ns3="c0a859e0-2f94-4b15-a6ab-a04c8f19333b" xmlns:ns4="96a6c96b-3432-4f3b-8a2e-be480f38b485" targetNamespace="http://schemas.microsoft.com/office/2006/metadata/properties" ma:root="true" ma:fieldsID="5ae301be67c3143f2777469a0d3bb305" ns3:_="" ns4:_="">
    <xsd:import namespace="c0a859e0-2f94-4b15-a6ab-a04c8f19333b"/>
    <xsd:import namespace="96a6c96b-3432-4f3b-8a2e-be480f38b48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4:SharedWithUsers" minOccurs="0"/>
                <xsd:element ref="ns4:SharedWithDetails" minOccurs="0"/>
                <xsd:element ref="ns4:SharingHintHash"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a859e0-2f94-4b15-a6ab-a04c8f19333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6a6c96b-3432-4f3b-8a2e-be480f38b485" elementFormDefault="qualified">
    <xsd:import namespace="http://schemas.microsoft.com/office/2006/documentManagement/types"/>
    <xsd:import namespace="http://schemas.microsoft.com/office/infopath/2007/PartnerControls"/>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element name="SharingHintHash" ma:index="21"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D31D0D6-3D4F-4244-A63D-7D17F1CF258E}">
  <ds:schemaRefs>
    <ds:schemaRef ds:uri="http://schemas.microsoft.com/sharepoint/v3/contenttype/forms"/>
  </ds:schemaRefs>
</ds:datastoreItem>
</file>

<file path=customXml/itemProps2.xml><?xml version="1.0" encoding="utf-8"?>
<ds:datastoreItem xmlns:ds="http://schemas.openxmlformats.org/officeDocument/2006/customXml" ds:itemID="{52C8196C-6F5E-4478-B8CD-6EBFA3A229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a859e0-2f94-4b15-a6ab-a04c8f19333b"/>
    <ds:schemaRef ds:uri="96a6c96b-3432-4f3b-8a2e-be480f38b4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EF40846-951D-4B26-83B5-C7683FA5A02B}">
  <ds:schemaRefs>
    <ds:schemaRef ds:uri="http://purl.org/dc/dcmitype/"/>
    <ds:schemaRef ds:uri="http://schemas.microsoft.com/office/infopath/2007/PartnerControls"/>
    <ds:schemaRef ds:uri="http://purl.org/dc/elements/1.1/"/>
    <ds:schemaRef ds:uri="http://schemas.microsoft.com/office/2006/metadata/properties"/>
    <ds:schemaRef ds:uri="96a6c96b-3432-4f3b-8a2e-be480f38b485"/>
    <ds:schemaRef ds:uri="http://schemas.microsoft.com/office/2006/documentManagement/types"/>
    <ds:schemaRef ds:uri="http://schemas.openxmlformats.org/package/2006/metadata/core-properties"/>
    <ds:schemaRef ds:uri="c0a859e0-2f94-4b15-a6ab-a04c8f19333b"/>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1</vt:i4>
      </vt:variant>
    </vt:vector>
  </HeadingPairs>
  <TitlesOfParts>
    <vt:vector size="4" baseType="lpstr">
      <vt:lpstr>Būvniecības koptāme</vt:lpstr>
      <vt:lpstr>Kopsavilkuma aprēķins Nr.1</vt:lpstr>
      <vt:lpstr>Tāme Nr.1</vt:lpstr>
      <vt:lpstr>'Tāme Nr.1'!Drukāt_virsrakstus</vt:lpstr>
    </vt:vector>
  </TitlesOfParts>
  <Company>none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Normunds Zizlāns</cp:lastModifiedBy>
  <cp:lastPrinted>2026-05-21T20:26:15Z</cp:lastPrinted>
  <dcterms:created xsi:type="dcterms:W3CDTF">2012-05-22T12:04:26Z</dcterms:created>
  <dcterms:modified xsi:type="dcterms:W3CDTF">2026-06-10T13:57:05Z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0x010100E93F52387545D6479B66F99005DC7703</vt:lpwstr>
  </property>
</Properties>
</file>