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vasvni.sharepoint.com/sites/G010/Shared Documents/Darba dokumenti/2026/Atklāti konkursi/AK-55_DR_Inzenierkom_StrelniekuLauk1/Nolikums/"/>
    </mc:Choice>
  </mc:AlternateContent>
  <xr:revisionPtr revIDLastSave="17" documentId="13_ncr:20000001_{0234012F-DF4B-42E8-A828-E532237B93AB}" xr6:coauthVersionLast="47" xr6:coauthVersionMax="47" xr10:uidLastSave="{EE39A45A-B4BF-435B-AE59-9B75CDE229D6}"/>
  <bookViews>
    <workbookView xWindow="-108" yWindow="-108" windowWidth="23256" windowHeight="13896" activeTab="3" xr2:uid="{156A4F92-CDDB-4ABF-BFE6-E558BB4DE449}"/>
  </bookViews>
  <sheets>
    <sheet name="Finanšu pied. K1.1" sheetId="5" r:id="rId1"/>
    <sheet name="Finanšu pied. K1.2" sheetId="7" r:id="rId2"/>
    <sheet name="Finanšu pied. K2" sheetId="2" r:id="rId3"/>
    <sheet name="Vērtēšanas kritēriji " sheetId="3" r:id="rId4"/>
  </sheets>
  <definedNames>
    <definedName name="ApkopesVeids" localSheetId="0">#REF!</definedName>
    <definedName name="ApkopesVeids" localSheetId="1">#REF!</definedName>
    <definedName name="ApkopesVeids">#REF!</definedName>
    <definedName name="Ipasumi">#REF!</definedName>
    <definedName name="_xlnm.Print_Area" localSheetId="0">'Finanšu pied. K1.1'!#REF!</definedName>
    <definedName name="_xlnm.Print_Area" localSheetId="1">'Finanšu pied. K1.2'!#REF!</definedName>
    <definedName name="Produkti">#REF!</definedName>
    <definedName name="ProduktuKod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3" l="1"/>
  <c r="J67" i="5" l="1"/>
  <c r="K67" i="5" s="1"/>
  <c r="J66" i="5"/>
  <c r="K66" i="5" s="1"/>
  <c r="J9" i="5"/>
  <c r="K9" i="5" s="1"/>
  <c r="J8" i="5"/>
  <c r="K8" i="5" s="1"/>
  <c r="J21" i="7"/>
  <c r="K21" i="7" s="1"/>
  <c r="J20" i="7"/>
  <c r="K20" i="7" s="1"/>
  <c r="J19" i="7"/>
  <c r="K19" i="7" s="1"/>
  <c r="J18" i="7"/>
  <c r="K18" i="7" s="1"/>
  <c r="J17" i="7"/>
  <c r="K17" i="7" s="1"/>
  <c r="J16" i="7"/>
  <c r="K16" i="7" s="1"/>
  <c r="J15" i="7"/>
  <c r="K15" i="7" s="1"/>
  <c r="J14" i="7"/>
  <c r="K14" i="7" s="1"/>
  <c r="J13" i="7"/>
  <c r="K13" i="7" s="1"/>
  <c r="J12" i="7"/>
  <c r="K12" i="7" s="1"/>
  <c r="J11" i="7"/>
  <c r="K11" i="7" s="1"/>
  <c r="J10" i="7"/>
  <c r="K10" i="7" s="1"/>
  <c r="J9" i="7"/>
  <c r="K9" i="7" s="1"/>
  <c r="J8" i="7"/>
  <c r="K8" i="7" s="1"/>
  <c r="J7" i="7"/>
  <c r="K7" i="7" s="1"/>
  <c r="J6" i="7"/>
  <c r="K6" i="7" s="1"/>
  <c r="J53" i="5"/>
  <c r="K53" i="5" s="1"/>
  <c r="J51" i="5"/>
  <c r="K51" i="5" s="1"/>
  <c r="J60" i="5"/>
  <c r="K60" i="5" s="1"/>
  <c r="J6" i="5"/>
  <c r="K6" i="5" s="1"/>
  <c r="J7" i="5"/>
  <c r="K7" i="5" s="1"/>
  <c r="J10" i="5"/>
  <c r="K10" i="5" s="1"/>
  <c r="J11" i="5"/>
  <c r="K11" i="5" s="1"/>
  <c r="J12" i="5"/>
  <c r="K12" i="5" s="1"/>
  <c r="J13" i="5"/>
  <c r="K13" i="5" s="1"/>
  <c r="J14" i="5"/>
  <c r="K14" i="5" s="1"/>
  <c r="J15" i="5"/>
  <c r="K15" i="5" s="1"/>
  <c r="J16" i="5"/>
  <c r="K16" i="5" s="1"/>
  <c r="J17" i="5"/>
  <c r="K17" i="5" s="1"/>
  <c r="J18" i="5"/>
  <c r="K18" i="5" s="1"/>
  <c r="J19" i="5"/>
  <c r="K19" i="5"/>
  <c r="J20" i="5"/>
  <c r="K20" i="5" s="1"/>
  <c r="J21" i="5"/>
  <c r="K21" i="5" s="1"/>
  <c r="J22" i="5"/>
  <c r="K22" i="5" s="1"/>
  <c r="J23" i="5"/>
  <c r="K23" i="5" s="1"/>
  <c r="J24" i="5"/>
  <c r="K24" i="5" s="1"/>
  <c r="J25" i="5"/>
  <c r="K25" i="5" s="1"/>
  <c r="J26" i="5"/>
  <c r="K26" i="5" s="1"/>
  <c r="J27" i="5"/>
  <c r="K27" i="5" s="1"/>
  <c r="J28" i="5"/>
  <c r="K28" i="5" s="1"/>
  <c r="J29" i="5"/>
  <c r="K29" i="5" s="1"/>
  <c r="J30" i="5"/>
  <c r="K30" i="5" s="1"/>
  <c r="J31" i="5"/>
  <c r="K31" i="5" s="1"/>
  <c r="J32" i="5"/>
  <c r="K32" i="5" s="1"/>
  <c r="J33" i="5"/>
  <c r="K33" i="5" s="1"/>
  <c r="J34" i="5"/>
  <c r="K34" i="5" s="1"/>
  <c r="J35" i="5"/>
  <c r="K35" i="5" s="1"/>
  <c r="J36" i="5"/>
  <c r="K36" i="5" s="1"/>
  <c r="J37" i="5"/>
  <c r="K37" i="5"/>
  <c r="J38" i="5"/>
  <c r="K38" i="5" s="1"/>
  <c r="J39" i="5"/>
  <c r="K39" i="5" s="1"/>
  <c r="J40" i="5"/>
  <c r="K40" i="5" s="1"/>
  <c r="J41" i="5"/>
  <c r="K41" i="5" s="1"/>
  <c r="J42" i="5"/>
  <c r="K42" i="5" s="1"/>
  <c r="J43" i="5"/>
  <c r="K43" i="5" s="1"/>
  <c r="J44" i="5"/>
  <c r="K44" i="5" s="1"/>
  <c r="J45" i="5"/>
  <c r="K45" i="5" s="1"/>
  <c r="J46" i="5"/>
  <c r="K46" i="5" s="1"/>
  <c r="J47" i="5"/>
  <c r="K47" i="5" s="1"/>
  <c r="J48" i="5"/>
  <c r="K48" i="5" s="1"/>
  <c r="J49" i="5"/>
  <c r="K49" i="5" s="1"/>
  <c r="J50" i="5"/>
  <c r="K50" i="5" s="1"/>
  <c r="J52" i="5"/>
  <c r="K52" i="5" s="1"/>
  <c r="J54" i="5"/>
  <c r="K54" i="5" s="1"/>
  <c r="J55" i="5"/>
  <c r="K55" i="5" s="1"/>
  <c r="J56" i="5"/>
  <c r="K56" i="5" s="1"/>
  <c r="J57" i="5"/>
  <c r="K57" i="5" s="1"/>
  <c r="J58" i="5"/>
  <c r="K58" i="5" s="1"/>
  <c r="J59" i="5"/>
  <c r="K59" i="5" s="1"/>
  <c r="J61" i="5"/>
  <c r="K61" i="5" s="1"/>
  <c r="J62" i="5"/>
  <c r="K62" i="5" s="1"/>
  <c r="J63" i="5"/>
  <c r="K63" i="5" s="1"/>
  <c r="J64" i="5"/>
  <c r="K64" i="5" s="1"/>
  <c r="J65" i="5"/>
  <c r="K65" i="5" s="1"/>
  <c r="J68" i="5"/>
  <c r="K68" i="5" s="1"/>
  <c r="J69" i="5"/>
  <c r="K69" i="5" s="1"/>
  <c r="K22" i="7" l="1"/>
  <c r="K23" i="7" s="1"/>
  <c r="K24" i="7" s="1"/>
  <c r="K70" i="5"/>
  <c r="K71" i="5" s="1"/>
  <c r="K72" i="5" s="1"/>
  <c r="C11" i="3" l="1"/>
  <c r="F12" i="2" l="1"/>
  <c r="F11" i="2"/>
  <c r="F10" i="2"/>
  <c r="F9" i="2"/>
  <c r="F8" i="2"/>
  <c r="F7" i="2"/>
  <c r="F6" i="2"/>
  <c r="F5" i="2"/>
  <c r="F4" i="2"/>
  <c r="F13" i="2" l="1"/>
</calcChain>
</file>

<file path=xl/sharedStrings.xml><?xml version="1.0" encoding="utf-8"?>
<sst xmlns="http://schemas.openxmlformats.org/spreadsheetml/2006/main" count="347" uniqueCount="148">
  <si>
    <t>Periodiskums</t>
  </si>
  <si>
    <t>A</t>
  </si>
  <si>
    <t>B</t>
  </si>
  <si>
    <t>C</t>
  </si>
  <si>
    <t>D</t>
  </si>
  <si>
    <t>E</t>
  </si>
  <si>
    <t>F</t>
  </si>
  <si>
    <t xml:space="preserve">Garantētās elektroapgādes sistēma (UPS) </t>
  </si>
  <si>
    <t>Ārējie/ iekšējie apgaismojuma tīkli</t>
  </si>
  <si>
    <t>Zemējuma ietaises, zibens un pārsprieguma aizsardzības sistēma</t>
  </si>
  <si>
    <t xml:space="preserve">Dīzeļģenerators </t>
  </si>
  <si>
    <t xml:space="preserve">Ārējo notekūdeņu, pandusa un jumta reņu apsildes nodrošināšana, sistēmas uzturēšana </t>
  </si>
  <si>
    <t>Ugunsgrēka atklāšanas un trauksmes signalizācijas sistēma</t>
  </si>
  <si>
    <t>Ugunsgrēka balss izziņošanas sistēma</t>
  </si>
  <si>
    <t>Ugunsdzēsības ūdensvads (t.sk ugunsdzēsības ūdensvada automātika)</t>
  </si>
  <si>
    <t>Ugunsdzēšamie aparāti</t>
  </si>
  <si>
    <t>Dūmu un karstuma kontroles sistēma</t>
  </si>
  <si>
    <t>Gāzes stacionārās ugunsdzēsības iekārtas</t>
  </si>
  <si>
    <t>Pieplūdes-nosūces (pieplūdes)ventilācijas iekārtas un tās sastāvdaļas</t>
  </si>
  <si>
    <t>Nosūces ventilācijas iekārtas un tās sastāvdaļas</t>
  </si>
  <si>
    <t>Gaisa mitrinātāji (Stacionārie un pārvietojamie)</t>
  </si>
  <si>
    <t>Gaisa sausinātāji (Stacionārie un pārvietojamie)</t>
  </si>
  <si>
    <t>Centralizētā gaisa dzesēšanas sistēma ar aukstuma iekārtām (čillers un VRF) un iekšējiem gaisa kondicionieriem (Fan-coil)</t>
  </si>
  <si>
    <t>Lokālās kondicionēšanas iekārtas - Split, Multi-Split sistēmas (izņemot kritiskās infrastruktūras telpas)</t>
  </si>
  <si>
    <t>Precīzās klimata kontroles iekārtas (ieskaitot lokālās kondicionēšanas iekārtas kritiskās infrastruktūras telpās)</t>
  </si>
  <si>
    <t>Siltuma sagatavošanas mezgls</t>
  </si>
  <si>
    <t>Apkures un siltumapgādes sistēmas</t>
  </si>
  <si>
    <t>Ūdensapgādes sistēma</t>
  </si>
  <si>
    <t>Iekšējas kanalizācijas tīkli</t>
  </si>
  <si>
    <t>Ārējas kanalizācijas tīkli</t>
  </si>
  <si>
    <t>Lifti</t>
  </si>
  <si>
    <t>Pacēlāji</t>
  </si>
  <si>
    <t>Videonovērošana</t>
  </si>
  <si>
    <t>Apsardzes signalizācija</t>
  </si>
  <si>
    <t>Piekļuves kontrole</t>
  </si>
  <si>
    <t>Apskaņošanas sistēma</t>
  </si>
  <si>
    <t>Datu sakaru tīkli</t>
  </si>
  <si>
    <t>PVN 21%</t>
  </si>
  <si>
    <t>PIEZĪMES: 
*Pakalpojumu maksā ietilpst visas izmaksas, kas saistītas ar Pakalpojumu izpildi kopumā, tajā skaitā, darbinieku darba algas, transports, inventārs, iekārtu funkcionālie materiāli (ja Tehniskajā specifikācijā nav noteikta atsevišķa materiālu apmaksa), civiltiesiskās atbildības apdrošināšanas polises, saistību nodrošinājums, nodokļi (izņemot PVN), nodevas, izmaksas nepieciešamo atļauju, sertifikātu, licenču iegūšanai no trešajām personām un visas citas ar Līguma savlaicīgu un kvalitatīvu izpildi saistītās izmaksas.</t>
  </si>
  <si>
    <t>NPK</t>
  </si>
  <si>
    <t>APKOPES BIEŽUMS</t>
  </si>
  <si>
    <t>1 h likme EUR bez PVN</t>
  </si>
  <si>
    <t>STUNDU SKAITS</t>
  </si>
  <si>
    <t xml:space="preserve"> (F=D*E)</t>
  </si>
  <si>
    <t>Pēc nepieciešamības</t>
  </si>
  <si>
    <t>Darba stundas likme  inženiersistēmu tehniķiem un remontmeistariem Elektroapgādes  sfērā, atbilstoši Tehniskās specifikācijas 8.pielikuma 220.sadaļai</t>
  </si>
  <si>
    <t>Darba stundas likme  inženiersistēmu tehniķiem un remontmeistariem Ugunsdrošības  sfērā, atbilstoši Tehniskās specifikācijas 8.pielikuma 230.sadaļai</t>
  </si>
  <si>
    <t>Darba stundas likme  inženiersistēmu tehniķiem un remontmeistariem Ventilācijas sfērā, atbilstoši Tehniskās specifikācijas 8.pielikuma 240.sadaļai</t>
  </si>
  <si>
    <t>Darba stundas likme  inženiersistēmu tehniķiem un remontmeistariem Klimata kontroles sfērā, atbilstoši Tehniskās specifikācijas 8.pielikuma 250.sadaļai</t>
  </si>
  <si>
    <t>Darba stundas likme  inženiersistēmu tehniķiem un remontmeistariem Siltumapgādes sfērā, atbilstoši Tehniskās specifikācijas 8.pielikuma 260.sadaļai</t>
  </si>
  <si>
    <t>Darba stundas likme  inženiersistēmu tehniķiem un remontmeistariem Ūdensapgādes un kanalizācijas  sfērā, atbilstoši Tehniskās specifikācijas 8.pielikuma 270.sadaļai</t>
  </si>
  <si>
    <t>Darba stundas likme  inženiersistēmu tehniķiem un remontmeistariem Liftu un pacēlāju sfērā, atbilstoši Tehniskās specifikācijas 8.pielikuma 280.sadaļai</t>
  </si>
  <si>
    <t>Darba stundas likme  inženiersistēmu tehniķiem un remontmeistariem Elektronisko sakaru sfērā, atbilstoši Tehniskās specifikācijas 8.pielikuma 290.sadaļai</t>
  </si>
  <si>
    <t>Darba stundas likme  inženiersistēmu pārējiem, neuzskaitīto sfēru, tehniķiem un remontmeistariem</t>
  </si>
  <si>
    <t>**</t>
  </si>
  <si>
    <t>Maksimālā darba stundas likme darbiem objektā (pēc Pasūtītāja pieteikuma / izsaukuma/ remontdarbu apstiprinājuma)</t>
  </si>
  <si>
    <t xml:space="preserve"> </t>
  </si>
  <si>
    <t>Tāmes aprēķins tiek veikts ņemot vērā specialistu faktiski pavadīto laiku objektā, veicot avārijas lokalizācijas un remonta darbus.</t>
  </si>
  <si>
    <t>Piedāvājumu vērtēšanas princips</t>
  </si>
  <si>
    <t>Vērtēšanas kritēriji</t>
  </si>
  <si>
    <t>Max.</t>
  </si>
  <si>
    <t>Punktu piešķiršanas metodika</t>
  </si>
  <si>
    <t>punktu skaits</t>
  </si>
  <si>
    <t>I</t>
  </si>
  <si>
    <t>K1 – Regulāri veicamie darbi</t>
  </si>
  <si>
    <r>
      <t>C1=C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</si>
  <si>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</si>
  <si>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II</t>
  </si>
  <si>
    <t>K2 –Remontdarbu fiksēta darba stundas likme</t>
  </si>
  <si>
    <r>
      <t>C2=C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</si>
  <si>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Maksimālais iespējamais punktu skaits </t>
  </si>
  <si>
    <t>Adrese</t>
  </si>
  <si>
    <t>Kadastra apzīmējums</t>
  </si>
  <si>
    <t>Adreses PIN</t>
  </si>
  <si>
    <t>Sniegtais pakalpojums</t>
  </si>
  <si>
    <t>Produkta kods</t>
  </si>
  <si>
    <t>N0000001</t>
  </si>
  <si>
    <t>1xmēnesī</t>
  </si>
  <si>
    <t>1xceturksnī</t>
  </si>
  <si>
    <t>Elektroapgādes tīkls (t.sk.elektrosadalnes)</t>
  </si>
  <si>
    <t>APS_REG221</t>
  </si>
  <si>
    <t>1xgadā</t>
  </si>
  <si>
    <t>APS_REG223</t>
  </si>
  <si>
    <t>APS_REG224</t>
  </si>
  <si>
    <t>APS_REG225</t>
  </si>
  <si>
    <t>APS_REG226</t>
  </si>
  <si>
    <t>1x6mēnešos</t>
  </si>
  <si>
    <t>APS_REG227</t>
  </si>
  <si>
    <t>APS_REG231</t>
  </si>
  <si>
    <t>APS_REG232</t>
  </si>
  <si>
    <t>APS_REG234</t>
  </si>
  <si>
    <t>APS_REG235</t>
  </si>
  <si>
    <t>APS_REG236</t>
  </si>
  <si>
    <t>APS_REG237</t>
  </si>
  <si>
    <t>APS_REG241</t>
  </si>
  <si>
    <t>APS_REG242</t>
  </si>
  <si>
    <t>APS_REG243</t>
  </si>
  <si>
    <t>APS_REG244</t>
  </si>
  <si>
    <t>APS_REG251</t>
  </si>
  <si>
    <t>APS_REG252</t>
  </si>
  <si>
    <t>APS_REG253</t>
  </si>
  <si>
    <t>APS_REG261</t>
  </si>
  <si>
    <t>APS_REG265</t>
  </si>
  <si>
    <t>APS_REG271</t>
  </si>
  <si>
    <t>APS_REG272</t>
  </si>
  <si>
    <t>APS_REG273</t>
  </si>
  <si>
    <t>APS_REG281</t>
  </si>
  <si>
    <t>APS_REG282</t>
  </si>
  <si>
    <t>APS_REG292</t>
  </si>
  <si>
    <t>APS_REG293</t>
  </si>
  <si>
    <t>APS_REG294</t>
  </si>
  <si>
    <t>APS_REG298</t>
  </si>
  <si>
    <t>APS_REG299</t>
  </si>
  <si>
    <t>APS_REG133</t>
  </si>
  <si>
    <t>Ārējo ailu aizpildījums  (DURVIS)</t>
  </si>
  <si>
    <t xml:space="preserve">Sagatavoja: </t>
  </si>
  <si>
    <t xml:space="preserve">SIA "____________________"   </t>
  </si>
  <si>
    <t xml:space="preserve"> _______________________</t>
  </si>
  <si>
    <t>2025.gada "___"._____________</t>
  </si>
  <si>
    <t>DOKUMENTS IR PARAKSTĪTS AR DROŠU ELEKTRONISKO PARAKSTU UN SATUR LAIKA ZĪMOGU</t>
  </si>
  <si>
    <t>Apkopju skaits gadā</t>
  </si>
  <si>
    <t>Darba stundas likme,
EUR bez PVN</t>
  </si>
  <si>
    <t>Vienas apkopes reizes cena,
EUR bez PVN</t>
  </si>
  <si>
    <t>Cena gadā,
EUR bez PVN</t>
  </si>
  <si>
    <t>FINANŠU PIEDĀVĀJUMS
Atklātam konkursam “________________________________________________________________________”
ID Nr. VNĪ _________________________</t>
  </si>
  <si>
    <t>_.pielikums nolikumam ID Nr. VNĪ ____________________________</t>
  </si>
  <si>
    <t>Vienas apkopes
 laika norma,
cilv/h</t>
  </si>
  <si>
    <t>AIZPILDA PRETENDENTS</t>
  </si>
  <si>
    <t>*-apkopju skaits gadā var mainīties balstoties uz faktiskiem Objekta ekspluatācijas apstākļiem. Šajā gadījumā pakalpojuma vienreizējas izmaksas nedrīkst mainīties.</t>
  </si>
  <si>
    <t>II.REMONTDARBU FIKSĒTĀ DARBA STUNDAS LIKME **      
( K2 kritērijs)</t>
  </si>
  <si>
    <t>Remontdarbu fiksētās darba stundas likmes  kopēja summa bez PVN (K2 kritērijs)</t>
  </si>
  <si>
    <t>Remontdarbu fiksētā darba stundas likme(K2):</t>
  </si>
  <si>
    <r>
      <rPr>
        <i/>
        <sz val="10"/>
        <color rgb="FF000000"/>
        <rFont val="Calibri"/>
        <family val="2"/>
        <charset val="186"/>
        <scheme val="minor"/>
      </rPr>
      <t>Darba stundas likmē ir ievērtētas visas izmaksas, kas nepieciešamas veicot remontdarbus un avāriju lokalizācijas darbus, t.i., pieskaitamie izdevumi (virsizdevumi, peļna, attīstība utt.),</t>
    </r>
    <r>
      <rPr>
        <i/>
        <sz val="10"/>
        <rFont val="Calibri"/>
        <family val="2"/>
        <charset val="186"/>
        <scheme val="minor"/>
      </rPr>
      <t xml:space="preserve"> transporta izdevumi  </t>
    </r>
    <r>
      <rPr>
        <i/>
        <sz val="10"/>
        <color rgb="FF000000"/>
        <rFont val="Calibri"/>
        <family val="2"/>
        <charset val="186"/>
        <scheme val="minor"/>
      </rPr>
      <t>Izpildītāja speciālistu  nokļūšanai uz/no Objekta, samaksa par pielietojamajiem tehniskajiem līdzekļiem, kas nepieciešami veicot remontdarbus un avāriju lokalizācijas darbus (rokas instrumenti);</t>
    </r>
  </si>
  <si>
    <t>I.INŽENIERKOMUNIKĀCIJU REGULĀRI VEICAMIE DARBI (K1.1-kritērijs)</t>
  </si>
  <si>
    <t>I.INŽENIERKOMUNIKĀCIJU REGULĀRI VEICAMIE DARBI (K1.2-kritērijs)</t>
  </si>
  <si>
    <t>KOPĀ PAR K1.2 kritēriju bez PVN</t>
  </si>
  <si>
    <t>KOPĀ PAR K1.2 kritēriju ar PVN</t>
  </si>
  <si>
    <t>KOPĀ PAR K1.1 kritēriju bez PVN</t>
  </si>
  <si>
    <t>KOPĀ PAR K1.1 kritēriju ar PVN</t>
  </si>
  <si>
    <t>Regulāri veicamie darbi (K1=K1.1.+K1.2):</t>
  </si>
  <si>
    <t>Reaktīvās jaudas kompensatori (RJK) un automātiskās rezervēšanas iekārtas  (ARI)</t>
  </si>
  <si>
    <t>APS_REG222</t>
  </si>
  <si>
    <t>2026.gada "___"._____________</t>
  </si>
  <si>
    <r>
      <t xml:space="preserve">P – kopējais punktu skaits, ņemot vērā tehniskajā piedāvājuma formā un Finanšu piedāvājumā iesniegto informāciju. </t>
    </r>
    <r>
      <rPr>
        <b/>
        <sz val="10"/>
        <rFont val="Times New Roman"/>
        <family val="1"/>
        <charset val="186"/>
      </rPr>
      <t>(K1+K2)=(K) kopējais punktu skaits</t>
    </r>
    <r>
      <rPr>
        <sz val="10"/>
        <rFont val="Times New Roman"/>
        <family val="1"/>
        <charset val="186"/>
      </rPr>
      <t>.</t>
    </r>
  </si>
  <si>
    <t>Okupācijas muzejs</t>
  </si>
  <si>
    <t>Padomju okupācijas upuru piemiņas memoriāls</t>
  </si>
  <si>
    <t>Dūmu aizsardzība (automatikas daļa)</t>
  </si>
  <si>
    <t>Vērtējamā summa,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</si>
</sst>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sz val="11"/>
      <color rgb="FF000000"/>
      <name val="Calibri"/>
      <family val="2"/>
      <charset val="186"/>
    </font>
    <font>
      <sz val="11"/>
      <name val="Calibri"/>
      <family val="2"/>
      <charset val="186"/>
      <scheme val="minor"/>
    </font>
    <font>
      <sz val="11"/>
      <color rgb="FF000000"/>
      <name val="Calibri"/>
      <family val="2"/>
      <charset val="186"/>
      <scheme val="minor"/>
    </font>
    <font>
      <sz val="10"/>
      <name val="Arial"/>
      <family val="2"/>
      <charset val="186"/>
    </font>
    <font>
      <sz val="10"/>
      <name val="Times New Roman"/>
      <family val="1"/>
      <charset val="186"/>
    </font>
    <font>
      <b/>
      <sz val="10"/>
      <name val="Times New Roman"/>
      <family val="1"/>
      <charset val="186"/>
    </font>
    <font>
      <sz val="11"/>
      <name val="Times New Roman"/>
      <family val="1"/>
      <charset val="186"/>
    </font>
    <font>
      <sz val="11"/>
      <color indexed="8"/>
      <name val="Arial"/>
      <family val="2"/>
      <charset val="186"/>
    </font>
    <font>
      <sz val="10"/>
      <name val="Calibri"/>
      <family val="2"/>
      <charset val="186"/>
      <scheme val="minor"/>
    </font>
    <font>
      <b/>
      <sz val="11"/>
      <name val="Times New Roman"/>
      <family val="1"/>
      <charset val="186"/>
    </font>
    <font>
      <vertAlign val="subscript"/>
      <sz val="10"/>
      <name val="Times New Roman"/>
      <family val="1"/>
      <charset val="186"/>
    </font>
    <font>
      <sz val="10"/>
      <color theme="1"/>
      <name val="Calibri"/>
      <family val="2"/>
      <charset val="186"/>
      <scheme val="minor"/>
    </font>
    <font>
      <sz val="9"/>
      <name val="Calibri"/>
      <family val="2"/>
      <charset val="186"/>
      <scheme val="minor"/>
    </font>
    <font>
      <b/>
      <sz val="10"/>
      <name val="Calibri"/>
      <family val="2"/>
      <charset val="186"/>
      <scheme val="minor"/>
    </font>
    <font>
      <b/>
      <sz val="10"/>
      <color indexed="8"/>
      <name val="Calibri"/>
      <family val="2"/>
      <charset val="186"/>
      <scheme val="minor"/>
    </font>
    <font>
      <i/>
      <sz val="10"/>
      <color theme="1"/>
      <name val="Calibri"/>
      <family val="2"/>
      <charset val="186"/>
      <scheme val="minor"/>
    </font>
    <font>
      <i/>
      <sz val="10"/>
      <name val="Calibri"/>
      <family val="2"/>
      <charset val="186"/>
      <scheme val="minor"/>
    </font>
    <font>
      <sz val="9"/>
      <color theme="1"/>
      <name val="Calibri"/>
      <family val="2"/>
      <charset val="186"/>
      <scheme val="minor"/>
    </font>
    <font>
      <i/>
      <sz val="10"/>
      <color rgb="FF000000"/>
      <name val="Calibri"/>
      <family val="2"/>
      <charset val="186"/>
      <scheme val="minor"/>
    </font>
    <font>
      <i/>
      <sz val="10"/>
      <color theme="4"/>
      <name val="Calibri"/>
      <family val="2"/>
      <charset val="186"/>
      <scheme val="minor"/>
    </font>
    <font>
      <b/>
      <sz val="14"/>
      <color rgb="FF444444"/>
      <name val="Garamond"/>
      <family val="1"/>
      <charset val="186"/>
    </font>
    <font>
      <b/>
      <sz val="14"/>
      <color rgb="FF444444"/>
      <name val="Calibri"/>
      <family val="2"/>
      <charset val="186"/>
      <scheme val="minor"/>
    </font>
    <font>
      <sz val="10"/>
      <color theme="1"/>
      <name val="Garamond"/>
      <family val="1"/>
      <charset val="186"/>
    </font>
    <font>
      <sz val="12"/>
      <name val="Garamond"/>
      <family val="1"/>
      <charset val="186"/>
    </font>
    <font>
      <u/>
      <sz val="11"/>
      <name val="Times New Roman"/>
      <family val="1"/>
      <charset val="186"/>
    </font>
    <font>
      <sz val="10"/>
      <name val="Garamond"/>
      <family val="1"/>
      <charset val="186"/>
    </font>
    <font>
      <sz val="8"/>
      <name val="Times New Roman"/>
      <family val="1"/>
      <charset val="186"/>
    </font>
    <font>
      <sz val="11"/>
      <color theme="1"/>
      <name val="Garamond"/>
      <family val="1"/>
      <charset val="186"/>
    </font>
    <font>
      <b/>
      <sz val="11"/>
      <color theme="1"/>
      <name val="Calibri"/>
      <family val="2"/>
      <charset val="186"/>
      <scheme val="minor"/>
    </font>
    <font>
      <b/>
      <sz val="12"/>
      <color theme="1"/>
      <name val="Calibri"/>
      <family val="2"/>
      <charset val="186"/>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39997558519241921"/>
        <bgColor indexed="64"/>
      </patternFill>
    </fill>
  </fills>
  <borders count="18">
    <border>
      <left/>
      <right/>
      <top/>
      <bottom/>
      <diagonal/>
    </border>
    <border>
      <left style="medium">
        <color indexed="64"/>
      </left>
      <right/>
      <top style="medium">
        <color indexed="64"/>
      </top>
      <bottom/>
      <diagonal/>
    </border>
    <border>
      <left style="medium">
        <color indexed="64"/>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
    <xf numFmtId="0" fontId="0" fillId="0" borderId="0"/>
    <xf numFmtId="0" fontId="7" fillId="0" borderId="0"/>
    <xf numFmtId="0" fontId="7" fillId="0" borderId="0"/>
    <xf numFmtId="0" fontId="10" fillId="0" borderId="0"/>
    <xf numFmtId="0" fontId="5" fillId="0" borderId="0"/>
    <xf numFmtId="0" fontId="5" fillId="0" borderId="0"/>
    <xf numFmtId="0" fontId="7" fillId="0" borderId="0"/>
    <xf numFmtId="0" fontId="14" fillId="0" borderId="0"/>
    <xf numFmtId="0" fontId="4" fillId="0" borderId="0"/>
    <xf numFmtId="0" fontId="10" fillId="0" borderId="0"/>
    <xf numFmtId="0" fontId="10" fillId="0" borderId="0"/>
  </cellStyleXfs>
  <cellXfs count="121">
    <xf numFmtId="0" fontId="0" fillId="0" borderId="0" xfId="0"/>
    <xf numFmtId="0" fontId="15" fillId="0" borderId="0" xfId="7" applyFont="1" applyAlignment="1">
      <alignment vertical="center"/>
    </xf>
    <xf numFmtId="0" fontId="13" fillId="0" borderId="0" xfId="3" applyFont="1"/>
    <xf numFmtId="0" fontId="10" fillId="0" borderId="0" xfId="3"/>
    <xf numFmtId="0" fontId="15" fillId="0" borderId="3" xfId="3" applyFont="1" applyBorder="1" applyAlignment="1">
      <alignment horizontal="center" vertical="center" wrapText="1"/>
    </xf>
    <xf numFmtId="0" fontId="15" fillId="0" borderId="3" xfId="3" applyFont="1" applyBorder="1" applyAlignment="1">
      <alignment horizontal="center" vertical="center"/>
    </xf>
    <xf numFmtId="0" fontId="15" fillId="0" borderId="3" xfId="3" applyFont="1" applyBorder="1" applyAlignment="1">
      <alignment horizontal="left" vertical="center" wrapText="1"/>
    </xf>
    <xf numFmtId="2" fontId="15" fillId="0" borderId="3" xfId="3" applyNumberFormat="1" applyFont="1" applyBorder="1" applyAlignment="1">
      <alignment horizontal="center" vertical="center" wrapText="1"/>
    </xf>
    <xf numFmtId="4" fontId="18" fillId="0" borderId="3" xfId="3" applyNumberFormat="1" applyFont="1" applyBorder="1" applyAlignment="1">
      <alignment horizontal="center" vertical="center" wrapText="1"/>
    </xf>
    <xf numFmtId="0" fontId="15" fillId="0" borderId="0" xfId="0" applyFont="1"/>
    <xf numFmtId="0" fontId="12" fillId="0" borderId="3" xfId="0" applyFont="1" applyBorder="1" applyAlignment="1">
      <alignment horizontal="center" vertical="center" wrapText="1"/>
    </xf>
    <xf numFmtId="0" fontId="12" fillId="0" borderId="3" xfId="0" applyFont="1" applyBorder="1" applyAlignment="1">
      <alignment horizontal="justify" vertical="center" wrapText="1"/>
    </xf>
    <xf numFmtId="0" fontId="11" fillId="0" borderId="3" xfId="0" applyFont="1" applyBorder="1" applyAlignment="1">
      <alignment horizontal="justify" vertical="center" wrapText="1"/>
    </xf>
    <xf numFmtId="0" fontId="15" fillId="0" borderId="0" xfId="3" applyFont="1" applyAlignment="1">
      <alignment horizontal="left"/>
    </xf>
    <xf numFmtId="0" fontId="15" fillId="0" borderId="0" xfId="3" applyFont="1" applyAlignment="1">
      <alignment wrapText="1"/>
    </xf>
    <xf numFmtId="0" fontId="15" fillId="0" borderId="0" xfId="3" applyFont="1"/>
    <xf numFmtId="0" fontId="20" fillId="2" borderId="3" xfId="3" applyFont="1" applyFill="1" applyBorder="1" applyAlignment="1">
      <alignment horizontal="center" vertical="center"/>
    </xf>
    <xf numFmtId="0" fontId="20" fillId="2" borderId="3" xfId="3" applyFont="1" applyFill="1" applyBorder="1" applyAlignment="1">
      <alignment horizontal="center" vertical="center" wrapText="1"/>
    </xf>
    <xf numFmtId="1" fontId="15" fillId="0" borderId="0" xfId="3" applyNumberFormat="1" applyFont="1"/>
    <xf numFmtId="0" fontId="21" fillId="0" borderId="3"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3" xfId="3" applyFont="1" applyBorder="1" applyAlignment="1">
      <alignment horizontal="center" vertical="center" wrapText="1"/>
    </xf>
    <xf numFmtId="4" fontId="20" fillId="3" borderId="3" xfId="3" applyNumberFormat="1" applyFont="1" applyFill="1" applyBorder="1" applyAlignment="1">
      <alignment horizontal="center" vertical="center" wrapText="1"/>
    </xf>
    <xf numFmtId="0" fontId="22" fillId="0" borderId="0" xfId="1" applyFont="1" applyAlignment="1">
      <alignment horizontal="right" vertical="center" wrapText="1"/>
    </xf>
    <xf numFmtId="0" fontId="15" fillId="0" borderId="0" xfId="1" applyFont="1"/>
    <xf numFmtId="0" fontId="22" fillId="0" borderId="0" xfId="1" applyFont="1" applyAlignment="1">
      <alignment vertical="center" wrapText="1"/>
    </xf>
    <xf numFmtId="4" fontId="15" fillId="0" borderId="0" xfId="1" applyNumberFormat="1" applyFont="1"/>
    <xf numFmtId="0" fontId="23" fillId="0" borderId="0" xfId="3" applyFont="1" applyAlignment="1">
      <alignment horizontal="left" vertical="center" wrapText="1"/>
    </xf>
    <xf numFmtId="0" fontId="8" fillId="0" borderId="0" xfId="1" applyFont="1" applyAlignment="1">
      <alignment horizontal="left" vertical="center"/>
    </xf>
    <xf numFmtId="0" fontId="19" fillId="0" borderId="0" xfId="1" applyFont="1" applyAlignment="1">
      <alignment horizontal="left" vertical="center"/>
    </xf>
    <xf numFmtId="0" fontId="19" fillId="0" borderId="0" xfId="7" applyFont="1" applyAlignment="1">
      <alignment vertical="center"/>
    </xf>
    <xf numFmtId="0" fontId="19" fillId="0" borderId="0" xfId="1" applyFont="1" applyAlignment="1">
      <alignment vertical="center"/>
    </xf>
    <xf numFmtId="0" fontId="24" fillId="0" borderId="0" xfId="1" applyFont="1"/>
    <xf numFmtId="0" fontId="9" fillId="0" borderId="0" xfId="1" applyFont="1"/>
    <xf numFmtId="0" fontId="8" fillId="0" borderId="0" xfId="3" applyFont="1"/>
    <xf numFmtId="0" fontId="8" fillId="0" borderId="0" xfId="0" applyFont="1" applyAlignment="1">
      <alignment horizontal="right"/>
    </xf>
    <xf numFmtId="2" fontId="8" fillId="0" borderId="0" xfId="0" applyNumberFormat="1" applyFont="1" applyAlignment="1">
      <alignment horizontal="center"/>
    </xf>
    <xf numFmtId="0" fontId="8" fillId="0" borderId="0" xfId="0" applyFont="1" applyAlignment="1">
      <alignment horizontal="center"/>
    </xf>
    <xf numFmtId="0" fontId="27" fillId="0" borderId="0" xfId="8" applyFont="1" applyAlignment="1" applyProtection="1">
      <alignment horizontal="centerContinuous" wrapText="1"/>
      <protection locked="0"/>
    </xf>
    <xf numFmtId="0" fontId="28" fillId="0" borderId="0" xfId="8" applyFont="1" applyAlignment="1" applyProtection="1">
      <alignment horizontal="centerContinuous" wrapText="1"/>
      <protection locked="0"/>
    </xf>
    <xf numFmtId="0" fontId="4" fillId="0" borderId="0" xfId="8" applyAlignment="1">
      <alignment horizontal="centerContinuous"/>
    </xf>
    <xf numFmtId="0" fontId="4" fillId="0" borderId="0" xfId="8" applyAlignment="1" applyProtection="1">
      <alignment horizontal="centerContinuous"/>
      <protection locked="0"/>
    </xf>
    <xf numFmtId="0" fontId="4" fillId="0" borderId="0" xfId="8" applyProtection="1">
      <protection locked="0"/>
    </xf>
    <xf numFmtId="0" fontId="29" fillId="0" borderId="0" xfId="8" applyFont="1"/>
    <xf numFmtId="0" fontId="29" fillId="0" borderId="0" xfId="8" applyFont="1" applyAlignment="1">
      <alignment wrapText="1"/>
    </xf>
    <xf numFmtId="0" fontId="4" fillId="0" borderId="0" xfId="8" applyAlignment="1">
      <alignment horizontal="center"/>
    </xf>
    <xf numFmtId="0" fontId="4" fillId="0" borderId="0" xfId="8" applyAlignment="1" applyProtection="1">
      <alignment horizontal="center"/>
      <protection locked="0"/>
    </xf>
    <xf numFmtId="0" fontId="4" fillId="0" borderId="0" xfId="8"/>
    <xf numFmtId="0" fontId="4" fillId="0" borderId="0" xfId="8" applyAlignment="1" applyProtection="1">
      <alignment wrapText="1"/>
      <protection locked="0"/>
    </xf>
    <xf numFmtId="0" fontId="30" fillId="0" borderId="0" xfId="9" applyFont="1" applyAlignment="1">
      <alignment wrapText="1"/>
    </xf>
    <xf numFmtId="0" fontId="16" fillId="0" borderId="0" xfId="8" applyFont="1" applyAlignment="1">
      <alignment vertical="center"/>
    </xf>
    <xf numFmtId="0" fontId="31" fillId="0" borderId="0" xfId="10" applyFont="1"/>
    <xf numFmtId="0" fontId="30" fillId="0" borderId="0" xfId="9" applyFont="1" applyAlignment="1">
      <alignment horizontal="left" wrapText="1"/>
    </xf>
    <xf numFmtId="0" fontId="13" fillId="0" borderId="0" xfId="10" applyFont="1" applyAlignment="1">
      <alignment vertical="center"/>
    </xf>
    <xf numFmtId="0" fontId="13" fillId="0" borderId="0" xfId="10" applyFont="1"/>
    <xf numFmtId="0" fontId="30" fillId="0" borderId="0" xfId="9" applyFont="1" applyAlignment="1">
      <alignment horizontal="left"/>
    </xf>
    <xf numFmtId="0" fontId="30" fillId="0" borderId="0" xfId="9" applyFont="1" applyAlignment="1">
      <alignment horizontal="center"/>
    </xf>
    <xf numFmtId="0" fontId="32" fillId="0" borderId="0" xfId="9" applyFont="1" applyAlignment="1">
      <alignment horizontal="left"/>
    </xf>
    <xf numFmtId="0" fontId="33" fillId="0" borderId="0" xfId="8" applyFont="1" applyAlignment="1">
      <alignment horizontal="left" vertical="top"/>
    </xf>
    <xf numFmtId="0" fontId="32" fillId="0" borderId="0" xfId="9" applyFont="1" applyAlignment="1">
      <alignment horizontal="center" vertical="top" wrapText="1"/>
    </xf>
    <xf numFmtId="2" fontId="29" fillId="0" borderId="0" xfId="8" applyNumberFormat="1" applyFont="1"/>
    <xf numFmtId="0" fontId="16" fillId="0" borderId="0" xfId="10" applyFont="1" applyAlignment="1">
      <alignment horizontal="left"/>
    </xf>
    <xf numFmtId="0" fontId="13" fillId="0" borderId="0" xfId="10" applyFont="1" applyAlignment="1">
      <alignment horizontal="left"/>
    </xf>
    <xf numFmtId="0" fontId="4" fillId="0" borderId="0" xfId="8" applyAlignment="1">
      <alignment horizontal="left"/>
    </xf>
    <xf numFmtId="0" fontId="13" fillId="0" borderId="0" xfId="8" applyFont="1" applyAlignment="1">
      <alignment horizontal="left"/>
    </xf>
    <xf numFmtId="2" fontId="13" fillId="0" borderId="0" xfId="10" applyNumberFormat="1" applyFont="1" applyAlignment="1">
      <alignment horizontal="left"/>
    </xf>
    <xf numFmtId="0" fontId="13" fillId="0" borderId="0" xfId="3" applyFont="1" applyAlignment="1">
      <alignment horizontal="left"/>
    </xf>
    <xf numFmtId="0" fontId="3" fillId="0" borderId="0" xfId="8" applyFont="1" applyAlignment="1" applyProtection="1">
      <alignment horizontal="center"/>
      <protection locked="0"/>
    </xf>
    <xf numFmtId="0" fontId="4" fillId="4" borderId="0" xfId="8" applyFill="1" applyProtection="1">
      <protection locked="0"/>
    </xf>
    <xf numFmtId="0" fontId="4" fillId="4" borderId="0" xfId="8" applyFill="1"/>
    <xf numFmtId="0" fontId="4" fillId="5" borderId="0" xfId="8" applyFill="1" applyAlignment="1" applyProtection="1">
      <alignment wrapText="1"/>
      <protection locked="0"/>
    </xf>
    <xf numFmtId="0" fontId="4" fillId="5" borderId="0" xfId="8" applyFill="1" applyAlignment="1">
      <alignment horizontal="center"/>
    </xf>
    <xf numFmtId="0" fontId="3" fillId="5" borderId="0" xfId="8" applyFont="1" applyFill="1" applyAlignment="1" applyProtection="1">
      <alignment horizontal="center"/>
      <protection locked="0"/>
    </xf>
    <xf numFmtId="0" fontId="3" fillId="5" borderId="0" xfId="8" applyFont="1" applyFill="1" applyAlignment="1" applyProtection="1">
      <alignment horizontal="center" wrapText="1"/>
      <protection locked="0"/>
    </xf>
    <xf numFmtId="0" fontId="3" fillId="6" borderId="13" xfId="8" applyFont="1" applyFill="1" applyBorder="1" applyAlignment="1">
      <alignment horizontal="center" wrapText="1"/>
    </xf>
    <xf numFmtId="0" fontId="3" fillId="6" borderId="14" xfId="8" applyFont="1" applyFill="1" applyBorder="1" applyAlignment="1">
      <alignment horizontal="center" wrapText="1"/>
    </xf>
    <xf numFmtId="0" fontId="3" fillId="0" borderId="0" xfId="8" applyFont="1" applyAlignment="1">
      <alignment horizontal="center"/>
    </xf>
    <xf numFmtId="0" fontId="3" fillId="0" borderId="0" xfId="8" applyFont="1" applyAlignment="1">
      <alignment horizontal="left"/>
    </xf>
    <xf numFmtId="0" fontId="3" fillId="6" borderId="1" xfId="8" applyFont="1" applyFill="1" applyBorder="1" applyAlignment="1">
      <alignment horizontal="center" wrapText="1"/>
    </xf>
    <xf numFmtId="0" fontId="4" fillId="0" borderId="0" xfId="8" applyAlignment="1" applyProtection="1">
      <alignment horizontal="centerContinuous" wrapText="1"/>
      <protection locked="0"/>
    </xf>
    <xf numFmtId="0" fontId="0" fillId="0" borderId="0" xfId="0" applyAlignment="1">
      <alignment horizontal="centerContinuous"/>
    </xf>
    <xf numFmtId="0" fontId="3" fillId="0" borderId="0" xfId="8" applyFont="1" applyAlignment="1">
      <alignment horizontal="centerContinuous"/>
    </xf>
    <xf numFmtId="0" fontId="3" fillId="6" borderId="15" xfId="8" applyFont="1" applyFill="1" applyBorder="1" applyAlignment="1">
      <alignment horizontal="centerContinuous"/>
    </xf>
    <xf numFmtId="0" fontId="4" fillId="6" borderId="16" xfId="8" applyFill="1" applyBorder="1" applyAlignment="1">
      <alignment horizontal="centerContinuous"/>
    </xf>
    <xf numFmtId="0" fontId="4" fillId="6" borderId="17" xfId="8" applyFill="1" applyBorder="1" applyAlignment="1">
      <alignment horizontal="centerContinuous"/>
    </xf>
    <xf numFmtId="0" fontId="35" fillId="0" borderId="0" xfId="8" applyFont="1" applyAlignment="1">
      <alignment horizontal="left"/>
    </xf>
    <xf numFmtId="0" fontId="3" fillId="0" borderId="0" xfId="8" applyFont="1" applyProtection="1">
      <protection locked="0"/>
    </xf>
    <xf numFmtId="0" fontId="3" fillId="0" borderId="0" xfId="8" applyFont="1"/>
    <xf numFmtId="0" fontId="3" fillId="0" borderId="0" xfId="8" applyFont="1" applyAlignment="1" applyProtection="1">
      <alignment wrapText="1"/>
      <protection locked="0"/>
    </xf>
    <xf numFmtId="0" fontId="3" fillId="0" borderId="2" xfId="8" applyFont="1" applyBorder="1" applyAlignment="1">
      <alignment horizontal="center"/>
    </xf>
    <xf numFmtId="0" fontId="3" fillId="0" borderId="12" xfId="8" applyFont="1" applyBorder="1" applyAlignment="1">
      <alignment horizontal="center"/>
    </xf>
    <xf numFmtId="0" fontId="3" fillId="0" borderId="0" xfId="8" applyFont="1" applyAlignment="1" applyProtection="1">
      <alignment horizontal="centerContinuous"/>
      <protection locked="0"/>
    </xf>
    <xf numFmtId="0" fontId="36" fillId="0" borderId="0" xfId="8" applyFont="1"/>
    <xf numFmtId="0" fontId="6" fillId="0" borderId="0" xfId="1" applyFont="1" applyAlignment="1">
      <alignment horizontal="left" wrapText="1"/>
    </xf>
    <xf numFmtId="0" fontId="6" fillId="0" borderId="0" xfId="8" applyFont="1" applyAlignment="1" applyProtection="1">
      <alignment horizontal="left"/>
      <protection locked="0"/>
    </xf>
    <xf numFmtId="0" fontId="2" fillId="0" borderId="0" xfId="8" applyFont="1" applyProtection="1">
      <protection locked="0"/>
    </xf>
    <xf numFmtId="0" fontId="2" fillId="0" borderId="0" xfId="8" applyFont="1"/>
    <xf numFmtId="0" fontId="2" fillId="0" borderId="0" xfId="8" applyFont="1" applyAlignment="1" applyProtection="1">
      <alignment wrapText="1"/>
      <protection locked="0"/>
    </xf>
    <xf numFmtId="0" fontId="2" fillId="0" borderId="0" xfId="8" applyFont="1" applyAlignment="1">
      <alignment horizontal="center"/>
    </xf>
    <xf numFmtId="0" fontId="8" fillId="0" borderId="0" xfId="8" applyFont="1" applyAlignment="1" applyProtection="1">
      <alignment horizontal="center"/>
      <protection locked="0"/>
    </xf>
    <xf numFmtId="0" fontId="1" fillId="0" borderId="0" xfId="8" applyFont="1" applyProtection="1">
      <protection locked="0"/>
    </xf>
    <xf numFmtId="0" fontId="1" fillId="0" borderId="0" xfId="8" applyFont="1"/>
    <xf numFmtId="0" fontId="1" fillId="0" borderId="0" xfId="8" applyFont="1" applyAlignment="1" applyProtection="1">
      <alignment wrapText="1"/>
      <protection locked="0"/>
    </xf>
    <xf numFmtId="0" fontId="6" fillId="0" borderId="0" xfId="1" applyFont="1" applyAlignment="1">
      <alignment horizontal="left" wrapText="1"/>
    </xf>
    <xf numFmtId="0" fontId="30" fillId="0" borderId="0" xfId="9" applyFont="1" applyAlignment="1">
      <alignment horizontal="left" wrapText="1"/>
    </xf>
    <xf numFmtId="0" fontId="32" fillId="0" borderId="0" xfId="9" applyFont="1" applyAlignment="1">
      <alignment horizontal="left" wrapText="1"/>
    </xf>
    <xf numFmtId="0" fontId="34" fillId="0" borderId="0" xfId="8" applyFont="1" applyAlignment="1">
      <alignment horizontal="center" vertical="center"/>
    </xf>
    <xf numFmtId="1" fontId="13" fillId="0" borderId="0" xfId="8" applyNumberFormat="1" applyFont="1" applyAlignment="1">
      <alignment horizontal="left"/>
    </xf>
    <xf numFmtId="0" fontId="20" fillId="3" borderId="3" xfId="3" applyFont="1" applyFill="1" applyBorder="1" applyAlignment="1">
      <alignment horizontal="right" vertical="center" wrapText="1"/>
    </xf>
    <xf numFmtId="0" fontId="22" fillId="0" borderId="5" xfId="1" applyFont="1" applyBorder="1" applyAlignment="1">
      <alignment horizontal="left" vertical="center" wrapText="1"/>
    </xf>
    <xf numFmtId="0" fontId="23" fillId="0" borderId="6" xfId="1" applyFont="1" applyBorder="1" applyAlignment="1">
      <alignment horizontal="left" vertical="center" wrapText="1"/>
    </xf>
    <xf numFmtId="0" fontId="22" fillId="0" borderId="7" xfId="1" applyFont="1" applyBorder="1" applyAlignment="1">
      <alignment horizontal="left" vertical="center" wrapText="1"/>
    </xf>
    <xf numFmtId="0" fontId="26" fillId="0" borderId="5" xfId="3" applyFont="1" applyBorder="1" applyAlignment="1">
      <alignment horizontal="left" vertical="center" wrapText="1"/>
    </xf>
    <xf numFmtId="0" fontId="12" fillId="0" borderId="3" xfId="0" applyFont="1" applyBorder="1" applyAlignment="1">
      <alignment horizontal="justify" vertical="center" wrapText="1"/>
    </xf>
    <xf numFmtId="0" fontId="12" fillId="0" borderId="3" xfId="0" applyFont="1" applyBorder="1" applyAlignment="1">
      <alignment horizontal="center" vertical="center" wrapText="1"/>
    </xf>
    <xf numFmtId="0" fontId="16" fillId="0" borderId="0" xfId="0" applyFont="1" applyAlignment="1">
      <alignment horizontal="center" vertical="center"/>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2" fontId="10" fillId="0" borderId="0" xfId="3" applyNumberFormat="1"/>
  </cellXfs>
  <cellStyles count="11">
    <cellStyle name="Excel Built-in Normal" xfId="7" xr:uid="{3229A938-7EBA-4764-A53C-F91247C7E275}"/>
    <cellStyle name="Normal" xfId="0" builtinId="0"/>
    <cellStyle name="Normal 2" xfId="3" xr:uid="{F6CD15F2-6106-4A74-A9B0-196F2812BCB2}"/>
    <cellStyle name="Normal 2 2" xfId="10" xr:uid="{D84F8CE2-4773-4465-9420-48A3522B8C3F}"/>
    <cellStyle name="Normal 2 3 2 2" xfId="4" xr:uid="{AF90FA21-87F5-4A2A-B848-8B651A7D51E2}"/>
    <cellStyle name="Normal 2 5 2" xfId="5" xr:uid="{6EBB28F3-C24C-40CE-8F31-3F02EE41C8D0}"/>
    <cellStyle name="Normal 3" xfId="8" xr:uid="{B20E774E-F59D-4216-8C12-20A9D53E4D1C}"/>
    <cellStyle name="Normal 3 2" xfId="9" xr:uid="{25E138ED-AAF4-45E6-B8BB-A01087987F91}"/>
    <cellStyle name="Normal 4" xfId="1" xr:uid="{63EEBBA0-3FED-4F49-9BEC-DBE461A12742}"/>
    <cellStyle name="Normal 4 2" xfId="2" xr:uid="{8B40F166-AAA1-4136-96AC-2194D662DCD5}"/>
    <cellStyle name="Normal 5 2" xfId="6" xr:uid="{334CEE2C-4C8D-42B5-BB27-B30EC99D3022}"/>
  </cellStyles>
  <dxfs count="26">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border diagonalUp="0" diagonalDown="0" outline="0">
        <left style="medium">
          <color indexed="64"/>
        </left>
        <right/>
        <top/>
        <bottom/>
      </border>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textRotation="0" wrapText="1"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protection locked="0" hidden="0"/>
    </dxf>
    <dxf>
      <font>
        <strike val="0"/>
        <outline val="0"/>
        <shadow val="0"/>
        <u val="none"/>
        <vertAlign val="baseline"/>
        <sz val="11"/>
        <color rgb="FF000000"/>
        <name val="Calibri"/>
        <family val="2"/>
        <charset val="186"/>
        <scheme val="none"/>
      </font>
      <protection locked="0" hidden="0"/>
    </dxf>
    <dxf>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border diagonalUp="0" diagonalDown="0" outline="0">
        <left style="medium">
          <color indexed="64"/>
        </left>
        <right/>
        <top/>
        <bottom/>
      </border>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alignment horizontal="center" vertical="bottom" textRotation="0" wrapText="0"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alignment horizontal="center" vertical="bottom" textRotation="0" wrapText="0" indent="0" justifyLastLine="0" shrinkToFit="0" readingOrder="0"/>
      <protection locked="1" hidden="0"/>
    </dxf>
    <dxf>
      <font>
        <strike val="0"/>
        <outline val="0"/>
        <shadow val="0"/>
        <u val="none"/>
        <vertAlign val="baseline"/>
        <sz val="11"/>
        <color theme="1"/>
        <name val="Calibri"/>
        <family val="2"/>
        <charset val="186"/>
        <scheme val="minor"/>
      </font>
      <alignment textRotation="0" wrapText="1" indent="0" justifyLastLine="0" shrinkToFit="0" readingOrder="0"/>
      <protection locked="0"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numFmt numFmtId="0" formatCode="General"/>
      <protection locked="1" hidden="0"/>
    </dxf>
    <dxf>
      <font>
        <strike val="0"/>
        <outline val="0"/>
        <shadow val="0"/>
        <u val="none"/>
        <vertAlign val="baseline"/>
        <sz val="11"/>
        <color theme="1"/>
        <name val="Calibri"/>
        <family val="2"/>
        <charset val="186"/>
        <scheme val="minor"/>
      </font>
      <protection locked="0" hidden="0"/>
    </dxf>
    <dxf>
      <font>
        <strike val="0"/>
        <outline val="0"/>
        <shadow val="0"/>
        <u val="none"/>
        <vertAlign val="baseline"/>
        <sz val="11"/>
        <color theme="1"/>
        <name val="Calibri"/>
        <family val="2"/>
        <charset val="186"/>
        <scheme val="minor"/>
      </font>
      <protection locked="0" hidden="0"/>
    </dxf>
    <dxf>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828675</xdr:colOff>
      <xdr:row>4</xdr:row>
      <xdr:rowOff>0</xdr:rowOff>
    </xdr:from>
    <xdr:ext cx="304800" cy="304800"/>
    <xdr:sp macro="" textlink="">
      <xdr:nvSpPr>
        <xdr:cNvPr id="3" name="AutoShape 4">
          <a:extLst>
            <a:ext uri="{FF2B5EF4-FFF2-40B4-BE49-F238E27FC236}">
              <a16:creationId xmlns:a16="http://schemas.microsoft.com/office/drawing/2014/main" id="{5EE4BC3F-629D-47B0-8C7B-712E89A989D5}"/>
            </a:ext>
          </a:extLst>
        </xdr:cNvPr>
        <xdr:cNvSpPr>
          <a:spLocks noChangeAspect="1" noChangeArrowheads="1"/>
        </xdr:cNvSpPr>
      </xdr:nvSpPr>
      <xdr:spPr bwMode="auto">
        <a:xfrm>
          <a:off x="5362575" y="62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828675</xdr:colOff>
      <xdr:row>2</xdr:row>
      <xdr:rowOff>638175</xdr:rowOff>
    </xdr:from>
    <xdr:ext cx="304800" cy="304800"/>
    <xdr:sp macro="" textlink="">
      <xdr:nvSpPr>
        <xdr:cNvPr id="4" name="AutoShape 4">
          <a:extLst>
            <a:ext uri="{FF2B5EF4-FFF2-40B4-BE49-F238E27FC236}">
              <a16:creationId xmlns:a16="http://schemas.microsoft.com/office/drawing/2014/main" id="{CE77A87A-A815-44F3-936B-E39F627AF88E}"/>
            </a:ext>
          </a:extLst>
        </xdr:cNvPr>
        <xdr:cNvSpPr>
          <a:spLocks noChangeAspect="1" noChangeArrowheads="1"/>
        </xdr:cNvSpPr>
      </xdr:nvSpPr>
      <xdr:spPr bwMode="auto">
        <a:xfrm>
          <a:off x="5362575" y="23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828675</xdr:colOff>
      <xdr:row>4</xdr:row>
      <xdr:rowOff>0</xdr:rowOff>
    </xdr:from>
    <xdr:ext cx="304800" cy="304800"/>
    <xdr:sp macro="" textlink="">
      <xdr:nvSpPr>
        <xdr:cNvPr id="2" name="AutoShape 4">
          <a:extLst>
            <a:ext uri="{FF2B5EF4-FFF2-40B4-BE49-F238E27FC236}">
              <a16:creationId xmlns:a16="http://schemas.microsoft.com/office/drawing/2014/main" id="{DDFA1AC3-F19C-422B-AAE0-EDB9A999E635}"/>
            </a:ext>
          </a:extLst>
        </xdr:cNvPr>
        <xdr:cNvSpPr>
          <a:spLocks noChangeAspect="1" noChangeArrowheads="1"/>
        </xdr:cNvSpPr>
      </xdr:nvSpPr>
      <xdr:spPr bwMode="auto">
        <a:xfrm>
          <a:off x="5648325" y="127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828675</xdr:colOff>
      <xdr:row>2</xdr:row>
      <xdr:rowOff>638175</xdr:rowOff>
    </xdr:from>
    <xdr:ext cx="304800" cy="304800"/>
    <xdr:sp macro="" textlink="">
      <xdr:nvSpPr>
        <xdr:cNvPr id="3" name="AutoShape 4">
          <a:extLst>
            <a:ext uri="{FF2B5EF4-FFF2-40B4-BE49-F238E27FC236}">
              <a16:creationId xmlns:a16="http://schemas.microsoft.com/office/drawing/2014/main" id="{AE2C3BAA-FF49-41B9-A627-D5FC6143A75E}"/>
            </a:ext>
          </a:extLst>
        </xdr:cNvPr>
        <xdr:cNvSpPr>
          <a:spLocks noChangeAspect="1" noChangeArrowheads="1"/>
        </xdr:cNvSpPr>
      </xdr:nvSpPr>
      <xdr:spPr bwMode="auto">
        <a:xfrm>
          <a:off x="5648325" y="1006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8CA51C-4541-4F52-80AE-19A80261FEBB}" name="Table1" displayName="Table1" ref="A5:K69" totalsRowShown="0" headerRowDxfId="25" dataDxfId="24">
  <autoFilter ref="A5:K69" xr:uid="{DDAB47C3-C9A9-4C27-A07F-9F2C39D1784F}"/>
  <sortState xmlns:xlrd2="http://schemas.microsoft.com/office/spreadsheetml/2017/richdata2" ref="A6:K69">
    <sortCondition ref="A5:A69"/>
  </sortState>
  <tableColumns count="11">
    <tableColumn id="2" xr3:uid="{643C6544-B251-417B-937E-273C1B1C6366}" name="Adrese" dataDxfId="23"/>
    <tableColumn id="3" xr3:uid="{81BDAEFF-795F-45A0-A3D1-A60A56722509}" name="Kadastra apzīmējums" dataDxfId="22"/>
    <tableColumn id="4" xr3:uid="{BC0A2B27-8F65-49C7-AB70-6F8428042B02}" name="Adreses PIN" dataDxfId="21"/>
    <tableColumn id="15" xr3:uid="{C62E8F49-551B-4FD9-BC03-F814E0115EA6}" name="Sniegtais pakalpojums" dataDxfId="20"/>
    <tableColumn id="7" xr3:uid="{C3B70135-E3CE-4590-BED3-881E974D61E4}" name="Produkta kods" dataDxfId="19"/>
    <tableColumn id="9" xr3:uid="{9F6A79B1-8E4B-4122-999A-9812511DB3DC}" name="Periodiskums" dataDxfId="18"/>
    <tableColumn id="12" xr3:uid="{23CA90A7-D1E4-4F42-9D8A-16B668F8DF4D}" name="Apkopju skaits gadā" dataDxfId="17" dataCellStyle="Normal 3"/>
    <tableColumn id="5" xr3:uid="{2B1D2735-8A70-4200-84A9-DCA367D10444}" name="Vienas apkopes_x000a_ laika norma,_x000a_cilv/h" dataDxfId="16" dataCellStyle="Normal 3"/>
    <tableColumn id="13" xr3:uid="{7DDB95F1-737D-4A67-89A9-74E6970A3A17}" name="Darba stundas likme,_x000a_EUR bez PVN" dataDxfId="15"/>
    <tableColumn id="6" xr3:uid="{14BB8656-22B9-4A59-BDAE-1897B1A202DA}" name="Vienas apkopes reizes cena,_x000a_EUR bez PVN" dataDxfId="14" dataCellStyle="Normal 3">
      <calculatedColumnFormula>Table1[[#This Row],[Darba stundas likme,
EUR bez PVN]]*Table1[[#This Row],[Vienas apkopes
 laika norma,
cilv/h]]</calculatedColumnFormula>
    </tableColumn>
    <tableColumn id="8" xr3:uid="{F753DC15-2D5E-4B7E-B91D-AAE6C3660902}" name="Cena gadā,_x000a_EUR bez PVN" dataDxfId="13" dataCellStyle="Normal 3">
      <calculatedColumnFormula>Table1[[#This Row],[Vienas apkopes reizes cena,
EUR bez PVN]]*Table1[[#This Row],[Apkopju skaits gadā]]</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FC8621F-3E0D-45FE-81A1-B23636D99106}" name="Table14" displayName="Table14" ref="A5:K21" totalsRowShown="0" headerRowDxfId="12" dataDxfId="11">
  <autoFilter ref="A5:K21" xr:uid="{DDAB47C3-C9A9-4C27-A07F-9F2C39D1784F}"/>
  <sortState xmlns:xlrd2="http://schemas.microsoft.com/office/spreadsheetml/2017/richdata2" ref="A6:K21">
    <sortCondition ref="A5:A21"/>
  </sortState>
  <tableColumns count="11">
    <tableColumn id="2" xr3:uid="{1368CA65-D0F0-401E-BC9A-A50E47B441FB}" name="Adrese" dataDxfId="10"/>
    <tableColumn id="3" xr3:uid="{59D0AD29-A8E8-46F7-A592-ED2EA7E8AAE4}" name="Kadastra apzīmējums" dataDxfId="9"/>
    <tableColumn id="4" xr3:uid="{C880F977-E95D-4321-821A-6129B1C58432}" name="Adreses PIN" dataDxfId="8"/>
    <tableColumn id="15" xr3:uid="{6754D5CE-8CB8-41FB-8C63-59A0DFB7AFE8}" name="Sniegtais pakalpojums" dataDxfId="7"/>
    <tableColumn id="7" xr3:uid="{1C9AC18C-AF9B-4912-9E9D-079A13811CCA}" name="Produkta kods" dataDxfId="6"/>
    <tableColumn id="9" xr3:uid="{AE0C2055-F544-44F2-86F4-41A7A3B6832D}" name="Periodiskums" dataDxfId="5"/>
    <tableColumn id="12" xr3:uid="{11354F5F-0036-4DA0-95CC-FD82399B0727}" name="Apkopju skaits gadā" dataDxfId="4" dataCellStyle="Normal 3"/>
    <tableColumn id="5" xr3:uid="{1F741097-DB55-4AB3-A11D-28B6BDA909DD}" name="Vienas apkopes_x000a_ laika norma,_x000a_cilv/h" dataDxfId="3" dataCellStyle="Normal 3"/>
    <tableColumn id="13" xr3:uid="{6C1599D1-76F0-4B70-80EE-8DD5406062CC}" name="Darba stundas likme,_x000a_EUR bez PVN" dataDxfId="2"/>
    <tableColumn id="6" xr3:uid="{A3921BA1-A48C-4329-AAF8-9CEB6111727D}" name="Vienas apkopes reizes cena,_x000a_EUR bez PVN" dataDxfId="1" dataCellStyle="Normal 3">
      <calculatedColumnFormula>Table14[[#This Row],[Darba stundas likme,
EUR bez PVN]]*Table14[[#This Row],[Vienas apkopes
 laika norma,
cilv/h]]</calculatedColumnFormula>
    </tableColumn>
    <tableColumn id="8" xr3:uid="{32EBFD7E-557F-40F4-8CAB-DFBD3AAE1296}" name="Cena gadā,_x000a_EUR bez PVN" dataDxfId="0" dataCellStyle="Normal 3">
      <calculatedColumnFormula>Table14[[#This Row],[Vienas apkopes reizes cena,
EUR bez PVN]]*Table14[[#This Row],[Apkopju skaits gadā]]</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AA161-34B2-4471-A4F9-D0E18E1C0533}">
  <sheetPr>
    <tabColor rgb="FF7030A0"/>
  </sheetPr>
  <dimension ref="A1:N100"/>
  <sheetViews>
    <sheetView showWhiteSpace="0" topLeftCell="C46" zoomScale="85" zoomScaleNormal="85" workbookViewId="0">
      <selection activeCell="D66" sqref="D66:D67"/>
    </sheetView>
  </sheetViews>
  <sheetFormatPr defaultColWidth="8.88671875" defaultRowHeight="14.4" x14ac:dyDescent="0.3"/>
  <cols>
    <col min="1" max="1" width="45.109375" style="42" customWidth="1"/>
    <col min="2" max="2" width="23.88671875" style="47" customWidth="1"/>
    <col min="3" max="3" width="20.44140625" style="47" customWidth="1"/>
    <col min="4" max="4" width="75.88671875" style="48" customWidth="1"/>
    <col min="5" max="5" width="18.88671875" style="45" customWidth="1"/>
    <col min="6" max="6" width="23.88671875" style="46" customWidth="1"/>
    <col min="7" max="7" width="23" customWidth="1"/>
    <col min="8" max="11" width="18.88671875" style="45" customWidth="1"/>
    <col min="12" max="12" width="16.109375" style="45" customWidth="1"/>
    <col min="13" max="13" width="16.44140625" style="47" hidden="1" customWidth="1"/>
    <col min="14" max="14" width="16.88671875" style="47" customWidth="1"/>
    <col min="15" max="15" width="15.109375" style="42" customWidth="1"/>
    <col min="16" max="16384" width="8.88671875" style="42"/>
  </cols>
  <sheetData>
    <row r="1" spans="1:14" x14ac:dyDescent="0.3">
      <c r="D1" s="88"/>
      <c r="E1" s="76"/>
      <c r="F1" s="67"/>
      <c r="G1" s="9"/>
      <c r="H1" s="85" t="s">
        <v>125</v>
      </c>
      <c r="I1" s="86"/>
      <c r="J1" s="86"/>
      <c r="K1" s="76"/>
    </row>
    <row r="2" spans="1:14" x14ac:dyDescent="0.3">
      <c r="D2" s="88"/>
      <c r="E2" s="76"/>
      <c r="F2" s="67"/>
      <c r="G2" s="9"/>
      <c r="H2" s="77"/>
      <c r="I2" s="86"/>
      <c r="J2" s="86"/>
      <c r="K2" s="76"/>
    </row>
    <row r="3" spans="1:14" ht="54.6" thickBot="1" x14ac:dyDescent="0.4">
      <c r="A3" s="38" t="s">
        <v>124</v>
      </c>
      <c r="B3" s="38"/>
      <c r="C3" s="38"/>
      <c r="D3" s="39"/>
      <c r="E3" s="81"/>
      <c r="F3" s="91"/>
      <c r="G3" s="91"/>
      <c r="H3" s="81"/>
      <c r="I3" s="81"/>
      <c r="J3" s="81"/>
      <c r="K3" s="81"/>
      <c r="L3" s="42"/>
      <c r="M3" s="42"/>
      <c r="N3" s="42"/>
    </row>
    <row r="4" spans="1:14" ht="16.2" thickBot="1" x14ac:dyDescent="0.35">
      <c r="A4" s="92" t="s">
        <v>133</v>
      </c>
      <c r="B4" s="43"/>
      <c r="C4" s="43"/>
      <c r="D4" s="44"/>
      <c r="G4" s="42"/>
      <c r="H4" s="82" t="s">
        <v>127</v>
      </c>
      <c r="I4" s="83"/>
      <c r="J4" s="83"/>
      <c r="K4" s="84"/>
      <c r="L4" s="47"/>
      <c r="M4" s="42"/>
      <c r="N4" s="42"/>
    </row>
    <row r="5" spans="1:14" ht="43.2" x14ac:dyDescent="0.3">
      <c r="A5" s="68" t="s">
        <v>71</v>
      </c>
      <c r="B5" s="69" t="s">
        <v>72</v>
      </c>
      <c r="C5" s="69" t="s">
        <v>73</v>
      </c>
      <c r="D5" s="70" t="s">
        <v>74</v>
      </c>
      <c r="E5" s="71" t="s">
        <v>75</v>
      </c>
      <c r="F5" s="72" t="s">
        <v>0</v>
      </c>
      <c r="G5" s="73" t="s">
        <v>120</v>
      </c>
      <c r="H5" s="78" t="s">
        <v>126</v>
      </c>
      <c r="I5" s="74" t="s">
        <v>121</v>
      </c>
      <c r="J5" s="74" t="s">
        <v>122</v>
      </c>
      <c r="K5" s="75" t="s">
        <v>123</v>
      </c>
      <c r="L5" s="42"/>
      <c r="M5" s="42"/>
      <c r="N5" s="42"/>
    </row>
    <row r="6" spans="1:14" x14ac:dyDescent="0.3">
      <c r="A6" s="100" t="s">
        <v>144</v>
      </c>
      <c r="B6" s="87"/>
      <c r="C6" s="87"/>
      <c r="D6" s="88" t="s">
        <v>79</v>
      </c>
      <c r="E6" s="76" t="s">
        <v>80</v>
      </c>
      <c r="F6" s="67" t="s">
        <v>77</v>
      </c>
      <c r="G6" s="67">
        <v>12</v>
      </c>
      <c r="H6" s="89"/>
      <c r="I6" s="76"/>
      <c r="J6" s="76">
        <f>Table1[[#This Row],[Darba stundas likme,
EUR bez PVN]]*Table1[[#This Row],[Vienas apkopes
 laika norma,
cilv/h]]</f>
        <v>0</v>
      </c>
      <c r="K6" s="90">
        <f>Table1[[#This Row],[Vienas apkopes reizes cena,
EUR bez PVN]]*Table1[[#This Row],[Apkopju skaits gadā]]</f>
        <v>0</v>
      </c>
      <c r="L6" s="42"/>
      <c r="M6" s="42"/>
      <c r="N6" s="42"/>
    </row>
    <row r="7" spans="1:14" x14ac:dyDescent="0.3">
      <c r="A7" s="86"/>
      <c r="B7" s="87"/>
      <c r="C7" s="87"/>
      <c r="D7" s="88" t="s">
        <v>79</v>
      </c>
      <c r="E7" s="98" t="s">
        <v>80</v>
      </c>
      <c r="F7" s="67" t="s">
        <v>81</v>
      </c>
      <c r="G7" s="67">
        <v>1</v>
      </c>
      <c r="H7" s="89"/>
      <c r="I7" s="76"/>
      <c r="J7" s="76">
        <f>Table1[[#This Row],[Darba stundas likme,
EUR bez PVN]]*Table1[[#This Row],[Vienas apkopes
 laika norma,
cilv/h]]</f>
        <v>0</v>
      </c>
      <c r="K7" s="90">
        <f>Table1[[#This Row],[Vienas apkopes reizes cena,
EUR bez PVN]]*Table1[[#This Row],[Apkopju skaits gadā]]</f>
        <v>0</v>
      </c>
      <c r="L7" s="42"/>
      <c r="M7" s="42"/>
      <c r="N7" s="42"/>
    </row>
    <row r="8" spans="1:14" x14ac:dyDescent="0.3">
      <c r="A8" s="95"/>
      <c r="B8" s="96"/>
      <c r="C8" s="96"/>
      <c r="D8" s="97" t="s">
        <v>140</v>
      </c>
      <c r="E8" s="98" t="s">
        <v>141</v>
      </c>
      <c r="F8" s="67" t="s">
        <v>77</v>
      </c>
      <c r="G8" s="67">
        <v>12</v>
      </c>
      <c r="H8" s="89"/>
      <c r="I8" s="76"/>
      <c r="J8" s="76">
        <f>Table1[[#This Row],[Darba stundas likme,
EUR bez PVN]]*Table1[[#This Row],[Vienas apkopes
 laika norma,
cilv/h]]</f>
        <v>0</v>
      </c>
      <c r="K8" s="90">
        <f>Table1[[#This Row],[Vienas apkopes reizes cena,
EUR bez PVN]]*Table1[[#This Row],[Apkopju skaits gadā]]</f>
        <v>0</v>
      </c>
      <c r="L8" s="42"/>
      <c r="M8" s="42"/>
      <c r="N8" s="42"/>
    </row>
    <row r="9" spans="1:14" x14ac:dyDescent="0.3">
      <c r="A9" s="95"/>
      <c r="B9" s="96"/>
      <c r="C9" s="96"/>
      <c r="D9" s="97" t="s">
        <v>140</v>
      </c>
      <c r="E9" s="98" t="s">
        <v>141</v>
      </c>
      <c r="F9" s="67" t="s">
        <v>81</v>
      </c>
      <c r="G9" s="67">
        <v>1</v>
      </c>
      <c r="H9" s="89"/>
      <c r="I9" s="76"/>
      <c r="J9" s="76">
        <f>Table1[[#This Row],[Darba stundas likme,
EUR bez PVN]]*Table1[[#This Row],[Vienas apkopes
 laika norma,
cilv/h]]</f>
        <v>0</v>
      </c>
      <c r="K9" s="90">
        <f>Table1[[#This Row],[Vienas apkopes reizes cena,
EUR bez PVN]]*Table1[[#This Row],[Apkopju skaits gadā]]</f>
        <v>0</v>
      </c>
      <c r="L9" s="42"/>
      <c r="M9" s="42"/>
      <c r="N9" s="42"/>
    </row>
    <row r="10" spans="1:14" x14ac:dyDescent="0.3">
      <c r="A10" s="86"/>
      <c r="B10" s="87"/>
      <c r="C10" s="87"/>
      <c r="D10" s="88" t="s">
        <v>7</v>
      </c>
      <c r="E10" s="76" t="s">
        <v>82</v>
      </c>
      <c r="F10" s="67" t="s">
        <v>77</v>
      </c>
      <c r="G10" s="67">
        <v>12</v>
      </c>
      <c r="H10" s="89"/>
      <c r="I10" s="76"/>
      <c r="J10" s="76">
        <f>Table1[[#This Row],[Darba stundas likme,
EUR bez PVN]]*Table1[[#This Row],[Vienas apkopes
 laika norma,
cilv/h]]</f>
        <v>0</v>
      </c>
      <c r="K10" s="90">
        <f>Table1[[#This Row],[Vienas apkopes reizes cena,
EUR bez PVN]]*Table1[[#This Row],[Apkopju skaits gadā]]</f>
        <v>0</v>
      </c>
      <c r="L10" s="42"/>
      <c r="M10" s="42"/>
      <c r="N10" s="42"/>
    </row>
    <row r="11" spans="1:14" x14ac:dyDescent="0.3">
      <c r="A11" s="86"/>
      <c r="B11" s="87"/>
      <c r="C11" s="87"/>
      <c r="D11" s="88" t="s">
        <v>7</v>
      </c>
      <c r="E11" s="76" t="s">
        <v>82</v>
      </c>
      <c r="F11" s="67" t="s">
        <v>81</v>
      </c>
      <c r="G11" s="67">
        <v>1</v>
      </c>
      <c r="H11" s="89"/>
      <c r="I11" s="76"/>
      <c r="J11" s="76">
        <f>Table1[[#This Row],[Darba stundas likme,
EUR bez PVN]]*Table1[[#This Row],[Vienas apkopes
 laika norma,
cilv/h]]</f>
        <v>0</v>
      </c>
      <c r="K11" s="90">
        <f>Table1[[#This Row],[Vienas apkopes reizes cena,
EUR bez PVN]]*Table1[[#This Row],[Apkopju skaits gadā]]</f>
        <v>0</v>
      </c>
      <c r="L11" s="42"/>
      <c r="M11" s="42"/>
      <c r="N11" s="42"/>
    </row>
    <row r="12" spans="1:14" x14ac:dyDescent="0.3">
      <c r="A12" s="86"/>
      <c r="B12" s="87"/>
      <c r="C12" s="87"/>
      <c r="D12" s="88" t="s">
        <v>8</v>
      </c>
      <c r="E12" s="76" t="s">
        <v>83</v>
      </c>
      <c r="F12" s="67" t="s">
        <v>81</v>
      </c>
      <c r="G12" s="67">
        <v>1</v>
      </c>
      <c r="H12" s="89"/>
      <c r="I12" s="76"/>
      <c r="J12" s="76">
        <f>Table1[[#This Row],[Darba stundas likme,
EUR bez PVN]]*Table1[[#This Row],[Vienas apkopes
 laika norma,
cilv/h]]</f>
        <v>0</v>
      </c>
      <c r="K12" s="90">
        <f>Table1[[#This Row],[Vienas apkopes reizes cena,
EUR bez PVN]]*Table1[[#This Row],[Apkopju skaits gadā]]</f>
        <v>0</v>
      </c>
      <c r="L12" s="42"/>
      <c r="M12" s="42"/>
      <c r="N12" s="42"/>
    </row>
    <row r="13" spans="1:14" x14ac:dyDescent="0.3">
      <c r="A13" s="86"/>
      <c r="B13" s="87"/>
      <c r="C13" s="87"/>
      <c r="D13" s="88" t="s">
        <v>9</v>
      </c>
      <c r="E13" s="76" t="s">
        <v>84</v>
      </c>
      <c r="F13" s="67" t="s">
        <v>81</v>
      </c>
      <c r="G13" s="67">
        <v>1</v>
      </c>
      <c r="H13" s="89"/>
      <c r="I13" s="76"/>
      <c r="J13" s="76">
        <f>Table1[[#This Row],[Darba stundas likme,
EUR bez PVN]]*Table1[[#This Row],[Vienas apkopes
 laika norma,
cilv/h]]</f>
        <v>0</v>
      </c>
      <c r="K13" s="90">
        <f>Table1[[#This Row],[Vienas apkopes reizes cena,
EUR bez PVN]]*Table1[[#This Row],[Apkopju skaits gadā]]</f>
        <v>0</v>
      </c>
      <c r="L13" s="42"/>
      <c r="M13" s="42"/>
      <c r="N13" s="42"/>
    </row>
    <row r="14" spans="1:14" x14ac:dyDescent="0.3">
      <c r="A14" s="86"/>
      <c r="B14" s="87"/>
      <c r="C14" s="87"/>
      <c r="D14" s="88" t="s">
        <v>10</v>
      </c>
      <c r="E14" s="76" t="s">
        <v>85</v>
      </c>
      <c r="F14" s="67" t="s">
        <v>78</v>
      </c>
      <c r="G14" s="67">
        <v>4</v>
      </c>
      <c r="H14" s="89"/>
      <c r="I14" s="76"/>
      <c r="J14" s="76">
        <f>Table1[[#This Row],[Darba stundas likme,
EUR bez PVN]]*Table1[[#This Row],[Vienas apkopes
 laika norma,
cilv/h]]</f>
        <v>0</v>
      </c>
      <c r="K14" s="90">
        <f>Table1[[#This Row],[Vienas apkopes reizes cena,
EUR bez PVN]]*Table1[[#This Row],[Apkopju skaits gadā]]</f>
        <v>0</v>
      </c>
      <c r="L14" s="42"/>
      <c r="M14" s="42"/>
      <c r="N14" s="42"/>
    </row>
    <row r="15" spans="1:14" x14ac:dyDescent="0.3">
      <c r="A15" s="86"/>
      <c r="B15" s="87"/>
      <c r="C15" s="87"/>
      <c r="D15" s="88" t="s">
        <v>10</v>
      </c>
      <c r="E15" s="76" t="s">
        <v>85</v>
      </c>
      <c r="F15" s="67" t="s">
        <v>86</v>
      </c>
      <c r="G15" s="67">
        <v>2</v>
      </c>
      <c r="H15" s="89"/>
      <c r="I15" s="76"/>
      <c r="J15" s="76">
        <f>Table1[[#This Row],[Darba stundas likme,
EUR bez PVN]]*Table1[[#This Row],[Vienas apkopes
 laika norma,
cilv/h]]</f>
        <v>0</v>
      </c>
      <c r="K15" s="90">
        <f>Table1[[#This Row],[Vienas apkopes reizes cena,
EUR bez PVN]]*Table1[[#This Row],[Apkopju skaits gadā]]</f>
        <v>0</v>
      </c>
      <c r="L15" s="42"/>
      <c r="M15" s="42"/>
      <c r="N15" s="42"/>
    </row>
    <row r="16" spans="1:14" x14ac:dyDescent="0.3">
      <c r="A16" s="86"/>
      <c r="B16" s="87"/>
      <c r="C16" s="87"/>
      <c r="D16" s="88" t="s">
        <v>10</v>
      </c>
      <c r="E16" s="76" t="s">
        <v>85</v>
      </c>
      <c r="F16" s="67" t="s">
        <v>81</v>
      </c>
      <c r="G16" s="67">
        <v>1</v>
      </c>
      <c r="H16" s="89"/>
      <c r="I16" s="76"/>
      <c r="J16" s="76">
        <f>Table1[[#This Row],[Darba stundas likme,
EUR bez PVN]]*Table1[[#This Row],[Vienas apkopes
 laika norma,
cilv/h]]</f>
        <v>0</v>
      </c>
      <c r="K16" s="90">
        <f>Table1[[#This Row],[Vienas apkopes reizes cena,
EUR bez PVN]]*Table1[[#This Row],[Apkopju skaits gadā]]</f>
        <v>0</v>
      </c>
      <c r="L16" s="42"/>
      <c r="M16" s="42"/>
      <c r="N16" s="42"/>
    </row>
    <row r="17" spans="1:14" x14ac:dyDescent="0.3">
      <c r="A17" s="86"/>
      <c r="B17" s="87"/>
      <c r="C17" s="87"/>
      <c r="D17" s="88" t="s">
        <v>11</v>
      </c>
      <c r="E17" s="76" t="s">
        <v>87</v>
      </c>
      <c r="F17" s="67" t="s">
        <v>86</v>
      </c>
      <c r="G17" s="67">
        <v>2</v>
      </c>
      <c r="H17" s="89"/>
      <c r="I17" s="76"/>
      <c r="J17" s="76">
        <f>Table1[[#This Row],[Darba stundas likme,
EUR bez PVN]]*Table1[[#This Row],[Vienas apkopes
 laika norma,
cilv/h]]</f>
        <v>0</v>
      </c>
      <c r="K17" s="90">
        <f>Table1[[#This Row],[Vienas apkopes reizes cena,
EUR bez PVN]]*Table1[[#This Row],[Apkopju skaits gadā]]</f>
        <v>0</v>
      </c>
      <c r="L17" s="42"/>
      <c r="M17" s="42"/>
      <c r="N17" s="42"/>
    </row>
    <row r="18" spans="1:14" x14ac:dyDescent="0.3">
      <c r="A18" s="86"/>
      <c r="B18" s="87"/>
      <c r="C18" s="87"/>
      <c r="D18" s="88" t="s">
        <v>12</v>
      </c>
      <c r="E18" s="76" t="s">
        <v>88</v>
      </c>
      <c r="F18" s="67" t="s">
        <v>77</v>
      </c>
      <c r="G18" s="67">
        <v>12</v>
      </c>
      <c r="H18" s="89"/>
      <c r="I18" s="76"/>
      <c r="J18" s="76">
        <f>Table1[[#This Row],[Darba stundas likme,
EUR bez PVN]]*Table1[[#This Row],[Vienas apkopes
 laika norma,
cilv/h]]</f>
        <v>0</v>
      </c>
      <c r="K18" s="90">
        <f>Table1[[#This Row],[Vienas apkopes reizes cena,
EUR bez PVN]]*Table1[[#This Row],[Apkopju skaits gadā]]</f>
        <v>0</v>
      </c>
      <c r="L18" s="42"/>
      <c r="M18" s="42"/>
      <c r="N18" s="42"/>
    </row>
    <row r="19" spans="1:14" x14ac:dyDescent="0.3">
      <c r="A19" s="86"/>
      <c r="B19" s="87"/>
      <c r="C19" s="87"/>
      <c r="D19" s="88" t="s">
        <v>12</v>
      </c>
      <c r="E19" s="76" t="s">
        <v>88</v>
      </c>
      <c r="F19" s="67" t="s">
        <v>86</v>
      </c>
      <c r="G19" s="67">
        <v>2</v>
      </c>
      <c r="H19" s="89"/>
      <c r="I19" s="76"/>
      <c r="J19" s="76">
        <f>Table1[[#This Row],[Darba stundas likme,
EUR bez PVN]]*Table1[[#This Row],[Vienas apkopes
 laika norma,
cilv/h]]</f>
        <v>0</v>
      </c>
      <c r="K19" s="90">
        <f>Table1[[#This Row],[Vienas apkopes reizes cena,
EUR bez PVN]]*Table1[[#This Row],[Apkopju skaits gadā]]</f>
        <v>0</v>
      </c>
      <c r="L19" s="42"/>
      <c r="M19" s="42"/>
      <c r="N19" s="42"/>
    </row>
    <row r="20" spans="1:14" x14ac:dyDescent="0.3">
      <c r="A20" s="86"/>
      <c r="B20" s="87"/>
      <c r="C20" s="87"/>
      <c r="D20" s="88" t="s">
        <v>12</v>
      </c>
      <c r="E20" s="76" t="s">
        <v>88</v>
      </c>
      <c r="F20" s="67" t="s">
        <v>81</v>
      </c>
      <c r="G20" s="67">
        <v>1</v>
      </c>
      <c r="H20" s="89"/>
      <c r="I20" s="76"/>
      <c r="J20" s="76">
        <f>Table1[[#This Row],[Darba stundas likme,
EUR bez PVN]]*Table1[[#This Row],[Vienas apkopes
 laika norma,
cilv/h]]</f>
        <v>0</v>
      </c>
      <c r="K20" s="90">
        <f>Table1[[#This Row],[Vienas apkopes reizes cena,
EUR bez PVN]]*Table1[[#This Row],[Apkopju skaits gadā]]</f>
        <v>0</v>
      </c>
      <c r="L20" s="42"/>
      <c r="M20" s="42"/>
      <c r="N20" s="42"/>
    </row>
    <row r="21" spans="1:14" x14ac:dyDescent="0.3">
      <c r="A21" s="86"/>
      <c r="B21" s="87"/>
      <c r="C21" s="87"/>
      <c r="D21" s="88" t="s">
        <v>13</v>
      </c>
      <c r="E21" s="76" t="s">
        <v>89</v>
      </c>
      <c r="F21" s="67" t="s">
        <v>78</v>
      </c>
      <c r="G21" s="67">
        <v>4</v>
      </c>
      <c r="H21" s="89"/>
      <c r="I21" s="76"/>
      <c r="J21" s="76">
        <f>Table1[[#This Row],[Darba stundas likme,
EUR bez PVN]]*Table1[[#This Row],[Vienas apkopes
 laika norma,
cilv/h]]</f>
        <v>0</v>
      </c>
      <c r="K21" s="90">
        <f>Table1[[#This Row],[Vienas apkopes reizes cena,
EUR bez PVN]]*Table1[[#This Row],[Apkopju skaits gadā]]</f>
        <v>0</v>
      </c>
      <c r="L21" s="42"/>
      <c r="M21" s="42"/>
      <c r="N21" s="42"/>
    </row>
    <row r="22" spans="1:14" x14ac:dyDescent="0.3">
      <c r="A22" s="86"/>
      <c r="B22" s="87"/>
      <c r="C22" s="87"/>
      <c r="D22" s="88" t="s">
        <v>13</v>
      </c>
      <c r="E22" s="76" t="s">
        <v>89</v>
      </c>
      <c r="F22" s="67" t="s">
        <v>86</v>
      </c>
      <c r="G22" s="67">
        <v>2</v>
      </c>
      <c r="H22" s="89"/>
      <c r="I22" s="76"/>
      <c r="J22" s="76">
        <f>Table1[[#This Row],[Darba stundas likme,
EUR bez PVN]]*Table1[[#This Row],[Vienas apkopes
 laika norma,
cilv/h]]</f>
        <v>0</v>
      </c>
      <c r="K22" s="90">
        <f>Table1[[#This Row],[Vienas apkopes reizes cena,
EUR bez PVN]]*Table1[[#This Row],[Apkopju skaits gadā]]</f>
        <v>0</v>
      </c>
      <c r="L22" s="42"/>
      <c r="M22" s="42"/>
      <c r="N22" s="42"/>
    </row>
    <row r="23" spans="1:14" x14ac:dyDescent="0.3">
      <c r="A23" s="86"/>
      <c r="B23" s="87"/>
      <c r="C23" s="87"/>
      <c r="D23" s="88" t="s">
        <v>13</v>
      </c>
      <c r="E23" s="76" t="s">
        <v>89</v>
      </c>
      <c r="F23" s="67" t="s">
        <v>81</v>
      </c>
      <c r="G23" s="67">
        <v>1</v>
      </c>
      <c r="H23" s="89"/>
      <c r="I23" s="76"/>
      <c r="J23" s="76">
        <f>Table1[[#This Row],[Darba stundas likme,
EUR bez PVN]]*Table1[[#This Row],[Vienas apkopes
 laika norma,
cilv/h]]</f>
        <v>0</v>
      </c>
      <c r="K23" s="90">
        <f>Table1[[#This Row],[Vienas apkopes reizes cena,
EUR bez PVN]]*Table1[[#This Row],[Apkopju skaits gadā]]</f>
        <v>0</v>
      </c>
      <c r="L23" s="42"/>
      <c r="M23" s="42"/>
      <c r="N23" s="42"/>
    </row>
    <row r="24" spans="1:14" x14ac:dyDescent="0.3">
      <c r="A24" s="86"/>
      <c r="B24" s="87"/>
      <c r="C24" s="87"/>
      <c r="D24" s="88" t="s">
        <v>14</v>
      </c>
      <c r="E24" s="76" t="s">
        <v>90</v>
      </c>
      <c r="F24" s="67" t="s">
        <v>77</v>
      </c>
      <c r="G24" s="67">
        <v>12</v>
      </c>
      <c r="H24" s="89"/>
      <c r="I24" s="76"/>
      <c r="J24" s="76">
        <f>Table1[[#This Row],[Darba stundas likme,
EUR bez PVN]]*Table1[[#This Row],[Vienas apkopes
 laika norma,
cilv/h]]</f>
        <v>0</v>
      </c>
      <c r="K24" s="90">
        <f>Table1[[#This Row],[Vienas apkopes reizes cena,
EUR bez PVN]]*Table1[[#This Row],[Apkopju skaits gadā]]</f>
        <v>0</v>
      </c>
      <c r="L24" s="42"/>
      <c r="M24" s="42"/>
      <c r="N24" s="42"/>
    </row>
    <row r="25" spans="1:14" x14ac:dyDescent="0.3">
      <c r="A25" s="86"/>
      <c r="B25" s="87"/>
      <c r="C25" s="87"/>
      <c r="D25" s="88" t="s">
        <v>14</v>
      </c>
      <c r="E25" s="76" t="s">
        <v>90</v>
      </c>
      <c r="F25" s="67" t="s">
        <v>81</v>
      </c>
      <c r="G25" s="67">
        <v>1</v>
      </c>
      <c r="H25" s="89"/>
      <c r="I25" s="76"/>
      <c r="J25" s="76">
        <f>Table1[[#This Row],[Darba stundas likme,
EUR bez PVN]]*Table1[[#This Row],[Vienas apkopes
 laika norma,
cilv/h]]</f>
        <v>0</v>
      </c>
      <c r="K25" s="90">
        <f>Table1[[#This Row],[Vienas apkopes reizes cena,
EUR bez PVN]]*Table1[[#This Row],[Apkopju skaits gadā]]</f>
        <v>0</v>
      </c>
      <c r="L25" s="42"/>
      <c r="M25" s="42"/>
      <c r="N25" s="42"/>
    </row>
    <row r="26" spans="1:14" x14ac:dyDescent="0.3">
      <c r="A26" s="86"/>
      <c r="B26" s="87"/>
      <c r="C26" s="87"/>
      <c r="D26" s="88" t="s">
        <v>15</v>
      </c>
      <c r="E26" s="76" t="s">
        <v>91</v>
      </c>
      <c r="F26" s="67" t="s">
        <v>86</v>
      </c>
      <c r="G26" s="67">
        <v>2</v>
      </c>
      <c r="H26" s="89"/>
      <c r="I26" s="76"/>
      <c r="J26" s="76">
        <f>Table1[[#This Row],[Darba stundas likme,
EUR bez PVN]]*Table1[[#This Row],[Vienas apkopes
 laika norma,
cilv/h]]</f>
        <v>0</v>
      </c>
      <c r="K26" s="90">
        <f>Table1[[#This Row],[Vienas apkopes reizes cena,
EUR bez PVN]]*Table1[[#This Row],[Apkopju skaits gadā]]</f>
        <v>0</v>
      </c>
      <c r="L26" s="42"/>
      <c r="M26" s="42"/>
      <c r="N26" s="42"/>
    </row>
    <row r="27" spans="1:14" x14ac:dyDescent="0.3">
      <c r="A27" s="86"/>
      <c r="B27" s="87"/>
      <c r="C27" s="87"/>
      <c r="D27" s="88" t="s">
        <v>15</v>
      </c>
      <c r="E27" s="76" t="s">
        <v>91</v>
      </c>
      <c r="F27" s="67" t="s">
        <v>81</v>
      </c>
      <c r="G27" s="67">
        <v>1</v>
      </c>
      <c r="H27" s="89"/>
      <c r="I27" s="76"/>
      <c r="J27" s="76">
        <f>Table1[[#This Row],[Darba stundas likme,
EUR bez PVN]]*Table1[[#This Row],[Vienas apkopes
 laika norma,
cilv/h]]</f>
        <v>0</v>
      </c>
      <c r="K27" s="90">
        <f>Table1[[#This Row],[Vienas apkopes reizes cena,
EUR bez PVN]]*Table1[[#This Row],[Apkopju skaits gadā]]</f>
        <v>0</v>
      </c>
      <c r="L27" s="42"/>
      <c r="M27" s="42"/>
      <c r="N27" s="42"/>
    </row>
    <row r="28" spans="1:14" x14ac:dyDescent="0.3">
      <c r="A28" s="86"/>
      <c r="B28" s="87"/>
      <c r="C28" s="87"/>
      <c r="D28" s="88" t="s">
        <v>16</v>
      </c>
      <c r="E28" s="76" t="s">
        <v>92</v>
      </c>
      <c r="F28" s="67" t="s">
        <v>86</v>
      </c>
      <c r="G28" s="67">
        <v>2</v>
      </c>
      <c r="H28" s="89"/>
      <c r="I28" s="76"/>
      <c r="J28" s="76">
        <f>Table1[[#This Row],[Darba stundas likme,
EUR bez PVN]]*Table1[[#This Row],[Vienas apkopes
 laika norma,
cilv/h]]</f>
        <v>0</v>
      </c>
      <c r="K28" s="90">
        <f>Table1[[#This Row],[Vienas apkopes reizes cena,
EUR bez PVN]]*Table1[[#This Row],[Apkopju skaits gadā]]</f>
        <v>0</v>
      </c>
      <c r="L28" s="42"/>
      <c r="M28" s="42"/>
      <c r="N28" s="42"/>
    </row>
    <row r="29" spans="1:14" x14ac:dyDescent="0.3">
      <c r="A29" s="86"/>
      <c r="B29" s="87"/>
      <c r="C29" s="87"/>
      <c r="D29" s="88" t="s">
        <v>17</v>
      </c>
      <c r="E29" s="76" t="s">
        <v>93</v>
      </c>
      <c r="F29" s="67" t="s">
        <v>77</v>
      </c>
      <c r="G29" s="67">
        <v>12</v>
      </c>
      <c r="H29" s="89"/>
      <c r="I29" s="76"/>
      <c r="J29" s="76">
        <f>Table1[[#This Row],[Darba stundas likme,
EUR bez PVN]]*Table1[[#This Row],[Vienas apkopes
 laika norma,
cilv/h]]</f>
        <v>0</v>
      </c>
      <c r="K29" s="90">
        <f>Table1[[#This Row],[Vienas apkopes reizes cena,
EUR bez PVN]]*Table1[[#This Row],[Apkopju skaits gadā]]</f>
        <v>0</v>
      </c>
      <c r="L29" s="42"/>
      <c r="M29" s="42"/>
      <c r="N29" s="42"/>
    </row>
    <row r="30" spans="1:14" x14ac:dyDescent="0.3">
      <c r="A30" s="86"/>
      <c r="B30" s="87"/>
      <c r="C30" s="87"/>
      <c r="D30" s="88" t="s">
        <v>17</v>
      </c>
      <c r="E30" s="76" t="s">
        <v>93</v>
      </c>
      <c r="F30" s="67" t="s">
        <v>78</v>
      </c>
      <c r="G30" s="67">
        <v>4</v>
      </c>
      <c r="H30" s="89"/>
      <c r="I30" s="76"/>
      <c r="J30" s="76">
        <f>Table1[[#This Row],[Darba stundas likme,
EUR bez PVN]]*Table1[[#This Row],[Vienas apkopes
 laika norma,
cilv/h]]</f>
        <v>0</v>
      </c>
      <c r="K30" s="90">
        <f>Table1[[#This Row],[Vienas apkopes reizes cena,
EUR bez PVN]]*Table1[[#This Row],[Apkopju skaits gadā]]</f>
        <v>0</v>
      </c>
      <c r="L30" s="42"/>
      <c r="M30" s="42"/>
      <c r="N30" s="42"/>
    </row>
    <row r="31" spans="1:14" x14ac:dyDescent="0.3">
      <c r="A31" s="86"/>
      <c r="B31" s="87"/>
      <c r="C31" s="87"/>
      <c r="D31" s="88" t="s">
        <v>17</v>
      </c>
      <c r="E31" s="76" t="s">
        <v>93</v>
      </c>
      <c r="F31" s="67" t="s">
        <v>81</v>
      </c>
      <c r="G31" s="67">
        <v>1</v>
      </c>
      <c r="H31" s="89"/>
      <c r="I31" s="76"/>
      <c r="J31" s="76">
        <f>Table1[[#This Row],[Darba stundas likme,
EUR bez PVN]]*Table1[[#This Row],[Vienas apkopes
 laika norma,
cilv/h]]</f>
        <v>0</v>
      </c>
      <c r="K31" s="90">
        <f>Table1[[#This Row],[Vienas apkopes reizes cena,
EUR bez PVN]]*Table1[[#This Row],[Apkopju skaits gadā]]</f>
        <v>0</v>
      </c>
      <c r="L31" s="42"/>
      <c r="M31" s="42"/>
      <c r="N31" s="42"/>
    </row>
    <row r="32" spans="1:14" x14ac:dyDescent="0.3">
      <c r="A32" s="86"/>
      <c r="B32" s="87"/>
      <c r="C32" s="87"/>
      <c r="D32" s="88" t="s">
        <v>18</v>
      </c>
      <c r="E32" s="76" t="s">
        <v>94</v>
      </c>
      <c r="F32" s="67" t="s">
        <v>78</v>
      </c>
      <c r="G32" s="67">
        <v>4</v>
      </c>
      <c r="H32" s="89"/>
      <c r="I32" s="76"/>
      <c r="J32" s="76">
        <f>Table1[[#This Row],[Darba stundas likme,
EUR bez PVN]]*Table1[[#This Row],[Vienas apkopes
 laika norma,
cilv/h]]</f>
        <v>0</v>
      </c>
      <c r="K32" s="90">
        <f>Table1[[#This Row],[Vienas apkopes reizes cena,
EUR bez PVN]]*Table1[[#This Row],[Apkopju skaits gadā]]</f>
        <v>0</v>
      </c>
      <c r="L32" s="42"/>
      <c r="M32" s="42"/>
      <c r="N32" s="42"/>
    </row>
    <row r="33" spans="1:14" x14ac:dyDescent="0.3">
      <c r="A33" s="86"/>
      <c r="B33" s="87"/>
      <c r="C33" s="87"/>
      <c r="D33" s="88" t="s">
        <v>18</v>
      </c>
      <c r="E33" s="76" t="s">
        <v>94</v>
      </c>
      <c r="F33" s="67" t="s">
        <v>81</v>
      </c>
      <c r="G33" s="67">
        <v>1</v>
      </c>
      <c r="H33" s="89"/>
      <c r="I33" s="76"/>
      <c r="J33" s="76">
        <f>Table1[[#This Row],[Darba stundas likme,
EUR bez PVN]]*Table1[[#This Row],[Vienas apkopes
 laika norma,
cilv/h]]</f>
        <v>0</v>
      </c>
      <c r="K33" s="90">
        <f>Table1[[#This Row],[Vienas apkopes reizes cena,
EUR bez PVN]]*Table1[[#This Row],[Apkopju skaits gadā]]</f>
        <v>0</v>
      </c>
      <c r="L33" s="42"/>
      <c r="M33" s="42"/>
      <c r="N33" s="42"/>
    </row>
    <row r="34" spans="1:14" x14ac:dyDescent="0.3">
      <c r="A34" s="86"/>
      <c r="B34" s="87"/>
      <c r="C34" s="87"/>
      <c r="D34" s="88" t="s">
        <v>19</v>
      </c>
      <c r="E34" s="76" t="s">
        <v>95</v>
      </c>
      <c r="F34" s="67" t="s">
        <v>78</v>
      </c>
      <c r="G34" s="67">
        <v>4</v>
      </c>
      <c r="H34" s="89"/>
      <c r="I34" s="76"/>
      <c r="J34" s="76">
        <f>Table1[[#This Row],[Darba stundas likme,
EUR bez PVN]]*Table1[[#This Row],[Vienas apkopes
 laika norma,
cilv/h]]</f>
        <v>0</v>
      </c>
      <c r="K34" s="90">
        <f>Table1[[#This Row],[Vienas apkopes reizes cena,
EUR bez PVN]]*Table1[[#This Row],[Apkopju skaits gadā]]</f>
        <v>0</v>
      </c>
      <c r="L34" s="42"/>
      <c r="M34" s="42"/>
      <c r="N34" s="42"/>
    </row>
    <row r="35" spans="1:14" x14ac:dyDescent="0.3">
      <c r="A35" s="86"/>
      <c r="B35" s="87"/>
      <c r="C35" s="87"/>
      <c r="D35" s="88" t="s">
        <v>19</v>
      </c>
      <c r="E35" s="76" t="s">
        <v>95</v>
      </c>
      <c r="F35" s="67" t="s">
        <v>81</v>
      </c>
      <c r="G35" s="67">
        <v>1</v>
      </c>
      <c r="H35" s="89"/>
      <c r="I35" s="76"/>
      <c r="J35" s="76">
        <f>Table1[[#This Row],[Darba stundas likme,
EUR bez PVN]]*Table1[[#This Row],[Vienas apkopes
 laika norma,
cilv/h]]</f>
        <v>0</v>
      </c>
      <c r="K35" s="90">
        <f>Table1[[#This Row],[Vienas apkopes reizes cena,
EUR bez PVN]]*Table1[[#This Row],[Apkopju skaits gadā]]</f>
        <v>0</v>
      </c>
      <c r="L35" s="42"/>
      <c r="M35" s="42"/>
      <c r="N35" s="42"/>
    </row>
    <row r="36" spans="1:14" x14ac:dyDescent="0.3">
      <c r="A36" s="86"/>
      <c r="B36" s="87"/>
      <c r="C36" s="87"/>
      <c r="D36" s="88" t="s">
        <v>20</v>
      </c>
      <c r="E36" s="76" t="s">
        <v>96</v>
      </c>
      <c r="F36" s="99" t="s">
        <v>78</v>
      </c>
      <c r="G36" s="99">
        <v>3</v>
      </c>
      <c r="H36" s="89"/>
      <c r="I36" s="76"/>
      <c r="J36" s="76">
        <f>Table1[[#This Row],[Darba stundas likme,
EUR bez PVN]]*Table1[[#This Row],[Vienas apkopes
 laika norma,
cilv/h]]</f>
        <v>0</v>
      </c>
      <c r="K36" s="90">
        <f>Table1[[#This Row],[Vienas apkopes reizes cena,
EUR bez PVN]]*Table1[[#This Row],[Apkopju skaits gadā]]</f>
        <v>0</v>
      </c>
      <c r="L36" s="42"/>
      <c r="M36" s="42"/>
      <c r="N36" s="42"/>
    </row>
    <row r="37" spans="1:14" x14ac:dyDescent="0.3">
      <c r="A37" s="86"/>
      <c r="B37" s="87"/>
      <c r="C37" s="87"/>
      <c r="D37" s="88" t="s">
        <v>20</v>
      </c>
      <c r="E37" s="76" t="s">
        <v>96</v>
      </c>
      <c r="F37" s="67" t="s">
        <v>81</v>
      </c>
      <c r="G37" s="67">
        <v>1</v>
      </c>
      <c r="H37" s="89"/>
      <c r="I37" s="76"/>
      <c r="J37" s="76">
        <f>Table1[[#This Row],[Darba stundas likme,
EUR bez PVN]]*Table1[[#This Row],[Vienas apkopes
 laika norma,
cilv/h]]</f>
        <v>0</v>
      </c>
      <c r="K37" s="90">
        <f>Table1[[#This Row],[Vienas apkopes reizes cena,
EUR bez PVN]]*Table1[[#This Row],[Apkopju skaits gadā]]</f>
        <v>0</v>
      </c>
      <c r="L37" s="42"/>
      <c r="M37" s="42"/>
      <c r="N37" s="42"/>
    </row>
    <row r="38" spans="1:14" x14ac:dyDescent="0.3">
      <c r="A38" s="86"/>
      <c r="B38" s="87"/>
      <c r="C38" s="87"/>
      <c r="D38" s="88" t="s">
        <v>21</v>
      </c>
      <c r="E38" s="76" t="s">
        <v>97</v>
      </c>
      <c r="F38" s="67" t="s">
        <v>78</v>
      </c>
      <c r="G38" s="67">
        <v>3</v>
      </c>
      <c r="H38" s="89"/>
      <c r="I38" s="76"/>
      <c r="J38" s="76">
        <f>Table1[[#This Row],[Darba stundas likme,
EUR bez PVN]]*Table1[[#This Row],[Vienas apkopes
 laika norma,
cilv/h]]</f>
        <v>0</v>
      </c>
      <c r="K38" s="90">
        <f>Table1[[#This Row],[Vienas apkopes reizes cena,
EUR bez PVN]]*Table1[[#This Row],[Apkopju skaits gadā]]</f>
        <v>0</v>
      </c>
      <c r="L38" s="42"/>
      <c r="M38" s="42"/>
      <c r="N38" s="42"/>
    </row>
    <row r="39" spans="1:14" x14ac:dyDescent="0.3">
      <c r="A39" s="86"/>
      <c r="B39" s="87"/>
      <c r="C39" s="87"/>
      <c r="D39" s="88" t="s">
        <v>21</v>
      </c>
      <c r="E39" s="76" t="s">
        <v>97</v>
      </c>
      <c r="F39" s="67" t="s">
        <v>81</v>
      </c>
      <c r="G39" s="67">
        <v>1</v>
      </c>
      <c r="H39" s="89"/>
      <c r="I39" s="76"/>
      <c r="J39" s="76">
        <f>Table1[[#This Row],[Darba stundas likme,
EUR bez PVN]]*Table1[[#This Row],[Vienas apkopes
 laika norma,
cilv/h]]</f>
        <v>0</v>
      </c>
      <c r="K39" s="90">
        <f>Table1[[#This Row],[Vienas apkopes reizes cena,
EUR bez PVN]]*Table1[[#This Row],[Apkopju skaits gadā]]</f>
        <v>0</v>
      </c>
      <c r="L39" s="42"/>
      <c r="M39" s="42"/>
      <c r="N39" s="42"/>
    </row>
    <row r="40" spans="1:14" ht="28.8" x14ac:dyDescent="0.3">
      <c r="A40" s="86"/>
      <c r="B40" s="87"/>
      <c r="C40" s="87"/>
      <c r="D40" s="88" t="s">
        <v>22</v>
      </c>
      <c r="E40" s="76" t="s">
        <v>98</v>
      </c>
      <c r="F40" s="67" t="s">
        <v>78</v>
      </c>
      <c r="G40" s="67">
        <v>3</v>
      </c>
      <c r="H40" s="89"/>
      <c r="I40" s="76"/>
      <c r="J40" s="76">
        <f>Table1[[#This Row],[Darba stundas likme,
EUR bez PVN]]*Table1[[#This Row],[Vienas apkopes
 laika norma,
cilv/h]]</f>
        <v>0</v>
      </c>
      <c r="K40" s="90">
        <f>Table1[[#This Row],[Vienas apkopes reizes cena,
EUR bez PVN]]*Table1[[#This Row],[Apkopju skaits gadā]]</f>
        <v>0</v>
      </c>
      <c r="L40" s="42"/>
      <c r="M40" s="42"/>
      <c r="N40" s="42"/>
    </row>
    <row r="41" spans="1:14" ht="28.8" x14ac:dyDescent="0.3">
      <c r="A41" s="86"/>
      <c r="B41" s="87"/>
      <c r="C41" s="87"/>
      <c r="D41" s="88" t="s">
        <v>22</v>
      </c>
      <c r="E41" s="76" t="s">
        <v>98</v>
      </c>
      <c r="F41" s="67" t="s">
        <v>81</v>
      </c>
      <c r="G41" s="67">
        <v>1</v>
      </c>
      <c r="H41" s="89"/>
      <c r="I41" s="76"/>
      <c r="J41" s="76">
        <f>Table1[[#This Row],[Darba stundas likme,
EUR bez PVN]]*Table1[[#This Row],[Vienas apkopes
 laika norma,
cilv/h]]</f>
        <v>0</v>
      </c>
      <c r="K41" s="90">
        <f>Table1[[#This Row],[Vienas apkopes reizes cena,
EUR bez PVN]]*Table1[[#This Row],[Apkopju skaits gadā]]</f>
        <v>0</v>
      </c>
      <c r="L41" s="42"/>
      <c r="M41" s="42"/>
      <c r="N41" s="42"/>
    </row>
    <row r="42" spans="1:14" ht="28.8" x14ac:dyDescent="0.3">
      <c r="A42" s="86"/>
      <c r="B42" s="87"/>
      <c r="C42" s="87"/>
      <c r="D42" s="88" t="s">
        <v>23</v>
      </c>
      <c r="E42" s="76" t="s">
        <v>99</v>
      </c>
      <c r="F42" s="67" t="s">
        <v>86</v>
      </c>
      <c r="G42" s="67">
        <v>2</v>
      </c>
      <c r="H42" s="89"/>
      <c r="I42" s="76"/>
      <c r="J42" s="76">
        <f>Table1[[#This Row],[Darba stundas likme,
EUR bez PVN]]*Table1[[#This Row],[Vienas apkopes
 laika norma,
cilv/h]]</f>
        <v>0</v>
      </c>
      <c r="K42" s="90">
        <f>Table1[[#This Row],[Vienas apkopes reizes cena,
EUR bez PVN]]*Table1[[#This Row],[Apkopju skaits gadā]]</f>
        <v>0</v>
      </c>
      <c r="L42" s="42"/>
      <c r="M42" s="42"/>
      <c r="N42" s="42"/>
    </row>
    <row r="43" spans="1:14" ht="28.8" x14ac:dyDescent="0.3">
      <c r="A43" s="86"/>
      <c r="B43" s="87"/>
      <c r="C43" s="87"/>
      <c r="D43" s="88" t="s">
        <v>23</v>
      </c>
      <c r="E43" s="76" t="s">
        <v>99</v>
      </c>
      <c r="F43" s="67" t="s">
        <v>81</v>
      </c>
      <c r="G43" s="67">
        <v>1</v>
      </c>
      <c r="H43" s="89"/>
      <c r="I43" s="76"/>
      <c r="J43" s="76">
        <f>Table1[[#This Row],[Darba stundas likme,
EUR bez PVN]]*Table1[[#This Row],[Vienas apkopes
 laika norma,
cilv/h]]</f>
        <v>0</v>
      </c>
      <c r="K43" s="90">
        <f>Table1[[#This Row],[Vienas apkopes reizes cena,
EUR bez PVN]]*Table1[[#This Row],[Apkopju skaits gadā]]</f>
        <v>0</v>
      </c>
      <c r="L43" s="42"/>
      <c r="M43" s="42"/>
      <c r="N43" s="42"/>
    </row>
    <row r="44" spans="1:14" ht="28.8" x14ac:dyDescent="0.3">
      <c r="A44" s="86"/>
      <c r="B44" s="87"/>
      <c r="C44" s="87"/>
      <c r="D44" s="88" t="s">
        <v>24</v>
      </c>
      <c r="E44" s="76" t="s">
        <v>100</v>
      </c>
      <c r="F44" s="67" t="s">
        <v>78</v>
      </c>
      <c r="G44" s="67">
        <v>4</v>
      </c>
      <c r="H44" s="89"/>
      <c r="I44" s="76"/>
      <c r="J44" s="76">
        <f>Table1[[#This Row],[Darba stundas likme,
EUR bez PVN]]*Table1[[#This Row],[Vienas apkopes
 laika norma,
cilv/h]]</f>
        <v>0</v>
      </c>
      <c r="K44" s="90">
        <f>Table1[[#This Row],[Vienas apkopes reizes cena,
EUR bez PVN]]*Table1[[#This Row],[Apkopju skaits gadā]]</f>
        <v>0</v>
      </c>
      <c r="L44" s="42"/>
      <c r="M44" s="42"/>
      <c r="N44" s="42"/>
    </row>
    <row r="45" spans="1:14" ht="28.8" x14ac:dyDescent="0.3">
      <c r="A45" s="86"/>
      <c r="B45" s="87"/>
      <c r="C45" s="87"/>
      <c r="D45" s="88" t="s">
        <v>24</v>
      </c>
      <c r="E45" s="76" t="s">
        <v>100</v>
      </c>
      <c r="F45" s="67" t="s">
        <v>86</v>
      </c>
      <c r="G45" s="67">
        <v>2</v>
      </c>
      <c r="H45" s="89"/>
      <c r="I45" s="76"/>
      <c r="J45" s="76">
        <f>Table1[[#This Row],[Darba stundas likme,
EUR bez PVN]]*Table1[[#This Row],[Vienas apkopes
 laika norma,
cilv/h]]</f>
        <v>0</v>
      </c>
      <c r="K45" s="90">
        <f>Table1[[#This Row],[Vienas apkopes reizes cena,
EUR bez PVN]]*Table1[[#This Row],[Apkopju skaits gadā]]</f>
        <v>0</v>
      </c>
      <c r="L45" s="42"/>
      <c r="M45" s="42"/>
      <c r="N45" s="42"/>
    </row>
    <row r="46" spans="1:14" x14ac:dyDescent="0.3">
      <c r="A46" s="86"/>
      <c r="B46" s="87"/>
      <c r="C46" s="87"/>
      <c r="D46" s="88" t="s">
        <v>25</v>
      </c>
      <c r="E46" s="76" t="s">
        <v>101</v>
      </c>
      <c r="F46" s="67" t="s">
        <v>77</v>
      </c>
      <c r="G46" s="67">
        <v>12</v>
      </c>
      <c r="H46" s="89"/>
      <c r="I46" s="76"/>
      <c r="J46" s="76">
        <f>Table1[[#This Row],[Darba stundas likme,
EUR bez PVN]]*Table1[[#This Row],[Vienas apkopes
 laika norma,
cilv/h]]</f>
        <v>0</v>
      </c>
      <c r="K46" s="90">
        <f>Table1[[#This Row],[Vienas apkopes reizes cena,
EUR bez PVN]]*Table1[[#This Row],[Apkopju skaits gadā]]</f>
        <v>0</v>
      </c>
      <c r="L46" s="42"/>
      <c r="M46" s="42"/>
      <c r="N46" s="42"/>
    </row>
    <row r="47" spans="1:14" x14ac:dyDescent="0.3">
      <c r="A47" s="86"/>
      <c r="B47" s="87"/>
      <c r="C47" s="87"/>
      <c r="D47" s="88" t="s">
        <v>25</v>
      </c>
      <c r="E47" s="76" t="s">
        <v>101</v>
      </c>
      <c r="F47" s="67" t="s">
        <v>81</v>
      </c>
      <c r="G47" s="67">
        <v>1</v>
      </c>
      <c r="H47" s="89"/>
      <c r="I47" s="76"/>
      <c r="J47" s="76">
        <f>Table1[[#This Row],[Darba stundas likme,
EUR bez PVN]]*Table1[[#This Row],[Vienas apkopes
 laika norma,
cilv/h]]</f>
        <v>0</v>
      </c>
      <c r="K47" s="90">
        <f>Table1[[#This Row],[Vienas apkopes reizes cena,
EUR bez PVN]]*Table1[[#This Row],[Apkopju skaits gadā]]</f>
        <v>0</v>
      </c>
      <c r="L47" s="42"/>
      <c r="M47" s="42"/>
      <c r="N47" s="42"/>
    </row>
    <row r="48" spans="1:14" x14ac:dyDescent="0.3">
      <c r="A48" s="86"/>
      <c r="B48" s="87"/>
      <c r="C48" s="87"/>
      <c r="D48" s="88" t="s">
        <v>26</v>
      </c>
      <c r="E48" s="76" t="s">
        <v>102</v>
      </c>
      <c r="F48" s="67" t="s">
        <v>81</v>
      </c>
      <c r="G48" s="67">
        <v>1</v>
      </c>
      <c r="H48" s="89"/>
      <c r="I48" s="76"/>
      <c r="J48" s="76">
        <f>Table1[[#This Row],[Darba stundas likme,
EUR bez PVN]]*Table1[[#This Row],[Vienas apkopes
 laika norma,
cilv/h]]</f>
        <v>0</v>
      </c>
      <c r="K48" s="90">
        <f>Table1[[#This Row],[Vienas apkopes reizes cena,
EUR bez PVN]]*Table1[[#This Row],[Apkopju skaits gadā]]</f>
        <v>0</v>
      </c>
      <c r="L48" s="42"/>
      <c r="M48" s="42"/>
      <c r="N48" s="42"/>
    </row>
    <row r="49" spans="1:14" x14ac:dyDescent="0.3">
      <c r="A49" s="86"/>
      <c r="B49" s="87"/>
      <c r="C49" s="87"/>
      <c r="D49" s="88" t="s">
        <v>27</v>
      </c>
      <c r="E49" s="76" t="s">
        <v>103</v>
      </c>
      <c r="F49" s="67" t="s">
        <v>77</v>
      </c>
      <c r="G49" s="67">
        <v>12</v>
      </c>
      <c r="H49" s="89"/>
      <c r="I49" s="76"/>
      <c r="J49" s="76">
        <f>Table1[[#This Row],[Darba stundas likme,
EUR bez PVN]]*Table1[[#This Row],[Vienas apkopes
 laika norma,
cilv/h]]</f>
        <v>0</v>
      </c>
      <c r="K49" s="90">
        <f>Table1[[#This Row],[Vienas apkopes reizes cena,
EUR bez PVN]]*Table1[[#This Row],[Apkopju skaits gadā]]</f>
        <v>0</v>
      </c>
      <c r="L49" s="42"/>
      <c r="M49" s="42"/>
      <c r="N49" s="42"/>
    </row>
    <row r="50" spans="1:14" x14ac:dyDescent="0.3">
      <c r="A50" s="86"/>
      <c r="B50" s="87"/>
      <c r="C50" s="87"/>
      <c r="D50" s="88" t="s">
        <v>27</v>
      </c>
      <c r="E50" s="76" t="s">
        <v>103</v>
      </c>
      <c r="F50" s="67" t="s">
        <v>81</v>
      </c>
      <c r="G50" s="67">
        <v>1</v>
      </c>
      <c r="H50" s="89"/>
      <c r="I50" s="76"/>
      <c r="J50" s="76">
        <f>Table1[[#This Row],[Darba stundas likme,
EUR bez PVN]]*Table1[[#This Row],[Vienas apkopes
 laika norma,
cilv/h]]</f>
        <v>0</v>
      </c>
      <c r="K50" s="90">
        <f>Table1[[#This Row],[Vienas apkopes reizes cena,
EUR bez PVN]]*Table1[[#This Row],[Apkopju skaits gadā]]</f>
        <v>0</v>
      </c>
      <c r="L50" s="42"/>
      <c r="M50" s="42"/>
      <c r="N50" s="42"/>
    </row>
    <row r="51" spans="1:14" x14ac:dyDescent="0.3">
      <c r="A51" s="86"/>
      <c r="B51" s="87"/>
      <c r="C51" s="87"/>
      <c r="D51" s="88" t="s">
        <v>28</v>
      </c>
      <c r="E51" s="76" t="s">
        <v>104</v>
      </c>
      <c r="F51" s="67" t="s">
        <v>77</v>
      </c>
      <c r="G51" s="67">
        <v>12</v>
      </c>
      <c r="H51" s="89"/>
      <c r="I51" s="76"/>
      <c r="J51" s="76">
        <f>Table1[[#This Row],[Darba stundas likme,
EUR bez PVN]]*Table1[[#This Row],[Vienas apkopes
 laika norma,
cilv/h]]</f>
        <v>0</v>
      </c>
      <c r="K51" s="90">
        <f>Table1[[#This Row],[Vienas apkopes reizes cena,
EUR bez PVN]]*Table1[[#This Row],[Apkopju skaits gadā]]</f>
        <v>0</v>
      </c>
      <c r="L51" s="42"/>
      <c r="M51" s="42"/>
      <c r="N51" s="42"/>
    </row>
    <row r="52" spans="1:14" x14ac:dyDescent="0.3">
      <c r="A52" s="86"/>
      <c r="B52" s="87"/>
      <c r="C52" s="87"/>
      <c r="D52" s="88" t="s">
        <v>28</v>
      </c>
      <c r="E52" s="76" t="s">
        <v>104</v>
      </c>
      <c r="F52" s="67" t="s">
        <v>86</v>
      </c>
      <c r="G52" s="67">
        <v>2</v>
      </c>
      <c r="H52" s="89"/>
      <c r="I52" s="76"/>
      <c r="J52" s="76">
        <f>Table1[[#This Row],[Darba stundas likme,
EUR bez PVN]]*Table1[[#This Row],[Vienas apkopes
 laika norma,
cilv/h]]</f>
        <v>0</v>
      </c>
      <c r="K52" s="90">
        <f>Table1[[#This Row],[Vienas apkopes reizes cena,
EUR bez PVN]]*Table1[[#This Row],[Apkopju skaits gadā]]</f>
        <v>0</v>
      </c>
      <c r="L52" s="42"/>
      <c r="M52" s="42"/>
      <c r="N52" s="42"/>
    </row>
    <row r="53" spans="1:14" x14ac:dyDescent="0.3">
      <c r="A53" s="86"/>
      <c r="B53" s="87"/>
      <c r="C53" s="87"/>
      <c r="D53" s="88" t="s">
        <v>29</v>
      </c>
      <c r="E53" s="76" t="s">
        <v>105</v>
      </c>
      <c r="F53" s="67" t="s">
        <v>77</v>
      </c>
      <c r="G53" s="67">
        <v>12</v>
      </c>
      <c r="H53" s="89"/>
      <c r="I53" s="76"/>
      <c r="J53" s="76">
        <f>Table1[[#This Row],[Darba stundas likme,
EUR bez PVN]]*Table1[[#This Row],[Vienas apkopes
 laika norma,
cilv/h]]</f>
        <v>0</v>
      </c>
      <c r="K53" s="90">
        <f>Table1[[#This Row],[Vienas apkopes reizes cena,
EUR bez PVN]]*Table1[[#This Row],[Apkopju skaits gadā]]</f>
        <v>0</v>
      </c>
      <c r="L53" s="42"/>
      <c r="M53" s="42"/>
      <c r="N53" s="42"/>
    </row>
    <row r="54" spans="1:14" x14ac:dyDescent="0.3">
      <c r="A54" s="86"/>
      <c r="B54" s="87"/>
      <c r="C54" s="87"/>
      <c r="D54" s="88" t="s">
        <v>29</v>
      </c>
      <c r="E54" s="76" t="s">
        <v>105</v>
      </c>
      <c r="F54" s="67" t="s">
        <v>86</v>
      </c>
      <c r="G54" s="67">
        <v>2</v>
      </c>
      <c r="H54" s="89"/>
      <c r="I54" s="76"/>
      <c r="J54" s="76">
        <f>Table1[[#This Row],[Darba stundas likme,
EUR bez PVN]]*Table1[[#This Row],[Vienas apkopes
 laika norma,
cilv/h]]</f>
        <v>0</v>
      </c>
      <c r="K54" s="90">
        <f>Table1[[#This Row],[Vienas apkopes reizes cena,
EUR bez PVN]]*Table1[[#This Row],[Apkopju skaits gadā]]</f>
        <v>0</v>
      </c>
      <c r="L54" s="42"/>
      <c r="M54" s="42"/>
      <c r="N54" s="42"/>
    </row>
    <row r="55" spans="1:14" x14ac:dyDescent="0.3">
      <c r="A55" s="86"/>
      <c r="B55" s="87"/>
      <c r="C55" s="87"/>
      <c r="D55" s="88" t="s">
        <v>30</v>
      </c>
      <c r="E55" s="76" t="s">
        <v>106</v>
      </c>
      <c r="F55" s="67" t="s">
        <v>77</v>
      </c>
      <c r="G55" s="67">
        <v>12</v>
      </c>
      <c r="H55" s="89"/>
      <c r="I55" s="76"/>
      <c r="J55" s="76">
        <f>Table1[[#This Row],[Darba stundas likme,
EUR bez PVN]]*Table1[[#This Row],[Vienas apkopes
 laika norma,
cilv/h]]</f>
        <v>0</v>
      </c>
      <c r="K55" s="90">
        <f>Table1[[#This Row],[Vienas apkopes reizes cena,
EUR bez PVN]]*Table1[[#This Row],[Apkopju skaits gadā]]</f>
        <v>0</v>
      </c>
      <c r="L55" s="42"/>
      <c r="M55" s="42"/>
      <c r="N55" s="42"/>
    </row>
    <row r="56" spans="1:14" x14ac:dyDescent="0.3">
      <c r="A56" s="86"/>
      <c r="B56" s="87"/>
      <c r="C56" s="87"/>
      <c r="D56" s="88" t="s">
        <v>30</v>
      </c>
      <c r="E56" s="76" t="s">
        <v>106</v>
      </c>
      <c r="F56" s="67" t="s">
        <v>86</v>
      </c>
      <c r="G56" s="67">
        <v>2</v>
      </c>
      <c r="H56" s="89"/>
      <c r="I56" s="76"/>
      <c r="J56" s="76">
        <f>Table1[[#This Row],[Darba stundas likme,
EUR bez PVN]]*Table1[[#This Row],[Vienas apkopes
 laika norma,
cilv/h]]</f>
        <v>0</v>
      </c>
      <c r="K56" s="90">
        <f>Table1[[#This Row],[Vienas apkopes reizes cena,
EUR bez PVN]]*Table1[[#This Row],[Apkopju skaits gadā]]</f>
        <v>0</v>
      </c>
      <c r="L56" s="42"/>
      <c r="M56" s="42"/>
      <c r="N56" s="42"/>
    </row>
    <row r="57" spans="1:14" x14ac:dyDescent="0.3">
      <c r="A57" s="86"/>
      <c r="B57" s="87"/>
      <c r="C57" s="87"/>
      <c r="D57" s="88" t="s">
        <v>31</v>
      </c>
      <c r="E57" s="76" t="s">
        <v>107</v>
      </c>
      <c r="F57" s="67" t="s">
        <v>77</v>
      </c>
      <c r="G57" s="67">
        <v>12</v>
      </c>
      <c r="H57" s="89"/>
      <c r="I57" s="76"/>
      <c r="J57" s="76">
        <f>Table1[[#This Row],[Darba stundas likme,
EUR bez PVN]]*Table1[[#This Row],[Vienas apkopes
 laika norma,
cilv/h]]</f>
        <v>0</v>
      </c>
      <c r="K57" s="90">
        <f>Table1[[#This Row],[Vienas apkopes reizes cena,
EUR bez PVN]]*Table1[[#This Row],[Apkopju skaits gadā]]</f>
        <v>0</v>
      </c>
      <c r="L57" s="42"/>
      <c r="M57" s="42"/>
      <c r="N57" s="42"/>
    </row>
    <row r="58" spans="1:14" x14ac:dyDescent="0.3">
      <c r="A58" s="86"/>
      <c r="B58" s="87"/>
      <c r="C58" s="87"/>
      <c r="D58" s="88" t="s">
        <v>31</v>
      </c>
      <c r="E58" s="76" t="s">
        <v>107</v>
      </c>
      <c r="F58" s="67" t="s">
        <v>78</v>
      </c>
      <c r="G58" s="67">
        <v>4</v>
      </c>
      <c r="H58" s="89"/>
      <c r="I58" s="76"/>
      <c r="J58" s="76">
        <f>Table1[[#This Row],[Darba stundas likme,
EUR bez PVN]]*Table1[[#This Row],[Vienas apkopes
 laika norma,
cilv/h]]</f>
        <v>0</v>
      </c>
      <c r="K58" s="90">
        <f>Table1[[#This Row],[Vienas apkopes reizes cena,
EUR bez PVN]]*Table1[[#This Row],[Apkopju skaits gadā]]</f>
        <v>0</v>
      </c>
      <c r="L58" s="42"/>
      <c r="M58" s="42"/>
      <c r="N58" s="42"/>
    </row>
    <row r="59" spans="1:14" x14ac:dyDescent="0.3">
      <c r="A59" s="86"/>
      <c r="B59" s="87"/>
      <c r="C59" s="87"/>
      <c r="D59" s="88" t="s">
        <v>32</v>
      </c>
      <c r="E59" s="76" t="s">
        <v>108</v>
      </c>
      <c r="F59" s="67" t="s">
        <v>78</v>
      </c>
      <c r="G59" s="67">
        <v>4</v>
      </c>
      <c r="H59" s="89"/>
      <c r="I59" s="76"/>
      <c r="J59" s="76">
        <f>Table1[[#This Row],[Darba stundas likme,
EUR bez PVN]]*Table1[[#This Row],[Vienas apkopes
 laika norma,
cilv/h]]</f>
        <v>0</v>
      </c>
      <c r="K59" s="90">
        <f>Table1[[#This Row],[Vienas apkopes reizes cena,
EUR bez PVN]]*Table1[[#This Row],[Apkopju skaits gadā]]</f>
        <v>0</v>
      </c>
      <c r="L59" s="42"/>
      <c r="M59" s="42"/>
      <c r="N59" s="42"/>
    </row>
    <row r="60" spans="1:14" x14ac:dyDescent="0.3">
      <c r="A60" s="86"/>
      <c r="B60" s="87"/>
      <c r="C60" s="87"/>
      <c r="D60" s="88" t="s">
        <v>32</v>
      </c>
      <c r="E60" s="76" t="s">
        <v>108</v>
      </c>
      <c r="F60" s="67" t="s">
        <v>86</v>
      </c>
      <c r="G60" s="67">
        <v>2</v>
      </c>
      <c r="H60" s="89"/>
      <c r="I60" s="76"/>
      <c r="J60" s="76">
        <f>Table1[[#This Row],[Darba stundas likme,
EUR bez PVN]]*Table1[[#This Row],[Vienas apkopes
 laika norma,
cilv/h]]</f>
        <v>0</v>
      </c>
      <c r="K60" s="90">
        <f>Table1[[#This Row],[Vienas apkopes reizes cena,
EUR bez PVN]]*Table1[[#This Row],[Apkopju skaits gadā]]</f>
        <v>0</v>
      </c>
      <c r="L60" s="42"/>
      <c r="M60" s="42"/>
      <c r="N60" s="42"/>
    </row>
    <row r="61" spans="1:14" x14ac:dyDescent="0.3">
      <c r="A61" s="86"/>
      <c r="B61" s="87"/>
      <c r="C61" s="87"/>
      <c r="D61" s="88" t="s">
        <v>33</v>
      </c>
      <c r="E61" s="76" t="s">
        <v>109</v>
      </c>
      <c r="F61" s="67" t="s">
        <v>77</v>
      </c>
      <c r="G61" s="67">
        <v>12</v>
      </c>
      <c r="H61" s="89"/>
      <c r="I61" s="76"/>
      <c r="J61" s="76">
        <f>Table1[[#This Row],[Darba stundas likme,
EUR bez PVN]]*Table1[[#This Row],[Vienas apkopes
 laika norma,
cilv/h]]</f>
        <v>0</v>
      </c>
      <c r="K61" s="90">
        <f>Table1[[#This Row],[Vienas apkopes reizes cena,
EUR bez PVN]]*Table1[[#This Row],[Apkopju skaits gadā]]</f>
        <v>0</v>
      </c>
      <c r="L61" s="42"/>
      <c r="M61" s="42"/>
      <c r="N61" s="42"/>
    </row>
    <row r="62" spans="1:14" x14ac:dyDescent="0.3">
      <c r="A62" s="86"/>
      <c r="B62" s="87"/>
      <c r="C62" s="87"/>
      <c r="D62" s="88" t="s">
        <v>33</v>
      </c>
      <c r="E62" s="76" t="s">
        <v>109</v>
      </c>
      <c r="F62" s="67" t="s">
        <v>78</v>
      </c>
      <c r="G62" s="67">
        <v>4</v>
      </c>
      <c r="H62" s="89"/>
      <c r="I62" s="76"/>
      <c r="J62" s="76">
        <f>Table1[[#This Row],[Darba stundas likme,
EUR bez PVN]]*Table1[[#This Row],[Vienas apkopes
 laika norma,
cilv/h]]</f>
        <v>0</v>
      </c>
      <c r="K62" s="90">
        <f>Table1[[#This Row],[Vienas apkopes reizes cena,
EUR bez PVN]]*Table1[[#This Row],[Apkopju skaits gadā]]</f>
        <v>0</v>
      </c>
      <c r="L62" s="42"/>
      <c r="M62" s="42"/>
      <c r="N62" s="42"/>
    </row>
    <row r="63" spans="1:14" x14ac:dyDescent="0.3">
      <c r="A63" s="86"/>
      <c r="B63" s="87"/>
      <c r="C63" s="87"/>
      <c r="D63" s="88" t="s">
        <v>33</v>
      </c>
      <c r="E63" s="76" t="s">
        <v>109</v>
      </c>
      <c r="F63" s="67" t="s">
        <v>81</v>
      </c>
      <c r="G63" s="67">
        <v>1</v>
      </c>
      <c r="H63" s="89"/>
      <c r="I63" s="76"/>
      <c r="J63" s="76">
        <f>Table1[[#This Row],[Darba stundas likme,
EUR bez PVN]]*Table1[[#This Row],[Vienas apkopes
 laika norma,
cilv/h]]</f>
        <v>0</v>
      </c>
      <c r="K63" s="90">
        <f>Table1[[#This Row],[Vienas apkopes reizes cena,
EUR bez PVN]]*Table1[[#This Row],[Apkopju skaits gadā]]</f>
        <v>0</v>
      </c>
      <c r="L63" s="42"/>
      <c r="M63" s="42"/>
      <c r="N63" s="42"/>
    </row>
    <row r="64" spans="1:14" x14ac:dyDescent="0.3">
      <c r="A64" s="86"/>
      <c r="B64" s="87"/>
      <c r="C64" s="87"/>
      <c r="D64" s="88" t="s">
        <v>34</v>
      </c>
      <c r="E64" s="76" t="s">
        <v>110</v>
      </c>
      <c r="F64" s="67" t="s">
        <v>78</v>
      </c>
      <c r="G64" s="67">
        <v>4</v>
      </c>
      <c r="H64" s="89"/>
      <c r="I64" s="76"/>
      <c r="J64" s="76">
        <f>Table1[[#This Row],[Darba stundas likme,
EUR bez PVN]]*Table1[[#This Row],[Vienas apkopes
 laika norma,
cilv/h]]</f>
        <v>0</v>
      </c>
      <c r="K64" s="90">
        <f>Table1[[#This Row],[Vienas apkopes reizes cena,
EUR bez PVN]]*Table1[[#This Row],[Apkopju skaits gadā]]</f>
        <v>0</v>
      </c>
      <c r="L64" s="42"/>
      <c r="M64" s="42"/>
      <c r="N64" s="42"/>
    </row>
    <row r="65" spans="1:14" x14ac:dyDescent="0.3">
      <c r="A65" s="86"/>
      <c r="B65" s="87"/>
      <c r="C65" s="87"/>
      <c r="D65" s="88" t="s">
        <v>34</v>
      </c>
      <c r="E65" s="76" t="s">
        <v>110</v>
      </c>
      <c r="F65" s="67" t="s">
        <v>81</v>
      </c>
      <c r="G65" s="67">
        <v>1</v>
      </c>
      <c r="H65" s="89"/>
      <c r="I65" s="76"/>
      <c r="J65" s="76">
        <f>Table1[[#This Row],[Darba stundas likme,
EUR bez PVN]]*Table1[[#This Row],[Vienas apkopes
 laika norma,
cilv/h]]</f>
        <v>0</v>
      </c>
      <c r="K65" s="90">
        <f>Table1[[#This Row],[Vienas apkopes reizes cena,
EUR bez PVN]]*Table1[[#This Row],[Apkopju skaits gadā]]</f>
        <v>0</v>
      </c>
      <c r="L65" s="42"/>
      <c r="M65" s="42"/>
      <c r="N65" s="42"/>
    </row>
    <row r="66" spans="1:14" x14ac:dyDescent="0.3">
      <c r="A66" s="100"/>
      <c r="B66" s="101"/>
      <c r="C66" s="101"/>
      <c r="D66" s="102" t="s">
        <v>146</v>
      </c>
      <c r="E66" s="76" t="s">
        <v>110</v>
      </c>
      <c r="F66" s="67" t="s">
        <v>77</v>
      </c>
      <c r="G66" s="67">
        <v>12</v>
      </c>
      <c r="H66" s="89"/>
      <c r="I66" s="76"/>
      <c r="J66" s="76">
        <f>Table1[[#This Row],[Darba stundas likme,
EUR bez PVN]]*Table1[[#This Row],[Vienas apkopes
 laika norma,
cilv/h]]</f>
        <v>0</v>
      </c>
      <c r="K66" s="90">
        <f>Table1[[#This Row],[Vienas apkopes reizes cena,
EUR bez PVN]]*Table1[[#This Row],[Apkopju skaits gadā]]</f>
        <v>0</v>
      </c>
      <c r="L66" s="42"/>
      <c r="M66" s="42"/>
      <c r="N66" s="42"/>
    </row>
    <row r="67" spans="1:14" x14ac:dyDescent="0.3">
      <c r="A67" s="100"/>
      <c r="B67" s="101"/>
      <c r="C67" s="101"/>
      <c r="D67" s="102" t="s">
        <v>146</v>
      </c>
      <c r="E67" s="76" t="s">
        <v>110</v>
      </c>
      <c r="F67" s="67" t="s">
        <v>86</v>
      </c>
      <c r="G67" s="67">
        <v>2</v>
      </c>
      <c r="H67" s="89"/>
      <c r="I67" s="76"/>
      <c r="J67" s="76">
        <f>Table1[[#This Row],[Darba stundas likme,
EUR bez PVN]]*Table1[[#This Row],[Vienas apkopes
 laika norma,
cilv/h]]</f>
        <v>0</v>
      </c>
      <c r="K67" s="90">
        <f>Table1[[#This Row],[Vienas apkopes reizes cena,
EUR bez PVN]]*Table1[[#This Row],[Apkopju skaits gadā]]</f>
        <v>0</v>
      </c>
      <c r="L67" s="42"/>
      <c r="M67" s="42"/>
      <c r="N67" s="42"/>
    </row>
    <row r="68" spans="1:14" x14ac:dyDescent="0.3">
      <c r="A68" s="86"/>
      <c r="B68" s="87"/>
      <c r="C68" s="87"/>
      <c r="D68" s="88" t="s">
        <v>36</v>
      </c>
      <c r="E68" s="76" t="s">
        <v>112</v>
      </c>
      <c r="F68" s="67" t="s">
        <v>78</v>
      </c>
      <c r="G68" s="67">
        <v>4</v>
      </c>
      <c r="H68" s="89"/>
      <c r="I68" s="76"/>
      <c r="J68" s="76">
        <f>Table1[[#This Row],[Darba stundas likme,
EUR bez PVN]]*Table1[[#This Row],[Vienas apkopes
 laika norma,
cilv/h]]</f>
        <v>0</v>
      </c>
      <c r="K68" s="90">
        <f>Table1[[#This Row],[Vienas apkopes reizes cena,
EUR bez PVN]]*Table1[[#This Row],[Apkopju skaits gadā]]</f>
        <v>0</v>
      </c>
      <c r="L68" s="42"/>
      <c r="M68" s="42"/>
      <c r="N68" s="42"/>
    </row>
    <row r="69" spans="1:14" x14ac:dyDescent="0.3">
      <c r="A69" s="86"/>
      <c r="B69" s="87"/>
      <c r="C69" s="87"/>
      <c r="D69" s="88" t="s">
        <v>114</v>
      </c>
      <c r="E69" s="76" t="s">
        <v>113</v>
      </c>
      <c r="F69" s="67" t="s">
        <v>86</v>
      </c>
      <c r="G69" s="67">
        <v>2</v>
      </c>
      <c r="H69" s="89"/>
      <c r="I69" s="76"/>
      <c r="J69" s="76">
        <f>Table1[[#This Row],[Darba stundas likme,
EUR bez PVN]]*Table1[[#This Row],[Vienas apkopes
 laika norma,
cilv/h]]</f>
        <v>0</v>
      </c>
      <c r="K69" s="90">
        <f>Table1[[#This Row],[Vienas apkopes reizes cena,
EUR bez PVN]]*Table1[[#This Row],[Apkopju skaits gadā]]</f>
        <v>0</v>
      </c>
      <c r="L69" s="42"/>
      <c r="M69" s="42"/>
      <c r="N69" s="42"/>
    </row>
    <row r="70" spans="1:14" ht="15.6" x14ac:dyDescent="0.3">
      <c r="B70" s="49"/>
      <c r="C70" s="49"/>
      <c r="D70" s="49"/>
      <c r="J70" s="35" t="s">
        <v>137</v>
      </c>
      <c r="K70" s="36">
        <f>SUM(Table1[Cena gadā,
EUR bez PVN])</f>
        <v>0</v>
      </c>
    </row>
    <row r="71" spans="1:14" ht="15.6" x14ac:dyDescent="0.3">
      <c r="H71" s="49"/>
      <c r="J71" s="35" t="s">
        <v>37</v>
      </c>
      <c r="K71" s="37">
        <f>K70*0.21</f>
        <v>0</v>
      </c>
    </row>
    <row r="72" spans="1:14" ht="15.6" x14ac:dyDescent="0.3">
      <c r="H72" s="56"/>
      <c r="J72" s="35" t="s">
        <v>138</v>
      </c>
      <c r="K72" s="36">
        <f>K71+K70</f>
        <v>0</v>
      </c>
    </row>
    <row r="73" spans="1:14" ht="60" customHeight="1" x14ac:dyDescent="0.3">
      <c r="A73" s="103" t="s">
        <v>38</v>
      </c>
      <c r="B73" s="103"/>
      <c r="C73" s="103"/>
      <c r="D73" s="103"/>
      <c r="E73" s="103"/>
      <c r="F73" s="103"/>
      <c r="G73" s="103"/>
      <c r="H73" s="103"/>
    </row>
    <row r="74" spans="1:14" x14ac:dyDescent="0.3">
      <c r="A74" s="94" t="s">
        <v>128</v>
      </c>
      <c r="B74" s="93"/>
      <c r="C74" s="93"/>
      <c r="D74" s="93"/>
      <c r="E74" s="93"/>
      <c r="F74" s="93"/>
      <c r="G74" s="93"/>
      <c r="H74" s="93"/>
    </row>
    <row r="75" spans="1:14" x14ac:dyDescent="0.3">
      <c r="H75" s="47"/>
    </row>
    <row r="76" spans="1:14" x14ac:dyDescent="0.3">
      <c r="A76" s="50" t="s">
        <v>115</v>
      </c>
      <c r="H76" s="47"/>
    </row>
    <row r="77" spans="1:14" x14ac:dyDescent="0.3">
      <c r="A77" s="53" t="s">
        <v>116</v>
      </c>
      <c r="H77" s="47"/>
    </row>
    <row r="78" spans="1:14" x14ac:dyDescent="0.3">
      <c r="A78" s="54"/>
      <c r="H78" s="47"/>
    </row>
    <row r="79" spans="1:14" x14ac:dyDescent="0.3">
      <c r="A79" s="54" t="s">
        <v>117</v>
      </c>
      <c r="H79" s="47"/>
    </row>
    <row r="80" spans="1:14" x14ac:dyDescent="0.3">
      <c r="A80" s="58"/>
      <c r="H80" s="47"/>
    </row>
    <row r="81" spans="1:12" x14ac:dyDescent="0.3">
      <c r="A81" s="2" t="s">
        <v>142</v>
      </c>
      <c r="H81" s="47"/>
    </row>
    <row r="82" spans="1:12" x14ac:dyDescent="0.3">
      <c r="H82" s="47"/>
    </row>
    <row r="83" spans="1:12" x14ac:dyDescent="0.3">
      <c r="A83" s="41" t="s">
        <v>119</v>
      </c>
      <c r="B83" s="40"/>
      <c r="C83" s="40"/>
      <c r="D83" s="79"/>
      <c r="E83" s="40"/>
      <c r="F83" s="41"/>
      <c r="G83" s="80"/>
      <c r="H83" s="40"/>
      <c r="I83" s="40"/>
      <c r="J83" s="40"/>
      <c r="K83" s="40"/>
    </row>
    <row r="84" spans="1:12" x14ac:dyDescent="0.3">
      <c r="H84" s="47"/>
    </row>
    <row r="85" spans="1:12" ht="15.6" x14ac:dyDescent="0.3">
      <c r="B85" s="51"/>
      <c r="C85" s="104"/>
      <c r="D85" s="104"/>
      <c r="H85" s="47"/>
    </row>
    <row r="86" spans="1:12" ht="15.6" x14ac:dyDescent="0.3">
      <c r="B86" s="54"/>
      <c r="C86" s="55"/>
      <c r="D86" s="52"/>
      <c r="H86" s="47"/>
    </row>
    <row r="87" spans="1:12" x14ac:dyDescent="0.3">
      <c r="B87" s="54"/>
      <c r="C87" s="43"/>
      <c r="D87" s="43"/>
      <c r="E87" s="41"/>
      <c r="F87" s="41"/>
      <c r="H87" s="47"/>
      <c r="I87" s="41"/>
      <c r="J87" s="41"/>
      <c r="K87" s="41"/>
      <c r="L87" s="41"/>
    </row>
    <row r="88" spans="1:12" x14ac:dyDescent="0.3">
      <c r="B88" s="54"/>
      <c r="C88" s="57"/>
      <c r="D88" s="43"/>
      <c r="H88" s="47"/>
    </row>
    <row r="89" spans="1:12" x14ac:dyDescent="0.3">
      <c r="B89" s="54"/>
      <c r="C89" s="105"/>
      <c r="D89" s="105"/>
      <c r="H89" s="47"/>
    </row>
    <row r="90" spans="1:12" x14ac:dyDescent="0.3">
      <c r="B90" s="54"/>
      <c r="C90" s="59"/>
      <c r="D90" s="60"/>
      <c r="H90" s="47"/>
    </row>
    <row r="91" spans="1:12" x14ac:dyDescent="0.3">
      <c r="A91" s="106"/>
      <c r="B91" s="106"/>
      <c r="C91" s="106"/>
      <c r="D91" s="106"/>
    </row>
    <row r="92" spans="1:12" x14ac:dyDescent="0.3">
      <c r="D92" s="42"/>
    </row>
    <row r="93" spans="1:12" x14ac:dyDescent="0.3">
      <c r="A93" s="61"/>
      <c r="B93" s="62"/>
      <c r="C93" s="63"/>
      <c r="D93" s="42"/>
    </row>
    <row r="94" spans="1:12" x14ac:dyDescent="0.3">
      <c r="A94" s="107"/>
      <c r="B94" s="107"/>
      <c r="C94" s="107"/>
      <c r="D94" s="42"/>
    </row>
    <row r="95" spans="1:12" x14ac:dyDescent="0.3">
      <c r="A95" s="64"/>
      <c r="B95" s="62"/>
      <c r="C95" s="63"/>
      <c r="D95" s="42"/>
    </row>
    <row r="96" spans="1:12" x14ac:dyDescent="0.3">
      <c r="A96" s="64"/>
      <c r="B96" s="62"/>
      <c r="C96" s="63"/>
      <c r="D96" s="42"/>
    </row>
    <row r="97" spans="1:4" x14ac:dyDescent="0.3">
      <c r="A97" s="64"/>
      <c r="B97" s="65"/>
      <c r="C97" s="63"/>
      <c r="D97" s="42"/>
    </row>
    <row r="98" spans="1:4" x14ac:dyDescent="0.3">
      <c r="A98" s="66"/>
      <c r="B98" s="62"/>
      <c r="C98" s="63"/>
      <c r="D98" s="42"/>
    </row>
    <row r="99" spans="1:4" x14ac:dyDescent="0.3">
      <c r="D99" s="42"/>
    </row>
    <row r="100" spans="1:4" x14ac:dyDescent="0.3">
      <c r="A100" s="41"/>
      <c r="B100" s="41"/>
      <c r="C100" s="41"/>
      <c r="D100" s="41"/>
    </row>
  </sheetData>
  <sheetProtection insertRows="0" deleteRows="0" selectLockedCells="1"/>
  <mergeCells count="5">
    <mergeCell ref="A73:H73"/>
    <mergeCell ref="C85:D85"/>
    <mergeCell ref="C89:D89"/>
    <mergeCell ref="A91:D91"/>
    <mergeCell ref="A94:C94"/>
  </mergeCells>
  <conditionalFormatting sqref="A76">
    <cfRule type="expression" priority="3" stopIfTrue="1">
      <formula>$F$2523</formula>
    </cfRule>
    <cfRule type="expression" priority="4" stopIfTrue="1">
      <formula>$F$2522</formula>
    </cfRule>
  </conditionalFormatting>
  <conditionalFormatting sqref="A81">
    <cfRule type="expression" priority="2" stopIfTrue="1">
      <formula>$F$2523</formula>
    </cfRule>
  </conditionalFormatting>
  <conditionalFormatting sqref="A98">
    <cfRule type="expression" priority="1" stopIfTrue="1">
      <formula>$F$2523</formula>
    </cfRule>
  </conditionalFormatting>
  <dataValidations count="4">
    <dataValidation type="list" allowBlank="1" showInputMessage="1" showErrorMessage="1" sqref="E6:E69" xr:uid="{A7C847E8-1BA6-41DB-96CC-0219D154A13B}">
      <formula1>ProduktuKodi</formula1>
    </dataValidation>
    <dataValidation type="list" allowBlank="1" showInputMessage="1" showErrorMessage="1" sqref="F6:F69" xr:uid="{93CB9FA6-C16B-45CA-B838-CBD547D88FD5}">
      <formula1>ApkopesVeids</formula1>
    </dataValidation>
    <dataValidation type="list" allowBlank="1" showInputMessage="1" showErrorMessage="1" sqref="D6:D69" xr:uid="{2ED8E24A-B8C5-44AE-8CC4-0D6E0EA94765}">
      <formula1>Produkti</formula1>
    </dataValidation>
    <dataValidation type="list" allowBlank="1" showInputMessage="1" showErrorMessage="1" sqref="A6:A70" xr:uid="{69A5271D-A692-4C0D-A5CD-CAEFFB546DAF}">
      <formula1>Ipasumi</formula1>
    </dataValidation>
  </dataValidations>
  <pageMargins left="0.7" right="0.7" top="0.75" bottom="0.75" header="0.3" footer="0.3"/>
  <pageSetup paperSize="9"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CA397-37AC-44D8-9C1D-88BD13FC8FB2}">
  <sheetPr>
    <tabColor rgb="FF7030A0"/>
  </sheetPr>
  <dimension ref="A1:N52"/>
  <sheetViews>
    <sheetView showWhiteSpace="0" topLeftCell="C5" zoomScale="85" zoomScaleNormal="85" workbookViewId="0">
      <selection activeCell="J24" sqref="J24"/>
    </sheetView>
  </sheetViews>
  <sheetFormatPr defaultColWidth="8.88671875" defaultRowHeight="14.4" x14ac:dyDescent="0.3"/>
  <cols>
    <col min="1" max="1" width="45.109375" style="42" customWidth="1"/>
    <col min="2" max="2" width="23.88671875" style="47" customWidth="1"/>
    <col min="3" max="3" width="20.44140625" style="47" customWidth="1"/>
    <col min="4" max="4" width="74.88671875" style="48" customWidth="1"/>
    <col min="5" max="5" width="18.88671875" style="45" customWidth="1"/>
    <col min="6" max="6" width="23.88671875" style="46" customWidth="1"/>
    <col min="7" max="7" width="23" customWidth="1"/>
    <col min="8" max="11" width="18.88671875" style="45" customWidth="1"/>
    <col min="12" max="12" width="16.109375" style="45" customWidth="1"/>
    <col min="13" max="13" width="16.44140625" style="47" hidden="1" customWidth="1"/>
    <col min="14" max="14" width="16.88671875" style="47" customWidth="1"/>
    <col min="15" max="15" width="15.109375" style="42" customWidth="1"/>
    <col min="16" max="16384" width="8.88671875" style="42"/>
  </cols>
  <sheetData>
    <row r="1" spans="1:14" x14ac:dyDescent="0.3">
      <c r="D1" s="88"/>
      <c r="E1" s="76"/>
      <c r="F1" s="67"/>
      <c r="G1" s="9"/>
      <c r="H1" s="85" t="s">
        <v>125</v>
      </c>
      <c r="I1" s="86"/>
      <c r="J1" s="86"/>
      <c r="K1" s="76"/>
    </row>
    <row r="2" spans="1:14" x14ac:dyDescent="0.3">
      <c r="D2" s="88"/>
      <c r="E2" s="76"/>
      <c r="F2" s="67"/>
      <c r="G2" s="9"/>
      <c r="H2" s="77"/>
      <c r="I2" s="86"/>
      <c r="J2" s="86"/>
      <c r="K2" s="76"/>
    </row>
    <row r="3" spans="1:14" ht="54.6" thickBot="1" x14ac:dyDescent="0.4">
      <c r="A3" s="38" t="s">
        <v>124</v>
      </c>
      <c r="B3" s="38"/>
      <c r="C3" s="38"/>
      <c r="D3" s="39"/>
      <c r="E3" s="81"/>
      <c r="F3" s="91"/>
      <c r="G3" s="91"/>
      <c r="H3" s="81"/>
      <c r="I3" s="81"/>
      <c r="J3" s="81"/>
      <c r="K3" s="81"/>
      <c r="L3" s="42"/>
      <c r="M3" s="42"/>
      <c r="N3" s="42"/>
    </row>
    <row r="4" spans="1:14" ht="16.2" thickBot="1" x14ac:dyDescent="0.35">
      <c r="A4" s="92" t="s">
        <v>134</v>
      </c>
      <c r="B4" s="43"/>
      <c r="C4" s="43"/>
      <c r="D4" s="44"/>
      <c r="G4" s="42"/>
      <c r="H4" s="82" t="s">
        <v>127</v>
      </c>
      <c r="I4" s="83"/>
      <c r="J4" s="83"/>
      <c r="K4" s="84"/>
      <c r="L4" s="47"/>
      <c r="M4" s="42"/>
      <c r="N4" s="42"/>
    </row>
    <row r="5" spans="1:14" ht="43.2" x14ac:dyDescent="0.3">
      <c r="A5" s="68" t="s">
        <v>71</v>
      </c>
      <c r="B5" s="69" t="s">
        <v>72</v>
      </c>
      <c r="C5" s="69" t="s">
        <v>73</v>
      </c>
      <c r="D5" s="70" t="s">
        <v>74</v>
      </c>
      <c r="E5" s="71" t="s">
        <v>75</v>
      </c>
      <c r="F5" s="72" t="s">
        <v>0</v>
      </c>
      <c r="G5" s="73" t="s">
        <v>120</v>
      </c>
      <c r="H5" s="78" t="s">
        <v>126</v>
      </c>
      <c r="I5" s="74" t="s">
        <v>121</v>
      </c>
      <c r="J5" s="74" t="s">
        <v>122</v>
      </c>
      <c r="K5" s="75" t="s">
        <v>123</v>
      </c>
      <c r="L5" s="42"/>
      <c r="M5" s="42"/>
      <c r="N5" s="42"/>
    </row>
    <row r="6" spans="1:14" x14ac:dyDescent="0.3">
      <c r="A6" s="100" t="s">
        <v>145</v>
      </c>
      <c r="B6" s="87"/>
      <c r="C6" s="87" t="s">
        <v>76</v>
      </c>
      <c r="D6" s="88" t="s">
        <v>79</v>
      </c>
      <c r="E6" s="76" t="s">
        <v>80</v>
      </c>
      <c r="F6" s="67" t="s">
        <v>77</v>
      </c>
      <c r="G6" s="67">
        <v>12</v>
      </c>
      <c r="H6" s="89"/>
      <c r="I6" s="76"/>
      <c r="J6" s="76">
        <f>Table14[[#This Row],[Darba stundas likme,
EUR bez PVN]]*Table14[[#This Row],[Vienas apkopes
 laika norma,
cilv/h]]</f>
        <v>0</v>
      </c>
      <c r="K6" s="90">
        <f>Table14[[#This Row],[Vienas apkopes reizes cena,
EUR bez PVN]]*Table14[[#This Row],[Apkopju skaits gadā]]</f>
        <v>0</v>
      </c>
      <c r="L6" s="42"/>
      <c r="M6" s="42"/>
      <c r="N6" s="42"/>
    </row>
    <row r="7" spans="1:14" x14ac:dyDescent="0.3">
      <c r="A7" s="86"/>
      <c r="B7" s="87"/>
      <c r="C7" s="87"/>
      <c r="D7" s="88" t="s">
        <v>79</v>
      </c>
      <c r="E7" s="76" t="s">
        <v>80</v>
      </c>
      <c r="F7" s="67" t="s">
        <v>81</v>
      </c>
      <c r="G7" s="67">
        <v>1</v>
      </c>
      <c r="H7" s="89"/>
      <c r="I7" s="76"/>
      <c r="J7" s="76">
        <f>Table14[[#This Row],[Darba stundas likme,
EUR bez PVN]]*Table14[[#This Row],[Vienas apkopes
 laika norma,
cilv/h]]</f>
        <v>0</v>
      </c>
      <c r="K7" s="90">
        <f>Table14[[#This Row],[Vienas apkopes reizes cena,
EUR bez PVN]]*Table14[[#This Row],[Apkopju skaits gadā]]</f>
        <v>0</v>
      </c>
      <c r="L7" s="42"/>
      <c r="M7" s="42"/>
      <c r="N7" s="42"/>
    </row>
    <row r="8" spans="1:14" x14ac:dyDescent="0.3">
      <c r="A8" s="86"/>
      <c r="B8" s="87"/>
      <c r="C8" s="87"/>
      <c r="D8" s="88" t="s">
        <v>8</v>
      </c>
      <c r="E8" s="76" t="s">
        <v>83</v>
      </c>
      <c r="F8" s="67" t="s">
        <v>81</v>
      </c>
      <c r="G8" s="67">
        <v>1</v>
      </c>
      <c r="H8" s="89"/>
      <c r="I8" s="76"/>
      <c r="J8" s="76">
        <f>Table14[[#This Row],[Darba stundas likme,
EUR bez PVN]]*Table14[[#This Row],[Vienas apkopes
 laika norma,
cilv/h]]</f>
        <v>0</v>
      </c>
      <c r="K8" s="90">
        <f>Table14[[#This Row],[Vienas apkopes reizes cena,
EUR bez PVN]]*Table14[[#This Row],[Apkopju skaits gadā]]</f>
        <v>0</v>
      </c>
      <c r="L8" s="42"/>
      <c r="M8" s="42"/>
      <c r="N8" s="42"/>
    </row>
    <row r="9" spans="1:14" x14ac:dyDescent="0.3">
      <c r="A9" s="86"/>
      <c r="B9" s="87"/>
      <c r="C9" s="87"/>
      <c r="D9" s="88" t="s">
        <v>12</v>
      </c>
      <c r="E9" s="76" t="s">
        <v>88</v>
      </c>
      <c r="F9" s="67" t="s">
        <v>77</v>
      </c>
      <c r="G9" s="67">
        <v>12</v>
      </c>
      <c r="H9" s="89"/>
      <c r="I9" s="76"/>
      <c r="J9" s="76">
        <f>Table14[[#This Row],[Darba stundas likme,
EUR bez PVN]]*Table14[[#This Row],[Vienas apkopes
 laika norma,
cilv/h]]</f>
        <v>0</v>
      </c>
      <c r="K9" s="90">
        <f>Table14[[#This Row],[Vienas apkopes reizes cena,
EUR bez PVN]]*Table14[[#This Row],[Apkopju skaits gadā]]</f>
        <v>0</v>
      </c>
      <c r="L9" s="42"/>
      <c r="M9" s="42"/>
      <c r="N9" s="42"/>
    </row>
    <row r="10" spans="1:14" x14ac:dyDescent="0.3">
      <c r="A10" s="86"/>
      <c r="B10" s="87"/>
      <c r="C10" s="87"/>
      <c r="D10" s="88" t="s">
        <v>12</v>
      </c>
      <c r="E10" s="76" t="s">
        <v>88</v>
      </c>
      <c r="F10" s="67" t="s">
        <v>86</v>
      </c>
      <c r="G10" s="67">
        <v>2</v>
      </c>
      <c r="H10" s="89"/>
      <c r="I10" s="76"/>
      <c r="J10" s="76">
        <f>Table14[[#This Row],[Darba stundas likme,
EUR bez PVN]]*Table14[[#This Row],[Vienas apkopes
 laika norma,
cilv/h]]</f>
        <v>0</v>
      </c>
      <c r="K10" s="90">
        <f>Table14[[#This Row],[Vienas apkopes reizes cena,
EUR bez PVN]]*Table14[[#This Row],[Apkopju skaits gadā]]</f>
        <v>0</v>
      </c>
      <c r="L10" s="42"/>
      <c r="M10" s="42"/>
      <c r="N10" s="42"/>
    </row>
    <row r="11" spans="1:14" x14ac:dyDescent="0.3">
      <c r="A11" s="86"/>
      <c r="B11" s="87"/>
      <c r="C11" s="87"/>
      <c r="D11" s="88" t="s">
        <v>12</v>
      </c>
      <c r="E11" s="76" t="s">
        <v>88</v>
      </c>
      <c r="F11" s="67" t="s">
        <v>81</v>
      </c>
      <c r="G11" s="67">
        <v>1</v>
      </c>
      <c r="H11" s="89"/>
      <c r="I11" s="76"/>
      <c r="J11" s="76">
        <f>Table14[[#This Row],[Darba stundas likme,
EUR bez PVN]]*Table14[[#This Row],[Vienas apkopes
 laika norma,
cilv/h]]</f>
        <v>0</v>
      </c>
      <c r="K11" s="90">
        <f>Table14[[#This Row],[Vienas apkopes reizes cena,
EUR bez PVN]]*Table14[[#This Row],[Apkopju skaits gadā]]</f>
        <v>0</v>
      </c>
      <c r="L11" s="42"/>
      <c r="M11" s="42"/>
      <c r="N11" s="42"/>
    </row>
    <row r="12" spans="1:14" x14ac:dyDescent="0.3">
      <c r="A12" s="86"/>
      <c r="B12" s="87"/>
      <c r="C12" s="87"/>
      <c r="D12" s="88" t="s">
        <v>19</v>
      </c>
      <c r="E12" s="76" t="s">
        <v>95</v>
      </c>
      <c r="F12" s="67" t="s">
        <v>78</v>
      </c>
      <c r="G12" s="67">
        <v>4</v>
      </c>
      <c r="H12" s="89"/>
      <c r="I12" s="76"/>
      <c r="J12" s="76">
        <f>Table14[[#This Row],[Darba stundas likme,
EUR bez PVN]]*Table14[[#This Row],[Vienas apkopes
 laika norma,
cilv/h]]</f>
        <v>0</v>
      </c>
      <c r="K12" s="90">
        <f>Table14[[#This Row],[Vienas apkopes reizes cena,
EUR bez PVN]]*Table14[[#This Row],[Apkopju skaits gadā]]</f>
        <v>0</v>
      </c>
      <c r="L12" s="42"/>
      <c r="M12" s="42"/>
      <c r="N12" s="42"/>
    </row>
    <row r="13" spans="1:14" x14ac:dyDescent="0.3">
      <c r="A13" s="86"/>
      <c r="B13" s="87"/>
      <c r="C13" s="87"/>
      <c r="D13" s="88" t="s">
        <v>19</v>
      </c>
      <c r="E13" s="76" t="s">
        <v>95</v>
      </c>
      <c r="F13" s="67" t="s">
        <v>81</v>
      </c>
      <c r="G13" s="67">
        <v>1</v>
      </c>
      <c r="H13" s="89"/>
      <c r="I13" s="76"/>
      <c r="J13" s="76">
        <f>Table14[[#This Row],[Darba stundas likme,
EUR bez PVN]]*Table14[[#This Row],[Vienas apkopes
 laika norma,
cilv/h]]</f>
        <v>0</v>
      </c>
      <c r="K13" s="90">
        <f>Table14[[#This Row],[Vienas apkopes reizes cena,
EUR bez PVN]]*Table14[[#This Row],[Apkopju skaits gadā]]</f>
        <v>0</v>
      </c>
      <c r="L13" s="42"/>
      <c r="M13" s="42"/>
      <c r="N13" s="42"/>
    </row>
    <row r="14" spans="1:14" ht="28.8" x14ac:dyDescent="0.3">
      <c r="A14" s="86"/>
      <c r="B14" s="87"/>
      <c r="C14" s="87"/>
      <c r="D14" s="88" t="s">
        <v>24</v>
      </c>
      <c r="E14" s="76" t="s">
        <v>100</v>
      </c>
      <c r="F14" s="67" t="s">
        <v>78</v>
      </c>
      <c r="G14" s="67">
        <v>4</v>
      </c>
      <c r="H14" s="89"/>
      <c r="I14" s="76"/>
      <c r="J14" s="76">
        <f>Table14[[#This Row],[Darba stundas likme,
EUR bez PVN]]*Table14[[#This Row],[Vienas apkopes
 laika norma,
cilv/h]]</f>
        <v>0</v>
      </c>
      <c r="K14" s="90">
        <f>Table14[[#This Row],[Vienas apkopes reizes cena,
EUR bez PVN]]*Table14[[#This Row],[Apkopju skaits gadā]]</f>
        <v>0</v>
      </c>
      <c r="L14" s="42"/>
      <c r="M14" s="42"/>
      <c r="N14" s="42"/>
    </row>
    <row r="15" spans="1:14" ht="28.8" x14ac:dyDescent="0.3">
      <c r="A15" s="86"/>
      <c r="B15" s="87"/>
      <c r="C15" s="87"/>
      <c r="D15" s="88" t="s">
        <v>24</v>
      </c>
      <c r="E15" s="76" t="s">
        <v>100</v>
      </c>
      <c r="F15" s="67" t="s">
        <v>86</v>
      </c>
      <c r="G15" s="67">
        <v>2</v>
      </c>
      <c r="H15" s="89"/>
      <c r="I15" s="76"/>
      <c r="J15" s="76">
        <f>Table14[[#This Row],[Darba stundas likme,
EUR bez PVN]]*Table14[[#This Row],[Vienas apkopes
 laika norma,
cilv/h]]</f>
        <v>0</v>
      </c>
      <c r="K15" s="90">
        <f>Table14[[#This Row],[Vienas apkopes reizes cena,
EUR bez PVN]]*Table14[[#This Row],[Apkopju skaits gadā]]</f>
        <v>0</v>
      </c>
      <c r="L15" s="42"/>
      <c r="M15" s="42"/>
      <c r="N15" s="42"/>
    </row>
    <row r="16" spans="1:14" x14ac:dyDescent="0.3">
      <c r="A16" s="86"/>
      <c r="B16" s="87"/>
      <c r="C16" s="87"/>
      <c r="D16" s="88" t="s">
        <v>33</v>
      </c>
      <c r="E16" s="76" t="s">
        <v>109</v>
      </c>
      <c r="F16" s="67" t="s">
        <v>77</v>
      </c>
      <c r="G16" s="67">
        <v>12</v>
      </c>
      <c r="H16" s="89"/>
      <c r="I16" s="76"/>
      <c r="J16" s="76">
        <f>Table14[[#This Row],[Darba stundas likme,
EUR bez PVN]]*Table14[[#This Row],[Vienas apkopes
 laika norma,
cilv/h]]</f>
        <v>0</v>
      </c>
      <c r="K16" s="90">
        <f>Table14[[#This Row],[Vienas apkopes reizes cena,
EUR bez PVN]]*Table14[[#This Row],[Apkopju skaits gadā]]</f>
        <v>0</v>
      </c>
      <c r="L16" s="42"/>
      <c r="M16" s="42"/>
      <c r="N16" s="42"/>
    </row>
    <row r="17" spans="1:14" x14ac:dyDescent="0.3">
      <c r="A17" s="86"/>
      <c r="B17" s="87"/>
      <c r="C17" s="87"/>
      <c r="D17" s="88" t="s">
        <v>33</v>
      </c>
      <c r="E17" s="76" t="s">
        <v>109</v>
      </c>
      <c r="F17" s="67" t="s">
        <v>78</v>
      </c>
      <c r="G17" s="67">
        <v>4</v>
      </c>
      <c r="H17" s="89"/>
      <c r="I17" s="76"/>
      <c r="J17" s="76">
        <f>Table14[[#This Row],[Darba stundas likme,
EUR bez PVN]]*Table14[[#This Row],[Vienas apkopes
 laika norma,
cilv/h]]</f>
        <v>0</v>
      </c>
      <c r="K17" s="90">
        <f>Table14[[#This Row],[Vienas apkopes reizes cena,
EUR bez PVN]]*Table14[[#This Row],[Apkopju skaits gadā]]</f>
        <v>0</v>
      </c>
      <c r="L17" s="42"/>
      <c r="M17" s="42"/>
      <c r="N17" s="42"/>
    </row>
    <row r="18" spans="1:14" x14ac:dyDescent="0.3">
      <c r="A18" s="86"/>
      <c r="B18" s="87"/>
      <c r="C18" s="87"/>
      <c r="D18" s="88" t="s">
        <v>33</v>
      </c>
      <c r="E18" s="76" t="s">
        <v>109</v>
      </c>
      <c r="F18" s="67" t="s">
        <v>81</v>
      </c>
      <c r="G18" s="67">
        <v>1</v>
      </c>
      <c r="H18" s="89"/>
      <c r="I18" s="76"/>
      <c r="J18" s="76">
        <f>Table14[[#This Row],[Darba stundas likme,
EUR bez PVN]]*Table14[[#This Row],[Vienas apkopes
 laika norma,
cilv/h]]</f>
        <v>0</v>
      </c>
      <c r="K18" s="90">
        <f>Table14[[#This Row],[Vienas apkopes reizes cena,
EUR bez PVN]]*Table14[[#This Row],[Apkopju skaits gadā]]</f>
        <v>0</v>
      </c>
      <c r="L18" s="42"/>
      <c r="M18" s="42"/>
      <c r="N18" s="42"/>
    </row>
    <row r="19" spans="1:14" x14ac:dyDescent="0.3">
      <c r="A19" s="86"/>
      <c r="B19" s="87"/>
      <c r="C19" s="87"/>
      <c r="D19" s="88" t="s">
        <v>35</v>
      </c>
      <c r="E19" s="76" t="s">
        <v>111</v>
      </c>
      <c r="F19" s="67" t="s">
        <v>77</v>
      </c>
      <c r="G19" s="67">
        <v>12</v>
      </c>
      <c r="H19" s="89"/>
      <c r="I19" s="76"/>
      <c r="J19" s="76">
        <f>Table14[[#This Row],[Darba stundas likme,
EUR bez PVN]]*Table14[[#This Row],[Vienas apkopes
 laika norma,
cilv/h]]</f>
        <v>0</v>
      </c>
      <c r="K19" s="90">
        <f>Table14[[#This Row],[Vienas apkopes reizes cena,
EUR bez PVN]]*Table14[[#This Row],[Apkopju skaits gadā]]</f>
        <v>0</v>
      </c>
      <c r="L19" s="42"/>
      <c r="M19" s="42"/>
      <c r="N19" s="42"/>
    </row>
    <row r="20" spans="1:14" x14ac:dyDescent="0.3">
      <c r="A20" s="86"/>
      <c r="B20" s="87"/>
      <c r="C20" s="87"/>
      <c r="D20" s="88" t="s">
        <v>36</v>
      </c>
      <c r="E20" s="76" t="s">
        <v>112</v>
      </c>
      <c r="F20" s="67" t="s">
        <v>78</v>
      </c>
      <c r="G20" s="67">
        <v>4</v>
      </c>
      <c r="H20" s="89"/>
      <c r="I20" s="76"/>
      <c r="J20" s="76">
        <f>Table14[[#This Row],[Darba stundas likme,
EUR bez PVN]]*Table14[[#This Row],[Vienas apkopes
 laika norma,
cilv/h]]</f>
        <v>0</v>
      </c>
      <c r="K20" s="90">
        <f>Table14[[#This Row],[Vienas apkopes reizes cena,
EUR bez PVN]]*Table14[[#This Row],[Apkopju skaits gadā]]</f>
        <v>0</v>
      </c>
      <c r="L20" s="42"/>
      <c r="M20" s="42"/>
      <c r="N20" s="42"/>
    </row>
    <row r="21" spans="1:14" x14ac:dyDescent="0.3">
      <c r="A21" s="86"/>
      <c r="B21" s="87"/>
      <c r="C21" s="87"/>
      <c r="D21" s="88" t="s">
        <v>114</v>
      </c>
      <c r="E21" s="76" t="s">
        <v>113</v>
      </c>
      <c r="F21" s="67" t="s">
        <v>86</v>
      </c>
      <c r="G21" s="67">
        <v>2</v>
      </c>
      <c r="H21" s="89"/>
      <c r="I21" s="76"/>
      <c r="J21" s="76">
        <f>Table14[[#This Row],[Darba stundas likme,
EUR bez PVN]]*Table14[[#This Row],[Vienas apkopes
 laika norma,
cilv/h]]</f>
        <v>0</v>
      </c>
      <c r="K21" s="90">
        <f>Table14[[#This Row],[Vienas apkopes reizes cena,
EUR bez PVN]]*Table14[[#This Row],[Apkopju skaits gadā]]</f>
        <v>0</v>
      </c>
      <c r="L21" s="42"/>
      <c r="M21" s="42"/>
      <c r="N21" s="42"/>
    </row>
    <row r="22" spans="1:14" ht="15.6" x14ac:dyDescent="0.3">
      <c r="B22" s="49"/>
      <c r="C22" s="49"/>
      <c r="D22" s="49"/>
      <c r="J22" s="35" t="s">
        <v>135</v>
      </c>
      <c r="K22" s="36">
        <f>SUM(Table14[Cena gadā,
EUR bez PVN])</f>
        <v>0</v>
      </c>
    </row>
    <row r="23" spans="1:14" ht="15.6" x14ac:dyDescent="0.3">
      <c r="H23" s="49"/>
      <c r="J23" s="35" t="s">
        <v>37</v>
      </c>
      <c r="K23" s="37">
        <f>K22*0.21</f>
        <v>0</v>
      </c>
    </row>
    <row r="24" spans="1:14" ht="15.6" x14ac:dyDescent="0.3">
      <c r="H24" s="56"/>
      <c r="J24" s="35" t="s">
        <v>136</v>
      </c>
      <c r="K24" s="36">
        <f>K23+K22</f>
        <v>0</v>
      </c>
    </row>
    <row r="25" spans="1:14" ht="60" customHeight="1" x14ac:dyDescent="0.3">
      <c r="A25" s="103" t="s">
        <v>38</v>
      </c>
      <c r="B25" s="103"/>
      <c r="C25" s="103"/>
      <c r="D25" s="103"/>
      <c r="E25" s="103"/>
      <c r="F25" s="103"/>
      <c r="G25" s="103"/>
      <c r="H25" s="103"/>
    </row>
    <row r="26" spans="1:14" x14ac:dyDescent="0.3">
      <c r="A26" s="94" t="s">
        <v>128</v>
      </c>
      <c r="B26" s="93"/>
      <c r="C26" s="93"/>
      <c r="D26" s="93"/>
      <c r="E26" s="93"/>
      <c r="F26" s="93"/>
      <c r="G26" s="93"/>
      <c r="H26" s="93"/>
    </row>
    <row r="27" spans="1:14" x14ac:dyDescent="0.3">
      <c r="H27" s="47"/>
    </row>
    <row r="28" spans="1:14" x14ac:dyDescent="0.3">
      <c r="A28" s="50" t="s">
        <v>115</v>
      </c>
      <c r="H28" s="47"/>
    </row>
    <row r="29" spans="1:14" x14ac:dyDescent="0.3">
      <c r="A29" s="53" t="s">
        <v>116</v>
      </c>
      <c r="H29" s="47"/>
    </row>
    <row r="30" spans="1:14" x14ac:dyDescent="0.3">
      <c r="A30" s="54"/>
      <c r="H30" s="47"/>
    </row>
    <row r="31" spans="1:14" x14ac:dyDescent="0.3">
      <c r="A31" s="54" t="s">
        <v>117</v>
      </c>
      <c r="H31" s="47"/>
    </row>
    <row r="32" spans="1:14" x14ac:dyDescent="0.3">
      <c r="A32" s="58"/>
      <c r="H32" s="47"/>
    </row>
    <row r="33" spans="1:12" x14ac:dyDescent="0.3">
      <c r="A33" s="2" t="s">
        <v>118</v>
      </c>
      <c r="H33" s="47"/>
    </row>
    <row r="34" spans="1:12" x14ac:dyDescent="0.3">
      <c r="H34" s="47"/>
    </row>
    <row r="35" spans="1:12" x14ac:dyDescent="0.3">
      <c r="A35" s="41" t="s">
        <v>119</v>
      </c>
      <c r="B35" s="40"/>
      <c r="C35" s="40"/>
      <c r="D35" s="79"/>
      <c r="E35" s="40"/>
      <c r="F35" s="41"/>
      <c r="G35" s="80"/>
      <c r="H35" s="40"/>
      <c r="I35" s="40"/>
      <c r="J35" s="40"/>
      <c r="K35" s="40"/>
    </row>
    <row r="36" spans="1:12" x14ac:dyDescent="0.3">
      <c r="H36" s="47"/>
    </row>
    <row r="37" spans="1:12" ht="15.6" x14ac:dyDescent="0.3">
      <c r="B37" s="51"/>
      <c r="C37" s="104"/>
      <c r="D37" s="104"/>
      <c r="H37" s="47"/>
    </row>
    <row r="38" spans="1:12" ht="15.6" x14ac:dyDescent="0.3">
      <c r="B38" s="54"/>
      <c r="C38" s="55"/>
      <c r="D38" s="52"/>
      <c r="H38" s="47"/>
    </row>
    <row r="39" spans="1:12" x14ac:dyDescent="0.3">
      <c r="B39" s="54"/>
      <c r="C39" s="43"/>
      <c r="D39" s="43"/>
      <c r="E39" s="41"/>
      <c r="F39" s="41"/>
      <c r="H39" s="47"/>
      <c r="I39" s="41"/>
      <c r="J39" s="41"/>
      <c r="K39" s="41"/>
      <c r="L39" s="41"/>
    </row>
    <row r="40" spans="1:12" x14ac:dyDescent="0.3">
      <c r="B40" s="54"/>
      <c r="C40" s="57"/>
      <c r="D40" s="43"/>
      <c r="H40" s="47"/>
    </row>
    <row r="41" spans="1:12" x14ac:dyDescent="0.3">
      <c r="B41" s="54"/>
      <c r="C41" s="105"/>
      <c r="D41" s="105"/>
      <c r="H41" s="47"/>
    </row>
    <row r="42" spans="1:12" x14ac:dyDescent="0.3">
      <c r="B42" s="54"/>
      <c r="C42" s="59"/>
      <c r="D42" s="60"/>
      <c r="H42" s="47"/>
    </row>
    <row r="43" spans="1:12" x14ac:dyDescent="0.3">
      <c r="A43" s="106"/>
      <c r="B43" s="106"/>
      <c r="C43" s="106"/>
      <c r="D43" s="106"/>
    </row>
    <row r="44" spans="1:12" x14ac:dyDescent="0.3">
      <c r="D44" s="42"/>
    </row>
    <row r="45" spans="1:12" x14ac:dyDescent="0.3">
      <c r="A45" s="61"/>
      <c r="B45" s="62"/>
      <c r="C45" s="63"/>
      <c r="D45" s="42"/>
    </row>
    <row r="46" spans="1:12" x14ac:dyDescent="0.3">
      <c r="A46" s="107"/>
      <c r="B46" s="107"/>
      <c r="C46" s="107"/>
      <c r="D46" s="42"/>
    </row>
    <row r="47" spans="1:12" x14ac:dyDescent="0.3">
      <c r="A47" s="64"/>
      <c r="B47" s="62"/>
      <c r="C47" s="63"/>
      <c r="D47" s="42"/>
    </row>
    <row r="48" spans="1:12" x14ac:dyDescent="0.3">
      <c r="A48" s="64"/>
      <c r="B48" s="62"/>
      <c r="C48" s="63"/>
      <c r="D48" s="42"/>
    </row>
    <row r="49" spans="1:4" x14ac:dyDescent="0.3">
      <c r="A49" s="64"/>
      <c r="B49" s="65"/>
      <c r="C49" s="63"/>
      <c r="D49" s="42"/>
    </row>
    <row r="50" spans="1:4" x14ac:dyDescent="0.3">
      <c r="A50" s="66"/>
      <c r="B50" s="62"/>
      <c r="C50" s="63"/>
      <c r="D50" s="42"/>
    </row>
    <row r="51" spans="1:4" x14ac:dyDescent="0.3">
      <c r="D51" s="42"/>
    </row>
    <row r="52" spans="1:4" x14ac:dyDescent="0.3">
      <c r="A52" s="41"/>
      <c r="B52" s="41"/>
      <c r="C52" s="41"/>
      <c r="D52" s="41"/>
    </row>
  </sheetData>
  <sheetProtection insertRows="0" deleteRows="0" selectLockedCells="1"/>
  <mergeCells count="5">
    <mergeCell ref="A25:H25"/>
    <mergeCell ref="C37:D37"/>
    <mergeCell ref="C41:D41"/>
    <mergeCell ref="A43:D43"/>
    <mergeCell ref="A46:C46"/>
  </mergeCells>
  <conditionalFormatting sqref="A28">
    <cfRule type="expression" priority="3" stopIfTrue="1">
      <formula>$F$2475</formula>
    </cfRule>
    <cfRule type="expression" priority="4" stopIfTrue="1">
      <formula>$F$2474</formula>
    </cfRule>
  </conditionalFormatting>
  <conditionalFormatting sqref="A33">
    <cfRule type="expression" priority="2" stopIfTrue="1">
      <formula>$F$2475</formula>
    </cfRule>
  </conditionalFormatting>
  <conditionalFormatting sqref="A50">
    <cfRule type="expression" priority="1" stopIfTrue="1">
      <formula>$F$2475</formula>
    </cfRule>
  </conditionalFormatting>
  <dataValidations count="4">
    <dataValidation type="list" allowBlank="1" showInputMessage="1" showErrorMessage="1" sqref="A6:A22" xr:uid="{27700EA9-4311-426F-BF05-E7AAA9163596}">
      <formula1>Ipasumi</formula1>
    </dataValidation>
    <dataValidation type="list" allowBlank="1" showInputMessage="1" showErrorMessage="1" sqref="D6:D21" xr:uid="{1ACF42CE-5C7B-4C37-ABCB-B42F726787A5}">
      <formula1>Produkti</formula1>
    </dataValidation>
    <dataValidation type="list" allowBlank="1" showInputMessage="1" showErrorMessage="1" sqref="F6:F21" xr:uid="{B18FC73A-E615-4F8E-AD06-9D726A77B2B1}">
      <formula1>ApkopesVeids</formula1>
    </dataValidation>
    <dataValidation type="list" allowBlank="1" showInputMessage="1" showErrorMessage="1" sqref="E6:E21" xr:uid="{4126A69A-F43B-4862-81B0-10D6F5B1ACE0}">
      <formula1>ProduktuKodi</formula1>
    </dataValidation>
  </dataValidations>
  <pageMargins left="0.7" right="0.7" top="0.75" bottom="0.75" header="0.3" footer="0.3"/>
  <pageSetup paperSize="9" orientation="portrait"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F8FF2-864A-4A5C-875B-BDDF84E0107A}">
  <sheetPr>
    <tabColor theme="6" tint="-0.499984740745262"/>
  </sheetPr>
  <dimension ref="A1:N24"/>
  <sheetViews>
    <sheetView topLeftCell="A8" zoomScale="115" zoomScaleNormal="115" workbookViewId="0">
      <selection activeCell="B4" sqref="B4"/>
    </sheetView>
  </sheetViews>
  <sheetFormatPr defaultColWidth="9.109375" defaultRowHeight="13.8" x14ac:dyDescent="0.3"/>
  <cols>
    <col min="1" max="1" width="9.109375" style="15" customWidth="1"/>
    <col min="2" max="2" width="78.44140625" style="15" customWidth="1"/>
    <col min="3" max="3" width="19.109375" style="15" customWidth="1"/>
    <col min="4" max="6" width="15.88671875" style="15" customWidth="1"/>
    <col min="7" max="16384" width="9.109375" style="15"/>
  </cols>
  <sheetData>
    <row r="1" spans="1:14" x14ac:dyDescent="0.3">
      <c r="A1" s="13"/>
      <c r="B1" s="14"/>
    </row>
    <row r="2" spans="1:14" ht="58.5" customHeight="1" x14ac:dyDescent="0.3">
      <c r="A2" s="16" t="s">
        <v>39</v>
      </c>
      <c r="B2" s="17" t="s">
        <v>129</v>
      </c>
      <c r="C2" s="17" t="s">
        <v>40</v>
      </c>
      <c r="D2" s="17" t="s">
        <v>41</v>
      </c>
      <c r="E2" s="17" t="s">
        <v>42</v>
      </c>
      <c r="F2" s="17" t="s">
        <v>43</v>
      </c>
      <c r="N2" s="18"/>
    </row>
    <row r="3" spans="1:14" x14ac:dyDescent="0.3">
      <c r="A3" s="19" t="s">
        <v>1</v>
      </c>
      <c r="B3" s="20" t="s">
        <v>2</v>
      </c>
      <c r="C3" s="19" t="s">
        <v>3</v>
      </c>
      <c r="D3" s="21" t="s">
        <v>4</v>
      </c>
      <c r="E3" s="21" t="s">
        <v>5</v>
      </c>
      <c r="F3" s="21" t="s">
        <v>6</v>
      </c>
      <c r="N3" s="18"/>
    </row>
    <row r="4" spans="1:14" ht="46.5" customHeight="1" x14ac:dyDescent="0.3">
      <c r="A4" s="5">
        <v>1</v>
      </c>
      <c r="B4" s="6" t="s">
        <v>45</v>
      </c>
      <c r="C4" s="4" t="s">
        <v>44</v>
      </c>
      <c r="D4" s="7"/>
      <c r="E4" s="4">
        <v>1</v>
      </c>
      <c r="F4" s="8">
        <f t="shared" ref="F4:F5" si="0">E4*D4</f>
        <v>0</v>
      </c>
      <c r="N4" s="18"/>
    </row>
    <row r="5" spans="1:14" ht="46.5" customHeight="1" x14ac:dyDescent="0.3">
      <c r="A5" s="5">
        <v>2</v>
      </c>
      <c r="B5" s="6" t="s">
        <v>46</v>
      </c>
      <c r="C5" s="4" t="s">
        <v>44</v>
      </c>
      <c r="D5" s="7"/>
      <c r="E5" s="4">
        <v>1</v>
      </c>
      <c r="F5" s="8">
        <f t="shared" si="0"/>
        <v>0</v>
      </c>
      <c r="N5" s="18"/>
    </row>
    <row r="6" spans="1:14" ht="46.5" customHeight="1" x14ac:dyDescent="0.3">
      <c r="A6" s="5">
        <v>3</v>
      </c>
      <c r="B6" s="6" t="s">
        <v>47</v>
      </c>
      <c r="C6" s="4" t="s">
        <v>44</v>
      </c>
      <c r="D6" s="7"/>
      <c r="E6" s="4">
        <v>1</v>
      </c>
      <c r="F6" s="8">
        <f>E6*D6</f>
        <v>0</v>
      </c>
      <c r="N6" s="18"/>
    </row>
    <row r="7" spans="1:14" ht="46.5" customHeight="1" x14ac:dyDescent="0.3">
      <c r="A7" s="5">
        <v>4</v>
      </c>
      <c r="B7" s="6" t="s">
        <v>48</v>
      </c>
      <c r="C7" s="4" t="s">
        <v>44</v>
      </c>
      <c r="D7" s="7"/>
      <c r="E7" s="4">
        <v>1</v>
      </c>
      <c r="F7" s="8">
        <f>E7*D7</f>
        <v>0</v>
      </c>
      <c r="N7" s="18"/>
    </row>
    <row r="8" spans="1:14" ht="46.5" customHeight="1" x14ac:dyDescent="0.3">
      <c r="A8" s="5">
        <v>5</v>
      </c>
      <c r="B8" s="6" t="s">
        <v>49</v>
      </c>
      <c r="C8" s="4" t="s">
        <v>44</v>
      </c>
      <c r="D8" s="7"/>
      <c r="E8" s="4">
        <v>1</v>
      </c>
      <c r="F8" s="8">
        <f t="shared" ref="F8:F9" si="1">E8*D8</f>
        <v>0</v>
      </c>
      <c r="N8" s="18"/>
    </row>
    <row r="9" spans="1:14" ht="46.5" customHeight="1" x14ac:dyDescent="0.3">
      <c r="A9" s="5">
        <v>6</v>
      </c>
      <c r="B9" s="6" t="s">
        <v>50</v>
      </c>
      <c r="C9" s="4" t="s">
        <v>44</v>
      </c>
      <c r="D9" s="7"/>
      <c r="E9" s="4">
        <v>1</v>
      </c>
      <c r="F9" s="8">
        <f t="shared" si="1"/>
        <v>0</v>
      </c>
      <c r="N9" s="18"/>
    </row>
    <row r="10" spans="1:14" ht="46.5" customHeight="1" x14ac:dyDescent="0.3">
      <c r="A10" s="5">
        <v>7</v>
      </c>
      <c r="B10" s="6" t="s">
        <v>51</v>
      </c>
      <c r="C10" s="4" t="s">
        <v>44</v>
      </c>
      <c r="D10" s="7"/>
      <c r="E10" s="4">
        <v>1</v>
      </c>
      <c r="F10" s="8">
        <f>E10*D10</f>
        <v>0</v>
      </c>
      <c r="N10" s="18"/>
    </row>
    <row r="11" spans="1:14" ht="46.5" customHeight="1" x14ac:dyDescent="0.3">
      <c r="A11" s="5">
        <v>8</v>
      </c>
      <c r="B11" s="6" t="s">
        <v>52</v>
      </c>
      <c r="C11" s="4" t="s">
        <v>44</v>
      </c>
      <c r="D11" s="7"/>
      <c r="E11" s="4">
        <v>1</v>
      </c>
      <c r="F11" s="8">
        <f>E11*D11</f>
        <v>0</v>
      </c>
      <c r="N11" s="18"/>
    </row>
    <row r="12" spans="1:14" ht="46.5" customHeight="1" x14ac:dyDescent="0.3">
      <c r="A12" s="5">
        <v>9</v>
      </c>
      <c r="B12" s="6" t="s">
        <v>53</v>
      </c>
      <c r="C12" s="4" t="s">
        <v>44</v>
      </c>
      <c r="D12" s="7"/>
      <c r="E12" s="4">
        <v>1</v>
      </c>
      <c r="F12" s="8">
        <f>E12*D12</f>
        <v>0</v>
      </c>
      <c r="N12" s="18"/>
    </row>
    <row r="13" spans="1:14" ht="12.9" customHeight="1" x14ac:dyDescent="0.3">
      <c r="A13" s="108" t="s">
        <v>130</v>
      </c>
      <c r="B13" s="108"/>
      <c r="C13" s="108"/>
      <c r="D13" s="108"/>
      <c r="E13" s="108"/>
      <c r="F13" s="22">
        <f>SUM(F4:F12)</f>
        <v>0</v>
      </c>
      <c r="N13" s="18"/>
    </row>
    <row r="14" spans="1:14" x14ac:dyDescent="0.3">
      <c r="A14" s="13"/>
      <c r="B14" s="14"/>
    </row>
    <row r="15" spans="1:14" s="24" customFormat="1" ht="12.75" customHeight="1" x14ac:dyDescent="0.3">
      <c r="A15" s="23" t="s">
        <v>54</v>
      </c>
      <c r="B15" s="109" t="s">
        <v>55</v>
      </c>
      <c r="C15" s="109"/>
      <c r="D15" s="109"/>
      <c r="E15" s="109"/>
      <c r="F15" s="109"/>
    </row>
    <row r="16" spans="1:14" s="24" customFormat="1" ht="40.5" customHeight="1" x14ac:dyDescent="0.3">
      <c r="A16" s="25" t="s">
        <v>56</v>
      </c>
      <c r="B16" s="110" t="s">
        <v>132</v>
      </c>
      <c r="C16" s="110"/>
      <c r="D16" s="110"/>
      <c r="E16" s="110"/>
      <c r="F16" s="110"/>
      <c r="G16" s="26"/>
      <c r="M16" s="15"/>
    </row>
    <row r="17" spans="1:13" s="24" customFormat="1" x14ac:dyDescent="0.3">
      <c r="A17" s="25"/>
      <c r="B17" s="111" t="s">
        <v>57</v>
      </c>
      <c r="C17" s="111"/>
      <c r="D17" s="111"/>
      <c r="E17" s="111"/>
      <c r="F17" s="111"/>
      <c r="G17" s="26"/>
    </row>
    <row r="18" spans="1:13" ht="13.5" customHeight="1" x14ac:dyDescent="0.3">
      <c r="A18" s="27"/>
      <c r="B18" s="112"/>
      <c r="C18" s="112"/>
      <c r="D18" s="112"/>
      <c r="E18" s="112"/>
      <c r="F18" s="112"/>
    </row>
    <row r="19" spans="1:13" x14ac:dyDescent="0.3">
      <c r="A19" s="13"/>
      <c r="B19" s="14"/>
    </row>
    <row r="20" spans="1:13" s="14" customFormat="1" x14ac:dyDescent="0.3"/>
    <row r="21" spans="1:13" s="1" customFormat="1" ht="18" customHeight="1" x14ac:dyDescent="0.25">
      <c r="A21" s="28"/>
      <c r="B21" s="29"/>
      <c r="C21" s="29"/>
      <c r="D21" s="30"/>
      <c r="E21" s="30"/>
      <c r="F21" s="30"/>
      <c r="G21" s="30"/>
      <c r="H21" s="30"/>
      <c r="I21" s="30"/>
      <c r="J21" s="30"/>
      <c r="K21" s="30"/>
      <c r="L21" s="30"/>
      <c r="M21" s="30"/>
    </row>
    <row r="22" spans="1:13" s="1" customFormat="1" ht="18" customHeight="1" x14ac:dyDescent="0.25">
      <c r="A22" s="28"/>
      <c r="B22" s="29"/>
      <c r="C22" s="29"/>
      <c r="D22" s="30"/>
      <c r="E22" s="30"/>
      <c r="F22" s="30"/>
      <c r="G22" s="30"/>
      <c r="H22" s="30"/>
      <c r="I22" s="30"/>
      <c r="J22" s="30"/>
      <c r="K22" s="30"/>
      <c r="L22" s="30"/>
      <c r="M22" s="30"/>
    </row>
    <row r="23" spans="1:13" s="33" customFormat="1" ht="14.4" x14ac:dyDescent="0.3">
      <c r="A23" s="28"/>
      <c r="B23" s="29"/>
      <c r="C23" s="29"/>
      <c r="D23" s="31"/>
      <c r="E23" s="31"/>
      <c r="F23" s="31"/>
      <c r="G23" s="31"/>
      <c r="H23" s="31"/>
      <c r="I23" s="32"/>
      <c r="J23" s="32"/>
      <c r="K23" s="32"/>
      <c r="L23" s="32"/>
      <c r="M23" s="32"/>
    </row>
    <row r="24" spans="1:13" ht="14.4" x14ac:dyDescent="0.3">
      <c r="A24" s="34"/>
    </row>
  </sheetData>
  <mergeCells count="5">
    <mergeCell ref="A13:E13"/>
    <mergeCell ref="B15:F15"/>
    <mergeCell ref="B16:F16"/>
    <mergeCell ref="B17:F17"/>
    <mergeCell ref="B18:F18"/>
  </mergeCells>
  <pageMargins left="0.7" right="0.7" top="0.75" bottom="0.75" header="0.3" footer="0.3"/>
  <pageSetup paperSize="9" orientation="portrait" r:id="rId1"/>
  <headerFooter>
    <oddFooter>&amp;R&amp;1#&amp;"Calibri"&amp;10&amp;K000000Ierobežotas pieejamības ārēja informācija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F6FC0-2DF8-42A1-A16A-44AEE843B306}">
  <sheetPr>
    <tabColor theme="6" tint="-0.499984740745262"/>
  </sheetPr>
  <dimension ref="A2:D14"/>
  <sheetViews>
    <sheetView tabSelected="1" topLeftCell="A3" zoomScale="145" zoomScaleNormal="145" workbookViewId="0">
      <selection activeCell="B16" sqref="B16"/>
    </sheetView>
  </sheetViews>
  <sheetFormatPr defaultColWidth="9.109375" defaultRowHeight="13.2" x14ac:dyDescent="0.25"/>
  <cols>
    <col min="1" max="1" width="4.5546875" style="3" customWidth="1"/>
    <col min="2" max="2" width="59" style="3" customWidth="1"/>
    <col min="3" max="3" width="11.88671875" style="3" bestFit="1" customWidth="1"/>
    <col min="4" max="4" width="54.88671875" style="3" customWidth="1"/>
    <col min="5" max="16384" width="9.109375" style="3"/>
  </cols>
  <sheetData>
    <row r="2" spans="1:4" ht="13.8" x14ac:dyDescent="0.25">
      <c r="A2" s="115" t="s">
        <v>58</v>
      </c>
      <c r="B2" s="115"/>
      <c r="C2" s="115"/>
      <c r="D2" s="115"/>
    </row>
    <row r="3" spans="1:4" x14ac:dyDescent="0.25">
      <c r="A3" s="116" t="s">
        <v>59</v>
      </c>
      <c r="B3" s="117"/>
      <c r="C3" s="10" t="s">
        <v>60</v>
      </c>
      <c r="D3" s="114" t="s">
        <v>61</v>
      </c>
    </row>
    <row r="4" spans="1:4" x14ac:dyDescent="0.25">
      <c r="A4" s="118"/>
      <c r="B4" s="119"/>
      <c r="C4" s="10" t="s">
        <v>62</v>
      </c>
      <c r="D4" s="114"/>
    </row>
    <row r="5" spans="1:4" x14ac:dyDescent="0.25">
      <c r="A5" s="114" t="s">
        <v>63</v>
      </c>
      <c r="B5" s="113" t="s">
        <v>139</v>
      </c>
      <c r="C5" s="114">
        <v>70</v>
      </c>
      <c r="D5" s="11" t="s">
        <v>64</v>
      </c>
    </row>
    <row r="6" spans="1:4" ht="15.6" x14ac:dyDescent="0.25">
      <c r="A6" s="114"/>
      <c r="B6" s="113"/>
      <c r="C6" s="114"/>
      <c r="D6" s="12" t="s">
        <v>65</v>
      </c>
    </row>
    <row r="7" spans="1:4" ht="28.8" x14ac:dyDescent="0.25">
      <c r="A7" s="114"/>
      <c r="B7" s="113"/>
      <c r="C7" s="114"/>
      <c r="D7" s="12" t="s">
        <v>66</v>
      </c>
    </row>
    <row r="8" spans="1:4" x14ac:dyDescent="0.25">
      <c r="A8" s="114" t="s">
        <v>67</v>
      </c>
      <c r="B8" s="113" t="s">
        <v>131</v>
      </c>
      <c r="C8" s="114">
        <v>30</v>
      </c>
      <c r="D8" s="11" t="s">
        <v>68</v>
      </c>
    </row>
    <row r="9" spans="1:4" ht="15.6" x14ac:dyDescent="0.25">
      <c r="A9" s="114"/>
      <c r="B9" s="113"/>
      <c r="C9" s="114"/>
      <c r="D9" s="12" t="s">
        <v>69</v>
      </c>
    </row>
    <row r="10" spans="1:4" ht="28.8" x14ac:dyDescent="0.25">
      <c r="A10" s="114"/>
      <c r="B10" s="113"/>
      <c r="C10" s="114"/>
      <c r="D10" s="12" t="s">
        <v>66</v>
      </c>
    </row>
    <row r="11" spans="1:4" ht="39.6" x14ac:dyDescent="0.25">
      <c r="A11" s="113" t="s">
        <v>70</v>
      </c>
      <c r="B11" s="113"/>
      <c r="C11" s="10">
        <f>SUM(C5:C10)</f>
        <v>100</v>
      </c>
      <c r="D11" s="12" t="s">
        <v>143</v>
      </c>
    </row>
    <row r="14" spans="1:4" x14ac:dyDescent="0.25">
      <c r="B14" s="3" t="s">
        <v>147</v>
      </c>
      <c r="C14" s="120">
        <f>'Finanšu pied. K1.1'!K70+'Finanšu pied. K1.2'!K22+'Finanšu pied. K2'!F13</f>
        <v>0</v>
      </c>
    </row>
  </sheetData>
  <mergeCells count="10">
    <mergeCell ref="A11:B11"/>
    <mergeCell ref="A8:A10"/>
    <mergeCell ref="B8:B10"/>
    <mergeCell ref="C8:C10"/>
    <mergeCell ref="A2:D2"/>
    <mergeCell ref="A3:B4"/>
    <mergeCell ref="D3:D4"/>
    <mergeCell ref="A5:A7"/>
    <mergeCell ref="B5:B7"/>
    <mergeCell ref="C5:C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D37BC5-2F78-4488-A049-D2097B41216B}"/>
</file>

<file path=customXml/itemProps2.xml><?xml version="1.0" encoding="utf-8"?>
<ds:datastoreItem xmlns:ds="http://schemas.openxmlformats.org/officeDocument/2006/customXml" ds:itemID="{DB0A1D5B-4B0B-4625-82FF-1A8352C00D49}">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ED6BD826-8C9D-46CC-BCF0-E988877491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Finanšu pied. K1.1</vt:lpstr>
      <vt:lpstr>Finanšu pied. K1.2</vt:lpstr>
      <vt:lpstr>Finanšu pied. K2</vt:lpstr>
      <vt:lpstr>Vērtēšanas kritēriji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Vadims Kalmikovs</dc:creator>
  <cp:keywords/>
  <dc:description/>
  <cp:lastModifiedBy>Diāna Rumbeniece</cp:lastModifiedBy>
  <cp:revision/>
  <dcterms:created xsi:type="dcterms:W3CDTF">2025-10-09T10:06:34Z</dcterms:created>
  <dcterms:modified xsi:type="dcterms:W3CDTF">2026-08-05T07:44:58Z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