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X:\01-Dome\01-16-Iepirkumu-birojs\PI\Konkursi\2026\64_Gajeju_pareja_Atbalss_iela\1_Pasutitaja_dokumenti\"/>
    </mc:Choice>
  </mc:AlternateContent>
  <xr:revisionPtr revIDLastSave="0" documentId="8_{892FFE8B-882A-4489-81BC-BD6FA6CB563F}" xr6:coauthVersionLast="47" xr6:coauthVersionMax="47" xr10:uidLastSave="{00000000-0000-0000-0000-000000000000}"/>
  <bookViews>
    <workbookView xWindow="-108" yWindow="-108" windowWidth="30936" windowHeight="16896" tabRatio="500" xr2:uid="{00000000-000D-0000-FFFF-FFFF00000000}"/>
  </bookViews>
  <sheets>
    <sheet name="Koptāme" sheetId="1" r:id="rId1"/>
    <sheet name="Kopsavilkums" sheetId="2" r:id="rId2"/>
    <sheet name="1-1 TS-CD" sheetId="3" r:id="rId3"/>
    <sheet name="1-2 SC" sheetId="4" r:id="rId4"/>
    <sheet name="1-3 ELT" sheetId="5" r:id="rId5"/>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37" i="5" l="1"/>
  <c r="G38" i="5"/>
  <c r="G39" i="5"/>
  <c r="G40" i="5"/>
  <c r="G41" i="5"/>
  <c r="G42" i="5"/>
  <c r="G43" i="5"/>
  <c r="G44" i="5"/>
  <c r="G45" i="5"/>
  <c r="G46" i="5"/>
  <c r="G47" i="5"/>
  <c r="G48" i="5"/>
  <c r="G49" i="5"/>
  <c r="G50" i="5"/>
  <c r="G51" i="5"/>
  <c r="G52" i="5"/>
  <c r="G53" i="5"/>
  <c r="G54" i="5"/>
  <c r="G36" i="5"/>
  <c r="G11" i="5"/>
  <c r="G12" i="5"/>
  <c r="G13" i="5"/>
  <c r="G14" i="5"/>
  <c r="G15" i="5"/>
  <c r="G16" i="5"/>
  <c r="G17" i="5"/>
  <c r="G18" i="5"/>
  <c r="G19" i="5"/>
  <c r="G20" i="5"/>
  <c r="G21" i="5"/>
  <c r="G22" i="5"/>
  <c r="G23" i="5"/>
  <c r="G24" i="5"/>
  <c r="G25" i="5"/>
  <c r="G26" i="5"/>
  <c r="G27" i="5"/>
  <c r="G28" i="5"/>
  <c r="G29" i="5"/>
  <c r="G30" i="5"/>
  <c r="G31" i="5"/>
  <c r="G32" i="5"/>
  <c r="G33" i="5"/>
  <c r="G34" i="5"/>
  <c r="G10" i="5"/>
  <c r="G19" i="4"/>
  <c r="G11" i="4"/>
  <c r="G20" i="4"/>
  <c r="G21" i="4"/>
  <c r="G22" i="4"/>
  <c r="G23" i="4"/>
  <c r="G24" i="4"/>
  <c r="G25" i="4"/>
  <c r="G26" i="4"/>
  <c r="G27" i="4"/>
  <c r="G28" i="4"/>
  <c r="G29" i="4"/>
  <c r="G30" i="4"/>
  <c r="G12" i="4"/>
  <c r="G13" i="4"/>
  <c r="G14" i="4"/>
  <c r="G15" i="4"/>
  <c r="G16" i="4"/>
  <c r="G17" i="4"/>
  <c r="G10" i="4"/>
  <c r="G99" i="3"/>
  <c r="G100" i="3"/>
  <c r="G101" i="3"/>
  <c r="G102" i="3"/>
  <c r="G103" i="3"/>
  <c r="G95" i="3"/>
  <c r="G92" i="3"/>
  <c r="G87" i="3"/>
  <c r="G98" i="3"/>
  <c r="G94" i="3"/>
  <c r="G91" i="3"/>
  <c r="G89" i="3"/>
  <c r="G86" i="3"/>
  <c r="G84" i="3"/>
  <c r="G81" i="3"/>
  <c r="G82" i="3"/>
  <c r="G80" i="3"/>
  <c r="G75" i="3"/>
  <c r="G76" i="3"/>
  <c r="G77" i="3"/>
  <c r="G78" i="3"/>
  <c r="G74" i="3"/>
  <c r="G69" i="3"/>
  <c r="G70" i="3"/>
  <c r="G71" i="3"/>
  <c r="G72" i="3"/>
  <c r="G68" i="3"/>
  <c r="G63" i="3"/>
  <c r="G64" i="3"/>
  <c r="G65" i="3"/>
  <c r="G66" i="3"/>
  <c r="G62" i="3"/>
  <c r="G54" i="3"/>
  <c r="G55" i="3"/>
  <c r="G56" i="3"/>
  <c r="G57" i="3"/>
  <c r="G58" i="3"/>
  <c r="G59" i="3"/>
  <c r="G53" i="3"/>
  <c r="G43" i="3"/>
  <c r="G44" i="3"/>
  <c r="G45" i="3"/>
  <c r="G46" i="3"/>
  <c r="G47" i="3"/>
  <c r="G48" i="3"/>
  <c r="G49" i="3"/>
  <c r="G50" i="3"/>
  <c r="G51" i="3"/>
  <c r="G42" i="3"/>
  <c r="G30" i="3"/>
  <c r="G31" i="3"/>
  <c r="G32" i="3"/>
  <c r="G33" i="3"/>
  <c r="G34" i="3"/>
  <c r="G35" i="3"/>
  <c r="G36" i="3"/>
  <c r="G37" i="3"/>
  <c r="G38" i="3"/>
  <c r="G39" i="3"/>
  <c r="G40" i="3"/>
  <c r="G29" i="3"/>
  <c r="G28" i="3"/>
  <c r="G27" i="3"/>
  <c r="G26" i="3"/>
  <c r="G21" i="3"/>
  <c r="G22" i="3"/>
  <c r="G23" i="3"/>
  <c r="G20" i="3"/>
  <c r="G11" i="3"/>
  <c r="G12" i="3"/>
  <c r="G13" i="3"/>
  <c r="G14" i="3"/>
  <c r="G15" i="3"/>
  <c r="G16" i="3"/>
  <c r="G17" i="3"/>
  <c r="G18" i="3"/>
  <c r="G10" i="3"/>
  <c r="N54" i="5" l="1"/>
  <c r="M54" i="5"/>
  <c r="L54" i="5"/>
  <c r="K54" i="5"/>
  <c r="J54" i="5"/>
  <c r="N53" i="5"/>
  <c r="M53" i="5"/>
  <c r="L53" i="5"/>
  <c r="K53" i="5"/>
  <c r="J53" i="5"/>
  <c r="N52" i="5"/>
  <c r="M52" i="5"/>
  <c r="L52" i="5"/>
  <c r="K52" i="5"/>
  <c r="J52" i="5"/>
  <c r="N51" i="5"/>
  <c r="M51" i="5"/>
  <c r="L51" i="5"/>
  <c r="K51" i="5"/>
  <c r="J51" i="5"/>
  <c r="N50" i="5"/>
  <c r="M50" i="5"/>
  <c r="L50" i="5"/>
  <c r="K50" i="5"/>
  <c r="J50" i="5"/>
  <c r="N49" i="5"/>
  <c r="M49" i="5"/>
  <c r="L49" i="5"/>
  <c r="K49" i="5"/>
  <c r="J49" i="5"/>
  <c r="N48" i="5"/>
  <c r="M48" i="5"/>
  <c r="L48" i="5"/>
  <c r="K48" i="5"/>
  <c r="J48" i="5"/>
  <c r="N47" i="5"/>
  <c r="M47" i="5"/>
  <c r="L47" i="5"/>
  <c r="K47" i="5"/>
  <c r="J47" i="5"/>
  <c r="N46" i="5"/>
  <c r="M46" i="5"/>
  <c r="L46" i="5"/>
  <c r="K46" i="5"/>
  <c r="J46" i="5"/>
  <c r="N45" i="5"/>
  <c r="M45" i="5"/>
  <c r="L45" i="5"/>
  <c r="K45" i="5"/>
  <c r="J45" i="5"/>
  <c r="N44" i="5"/>
  <c r="M44" i="5"/>
  <c r="L44" i="5"/>
  <c r="K44" i="5"/>
  <c r="J44" i="5"/>
  <c r="N43" i="5"/>
  <c r="M43" i="5"/>
  <c r="L43" i="5"/>
  <c r="K43" i="5"/>
  <c r="J43" i="5"/>
  <c r="N42" i="5"/>
  <c r="M42" i="5"/>
  <c r="L42" i="5"/>
  <c r="K42" i="5"/>
  <c r="J42" i="5"/>
  <c r="N41" i="5"/>
  <c r="M41" i="5"/>
  <c r="L41" i="5"/>
  <c r="K41" i="5"/>
  <c r="J41" i="5"/>
  <c r="N40" i="5"/>
  <c r="M40" i="5"/>
  <c r="L40" i="5"/>
  <c r="K40" i="5"/>
  <c r="J40" i="5"/>
  <c r="N39" i="5"/>
  <c r="M39" i="5"/>
  <c r="L39" i="5"/>
  <c r="K39" i="5"/>
  <c r="J39" i="5"/>
  <c r="N38" i="5"/>
  <c r="M38" i="5"/>
  <c r="L38" i="5"/>
  <c r="K38" i="5"/>
  <c r="J38" i="5"/>
  <c r="N37" i="5"/>
  <c r="M37" i="5"/>
  <c r="L37" i="5"/>
  <c r="K37" i="5"/>
  <c r="J37" i="5"/>
  <c r="N36" i="5"/>
  <c r="M36" i="5"/>
  <c r="L36" i="5"/>
  <c r="K36" i="5"/>
  <c r="J36" i="5"/>
  <c r="N34" i="5"/>
  <c r="M34" i="5"/>
  <c r="L34" i="5"/>
  <c r="K34" i="5"/>
  <c r="J34" i="5"/>
  <c r="N33" i="5"/>
  <c r="M33" i="5"/>
  <c r="L33" i="5"/>
  <c r="K33" i="5"/>
  <c r="J33" i="5"/>
  <c r="N32" i="5"/>
  <c r="M32" i="5"/>
  <c r="L32" i="5"/>
  <c r="K32" i="5"/>
  <c r="J32" i="5"/>
  <c r="N31" i="5"/>
  <c r="M31" i="5"/>
  <c r="L31" i="5"/>
  <c r="K31" i="5"/>
  <c r="J31" i="5"/>
  <c r="N30" i="5"/>
  <c r="M30" i="5"/>
  <c r="L30" i="5"/>
  <c r="K30" i="5"/>
  <c r="J30" i="5"/>
  <c r="N29" i="5"/>
  <c r="M29" i="5"/>
  <c r="L29" i="5"/>
  <c r="K29" i="5"/>
  <c r="J29" i="5"/>
  <c r="N28" i="5"/>
  <c r="M28" i="5"/>
  <c r="L28" i="5"/>
  <c r="K28" i="5"/>
  <c r="J28" i="5"/>
  <c r="N27" i="5"/>
  <c r="M27" i="5"/>
  <c r="L27" i="5"/>
  <c r="K27" i="5"/>
  <c r="J27" i="5"/>
  <c r="N26" i="5"/>
  <c r="M26" i="5"/>
  <c r="L26" i="5"/>
  <c r="K26" i="5"/>
  <c r="J26" i="5"/>
  <c r="N25" i="5"/>
  <c r="M25" i="5"/>
  <c r="L25" i="5"/>
  <c r="K25" i="5"/>
  <c r="J25" i="5"/>
  <c r="N24" i="5"/>
  <c r="M24" i="5"/>
  <c r="L24" i="5"/>
  <c r="K24" i="5"/>
  <c r="J24" i="5"/>
  <c r="N23" i="5"/>
  <c r="M23" i="5"/>
  <c r="L23" i="5"/>
  <c r="K23" i="5"/>
  <c r="J23" i="5"/>
  <c r="N22" i="5"/>
  <c r="M22" i="5"/>
  <c r="L22" i="5"/>
  <c r="K22" i="5"/>
  <c r="J22" i="5"/>
  <c r="N21" i="5"/>
  <c r="M21" i="5"/>
  <c r="L21" i="5"/>
  <c r="K21" i="5"/>
  <c r="J21" i="5"/>
  <c r="N20" i="5"/>
  <c r="M20" i="5"/>
  <c r="L20" i="5"/>
  <c r="K20" i="5"/>
  <c r="J20" i="5"/>
  <c r="N19" i="5"/>
  <c r="M19" i="5"/>
  <c r="L19" i="5"/>
  <c r="K19" i="5"/>
  <c r="J19" i="5"/>
  <c r="N18" i="5"/>
  <c r="M18" i="5"/>
  <c r="L18" i="5"/>
  <c r="K18" i="5"/>
  <c r="J18" i="5"/>
  <c r="N17" i="5"/>
  <c r="M17" i="5"/>
  <c r="L17" i="5"/>
  <c r="K17" i="5"/>
  <c r="J17" i="5"/>
  <c r="N16" i="5"/>
  <c r="M16" i="5"/>
  <c r="L16" i="5"/>
  <c r="K16" i="5"/>
  <c r="J16" i="5"/>
  <c r="N15" i="5"/>
  <c r="M15" i="5"/>
  <c r="L15" i="5"/>
  <c r="K15" i="5"/>
  <c r="J15" i="5"/>
  <c r="N14" i="5"/>
  <c r="M14" i="5"/>
  <c r="L14" i="5"/>
  <c r="K14" i="5"/>
  <c r="J14" i="5"/>
  <c r="N13" i="5"/>
  <c r="M13" i="5"/>
  <c r="L13" i="5"/>
  <c r="K13" i="5"/>
  <c r="J13" i="5"/>
  <c r="N12" i="5"/>
  <c r="M12" i="5"/>
  <c r="L12" i="5"/>
  <c r="K12" i="5"/>
  <c r="J12" i="5"/>
  <c r="N11" i="5"/>
  <c r="M11" i="5"/>
  <c r="L11" i="5"/>
  <c r="K11" i="5"/>
  <c r="J11" i="5"/>
  <c r="N10" i="5"/>
  <c r="M10" i="5"/>
  <c r="L10" i="5"/>
  <c r="K10" i="5"/>
  <c r="J10" i="5"/>
  <c r="N30" i="4"/>
  <c r="M30" i="4"/>
  <c r="L30" i="4"/>
  <c r="K30" i="4"/>
  <c r="J30" i="4"/>
  <c r="N29" i="4"/>
  <c r="M29" i="4"/>
  <c r="L29" i="4"/>
  <c r="K29" i="4"/>
  <c r="J29" i="4"/>
  <c r="N28" i="4"/>
  <c r="M28" i="4"/>
  <c r="L28" i="4"/>
  <c r="K28" i="4"/>
  <c r="J28" i="4"/>
  <c r="N27" i="4"/>
  <c r="M27" i="4"/>
  <c r="L27" i="4"/>
  <c r="K27" i="4"/>
  <c r="J27" i="4"/>
  <c r="N26" i="4"/>
  <c r="M26" i="4"/>
  <c r="L26" i="4"/>
  <c r="K26" i="4"/>
  <c r="J26" i="4"/>
  <c r="N25" i="4"/>
  <c r="M25" i="4"/>
  <c r="L25" i="4"/>
  <c r="K25" i="4"/>
  <c r="J25" i="4"/>
  <c r="N24" i="4"/>
  <c r="M24" i="4"/>
  <c r="L24" i="4"/>
  <c r="K24" i="4"/>
  <c r="J24" i="4"/>
  <c r="N23" i="4"/>
  <c r="M23" i="4"/>
  <c r="L23" i="4"/>
  <c r="K23" i="4"/>
  <c r="J23" i="4"/>
  <c r="N22" i="4"/>
  <c r="M22" i="4"/>
  <c r="L22" i="4"/>
  <c r="K22" i="4"/>
  <c r="J22" i="4"/>
  <c r="N21" i="4"/>
  <c r="M21" i="4"/>
  <c r="L21" i="4"/>
  <c r="K21" i="4"/>
  <c r="J21" i="4"/>
  <c r="N20" i="4"/>
  <c r="M20" i="4"/>
  <c r="L20" i="4"/>
  <c r="K20" i="4"/>
  <c r="J20" i="4"/>
  <c r="N19" i="4"/>
  <c r="M19" i="4"/>
  <c r="L19" i="4"/>
  <c r="K19" i="4"/>
  <c r="J19" i="4"/>
  <c r="N17" i="4"/>
  <c r="M17" i="4"/>
  <c r="L17" i="4"/>
  <c r="K17" i="4"/>
  <c r="J17" i="4"/>
  <c r="N16" i="4"/>
  <c r="M16" i="4"/>
  <c r="L16" i="4"/>
  <c r="K16" i="4"/>
  <c r="J16" i="4"/>
  <c r="N15" i="4"/>
  <c r="M15" i="4"/>
  <c r="L15" i="4"/>
  <c r="K15" i="4"/>
  <c r="J15" i="4"/>
  <c r="N14" i="4"/>
  <c r="M14" i="4"/>
  <c r="L14" i="4"/>
  <c r="K14" i="4"/>
  <c r="J14" i="4"/>
  <c r="N13" i="4"/>
  <c r="M13" i="4"/>
  <c r="L13" i="4"/>
  <c r="K13" i="4"/>
  <c r="J13" i="4"/>
  <c r="N12" i="4"/>
  <c r="M12" i="4"/>
  <c r="L12" i="4"/>
  <c r="K12" i="4"/>
  <c r="J12" i="4"/>
  <c r="N11" i="4"/>
  <c r="M11" i="4"/>
  <c r="L11" i="4"/>
  <c r="K11" i="4"/>
  <c r="J11" i="4"/>
  <c r="N10" i="4"/>
  <c r="M10" i="4"/>
  <c r="L10" i="4"/>
  <c r="K10" i="4"/>
  <c r="J10" i="4"/>
  <c r="N103" i="3"/>
  <c r="M103" i="3"/>
  <c r="L103" i="3"/>
  <c r="K103" i="3"/>
  <c r="J103" i="3"/>
  <c r="N102" i="3"/>
  <c r="M102" i="3"/>
  <c r="L102" i="3"/>
  <c r="K102" i="3"/>
  <c r="J102" i="3"/>
  <c r="N101" i="3"/>
  <c r="M101" i="3"/>
  <c r="L101" i="3"/>
  <c r="K101" i="3"/>
  <c r="J101" i="3"/>
  <c r="N100" i="3"/>
  <c r="M100" i="3"/>
  <c r="L100" i="3"/>
  <c r="K100" i="3"/>
  <c r="J100" i="3"/>
  <c r="N99" i="3"/>
  <c r="M99" i="3"/>
  <c r="L99" i="3"/>
  <c r="K99" i="3"/>
  <c r="J99" i="3"/>
  <c r="N98" i="3"/>
  <c r="M98" i="3"/>
  <c r="L98" i="3"/>
  <c r="K98" i="3"/>
  <c r="J98" i="3"/>
  <c r="N95" i="3"/>
  <c r="M95" i="3"/>
  <c r="L95" i="3"/>
  <c r="K95" i="3"/>
  <c r="J95" i="3"/>
  <c r="N94" i="3"/>
  <c r="M94" i="3"/>
  <c r="L94" i="3"/>
  <c r="K94" i="3"/>
  <c r="J94" i="3"/>
  <c r="N92" i="3"/>
  <c r="M92" i="3"/>
  <c r="L92" i="3"/>
  <c r="K92" i="3"/>
  <c r="J92" i="3"/>
  <c r="N91" i="3"/>
  <c r="M91" i="3"/>
  <c r="L91" i="3"/>
  <c r="K91" i="3"/>
  <c r="J91" i="3"/>
  <c r="N89" i="3"/>
  <c r="M89" i="3"/>
  <c r="L89" i="3"/>
  <c r="K89" i="3"/>
  <c r="J89" i="3"/>
  <c r="N87" i="3"/>
  <c r="M87" i="3"/>
  <c r="L87" i="3"/>
  <c r="K87" i="3"/>
  <c r="J87" i="3"/>
  <c r="N86" i="3"/>
  <c r="M86" i="3"/>
  <c r="L86" i="3"/>
  <c r="K86" i="3"/>
  <c r="J86" i="3"/>
  <c r="N84" i="3"/>
  <c r="M84" i="3"/>
  <c r="L84" i="3"/>
  <c r="K84" i="3"/>
  <c r="J84" i="3"/>
  <c r="N82" i="3"/>
  <c r="M82" i="3"/>
  <c r="L82" i="3"/>
  <c r="K82" i="3"/>
  <c r="J82" i="3"/>
  <c r="N81" i="3"/>
  <c r="M81" i="3"/>
  <c r="L81" i="3"/>
  <c r="K81" i="3"/>
  <c r="J81" i="3"/>
  <c r="N80" i="3"/>
  <c r="M80" i="3"/>
  <c r="L80" i="3"/>
  <c r="K80" i="3"/>
  <c r="J80" i="3"/>
  <c r="N78" i="3"/>
  <c r="M78" i="3"/>
  <c r="L78" i="3"/>
  <c r="K78" i="3"/>
  <c r="J78" i="3"/>
  <c r="N77" i="3"/>
  <c r="M77" i="3"/>
  <c r="L77" i="3"/>
  <c r="K77" i="3"/>
  <c r="J77" i="3"/>
  <c r="N76" i="3"/>
  <c r="M76" i="3"/>
  <c r="L76" i="3"/>
  <c r="K76" i="3"/>
  <c r="J76" i="3"/>
  <c r="N75" i="3"/>
  <c r="M75" i="3"/>
  <c r="L75" i="3"/>
  <c r="K75" i="3"/>
  <c r="J75" i="3"/>
  <c r="N74" i="3"/>
  <c r="M74" i="3"/>
  <c r="L74" i="3"/>
  <c r="K74" i="3"/>
  <c r="J74" i="3"/>
  <c r="N72" i="3"/>
  <c r="M72" i="3"/>
  <c r="L72" i="3"/>
  <c r="K72" i="3"/>
  <c r="J72" i="3"/>
  <c r="N71" i="3"/>
  <c r="M71" i="3"/>
  <c r="L71" i="3"/>
  <c r="K71" i="3"/>
  <c r="J71" i="3"/>
  <c r="N70" i="3"/>
  <c r="M70" i="3"/>
  <c r="L70" i="3"/>
  <c r="K70" i="3"/>
  <c r="J70" i="3"/>
  <c r="N69" i="3"/>
  <c r="M69" i="3"/>
  <c r="L69" i="3"/>
  <c r="K69" i="3"/>
  <c r="J69" i="3"/>
  <c r="N68" i="3"/>
  <c r="M68" i="3"/>
  <c r="L68" i="3"/>
  <c r="K68" i="3"/>
  <c r="J68" i="3"/>
  <c r="N66" i="3"/>
  <c r="M66" i="3"/>
  <c r="L66" i="3"/>
  <c r="K66" i="3"/>
  <c r="J66" i="3"/>
  <c r="N65" i="3"/>
  <c r="M65" i="3"/>
  <c r="L65" i="3"/>
  <c r="K65" i="3"/>
  <c r="J65" i="3"/>
  <c r="N64" i="3"/>
  <c r="M64" i="3"/>
  <c r="L64" i="3"/>
  <c r="K64" i="3"/>
  <c r="J64" i="3"/>
  <c r="N63" i="3"/>
  <c r="M63" i="3"/>
  <c r="L63" i="3"/>
  <c r="K63" i="3"/>
  <c r="J63" i="3"/>
  <c r="N62" i="3"/>
  <c r="M62" i="3"/>
  <c r="L62" i="3"/>
  <c r="K62" i="3"/>
  <c r="J62" i="3"/>
  <c r="N59" i="3"/>
  <c r="M59" i="3"/>
  <c r="L59" i="3"/>
  <c r="K59" i="3"/>
  <c r="J59" i="3"/>
  <c r="N58" i="3"/>
  <c r="M58" i="3"/>
  <c r="L58" i="3"/>
  <c r="K58" i="3"/>
  <c r="J58" i="3"/>
  <c r="N57" i="3"/>
  <c r="M57" i="3"/>
  <c r="L57" i="3"/>
  <c r="K57" i="3"/>
  <c r="J57" i="3"/>
  <c r="N56" i="3"/>
  <c r="M56" i="3"/>
  <c r="L56" i="3"/>
  <c r="K56" i="3"/>
  <c r="J56" i="3"/>
  <c r="N55" i="3"/>
  <c r="M55" i="3"/>
  <c r="L55" i="3"/>
  <c r="K55" i="3"/>
  <c r="J55" i="3"/>
  <c r="N54" i="3"/>
  <c r="M54" i="3"/>
  <c r="L54" i="3"/>
  <c r="O54" i="3" s="1"/>
  <c r="K54" i="3"/>
  <c r="J54" i="3"/>
  <c r="N53" i="3"/>
  <c r="M53" i="3"/>
  <c r="L53" i="3"/>
  <c r="K53" i="3"/>
  <c r="J53" i="3"/>
  <c r="N51" i="3"/>
  <c r="M51" i="3"/>
  <c r="L51" i="3"/>
  <c r="K51" i="3"/>
  <c r="J51" i="3"/>
  <c r="N50" i="3"/>
  <c r="M50" i="3"/>
  <c r="L50" i="3"/>
  <c r="K50" i="3"/>
  <c r="J50" i="3"/>
  <c r="N49" i="3"/>
  <c r="M49" i="3"/>
  <c r="L49" i="3"/>
  <c r="K49" i="3"/>
  <c r="J49" i="3"/>
  <c r="N48" i="3"/>
  <c r="M48" i="3"/>
  <c r="L48" i="3"/>
  <c r="K48" i="3"/>
  <c r="J48" i="3"/>
  <c r="N47" i="3"/>
  <c r="M47" i="3"/>
  <c r="L47" i="3"/>
  <c r="K47" i="3"/>
  <c r="J47" i="3"/>
  <c r="N46" i="3"/>
  <c r="M46" i="3"/>
  <c r="L46" i="3"/>
  <c r="K46" i="3"/>
  <c r="J46" i="3"/>
  <c r="N45" i="3"/>
  <c r="M45" i="3"/>
  <c r="L45" i="3"/>
  <c r="K45" i="3"/>
  <c r="J45" i="3"/>
  <c r="N44" i="3"/>
  <c r="M44" i="3"/>
  <c r="L44" i="3"/>
  <c r="K44" i="3"/>
  <c r="J44" i="3"/>
  <c r="N43" i="3"/>
  <c r="M43" i="3"/>
  <c r="L43" i="3"/>
  <c r="K43" i="3"/>
  <c r="J43" i="3"/>
  <c r="N42" i="3"/>
  <c r="M42" i="3"/>
  <c r="L42" i="3"/>
  <c r="K42" i="3"/>
  <c r="J42" i="3"/>
  <c r="N40" i="3"/>
  <c r="M40" i="3"/>
  <c r="L40" i="3"/>
  <c r="K40" i="3"/>
  <c r="J40" i="3"/>
  <c r="N39" i="3"/>
  <c r="M39" i="3"/>
  <c r="L39" i="3"/>
  <c r="K39" i="3"/>
  <c r="J39" i="3"/>
  <c r="N38" i="3"/>
  <c r="M38" i="3"/>
  <c r="L38" i="3"/>
  <c r="K38" i="3"/>
  <c r="J38" i="3"/>
  <c r="N37" i="3"/>
  <c r="M37" i="3"/>
  <c r="L37" i="3"/>
  <c r="K37" i="3"/>
  <c r="J37" i="3"/>
  <c r="N36" i="3"/>
  <c r="M36" i="3"/>
  <c r="L36" i="3"/>
  <c r="O36" i="3" s="1"/>
  <c r="K36" i="3"/>
  <c r="J36" i="3"/>
  <c r="N35" i="3"/>
  <c r="M35" i="3"/>
  <c r="L35" i="3"/>
  <c r="K35" i="3"/>
  <c r="J35" i="3"/>
  <c r="N34" i="3"/>
  <c r="M34" i="3"/>
  <c r="L34" i="3"/>
  <c r="K34" i="3"/>
  <c r="J34" i="3"/>
  <c r="N33" i="3"/>
  <c r="M33" i="3"/>
  <c r="L33" i="3"/>
  <c r="K33" i="3"/>
  <c r="J33" i="3"/>
  <c r="N32" i="3"/>
  <c r="M32" i="3"/>
  <c r="L32" i="3"/>
  <c r="K32" i="3"/>
  <c r="J32" i="3"/>
  <c r="N31" i="3"/>
  <c r="M31" i="3"/>
  <c r="L31" i="3"/>
  <c r="K31" i="3"/>
  <c r="J31" i="3"/>
  <c r="N30" i="3"/>
  <c r="M30" i="3"/>
  <c r="L30" i="3"/>
  <c r="K30" i="3"/>
  <c r="J30" i="3"/>
  <c r="N29" i="3"/>
  <c r="M29" i="3"/>
  <c r="L29" i="3"/>
  <c r="K29" i="3"/>
  <c r="J29" i="3"/>
  <c r="N28" i="3"/>
  <c r="M28" i="3"/>
  <c r="L28" i="3"/>
  <c r="K28" i="3"/>
  <c r="J28" i="3"/>
  <c r="N27" i="3"/>
  <c r="M27" i="3"/>
  <c r="L27" i="3"/>
  <c r="K27" i="3"/>
  <c r="J27" i="3"/>
  <c r="N26" i="3"/>
  <c r="M26" i="3"/>
  <c r="L26" i="3"/>
  <c r="K26" i="3"/>
  <c r="J26" i="3"/>
  <c r="N23" i="3"/>
  <c r="M23" i="3"/>
  <c r="L23" i="3"/>
  <c r="K23" i="3"/>
  <c r="J23" i="3"/>
  <c r="N22" i="3"/>
  <c r="M22" i="3"/>
  <c r="L22" i="3"/>
  <c r="K22" i="3"/>
  <c r="J22" i="3"/>
  <c r="N21" i="3"/>
  <c r="M21" i="3"/>
  <c r="L21" i="3"/>
  <c r="K21" i="3"/>
  <c r="J21" i="3"/>
  <c r="N20" i="3"/>
  <c r="M20" i="3"/>
  <c r="L20" i="3"/>
  <c r="K20" i="3"/>
  <c r="J20" i="3"/>
  <c r="N18" i="3"/>
  <c r="M18" i="3"/>
  <c r="L18" i="3"/>
  <c r="K18" i="3"/>
  <c r="J18" i="3"/>
  <c r="N17" i="3"/>
  <c r="M17" i="3"/>
  <c r="L17" i="3"/>
  <c r="K17" i="3"/>
  <c r="J17" i="3"/>
  <c r="N16" i="3"/>
  <c r="M16" i="3"/>
  <c r="L16" i="3"/>
  <c r="K16" i="3"/>
  <c r="J16" i="3"/>
  <c r="N15" i="3"/>
  <c r="M15" i="3"/>
  <c r="L15" i="3"/>
  <c r="K15" i="3"/>
  <c r="J15" i="3"/>
  <c r="N14" i="3"/>
  <c r="M14" i="3"/>
  <c r="L14" i="3"/>
  <c r="K14" i="3"/>
  <c r="J14" i="3"/>
  <c r="N13" i="3"/>
  <c r="M13" i="3"/>
  <c r="L13" i="3"/>
  <c r="K13" i="3"/>
  <c r="J13" i="3"/>
  <c r="N12" i="3"/>
  <c r="M12" i="3"/>
  <c r="L12" i="3"/>
  <c r="K12" i="3"/>
  <c r="J12" i="3"/>
  <c r="N11" i="3"/>
  <c r="M11" i="3"/>
  <c r="L11" i="3"/>
  <c r="K11" i="3"/>
  <c r="J11" i="3"/>
  <c r="N10" i="3"/>
  <c r="M10" i="3"/>
  <c r="L10" i="3"/>
  <c r="K10" i="3"/>
  <c r="J10" i="3"/>
  <c r="O41" i="5" l="1"/>
  <c r="O17" i="3"/>
  <c r="O84" i="3"/>
  <c r="O38" i="5"/>
  <c r="O51" i="3"/>
  <c r="O33" i="5"/>
  <c r="O15" i="4"/>
  <c r="O29" i="3"/>
  <c r="O30" i="4"/>
  <c r="O26" i="3"/>
  <c r="O39" i="5"/>
  <c r="O24" i="4"/>
  <c r="O16" i="5"/>
  <c r="O31" i="3"/>
  <c r="O11" i="3"/>
  <c r="O30" i="3"/>
  <c r="O87" i="3"/>
  <c r="O26" i="5"/>
  <c r="O43" i="5"/>
  <c r="O28" i="4"/>
  <c r="O53" i="5"/>
  <c r="O55" i="3"/>
  <c r="O47" i="5"/>
  <c r="O42" i="3"/>
  <c r="O20" i="4"/>
  <c r="O12" i="5"/>
  <c r="O64" i="3"/>
  <c r="L104" i="3"/>
  <c r="E10" i="2" s="1"/>
  <c r="O50" i="3"/>
  <c r="O58" i="3"/>
  <c r="O63" i="3"/>
  <c r="O11" i="4"/>
  <c r="O14" i="5"/>
  <c r="O22" i="5"/>
  <c r="O74" i="3"/>
  <c r="O98" i="3"/>
  <c r="O30" i="5"/>
  <c r="O32" i="3"/>
  <c r="O45" i="3"/>
  <c r="O35" i="3"/>
  <c r="O28" i="3"/>
  <c r="O11" i="5"/>
  <c r="O10" i="4"/>
  <c r="O20" i="3"/>
  <c r="O56" i="3"/>
  <c r="O34" i="5"/>
  <c r="O77" i="3"/>
  <c r="O23" i="4"/>
  <c r="O15" i="5"/>
  <c r="O21" i="5"/>
  <c r="O59" i="3"/>
  <c r="O89" i="3"/>
  <c r="L55" i="5"/>
  <c r="E12" i="2" s="1"/>
  <c r="O19" i="5"/>
  <c r="O42" i="5"/>
  <c r="O21" i="3"/>
  <c r="O43" i="3"/>
  <c r="O46" i="3"/>
  <c r="O49" i="3"/>
  <c r="O53" i="3"/>
  <c r="O76" i="3"/>
  <c r="O22" i="4"/>
  <c r="O25" i="4"/>
  <c r="M55" i="5"/>
  <c r="F12" i="2" s="1"/>
  <c r="O13" i="5"/>
  <c r="O29" i="5"/>
  <c r="O32" i="5"/>
  <c r="O80" i="3"/>
  <c r="N55" i="5"/>
  <c r="G12" i="2" s="1"/>
  <c r="O36" i="5"/>
  <c r="O52" i="5"/>
  <c r="O14" i="3"/>
  <c r="O39" i="3"/>
  <c r="O62" i="3"/>
  <c r="O65" i="3"/>
  <c r="O69" i="3"/>
  <c r="O72" i="3"/>
  <c r="O100" i="3"/>
  <c r="O12" i="4"/>
  <c r="O19" i="4"/>
  <c r="O20" i="5"/>
  <c r="O23" i="5"/>
  <c r="O46" i="5"/>
  <c r="O49" i="5"/>
  <c r="K55" i="5"/>
  <c r="D12" i="2" s="1"/>
  <c r="O103" i="3"/>
  <c r="M31" i="4"/>
  <c r="F11" i="2" s="1"/>
  <c r="O33" i="3"/>
  <c r="O57" i="3"/>
  <c r="O81" i="3"/>
  <c r="O86" i="3"/>
  <c r="O91" i="3"/>
  <c r="O95" i="3"/>
  <c r="O26" i="4"/>
  <c r="O29" i="4"/>
  <c r="O17" i="5"/>
  <c r="O37" i="5"/>
  <c r="O40" i="5"/>
  <c r="O15" i="3"/>
  <c r="O18" i="3"/>
  <c r="O22" i="3"/>
  <c r="O27" i="3"/>
  <c r="O47" i="3"/>
  <c r="K31" i="4"/>
  <c r="D11" i="2" s="1"/>
  <c r="M104" i="3"/>
  <c r="F10" i="2" s="1"/>
  <c r="O34" i="3"/>
  <c r="O37" i="3"/>
  <c r="O40" i="3"/>
  <c r="O44" i="3"/>
  <c r="O66" i="3"/>
  <c r="L31" i="4"/>
  <c r="E11" i="2" s="1"/>
  <c r="O13" i="4"/>
  <c r="O16" i="4"/>
  <c r="O24" i="5"/>
  <c r="N104" i="3"/>
  <c r="G10" i="2" s="1"/>
  <c r="O70" i="3"/>
  <c r="O101" i="3"/>
  <c r="O18" i="5"/>
  <c r="O27" i="5"/>
  <c r="O44" i="5"/>
  <c r="O50" i="5"/>
  <c r="K104" i="3"/>
  <c r="D10" i="2" s="1"/>
  <c r="O23" i="3"/>
  <c r="O48" i="3"/>
  <c r="O71" i="3"/>
  <c r="O75" i="3"/>
  <c r="O78" i="3"/>
  <c r="O82" i="3"/>
  <c r="O17" i="4"/>
  <c r="O21" i="4"/>
  <c r="O27" i="4"/>
  <c r="O28" i="5"/>
  <c r="O31" i="5"/>
  <c r="O54" i="5"/>
  <c r="O10" i="3"/>
  <c r="O13" i="3"/>
  <c r="O16" i="3"/>
  <c r="O38" i="3"/>
  <c r="O102" i="3"/>
  <c r="N31" i="4"/>
  <c r="G11" i="2" s="1"/>
  <c r="O51" i="5"/>
  <c r="O92" i="3"/>
  <c r="O68" i="3"/>
  <c r="O94" i="3"/>
  <c r="O99" i="3"/>
  <c r="O14" i="4"/>
  <c r="O25" i="5"/>
  <c r="O45" i="5"/>
  <c r="O48" i="5"/>
  <c r="O10" i="5"/>
  <c r="O12" i="3"/>
  <c r="E13" i="2" l="1"/>
  <c r="G13" i="2"/>
  <c r="D13" i="2"/>
  <c r="F13" i="2"/>
  <c r="O31" i="4"/>
  <c r="H11" i="2" s="1"/>
  <c r="O104" i="3"/>
  <c r="H10" i="2" s="1"/>
  <c r="D6" i="2"/>
  <c r="O55" i="5"/>
  <c r="C5" i="5" s="1"/>
  <c r="C5" i="3" l="1"/>
  <c r="C5" i="4"/>
  <c r="H12" i="2"/>
  <c r="H13" i="2" s="1"/>
  <c r="H17" i="2" l="1"/>
  <c r="H15" i="2"/>
  <c r="H16" i="2" s="1"/>
  <c r="H21" i="2" l="1"/>
  <c r="C16" i="1" l="1"/>
  <c r="D5" i="2"/>
  <c r="C17" i="1" l="1"/>
  <c r="C18" i="1" s="1"/>
  <c r="C19" i="1" l="1"/>
  <c r="C20" i="1" s="1"/>
</calcChain>
</file>

<file path=xl/sharedStrings.xml><?xml version="1.0" encoding="utf-8"?>
<sst xmlns="http://schemas.openxmlformats.org/spreadsheetml/2006/main" count="576" uniqueCount="365">
  <si>
    <t>3.1. pielikums</t>
  </si>
  <si>
    <t>atklāta konkursa nolikumam</t>
  </si>
  <si>
    <t>FINANŠU PIEDĀVĀJUMS (TĀME)</t>
  </si>
  <si>
    <t>Būvniecības koptāme</t>
  </si>
  <si>
    <t>Gājēju pārejas pār dzelzceļu izbūve Atbalss ielā, Jūrmalā</t>
  </si>
  <si>
    <t>Pretendents:</t>
  </si>
  <si>
    <t>Reģ. Nr.:</t>
  </si>
  <si>
    <t>Objekta nosaukums</t>
  </si>
  <si>
    <t>Objekta adrese</t>
  </si>
  <si>
    <t>Atbalss iela, Jūrmala</t>
  </si>
  <si>
    <t>Būvniecības lieta</t>
  </si>
  <si>
    <t>Nr. BIS-BL-380101-12146</t>
  </si>
  <si>
    <t>N.p.k.</t>
  </si>
  <si>
    <t>Nosaukums</t>
  </si>
  <si>
    <t>Izmaksas (EUR)</t>
  </si>
  <si>
    <t>1.</t>
  </si>
  <si>
    <t>Gājēju pārejas pār dzelzceļu izbūve Atbalss ielā, Jūrmalā (kopsavilkuma aprēķins Nr. 1)</t>
  </si>
  <si>
    <t>2.</t>
  </si>
  <si>
    <t>Finanšu rezerve (5 %)</t>
  </si>
  <si>
    <t>KOPĀ — piedāvātā līgumcena bez PVN</t>
  </si>
  <si>
    <t>PVN 21 %</t>
  </si>
  <si>
    <t>PAVISAM KOPĀ ar PVN</t>
  </si>
  <si>
    <t>Piezīmes:</t>
  </si>
  <si>
    <t>1. Tāme sagatavota atbilstoši LBN 501-17 "Būvizmaksu noteikšanas kārtība", būvprojektam un darbu apjomu sarakstam.</t>
  </si>
  <si>
    <t>2. Pretendents aizpilda tikai dzeltenos laukus: rekvizītus šajā lapā un vienību izmaksas lokālajās tāmēs (kolonnas E–I), kā arī virsizdevumu, darba aizsardzības un peļņas likmes lapā "Kopsavilkums". Pārējās šūnas aprēķinās automātiski.</t>
  </si>
  <si>
    <t>3. Materiālu apjomi doti sablīvētā veidā. Darbus veikt atbilstoši būvprojektam un "Ceļu specifikācijām 2019" (ar grozījumiem Nr. 1 un Nr. 2).</t>
  </si>
  <si>
    <t>4. Pretendentam jāievērtē visi darbi un materiāli, bez kuriem nav iespējama darbu tehnoloģiski pareiza un Pasūtītāja prasībām atbilstoša izpilde pilnā apjomā, arī ja tie nav atsevišķi uzrādīti darbu apjomu sarakstā.</t>
  </si>
  <si>
    <t>5. Darbu apjomus skatīt kopā ar būvprojekta VD, TS-CD, SC (LKT) un ELT daļu tehniskajiem risinājumiem un pielikumiem.</t>
  </si>
  <si>
    <t>6. Visas atsauces uz konkrētiem ražotājiem vai izstrādājumu modeļiem ir orientējošas; tos atļauts aizstāt ar ekvivalentiem Tehniskajās specifikācijās noteiktajā kārtībā.</t>
  </si>
  <si>
    <t>7. Vienību izmaksās jāiekļauj visi ar darbu izpildi saistītie izdevumi, t.sk. "Ceļu specifikācijas 2019" 2. nodaļas vispārējo prasību izpildei nepieciešamie izdevumi, satiksmes organizācija, darbi dzelzceļa nodalījuma joslā ("logi", signālisti u.c.) un izpilddokumentācija.</t>
  </si>
  <si>
    <t>8. Nederīgas (vājas nestspējas) grunts aizvietošanu veic tikai, ja deformācijas modulis uz zemes klātnes virsmas ir mazāks par 45 MPa.</t>
  </si>
  <si>
    <t>Sastādīja:</t>
  </si>
  <si>
    <t>___________________________ (amats, vārds, uzvārds, paraksts*)</t>
  </si>
  <si>
    <t>Datums:</t>
  </si>
  <si>
    <t>____________________</t>
  </si>
  <si>
    <t>* Dokuments uzskatāms par parakstītu, ja tas parakstīts ar drošu elektronisko parakstu.</t>
  </si>
  <si>
    <t>Kopsavilkuma aprēķins Nr. 1</t>
  </si>
  <si>
    <t>(būvdarbu veids vai konstruktīvā elementa nosaukums)</t>
  </si>
  <si>
    <t>Par kopējo summu (EUR)</t>
  </si>
  <si>
    <t>Kopējā darbietilpība (c/h)</t>
  </si>
  <si>
    <t>Nr. p.k.</t>
  </si>
  <si>
    <t>Tāmes Nr.</t>
  </si>
  <si>
    <t>Būvdarbu veids vai konstruktīvā elementa nosaukums</t>
  </si>
  <si>
    <t>Darbietilpība (c/h)</t>
  </si>
  <si>
    <t>Darba alga (EUR)</t>
  </si>
  <si>
    <t>Būvizstrādājumi (EUR)</t>
  </si>
  <si>
    <t>Mehānismi (EUR)</t>
  </si>
  <si>
    <t>Tāmes izmaksa (EUR)</t>
  </si>
  <si>
    <t>1-1</t>
  </si>
  <si>
    <t>Gājēju pārejas pār dzelzceļu izbūve Atbalss ielā, Jūrmalā. TS-CD</t>
  </si>
  <si>
    <t>1-2</t>
  </si>
  <si>
    <t>Gājēju pārejas pār dzelzceļu izbūve Atbalss ielā, Jūrmalā. SC</t>
  </si>
  <si>
    <t>3.</t>
  </si>
  <si>
    <t>1-3</t>
  </si>
  <si>
    <t>Gājēju pārejas pār dzelzceļu izbūve Atbalss ielā, Jūrmalā. ELT</t>
  </si>
  <si>
    <t>Tiešās izmaksas kopā</t>
  </si>
  <si>
    <t>Darba devēja valsts sociālās apdrošināšanas obligātās iemaksas ir iekļautas darba algas likmēs / tiešajās izmaksās.</t>
  </si>
  <si>
    <t>PAVISAM KOPĀ (EUR bez PVN)</t>
  </si>
  <si>
    <t>Dzeltenie lauki (D15, D16, D17) — pretendents norāda savas likmes procentos (piem., 10,0%, 10,0%, 2,0%).</t>
  </si>
  <si>
    <t>Lokālā tāme Nr. 1-1</t>
  </si>
  <si>
    <t>TS-CD daļa (ceļa darbi) — vienību izmaksas (kolonnas E–I) aizpilda pretendents</t>
  </si>
  <si>
    <t>Tāmes izmaksa (EUR):</t>
  </si>
  <si>
    <t>Vienības izmaksas</t>
  </si>
  <si>
    <t>Kopā uz visu apjomu</t>
  </si>
  <si>
    <t>Darbu apraksts vai materiālu nosaukums</t>
  </si>
  <si>
    <t>Mērv.</t>
  </si>
  <si>
    <t>Daudzums</t>
  </si>
  <si>
    <t>Laika norma (c/h)</t>
  </si>
  <si>
    <t>Darba samaksas likme (EUR/h)</t>
  </si>
  <si>
    <t>Kopā (EUR)</t>
  </si>
  <si>
    <t>SAGATAVOŠANAS DARBI</t>
  </si>
  <si>
    <t>Mobilizācija un sagatavošanās būvdarbu veikšanai</t>
  </si>
  <si>
    <t>kpl.</t>
  </si>
  <si>
    <t>Satiksmes organizācija būvdarbu laikā (ieskaitot pievadceļu uzturēšanu, bedrīšu lāpīšanu pirms būvniecības un būvniecības laikā)</t>
  </si>
  <si>
    <t>Informācijas stenda (būvtāfeles) un informācijas plāksnes (pēc būvdarbu pabeigšanas) izgatavošana un uzstādīšana</t>
  </si>
  <si>
    <t>gb.</t>
  </si>
  <si>
    <t>4.</t>
  </si>
  <si>
    <t>Trases uzmērīšana un nospraušana</t>
  </si>
  <si>
    <t>m</t>
  </si>
  <si>
    <t>5.</t>
  </si>
  <si>
    <t>Brauktuves asfaltbetona seguma demontāža hvid=10 cm ar materiāla aizvešanu uz būvdarbu veicēja atbērtni</t>
  </si>
  <si>
    <t>m²</t>
  </si>
  <si>
    <t>6.</t>
  </si>
  <si>
    <t>Grants un šķembu seguma demontāža hvid=15 cm, tai skaitā ar materiāla aizvešanu uz būvdarbu veicēja atbērtni</t>
  </si>
  <si>
    <t>7.</t>
  </si>
  <si>
    <t>Koku ciršana, celmu raušana un nogādāšana uz būvdarbu veicēja atbērtni</t>
  </si>
  <si>
    <t>gab.</t>
  </si>
  <si>
    <t>8.</t>
  </si>
  <si>
    <t>Krūmu ciršana, celmu frēzēšana un nogādāšana uz būvdarbu veicēja atbērtni</t>
  </si>
  <si>
    <t>9.</t>
  </si>
  <si>
    <t>Esošo stabiņu demontāža un nogādāšana uz būvdarbu veicēja atbērtni</t>
  </si>
  <si>
    <t>KOMUNIKĀCIJU PĀRBŪVE</t>
  </si>
  <si>
    <t>10.</t>
  </si>
  <si>
    <t>SIA "Tet" akas inspekcija, vāka līmeņošana, izmantojot 40t "peldoša" tipa vāku, nepieciešamības gadījumā rekostruējot aku, lai būtu iespējams veikt vāka uzstādīšanu</t>
  </si>
  <si>
    <t>gb</t>
  </si>
  <si>
    <t>11.</t>
  </si>
  <si>
    <t>Kabeļu iečaulošana dalīta tipa plastmasas caurules, d=110, 450N, nepieciešamības gadījumā padziļināšana 0.70m no dzelzceļa uzbēruma pēdas.</t>
  </si>
  <si>
    <t>12.</t>
  </si>
  <si>
    <t>Kabeļu iečaulošana dalīta tipa plastmasas caurules, d=160, 750N</t>
  </si>
  <si>
    <t>13.</t>
  </si>
  <si>
    <t>Rezerves caurules d110, 450N izbūve</t>
  </si>
  <si>
    <t>SIA "Baltcom" sakaru kanalizācijas pārbūve un kabeļu pārslēgšana</t>
  </si>
  <si>
    <t>Darbi</t>
  </si>
  <si>
    <t>14.</t>
  </si>
  <si>
    <t>SIA "Baltcom" optisko kabeļu iečaulošana dalīta tipa plastmasas caurules, d=110, 750N</t>
  </si>
  <si>
    <t>15.</t>
  </si>
  <si>
    <t>Tranšejas rakšana un aizbēršana, lieko grunti nogādājot uz būvdarbu veicēja atbērtni</t>
  </si>
  <si>
    <t>16.</t>
  </si>
  <si>
    <t>Kabeļu kanalizācijas caurules ieguldīšana tranšejā.</t>
  </si>
  <si>
    <t>17.</t>
  </si>
  <si>
    <t>Jauna optiskā kabeļa ievēršana brīvā jaunizbūvētā kabeļu kanalizācijā.</t>
  </si>
  <si>
    <t>18.</t>
  </si>
  <si>
    <t>Esošā optiskā kabeļa pārvietošana un ievēršana brīvā jaunizbūvētā kabeļu kanalizācijā.</t>
  </si>
  <si>
    <t>19.</t>
  </si>
  <si>
    <t>KKS-1 optiskās akas PEH800, h=900 mm ar 40t "peldošā" tipa vāku uzstādīšana.</t>
  </si>
  <si>
    <t>20.</t>
  </si>
  <si>
    <t>Vertikālās optiskās akas 820x320, h=950, uzstādīšana. Piemēram Vesimentor, vai ekvivalents ražojums.</t>
  </si>
  <si>
    <t>21.</t>
  </si>
  <si>
    <t>Pieslēguma izviedošana no esošājiem tīkliem izmanotojot savienojuma uzmavu, kabeļu nostirpināšana sakaru kanalizācijas akā.</t>
  </si>
  <si>
    <t>22.</t>
  </si>
  <si>
    <t>Brīdinājuma/marķējuma lentas uzklāšana, ar pārklājumu 0.5m ar esošo lentu</t>
  </si>
  <si>
    <t>23.</t>
  </si>
  <si>
    <t>Esošā optiskā kabeļa demontāža</t>
  </si>
  <si>
    <t>24.</t>
  </si>
  <si>
    <t>Esošā optiskā kabeļa nogriešana un ievilkšana projektējamajā akā</t>
  </si>
  <si>
    <t>25.</t>
  </si>
  <si>
    <t>Esošās kabeļa aizsargcaurules d40 demontāža un nogādāšana uz būvdarbu veicēja atbērtni</t>
  </si>
  <si>
    <t>26.</t>
  </si>
  <si>
    <t>Zaļās zonas atjaunošana. Tai skaitā visi nepieciešamie darbi un materiāli</t>
  </si>
  <si>
    <t>27.</t>
  </si>
  <si>
    <t>Sistēmas pārbaude, mērījumu veikšana</t>
  </si>
  <si>
    <t>28.</t>
  </si>
  <si>
    <t>Nodošanas dokumentācijas sagatavošana</t>
  </si>
  <si>
    <t>Materiāli</t>
  </si>
  <si>
    <t>29.</t>
  </si>
  <si>
    <t>Dalīta tipa plastmasas aizsargcaurule d110, 750N</t>
  </si>
  <si>
    <t>30.</t>
  </si>
  <si>
    <t>Kabeļu kanalizācijas caurule d50, 1250N</t>
  </si>
  <si>
    <t>31.</t>
  </si>
  <si>
    <t>Kabeļu kanalizācijas caurule d50, 750N</t>
  </si>
  <si>
    <t>32.</t>
  </si>
  <si>
    <t>Kabeļu kanalizācijas caurule d50, 1250N ar R 1.00m pagrieziena moduli</t>
  </si>
  <si>
    <t>33.</t>
  </si>
  <si>
    <t>KKS-1 optiskā aka PEH800, h=900 mm ar 40t "peldošā" tipa vāku</t>
  </si>
  <si>
    <t>34.</t>
  </si>
  <si>
    <t>Vertikālās optiskā aka 820x320, h=950, piemēram Vesimentor, vai ekvivalents ražojums.</t>
  </si>
  <si>
    <t>35.</t>
  </si>
  <si>
    <t>Kabeļu savienojuma uzmava</t>
  </si>
  <si>
    <t>36.</t>
  </si>
  <si>
    <t>Kabeļu nozaruzmava</t>
  </si>
  <si>
    <t>37.</t>
  </si>
  <si>
    <t>Optiskās šķiedras kabelis 24FO (2tx12f) G652D</t>
  </si>
  <si>
    <t>38.</t>
  </si>
  <si>
    <t>Brīdinājuma/marķējuma lenta, d=40mm</t>
  </si>
  <si>
    <t>ZEMES DARBI</t>
  </si>
  <si>
    <t>39.</t>
  </si>
  <si>
    <t>Augu zemes slāņa noņemšana, h(vid)=30cm, izrakto grunti aizvedot uz būvdarbu veicēja atbērtni</t>
  </si>
  <si>
    <t>40.</t>
  </si>
  <si>
    <t>Ierakuma izbūve, lieko grunti aizvedot uz būvdarbu veicēja atbērtni</t>
  </si>
  <si>
    <t>m3</t>
  </si>
  <si>
    <t>41.</t>
  </si>
  <si>
    <t>Uzbēruma izbūve no grunts, kas atbilstoša CS 2019</t>
  </si>
  <si>
    <t>42.</t>
  </si>
  <si>
    <t>Apzaļumošana - Zaļās zonas ierīkošana, izmantojot augu zemi, h=10 cm, apsētu ar zālāja sēklām, ieskaitot darba zonas sakārtošanu zem zaļās zonas, h(vid) = 30cm</t>
  </si>
  <si>
    <t>43.</t>
  </si>
  <si>
    <t>Grāvja rakšana, hvid= 30 cm, lieko grunti aizvedot uz būvdarbu veicēja atbērtni</t>
  </si>
  <si>
    <t>44.</t>
  </si>
  <si>
    <t>Ievalkas izbūve, hvid=20cm, lieko grunti aizvedot uz būvdarbu veicēja atbērtn</t>
  </si>
  <si>
    <t>45.</t>
  </si>
  <si>
    <t>Grāvja pārrakšana, profilēšana, lieko grunti aizvedot uz būvdarbu veicēja atbērtni</t>
  </si>
  <si>
    <t>SEGUMU IZBŪVE</t>
  </si>
  <si>
    <t>Brauktuves segas konstrukcijas izbūve</t>
  </si>
  <si>
    <t>46.</t>
  </si>
  <si>
    <t>Drenējošā slāņa izbūve no smilts vai citiem  atļautiem materiāliem, h=40 cm, kf&gt;1m/dnn</t>
  </si>
  <si>
    <t>47.</t>
  </si>
  <si>
    <t>Minerālmateriālu maisījuma 0/56, N III, pamata izbūve, h=15 cm</t>
  </si>
  <si>
    <t>48.</t>
  </si>
  <si>
    <t>Minerālmateriālu maisījuma 0/45, N III, pamata izbūve, h= 10 cm</t>
  </si>
  <si>
    <t>49.</t>
  </si>
  <si>
    <t>Karstā asfalta AC 22 base 70/100 izbūve, S IV, h=6 cm</t>
  </si>
  <si>
    <t>50.</t>
  </si>
  <si>
    <t>Karstā asfalta AC 11 surf 70/100 izbūve, S III, h=4 cm</t>
  </si>
  <si>
    <t>Gājēju ietves segas konstrukcijas izbūve</t>
  </si>
  <si>
    <t>51.</t>
  </si>
  <si>
    <t>Drenējošā slāņa izbūve no smilts vai citiem  atļautiem materiāliem, h=30 cm, kf&gt;1m/dnn</t>
  </si>
  <si>
    <t>52.</t>
  </si>
  <si>
    <t>Minerālmateriālu maisījuma 0/45, N III, pamata izbūve, h= 15 cm</t>
  </si>
  <si>
    <t>53.</t>
  </si>
  <si>
    <t>Minerālmateriālu maisījuma izsijas (fr. 3/8),hvid= 3 cm</t>
  </si>
  <si>
    <t>54.</t>
  </si>
  <si>
    <t>Betona bruģakmens izbūve, (Prizma 6, 200x100x60 mm, pelēks), h=6cm;</t>
  </si>
  <si>
    <t>55.</t>
  </si>
  <si>
    <t>Taktilā betona bruģa seguma 200x100 (dzeltens, punktots) izbūve, h=6 cm</t>
  </si>
  <si>
    <t>Gājēju ietves segas konstrukcijas izbūve (2.tips)</t>
  </si>
  <si>
    <t>56.</t>
  </si>
  <si>
    <t>57.</t>
  </si>
  <si>
    <t>58.</t>
  </si>
  <si>
    <t>Minerālmateriālu maisījuma izsijas (fr. 3/8),h= 3 cm</t>
  </si>
  <si>
    <t>59.</t>
  </si>
  <si>
    <t>60.</t>
  </si>
  <si>
    <t>Nobrauktuves segas konstrukcijas izbūve.</t>
  </si>
  <si>
    <t>61.</t>
  </si>
  <si>
    <t>62.</t>
  </si>
  <si>
    <t>63.</t>
  </si>
  <si>
    <t>Minerālmateriālu maisījuma 0/32s, N III, pamata izbūve, h= 10 cm</t>
  </si>
  <si>
    <t>Minerālmateriālu maisījuma nomales izbūve</t>
  </si>
  <si>
    <t>64.</t>
  </si>
  <si>
    <t>Minerālmateriālu maisījuma 0/32s nomales uzpildīšana, N III, h=10 cm</t>
  </si>
  <si>
    <t>Asfalta seguma salaiduma posmu izbūve</t>
  </si>
  <si>
    <t>65.</t>
  </si>
  <si>
    <t>Asfalta seguma frēzēšana, hvid=4cm ar materiāla aizvešanu uz būvdarbu veicēja atbērtni</t>
  </si>
  <si>
    <t>66.</t>
  </si>
  <si>
    <t>Karstā asfalta AC11 surf 70/100 izbūve, S III, h=4 cm</t>
  </si>
  <si>
    <t>Grants seguma salaiduma posmu izbūve</t>
  </si>
  <si>
    <t>67.</t>
  </si>
  <si>
    <t>Minerālmateriālu maisījuma 0/32, N III, h=10cm izbūve</t>
  </si>
  <si>
    <t>m2</t>
  </si>
  <si>
    <t>Cementbetona apmaļu izbūve</t>
  </si>
  <si>
    <t>68.</t>
  </si>
  <si>
    <t>Cementbetona apmaļu 100.22.15., betona C 30/37 un šķembu pamata  izbūve,  atbilstoši apmaļu izbūves shēmai</t>
  </si>
  <si>
    <t>69.</t>
  </si>
  <si>
    <t>Cementbetona apmaļu 100.20.8., betona C 30/37 un šķembu pamata  izbūve, atbilstoši apmaļu izbūves shēmai</t>
  </si>
  <si>
    <t>CAURTEKAS UN KONSTRUKCIJAS</t>
  </si>
  <si>
    <t>70.</t>
  </si>
  <si>
    <t>PP caurtekas izbūve, d300, stiprības klase SN8, atbilstoši rasējumam TS-CD-4-2 (tai skaitā visi nepieciešamie darbi un materiāli)</t>
  </si>
  <si>
    <t>71.</t>
  </si>
  <si>
    <t>Caurteku gala nostiprinājuma izbūve, izmantojot objektā iegūto grunti, apsētu ar zālāja sēklām, h=10cm un salmu-kokosa paklāju, ieskaitot tapojumu</t>
  </si>
  <si>
    <t>CEĻA APRĪKOJUMS UN LABIEKĀRTOJUMS</t>
  </si>
  <si>
    <t>Ceļa zīmju uzstādīšana atbilstoši LVS-77</t>
  </si>
  <si>
    <t>72.</t>
  </si>
  <si>
    <t>305.</t>
  </si>
  <si>
    <t>73.</t>
  </si>
  <si>
    <t>417.</t>
  </si>
  <si>
    <t>74.</t>
  </si>
  <si>
    <t>418.</t>
  </si>
  <si>
    <t>75.</t>
  </si>
  <si>
    <t>849.</t>
  </si>
  <si>
    <t>76.</t>
  </si>
  <si>
    <t>904.</t>
  </si>
  <si>
    <t>77.</t>
  </si>
  <si>
    <t>Ceļa zīmju balstu uzstādīšana betona         C 30/37 pamatā</t>
  </si>
  <si>
    <t>Tiešās izmaksas kopā, t.sk. darba devēja valsts sociālās apdrošināšanas obligātās iemaksas</t>
  </si>
  <si>
    <t>Lokālā tāme Nr. 1-2</t>
  </si>
  <si>
    <t>SC daļa (dzelzceļa pāreja, ūdensnovade) — vienību izmaksas (kolonnas E–I) aizpilda pretendents</t>
  </si>
  <si>
    <t>Gājēju pārejas izbūve</t>
  </si>
  <si>
    <t>Esošo inženierkomunikāciju šurfēšana</t>
  </si>
  <si>
    <t>kompl.</t>
  </si>
  <si>
    <t>Esošo inženierkomunikāciju aizsargāšana</t>
  </si>
  <si>
    <t>Granīta balasta piebēršana pie pārejas bortakmeņiem zemes klātnes robežas</t>
  </si>
  <si>
    <t>Pārejas klajuma ierīkošana no iekšējam un ārējam dzelzbetona plātnēm</t>
  </si>
  <si>
    <t>gab</t>
  </si>
  <si>
    <t>5</t>
  </si>
  <si>
    <t>Metālisko atsitēju piemetināšana pie pārejas plātnēm</t>
  </si>
  <si>
    <t>6</t>
  </si>
  <si>
    <t>Sliežu ceļa balastēšanas, iztaisnošanas, sablīvēšanas darbi</t>
  </si>
  <si>
    <t>7</t>
  </si>
  <si>
    <t>Gājēju kustību regulējošais norobežojuma “labirints” un aizsargnožogojuma uzstādīšana</t>
  </si>
  <si>
    <t>Izpildmērijumu un izpilddokumentācijas sagatavošana</t>
  </si>
  <si>
    <t>Kabeļu aizsargajošais apvalks Dn150mm</t>
  </si>
  <si>
    <t>Granīta balasts fr.8-16mm</t>
  </si>
  <si>
    <t>Dzelzbetona plātnes ārējas</t>
  </si>
  <si>
    <t>Dzelzbetona plātnes iekšējas</t>
  </si>
  <si>
    <t>Iekšējais gumijas profils (P-65) L=2500mm</t>
  </si>
  <si>
    <t>Ārējais balstīšanas bloks (L-2500mm)</t>
  </si>
  <si>
    <t>Ārēja gumijas starplika L=2500mm</t>
  </si>
  <si>
    <t>Gumijas paliktņi L=2500mm</t>
  </si>
  <si>
    <t>Metāliskie atsitēji</t>
  </si>
  <si>
    <t>Metaliskā cinkotā caurule Dn50x3</t>
  </si>
  <si>
    <t>Metaliskas cinkotas uzmavas priekš caurules Dn50x3</t>
  </si>
  <si>
    <t>Betons B 12,5; F50</t>
  </si>
  <si>
    <t>Lokālā tāme Nr. 1-3</t>
  </si>
  <si>
    <t>ELT daļa (ārējā elektroapgāde, apgaismojums) — vienību izmaksas (kolonnas E–I) aizpilda pretendents</t>
  </si>
  <si>
    <t>Darbu apjomi</t>
  </si>
  <si>
    <t>1.1</t>
  </si>
  <si>
    <t>Tranšejas rakšana un aizbēršana ar blietēšanu</t>
  </si>
  <si>
    <t>1.2</t>
  </si>
  <si>
    <t>Gultnes sagatavošana</t>
  </si>
  <si>
    <t>1.3</t>
  </si>
  <si>
    <t>Caurules EVOCAB FLEX Ø75 guldīšana tranšejā</t>
  </si>
  <si>
    <t>1.4</t>
  </si>
  <si>
    <t>Caurules EVOCAB HARD Ø75 guldīšana tranšejā</t>
  </si>
  <si>
    <t>1.5</t>
  </si>
  <si>
    <t>Kabeļa AXPK 4x16 ievēršana caurulē</t>
  </si>
  <si>
    <t>1.6</t>
  </si>
  <si>
    <t>Signāllentas uzklāšana</t>
  </si>
  <si>
    <t>1.7</t>
  </si>
  <si>
    <t>Bedres rakšana apgaismojuma balstiem ar blietēšanu</t>
  </si>
  <si>
    <t>1.8</t>
  </si>
  <si>
    <t>Apgaismojuma balsta 8m montāža</t>
  </si>
  <si>
    <t>1.9</t>
  </si>
  <si>
    <t>Termocaurules montāža apgaismojuma balstam</t>
  </si>
  <si>
    <t>1.10</t>
  </si>
  <si>
    <t>L-veida konsoles montāža</t>
  </si>
  <si>
    <t>1.11</t>
  </si>
  <si>
    <t>Spaiļu SV15 montāža balstā</t>
  </si>
  <si>
    <t>1.12</t>
  </si>
  <si>
    <t>Automātslēdžu montāža balstā</t>
  </si>
  <si>
    <t>1.13</t>
  </si>
  <si>
    <t>Kabeļa NYM-J 3x1,5mm² montāža balstā</t>
  </si>
  <si>
    <t>1.14</t>
  </si>
  <si>
    <t>Gaismekļa montāža balstā</t>
  </si>
  <si>
    <t>1.15</t>
  </si>
  <si>
    <t>Gaismekļa demontāža</t>
  </si>
  <si>
    <t>1.16</t>
  </si>
  <si>
    <t>Kabeļa montāža pa balstu</t>
  </si>
  <si>
    <t>balsts</t>
  </si>
  <si>
    <t>1.17</t>
  </si>
  <si>
    <t>Kabeļa gala apdares EPKT-0015 montāža</t>
  </si>
  <si>
    <t>1.18</t>
  </si>
  <si>
    <t>Kabeļu marķieru POH 12 CHARS YELLOW montāža</t>
  </si>
  <si>
    <t>1.19</t>
  </si>
  <si>
    <t>Izolācijas pretestības mērījumi</t>
  </si>
  <si>
    <t>1.20</t>
  </si>
  <si>
    <t>Kabeļa metāla aizsargprofila montāža</t>
  </si>
  <si>
    <t>1.21</t>
  </si>
  <si>
    <t>Apgaismojuma balsta ar atsaiti pārvietošana</t>
  </si>
  <si>
    <t>1.22</t>
  </si>
  <si>
    <t>Liekās grunts aizvešana</t>
  </si>
  <si>
    <t>1.23</t>
  </si>
  <si>
    <t>Apgaismojuma līnijas nospraušana</t>
  </si>
  <si>
    <t>1.24</t>
  </si>
  <si>
    <t>Digitālo izpildzīmējumu izstrāde</t>
  </si>
  <si>
    <t>1.25</t>
  </si>
  <si>
    <t>Dokumentācijas sagatavošana</t>
  </si>
  <si>
    <t>2.1</t>
  </si>
  <si>
    <t>Gaismeklis Mini Martin 80 W 24 LEDs, MRSE 080 740 L22 A024_Bin-M_TH ar C NODE10 un DALI draiveri</t>
  </si>
  <si>
    <t>2.2</t>
  </si>
  <si>
    <t>Ielas stabs 8m (6,5m virs zemes) cinkots, konisks, tiešai montāžai zemē</t>
  </si>
  <si>
    <t>2.3</t>
  </si>
  <si>
    <t>Konsole L-veida 1.5/1.5/15 (Hv/V/leņķis) cinkota</t>
  </si>
  <si>
    <t>2.4</t>
  </si>
  <si>
    <t>Termosēdināmā caurule apgaismojuma balstam</t>
  </si>
  <si>
    <t>2.5</t>
  </si>
  <si>
    <t>Apgaismojuma balsta spaiļu komplekts SV15</t>
  </si>
  <si>
    <t>2.6</t>
  </si>
  <si>
    <t>Automātiskais slēdzis ~1; 6A "C" mont.uz DIN sliedes</t>
  </si>
  <si>
    <t>2.7</t>
  </si>
  <si>
    <t>Kabelis AXPK 4x16 mm²</t>
  </si>
  <si>
    <t>2.8</t>
  </si>
  <si>
    <t>Kabelis NYM-J 3x1,5 mm²</t>
  </si>
  <si>
    <t>2.9</t>
  </si>
  <si>
    <t>Kabeļa gala apdare EPKT-0015</t>
  </si>
  <si>
    <t>2.10</t>
  </si>
  <si>
    <t>Caurule EVOCAB FLEX Ø75, 450N</t>
  </si>
  <si>
    <t>2.11</t>
  </si>
  <si>
    <t>Caurule EVOCAB HARD Ø75, 750N</t>
  </si>
  <si>
    <t>2.12</t>
  </si>
  <si>
    <t>Kabeļu marķieri POH 12 CHARS YELLOW</t>
  </si>
  <si>
    <t>2.13</t>
  </si>
  <si>
    <t>Termosēdināmā caurule EN CGPT-12/4-0-SP</t>
  </si>
  <si>
    <t>2.14</t>
  </si>
  <si>
    <t>Kabeļa metāla aizsargprofils 2,3m</t>
  </si>
  <si>
    <t>2.15</t>
  </si>
  <si>
    <t>Caurdurspaile SLIP22.1</t>
  </si>
  <si>
    <t>2.16</t>
  </si>
  <si>
    <t>Nozarspaile SL4.25</t>
  </si>
  <si>
    <t>2.17</t>
  </si>
  <si>
    <t>Distances naglas kabeļa stiprināšanai SO71</t>
  </si>
  <si>
    <t>2.18</t>
  </si>
  <si>
    <t>Signāllenta</t>
  </si>
  <si>
    <t>2.19</t>
  </si>
  <si>
    <t>Smilts</t>
  </si>
  <si>
    <t>Virsizdevumi (% no tiešajām izmaksām)</t>
  </si>
  <si>
    <t xml:space="preserve">   tajā skaitā darba aizsardzība (% no virsizdevumiem)</t>
  </si>
  <si>
    <t>Peļņa (% no tiešajām izmaksām)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</si>
</sst>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
    </font>
    <font>
      <b/>
      <sz val="11"/>
      <name val="Times New Roman"/>
      <charset val="1"/>
    </font>
    <font>
      <sz val="10"/>
      <name val="Times New Roman"/>
      <charset val="1"/>
    </font>
    <font>
      <b/>
      <sz val="14"/>
      <name val="Times New Roman"/>
      <charset val="1"/>
    </font>
    <font>
      <b/>
      <sz val="12"/>
      <name val="Times New Roman"/>
      <charset val="1"/>
    </font>
    <font>
      <sz val="11"/>
      <name val="Times New Roman"/>
      <charset val="1"/>
    </font>
    <font>
      <b/>
      <sz val="10"/>
      <name val="Times New Roman"/>
      <charset val="1"/>
    </font>
    <font>
      <b/>
      <sz val="9"/>
      <name val="Times New Roman"/>
      <charset val="1"/>
    </font>
    <font>
      <sz val="9"/>
      <name val="Times New Roman"/>
      <charset val="1"/>
    </font>
    <font>
      <i/>
      <sz val="8"/>
      <name val="Times New Roman"/>
      <charset val="1"/>
    </font>
    <font>
      <i/>
      <sz val="9"/>
      <name val="Times New Roman"/>
      <charset val="1"/>
    </font>
    <font>
      <b/>
      <sz val="8"/>
      <name val="Times New Roman"/>
      <charset val="1"/>
    </font>
    <font>
      <sz val="10"/>
      <name val="Times New Roman"/>
      <family val="1"/>
      <charset val="186"/>
    </font>
    <font>
      <sz val="10"/>
      <color rgb="FF000000"/>
      <name val="Arial"/>
      <family val="2"/>
      <charset val="1"/>
    </font>
    <font>
      <b/>
      <sz val="10"/>
      <name val="Arial"/>
      <family val="2"/>
    </font>
  </fonts>
  <fills count="5">
    <fill>
      <patternFill patternType="none"/>
    </fill>
    <fill>
      <patternFill patternType="gray125"/>
    </fill>
    <fill>
      <patternFill patternType="solid">
        <fgColor rgb="FFFFFF00"/>
        <bgColor rgb="FFFFFF00"/>
      </patternFill>
    </fill>
    <fill>
      <patternFill patternType="solid">
        <fgColor rgb="FFD9D9D9"/>
        <bgColor rgb="FFC0C0C0"/>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xf numFmtId="0" fontId="13" fillId="0" borderId="0"/>
  </cellStyleXfs>
  <cellXfs count="39">
    <xf numFmtId="0" fontId="0" fillId="0" borderId="0" xfId="0"/>
    <xf numFmtId="0" fontId="6" fillId="0" borderId="0" xfId="0" applyFont="1"/>
    <xf numFmtId="0" fontId="9" fillId="0" borderId="0" xfId="0" applyFont="1"/>
    <xf numFmtId="0" fontId="3" fillId="0" borderId="0" xfId="0" applyFont="1"/>
    <xf numFmtId="0" fontId="4" fillId="0" borderId="0" xfId="0" applyFont="1"/>
    <xf numFmtId="0" fontId="5" fillId="0" borderId="0" xfId="0" applyFont="1"/>
    <xf numFmtId="0" fontId="0" fillId="2" borderId="1" xfId="0" applyFill="1" applyBorder="1"/>
    <xf numFmtId="0" fontId="2" fillId="0" borderId="0" xfId="0" applyFont="1"/>
    <xf numFmtId="0" fontId="6" fillId="3" borderId="1" xfId="0" applyFont="1" applyFill="1" applyBorder="1" applyAlignment="1">
      <alignment horizontal="center" vertical="center" wrapText="1"/>
    </xf>
    <xf numFmtId="0" fontId="2" fillId="0" borderId="1" xfId="0" applyFont="1" applyBorder="1"/>
    <xf numFmtId="4" fontId="2" fillId="0" borderId="1" xfId="0" applyNumberFormat="1" applyFont="1" applyBorder="1"/>
    <xf numFmtId="0" fontId="6" fillId="0" borderId="1" xfId="0" applyFont="1" applyBorder="1"/>
    <xf numFmtId="4" fontId="6" fillId="0" borderId="1" xfId="0" applyNumberFormat="1" applyFont="1" applyBorder="1"/>
    <xf numFmtId="0" fontId="7" fillId="0" borderId="0" xfId="0" applyFont="1"/>
    <xf numFmtId="4" fontId="6" fillId="0" borderId="0" xfId="0" applyNumberFormat="1" applyFont="1"/>
    <xf numFmtId="4" fontId="0" fillId="0" borderId="0" xfId="0" applyNumberFormat="1"/>
    <xf numFmtId="0" fontId="7" fillId="3" borderId="1" xfId="0" applyFont="1" applyFill="1" applyBorder="1" applyAlignment="1">
      <alignment horizontal="center" vertical="center" wrapText="1"/>
    </xf>
    <xf numFmtId="0" fontId="8" fillId="0" borderId="1" xfId="0" applyFont="1" applyBorder="1"/>
    <xf numFmtId="4" fontId="8" fillId="0" borderId="1" xfId="0" applyNumberFormat="1" applyFont="1" applyBorder="1"/>
    <xf numFmtId="4" fontId="10" fillId="0" borderId="1" xfId="0" applyNumberFormat="1" applyFont="1" applyBorder="1"/>
    <xf numFmtId="0" fontId="1" fillId="0" borderId="1" xfId="0" applyFont="1" applyBorder="1"/>
    <xf numFmtId="4" fontId="1" fillId="0" borderId="1" xfId="0" applyNumberFormat="1" applyFont="1" applyBorder="1"/>
    <xf numFmtId="0" fontId="10" fillId="0" borderId="0" xfId="0" applyFont="1"/>
    <xf numFmtId="0" fontId="11" fillId="3" borderId="1" xfId="0" applyFont="1" applyFill="1" applyBorder="1" applyAlignment="1">
      <alignment horizontal="center" vertical="center" wrapText="1"/>
    </xf>
    <xf numFmtId="0" fontId="0" fillId="0" borderId="1" xfId="0" applyBorder="1"/>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4" fontId="8" fillId="2" borderId="1" xfId="0" applyNumberFormat="1" applyFont="1" applyFill="1" applyBorder="1"/>
    <xf numFmtId="4" fontId="7" fillId="0" borderId="1" xfId="0" applyNumberFormat="1" applyFont="1" applyBorder="1"/>
    <xf numFmtId="2" fontId="12" fillId="0" borderId="1" xfId="0" applyNumberFormat="1" applyFont="1" applyBorder="1" applyAlignment="1">
      <alignment horizontal="center" vertical="center" wrapText="1"/>
    </xf>
    <xf numFmtId="0" fontId="2" fillId="0" borderId="2" xfId="0" applyFont="1" applyBorder="1"/>
    <xf numFmtId="0" fontId="10" fillId="0" borderId="2" xfId="0" applyFont="1" applyBorder="1"/>
    <xf numFmtId="10" fontId="14" fillId="4" borderId="1" xfId="1" applyNumberFormat="1" applyFont="1" applyFill="1" applyBorder="1" applyAlignment="1">
      <alignment horizontal="right" vertical="center"/>
    </xf>
    <xf numFmtId="0" fontId="8" fillId="0" borderId="0" xfId="0" applyFont="1" applyAlignment="1">
      <alignment vertical="top" wrapText="1"/>
    </xf>
    <xf numFmtId="0" fontId="1" fillId="0" borderId="0" xfId="0" applyFont="1" applyAlignment="1">
      <alignment horizontal="right"/>
    </xf>
    <xf numFmtId="0" fontId="2" fillId="0" borderId="0" xfId="0" applyFont="1" applyAlignment="1">
      <alignment horizontal="right"/>
    </xf>
    <xf numFmtId="0" fontId="9" fillId="0" borderId="0" xfId="0" applyFont="1"/>
    <xf numFmtId="0" fontId="6" fillId="0" borderId="0" xfId="0" applyFont="1"/>
    <xf numFmtId="0" fontId="7" fillId="3" borderId="2" xfId="0" applyFont="1" applyFill="1" applyBorder="1" applyAlignment="1">
      <alignment horizontal="center" vertical="center" wrapText="1"/>
    </xf>
  </cellXfs>
  <cellStyles count="2">
    <cellStyle name="Normal" xfId="0" builtinId="0"/>
    <cellStyle name="Normal 2 2 5" xfId="1" xr:uid="{0FB21186-F4B8-4211-A950-0A4107C3FFC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6"/>
  <sheetViews>
    <sheetView showGridLines="0" tabSelected="1" topLeftCell="A12" zoomScaleNormal="100" workbookViewId="0">
      <selection activeCell="A28" sqref="A28:C28"/>
    </sheetView>
  </sheetViews>
  <sheetFormatPr defaultColWidth="8.5546875" defaultRowHeight="14.4" x14ac:dyDescent="0.3"/>
  <cols>
    <col min="1" max="1" width="20" customWidth="1"/>
    <col min="2" max="2" width="58" customWidth="1"/>
    <col min="3" max="3" width="16" customWidth="1"/>
    <col min="4" max="4" width="6" customWidth="1"/>
  </cols>
  <sheetData>
    <row r="1" spans="1:3" x14ac:dyDescent="0.3">
      <c r="B1" s="34" t="s">
        <v>0</v>
      </c>
      <c r="C1" s="34"/>
    </row>
    <row r="2" spans="1:3" x14ac:dyDescent="0.3">
      <c r="B2" s="35" t="s">
        <v>1</v>
      </c>
      <c r="C2" s="35"/>
    </row>
    <row r="4" spans="1:3" ht="17.399999999999999" x14ac:dyDescent="0.3">
      <c r="A4" s="3" t="s">
        <v>2</v>
      </c>
    </row>
    <row r="5" spans="1:3" ht="15.6" x14ac:dyDescent="0.3">
      <c r="A5" s="4" t="s">
        <v>3</v>
      </c>
    </row>
    <row r="6" spans="1:3" x14ac:dyDescent="0.3">
      <c r="A6" s="5" t="s">
        <v>4</v>
      </c>
    </row>
    <row r="8" spans="1:3" x14ac:dyDescent="0.3">
      <c r="A8" s="1" t="s">
        <v>5</v>
      </c>
      <c r="B8" s="6"/>
    </row>
    <row r="9" spans="1:3" x14ac:dyDescent="0.3">
      <c r="A9" s="1" t="s">
        <v>6</v>
      </c>
      <c r="B9" s="6"/>
    </row>
    <row r="11" spans="1:3" x14ac:dyDescent="0.3">
      <c r="A11" s="1" t="s">
        <v>7</v>
      </c>
      <c r="B11" s="7" t="s">
        <v>4</v>
      </c>
    </row>
    <row r="12" spans="1:3" x14ac:dyDescent="0.3">
      <c r="A12" s="1" t="s">
        <v>8</v>
      </c>
      <c r="B12" s="7" t="s">
        <v>9</v>
      </c>
    </row>
    <row r="13" spans="1:3" x14ac:dyDescent="0.3">
      <c r="A13" s="1" t="s">
        <v>10</v>
      </c>
      <c r="B13" s="7" t="s">
        <v>11</v>
      </c>
    </row>
    <row r="15" spans="1:3" x14ac:dyDescent="0.3">
      <c r="A15" s="8" t="s">
        <v>12</v>
      </c>
      <c r="B15" s="8" t="s">
        <v>13</v>
      </c>
      <c r="C15" s="8" t="s">
        <v>14</v>
      </c>
    </row>
    <row r="16" spans="1:3" x14ac:dyDescent="0.3">
      <c r="A16" s="9" t="s">
        <v>15</v>
      </c>
      <c r="B16" s="9" t="s">
        <v>16</v>
      </c>
      <c r="C16" s="10">
        <f>Kopsavilkums!H21</f>
        <v>0</v>
      </c>
    </row>
    <row r="17" spans="1:3" x14ac:dyDescent="0.3">
      <c r="A17" s="9" t="s">
        <v>17</v>
      </c>
      <c r="B17" s="9" t="s">
        <v>18</v>
      </c>
      <c r="C17" s="10">
        <f>ROUND(C16*0.05,2)</f>
        <v>0</v>
      </c>
    </row>
    <row r="18" spans="1:3" x14ac:dyDescent="0.3">
      <c r="A18" s="9"/>
      <c r="B18" s="11" t="s">
        <v>19</v>
      </c>
      <c r="C18" s="12">
        <f>C16+C17</f>
        <v>0</v>
      </c>
    </row>
    <row r="19" spans="1:3" x14ac:dyDescent="0.3">
      <c r="A19" s="9"/>
      <c r="B19" s="11" t="s">
        <v>20</v>
      </c>
      <c r="C19" s="12">
        <f>ROUND(C18*0.21,2)</f>
        <v>0</v>
      </c>
    </row>
    <row r="20" spans="1:3" x14ac:dyDescent="0.3">
      <c r="A20" s="9"/>
      <c r="B20" s="11" t="s">
        <v>21</v>
      </c>
      <c r="C20" s="12">
        <f>C18+C19</f>
        <v>0</v>
      </c>
    </row>
    <row r="22" spans="1:3" x14ac:dyDescent="0.3">
      <c r="A22" s="13" t="s">
        <v>22</v>
      </c>
    </row>
    <row r="23" spans="1:3" ht="30" customHeight="1" x14ac:dyDescent="0.3">
      <c r="A23" s="33" t="s">
        <v>23</v>
      </c>
      <c r="B23" s="33"/>
      <c r="C23" s="33"/>
    </row>
    <row r="24" spans="1:3" ht="30" customHeight="1" x14ac:dyDescent="0.3">
      <c r="A24" s="33" t="s">
        <v>24</v>
      </c>
      <c r="B24" s="33"/>
      <c r="C24" s="33"/>
    </row>
    <row r="25" spans="1:3" ht="30" customHeight="1" x14ac:dyDescent="0.3">
      <c r="A25" s="33" t="s">
        <v>25</v>
      </c>
      <c r="B25" s="33"/>
      <c r="C25" s="33"/>
    </row>
    <row r="26" spans="1:3" ht="30" customHeight="1" x14ac:dyDescent="0.3">
      <c r="A26" s="33" t="s">
        <v>26</v>
      </c>
      <c r="B26" s="33"/>
      <c r="C26" s="33"/>
    </row>
    <row r="27" spans="1:3" ht="30" customHeight="1" x14ac:dyDescent="0.3">
      <c r="A27" s="33" t="s">
        <v>27</v>
      </c>
      <c r="B27" s="33"/>
      <c r="C27" s="33"/>
    </row>
    <row r="28" spans="1:3" ht="30" customHeight="1" x14ac:dyDescent="0.3">
      <c r="A28" s="33" t="s">
        <v>28</v>
      </c>
      <c r="B28" s="33"/>
      <c r="C28" s="33"/>
    </row>
    <row r="29" spans="1:3" ht="30" customHeight="1" x14ac:dyDescent="0.3">
      <c r="A29" s="33" t="s">
        <v>29</v>
      </c>
      <c r="B29" s="33"/>
      <c r="C29" s="33"/>
    </row>
    <row r="30" spans="1:3" ht="30" customHeight="1" x14ac:dyDescent="0.3">
      <c r="A30" s="33" t="s">
        <v>30</v>
      </c>
      <c r="B30" s="33"/>
      <c r="C30" s="33"/>
    </row>
    <row r="32" spans="1:3" x14ac:dyDescent="0.3">
      <c r="A32" s="7" t="s">
        <v>31</v>
      </c>
      <c r="B32" s="7" t="s">
        <v>32</v>
      </c>
    </row>
    <row r="34" spans="1:2" x14ac:dyDescent="0.3">
      <c r="A34" s="7" t="s">
        <v>33</v>
      </c>
      <c r="B34" s="7" t="s">
        <v>34</v>
      </c>
    </row>
    <row r="36" spans="1:2" x14ac:dyDescent="0.3">
      <c r="A36" s="2" t="s">
        <v>35</v>
      </c>
    </row>
  </sheetData>
  <mergeCells count="10">
    <mergeCell ref="B1:C1"/>
    <mergeCell ref="B2:C2"/>
    <mergeCell ref="A23:C23"/>
    <mergeCell ref="A24:C24"/>
    <mergeCell ref="A25:C25"/>
    <mergeCell ref="A26:C26"/>
    <mergeCell ref="A27:C27"/>
    <mergeCell ref="A28:C28"/>
    <mergeCell ref="A29:C29"/>
    <mergeCell ref="A30:C30"/>
  </mergeCells>
  <pageMargins left="0.75" right="0.75" top="1" bottom="1" header="0.511811023622047" footer="0.511811023622047"/>
  <pageSetup scale="94"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3"/>
  <sheetViews>
    <sheetView showGridLines="0" topLeftCell="A3" zoomScaleNormal="100" workbookViewId="0">
      <selection activeCell="D29" sqref="D29"/>
    </sheetView>
  </sheetViews>
  <sheetFormatPr defaultColWidth="8.5546875" defaultRowHeight="14.4" x14ac:dyDescent="0.3"/>
  <cols>
    <col min="1" max="1" width="7" customWidth="1"/>
    <col min="2" max="2" width="12" customWidth="1"/>
    <col min="3" max="3" width="56" customWidth="1"/>
    <col min="4" max="8" width="14" customWidth="1"/>
  </cols>
  <sheetData>
    <row r="1" spans="1:8" ht="15.6" x14ac:dyDescent="0.3">
      <c r="A1" s="4" t="s">
        <v>36</v>
      </c>
    </row>
    <row r="2" spans="1:8" x14ac:dyDescent="0.3">
      <c r="A2" s="7" t="s">
        <v>4</v>
      </c>
    </row>
    <row r="3" spans="1:8" x14ac:dyDescent="0.3">
      <c r="A3" s="2" t="s">
        <v>37</v>
      </c>
    </row>
    <row r="5" spans="1:8" x14ac:dyDescent="0.3">
      <c r="A5" s="1" t="s">
        <v>38</v>
      </c>
      <c r="D5" s="14">
        <f>H21</f>
        <v>0</v>
      </c>
    </row>
    <row r="6" spans="1:8" x14ac:dyDescent="0.3">
      <c r="A6" s="7" t="s">
        <v>39</v>
      </c>
      <c r="D6" s="15">
        <f>D10+D11+D12</f>
        <v>0</v>
      </c>
    </row>
    <row r="9" spans="1:8" ht="30" customHeight="1" x14ac:dyDescent="0.3">
      <c r="A9" s="16" t="s">
        <v>40</v>
      </c>
      <c r="B9" s="16" t="s">
        <v>41</v>
      </c>
      <c r="C9" s="16" t="s">
        <v>42</v>
      </c>
      <c r="D9" s="16" t="s">
        <v>43</v>
      </c>
      <c r="E9" s="16" t="s">
        <v>44</v>
      </c>
      <c r="F9" s="16" t="s">
        <v>45</v>
      </c>
      <c r="G9" s="16" t="s">
        <v>46</v>
      </c>
      <c r="H9" s="16" t="s">
        <v>47</v>
      </c>
    </row>
    <row r="10" spans="1:8" x14ac:dyDescent="0.3">
      <c r="A10" s="17" t="s">
        <v>15</v>
      </c>
      <c r="B10" s="17" t="s">
        <v>48</v>
      </c>
      <c r="C10" s="17" t="s">
        <v>49</v>
      </c>
      <c r="D10" s="18">
        <f>'1-1 TS-CD'!K104</f>
        <v>0</v>
      </c>
      <c r="E10" s="18">
        <f>'1-1 TS-CD'!L104</f>
        <v>0</v>
      </c>
      <c r="F10" s="18">
        <f>'1-1 TS-CD'!M104</f>
        <v>0</v>
      </c>
      <c r="G10" s="18">
        <f>'1-1 TS-CD'!N104</f>
        <v>0</v>
      </c>
      <c r="H10" s="18">
        <f>'1-1 TS-CD'!O104</f>
        <v>0</v>
      </c>
    </row>
    <row r="11" spans="1:8" x14ac:dyDescent="0.3">
      <c r="A11" s="17" t="s">
        <v>17</v>
      </c>
      <c r="B11" s="17" t="s">
        <v>50</v>
      </c>
      <c r="C11" s="17" t="s">
        <v>51</v>
      </c>
      <c r="D11" s="18">
        <f>'1-2 SC'!K31</f>
        <v>0</v>
      </c>
      <c r="E11" s="18">
        <f>'1-2 SC'!L31</f>
        <v>0</v>
      </c>
      <c r="F11" s="18">
        <f>'1-2 SC'!M31</f>
        <v>0</v>
      </c>
      <c r="G11" s="18">
        <f>'1-2 SC'!N31</f>
        <v>0</v>
      </c>
      <c r="H11" s="18">
        <f>'1-2 SC'!O31</f>
        <v>0</v>
      </c>
    </row>
    <row r="12" spans="1:8" x14ac:dyDescent="0.3">
      <c r="A12" s="17" t="s">
        <v>52</v>
      </c>
      <c r="B12" s="17" t="s">
        <v>53</v>
      </c>
      <c r="C12" s="17" t="s">
        <v>54</v>
      </c>
      <c r="D12" s="18">
        <f>'1-3 ELT'!K55</f>
        <v>0</v>
      </c>
      <c r="E12" s="18">
        <f>'1-3 ELT'!L55</f>
        <v>0</v>
      </c>
      <c r="F12" s="18">
        <f>'1-3 ELT'!M55</f>
        <v>0</v>
      </c>
      <c r="G12" s="18">
        <f>'1-3 ELT'!N55</f>
        <v>0</v>
      </c>
      <c r="H12" s="18">
        <f>'1-3 ELT'!O55</f>
        <v>0</v>
      </c>
    </row>
    <row r="13" spans="1:8" x14ac:dyDescent="0.3">
      <c r="C13" s="11" t="s">
        <v>55</v>
      </c>
      <c r="D13" s="12">
        <f>SUM(D10:D12)</f>
        <v>0</v>
      </c>
      <c r="E13" s="12">
        <f>SUM(E10:E12)</f>
        <v>0</v>
      </c>
      <c r="F13" s="12">
        <f>SUM(F10:F12)</f>
        <v>0</v>
      </c>
      <c r="G13" s="12">
        <f>SUM(G10:G12)</f>
        <v>0</v>
      </c>
      <c r="H13" s="12">
        <f>SUM(H10:H12)</f>
        <v>0</v>
      </c>
    </row>
    <row r="15" spans="1:8" x14ac:dyDescent="0.3">
      <c r="C15" s="30" t="s">
        <v>362</v>
      </c>
      <c r="D15" s="32">
        <v>0</v>
      </c>
      <c r="H15" s="10">
        <f>ROUND(H13*D15,2)</f>
        <v>0</v>
      </c>
    </row>
    <row r="16" spans="1:8" x14ac:dyDescent="0.3">
      <c r="C16" s="31" t="s">
        <v>363</v>
      </c>
      <c r="D16" s="32">
        <v>0</v>
      </c>
      <c r="H16" s="19">
        <f>ROUND(H15*D16,2)</f>
        <v>0</v>
      </c>
    </row>
    <row r="17" spans="1:8" x14ac:dyDescent="0.3">
      <c r="C17" s="30" t="s">
        <v>364</v>
      </c>
      <c r="D17" s="32">
        <v>0</v>
      </c>
      <c r="H17" s="10">
        <f>ROUND(H13*D17,2)</f>
        <v>0</v>
      </c>
    </row>
    <row r="19" spans="1:8" x14ac:dyDescent="0.3">
      <c r="C19" s="36" t="s">
        <v>56</v>
      </c>
      <c r="D19" s="36"/>
      <c r="E19" s="36"/>
      <c r="F19" s="36"/>
      <c r="G19" s="36"/>
      <c r="H19" s="36"/>
    </row>
    <row r="21" spans="1:8" x14ac:dyDescent="0.3">
      <c r="C21" s="20" t="s">
        <v>57</v>
      </c>
      <c r="H21" s="21">
        <f>H13+H15+H17</f>
        <v>0</v>
      </c>
    </row>
    <row r="23" spans="1:8" x14ac:dyDescent="0.3">
      <c r="A23" s="36" t="s">
        <v>58</v>
      </c>
      <c r="B23" s="36"/>
      <c r="C23" s="36"/>
      <c r="D23" s="36"/>
      <c r="E23" s="36"/>
      <c r="F23" s="36"/>
      <c r="G23" s="36"/>
      <c r="H23" s="36"/>
    </row>
  </sheetData>
  <mergeCells count="2">
    <mergeCell ref="C19:H19"/>
    <mergeCell ref="A23:H23"/>
  </mergeCells>
  <pageMargins left="0.75" right="0.75" top="1" bottom="1" header="0.511811023622047" footer="0.511811023622047"/>
  <pageSetup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104"/>
  <sheetViews>
    <sheetView showGridLines="0" zoomScaleNormal="100" workbookViewId="0">
      <pane ySplit="8" topLeftCell="A100" activePane="bottomLeft" state="frozen"/>
      <selection pane="bottomLeft" activeCell="D2" sqref="D2"/>
    </sheetView>
  </sheetViews>
  <sheetFormatPr defaultColWidth="8.5546875" defaultRowHeight="14.4" x14ac:dyDescent="0.3"/>
  <cols>
    <col min="1" max="1" width="7" customWidth="1"/>
    <col min="2" max="2" width="52" customWidth="1"/>
    <col min="3" max="3" width="8" customWidth="1"/>
    <col min="4" max="5" width="10" customWidth="1"/>
    <col min="6" max="6" width="11" customWidth="1"/>
    <col min="7" max="7" width="10" customWidth="1"/>
    <col min="8" max="8" width="12" customWidth="1"/>
    <col min="9" max="9" width="10" customWidth="1"/>
    <col min="10" max="12" width="11" customWidth="1"/>
    <col min="13" max="13" width="12" customWidth="1"/>
    <col min="14" max="14" width="11" customWidth="1"/>
    <col min="15" max="15" width="12" customWidth="1"/>
  </cols>
  <sheetData>
    <row r="1" spans="1:15" ht="15.6" x14ac:dyDescent="0.3">
      <c r="A1" s="4" t="s">
        <v>59</v>
      </c>
    </row>
    <row r="2" spans="1:15" x14ac:dyDescent="0.3">
      <c r="A2" s="7" t="s">
        <v>49</v>
      </c>
    </row>
    <row r="3" spans="1:15" x14ac:dyDescent="0.3">
      <c r="A3" s="22" t="s">
        <v>60</v>
      </c>
    </row>
    <row r="5" spans="1:15" x14ac:dyDescent="0.3">
      <c r="A5" s="37" t="s">
        <v>61</v>
      </c>
      <c r="B5" s="37"/>
      <c r="C5" s="14">
        <f>O104</f>
        <v>0</v>
      </c>
    </row>
    <row r="7" spans="1:15" ht="15" customHeight="1" x14ac:dyDescent="0.3">
      <c r="E7" s="38" t="s">
        <v>62</v>
      </c>
      <c r="F7" s="38"/>
      <c r="G7" s="38"/>
      <c r="H7" s="38"/>
      <c r="I7" s="38"/>
      <c r="J7" s="38"/>
      <c r="K7" s="38" t="s">
        <v>63</v>
      </c>
      <c r="L7" s="38"/>
      <c r="M7" s="38"/>
      <c r="N7" s="38"/>
      <c r="O7" s="38"/>
    </row>
    <row r="8" spans="1:15" ht="39.75" customHeight="1" x14ac:dyDescent="0.3">
      <c r="A8" s="23" t="s">
        <v>40</v>
      </c>
      <c r="B8" s="23" t="s">
        <v>64</v>
      </c>
      <c r="C8" s="23" t="s">
        <v>65</v>
      </c>
      <c r="D8" s="23" t="s">
        <v>66</v>
      </c>
      <c r="E8" s="23" t="s">
        <v>67</v>
      </c>
      <c r="F8" s="23" t="s">
        <v>68</v>
      </c>
      <c r="G8" s="23" t="s">
        <v>44</v>
      </c>
      <c r="H8" s="23" t="s">
        <v>45</v>
      </c>
      <c r="I8" s="23" t="s">
        <v>46</v>
      </c>
      <c r="J8" s="23" t="s">
        <v>69</v>
      </c>
      <c r="K8" s="23" t="s">
        <v>43</v>
      </c>
      <c r="L8" s="23" t="s">
        <v>44</v>
      </c>
      <c r="M8" s="23" t="s">
        <v>45</v>
      </c>
      <c r="N8" s="23" t="s">
        <v>46</v>
      </c>
      <c r="O8" s="23" t="s">
        <v>69</v>
      </c>
    </row>
    <row r="9" spans="1:15" x14ac:dyDescent="0.3">
      <c r="A9" s="24"/>
      <c r="B9" s="25" t="s">
        <v>70</v>
      </c>
      <c r="C9" s="24"/>
      <c r="D9" s="24"/>
      <c r="E9" s="24"/>
      <c r="F9" s="24"/>
      <c r="G9" s="24"/>
      <c r="H9" s="24"/>
      <c r="I9" s="24"/>
      <c r="J9" s="24"/>
      <c r="K9" s="24"/>
      <c r="L9" s="24"/>
      <c r="M9" s="24"/>
      <c r="N9" s="24"/>
      <c r="O9" s="24"/>
    </row>
    <row r="10" spans="1:15" x14ac:dyDescent="0.3">
      <c r="A10" s="17" t="s">
        <v>15</v>
      </c>
      <c r="B10" s="26" t="s">
        <v>71</v>
      </c>
      <c r="C10" s="17" t="s">
        <v>72</v>
      </c>
      <c r="D10" s="18">
        <v>1</v>
      </c>
      <c r="E10" s="27"/>
      <c r="F10" s="27"/>
      <c r="G10" s="29">
        <f>ROUND((E10*F10),2)</f>
        <v>0</v>
      </c>
      <c r="H10" s="27"/>
      <c r="I10" s="27"/>
      <c r="J10" s="18">
        <f t="shared" ref="J10:J18" si="0">ROUND(G10+H10+I10,2)</f>
        <v>0</v>
      </c>
      <c r="K10" s="18">
        <f t="shared" ref="K10:K18" si="1">ROUND(E10*D10,2)</f>
        <v>0</v>
      </c>
      <c r="L10" s="18">
        <f t="shared" ref="L10:L18" si="2">ROUND(G10*D10,2)</f>
        <v>0</v>
      </c>
      <c r="M10" s="18">
        <f t="shared" ref="M10:M18" si="3">ROUND(H10*D10,2)</f>
        <v>0</v>
      </c>
      <c r="N10" s="18">
        <f t="shared" ref="N10:N18" si="4">ROUND(I10*D10,2)</f>
        <v>0</v>
      </c>
      <c r="O10" s="18">
        <f t="shared" ref="O10:O18" si="5">ROUND(L10+M10+N10,2)</f>
        <v>0</v>
      </c>
    </row>
    <row r="11" spans="1:15" ht="24" x14ac:dyDescent="0.3">
      <c r="A11" s="17" t="s">
        <v>17</v>
      </c>
      <c r="B11" s="26" t="s">
        <v>73</v>
      </c>
      <c r="C11" s="17" t="s">
        <v>72</v>
      </c>
      <c r="D11" s="18">
        <v>1</v>
      </c>
      <c r="E11" s="27"/>
      <c r="F11" s="27"/>
      <c r="G11" s="29">
        <f t="shared" ref="G11:G23" si="6">ROUND((E11*F11),2)</f>
        <v>0</v>
      </c>
      <c r="H11" s="27"/>
      <c r="I11" s="27"/>
      <c r="J11" s="18">
        <f t="shared" si="0"/>
        <v>0</v>
      </c>
      <c r="K11" s="18">
        <f t="shared" si="1"/>
        <v>0</v>
      </c>
      <c r="L11" s="18">
        <f t="shared" si="2"/>
        <v>0</v>
      </c>
      <c r="M11" s="18">
        <f t="shared" si="3"/>
        <v>0</v>
      </c>
      <c r="N11" s="18">
        <f t="shared" si="4"/>
        <v>0</v>
      </c>
      <c r="O11" s="18">
        <f t="shared" si="5"/>
        <v>0</v>
      </c>
    </row>
    <row r="12" spans="1:15" ht="24" x14ac:dyDescent="0.3">
      <c r="A12" s="17" t="s">
        <v>52</v>
      </c>
      <c r="B12" s="26" t="s">
        <v>74</v>
      </c>
      <c r="C12" s="17" t="s">
        <v>75</v>
      </c>
      <c r="D12" s="18">
        <v>1</v>
      </c>
      <c r="E12" s="27"/>
      <c r="F12" s="27"/>
      <c r="G12" s="29">
        <f t="shared" si="6"/>
        <v>0</v>
      </c>
      <c r="H12" s="27"/>
      <c r="I12" s="27"/>
      <c r="J12" s="18">
        <f t="shared" si="0"/>
        <v>0</v>
      </c>
      <c r="K12" s="18">
        <f t="shared" si="1"/>
        <v>0</v>
      </c>
      <c r="L12" s="18">
        <f t="shared" si="2"/>
        <v>0</v>
      </c>
      <c r="M12" s="18">
        <f t="shared" si="3"/>
        <v>0</v>
      </c>
      <c r="N12" s="18">
        <f t="shared" si="4"/>
        <v>0</v>
      </c>
      <c r="O12" s="18">
        <f t="shared" si="5"/>
        <v>0</v>
      </c>
    </row>
    <row r="13" spans="1:15" x14ac:dyDescent="0.3">
      <c r="A13" s="17" t="s">
        <v>76</v>
      </c>
      <c r="B13" s="26" t="s">
        <v>77</v>
      </c>
      <c r="C13" s="17" t="s">
        <v>78</v>
      </c>
      <c r="D13" s="18">
        <v>175</v>
      </c>
      <c r="E13" s="27"/>
      <c r="F13" s="27"/>
      <c r="G13" s="29">
        <f t="shared" si="6"/>
        <v>0</v>
      </c>
      <c r="H13" s="27"/>
      <c r="I13" s="27"/>
      <c r="J13" s="18">
        <f t="shared" si="0"/>
        <v>0</v>
      </c>
      <c r="K13" s="18">
        <f t="shared" si="1"/>
        <v>0</v>
      </c>
      <c r="L13" s="18">
        <f t="shared" si="2"/>
        <v>0</v>
      </c>
      <c r="M13" s="18">
        <f t="shared" si="3"/>
        <v>0</v>
      </c>
      <c r="N13" s="18">
        <f t="shared" si="4"/>
        <v>0</v>
      </c>
      <c r="O13" s="18">
        <f t="shared" si="5"/>
        <v>0</v>
      </c>
    </row>
    <row r="14" spans="1:15" ht="24" x14ac:dyDescent="0.3">
      <c r="A14" s="17" t="s">
        <v>79</v>
      </c>
      <c r="B14" s="26" t="s">
        <v>80</v>
      </c>
      <c r="C14" s="17" t="s">
        <v>81</v>
      </c>
      <c r="D14" s="18">
        <v>148</v>
      </c>
      <c r="E14" s="27"/>
      <c r="F14" s="27"/>
      <c r="G14" s="29">
        <f t="shared" si="6"/>
        <v>0</v>
      </c>
      <c r="H14" s="27"/>
      <c r="I14" s="27"/>
      <c r="J14" s="18">
        <f t="shared" si="0"/>
        <v>0</v>
      </c>
      <c r="K14" s="18">
        <f t="shared" si="1"/>
        <v>0</v>
      </c>
      <c r="L14" s="18">
        <f t="shared" si="2"/>
        <v>0</v>
      </c>
      <c r="M14" s="18">
        <f t="shared" si="3"/>
        <v>0</v>
      </c>
      <c r="N14" s="18">
        <f t="shared" si="4"/>
        <v>0</v>
      </c>
      <c r="O14" s="18">
        <f t="shared" si="5"/>
        <v>0</v>
      </c>
    </row>
    <row r="15" spans="1:15" ht="24" x14ac:dyDescent="0.3">
      <c r="A15" s="17" t="s">
        <v>82</v>
      </c>
      <c r="B15" s="26" t="s">
        <v>83</v>
      </c>
      <c r="C15" s="17" t="s">
        <v>81</v>
      </c>
      <c r="D15" s="18">
        <v>587</v>
      </c>
      <c r="E15" s="27"/>
      <c r="F15" s="27"/>
      <c r="G15" s="29">
        <f t="shared" si="6"/>
        <v>0</v>
      </c>
      <c r="H15" s="27"/>
      <c r="I15" s="27"/>
      <c r="J15" s="18">
        <f t="shared" si="0"/>
        <v>0</v>
      </c>
      <c r="K15" s="18">
        <f t="shared" si="1"/>
        <v>0</v>
      </c>
      <c r="L15" s="18">
        <f t="shared" si="2"/>
        <v>0</v>
      </c>
      <c r="M15" s="18">
        <f t="shared" si="3"/>
        <v>0</v>
      </c>
      <c r="N15" s="18">
        <f t="shared" si="4"/>
        <v>0</v>
      </c>
      <c r="O15" s="18">
        <f t="shared" si="5"/>
        <v>0</v>
      </c>
    </row>
    <row r="16" spans="1:15" x14ac:dyDescent="0.3">
      <c r="A16" s="17" t="s">
        <v>84</v>
      </c>
      <c r="B16" s="26" t="s">
        <v>85</v>
      </c>
      <c r="C16" s="17" t="s">
        <v>86</v>
      </c>
      <c r="D16" s="18">
        <v>10</v>
      </c>
      <c r="E16" s="27"/>
      <c r="F16" s="27"/>
      <c r="G16" s="29">
        <f t="shared" si="6"/>
        <v>0</v>
      </c>
      <c r="H16" s="27"/>
      <c r="I16" s="27"/>
      <c r="J16" s="18">
        <f t="shared" si="0"/>
        <v>0</v>
      </c>
      <c r="K16" s="18">
        <f t="shared" si="1"/>
        <v>0</v>
      </c>
      <c r="L16" s="18">
        <f t="shared" si="2"/>
        <v>0</v>
      </c>
      <c r="M16" s="18">
        <f t="shared" si="3"/>
        <v>0</v>
      </c>
      <c r="N16" s="18">
        <f t="shared" si="4"/>
        <v>0</v>
      </c>
      <c r="O16" s="18">
        <f t="shared" si="5"/>
        <v>0</v>
      </c>
    </row>
    <row r="17" spans="1:15" x14ac:dyDescent="0.3">
      <c r="A17" s="17" t="s">
        <v>87</v>
      </c>
      <c r="B17" s="26" t="s">
        <v>88</v>
      </c>
      <c r="C17" s="17" t="s">
        <v>81</v>
      </c>
      <c r="D17" s="18">
        <v>460</v>
      </c>
      <c r="E17" s="27"/>
      <c r="F17" s="27"/>
      <c r="G17" s="29">
        <f t="shared" si="6"/>
        <v>0</v>
      </c>
      <c r="H17" s="27"/>
      <c r="I17" s="27"/>
      <c r="J17" s="18">
        <f t="shared" si="0"/>
        <v>0</v>
      </c>
      <c r="K17" s="18">
        <f t="shared" si="1"/>
        <v>0</v>
      </c>
      <c r="L17" s="18">
        <f t="shared" si="2"/>
        <v>0</v>
      </c>
      <c r="M17" s="18">
        <f t="shared" si="3"/>
        <v>0</v>
      </c>
      <c r="N17" s="18">
        <f t="shared" si="4"/>
        <v>0</v>
      </c>
      <c r="O17" s="18">
        <f t="shared" si="5"/>
        <v>0</v>
      </c>
    </row>
    <row r="18" spans="1:15" x14ac:dyDescent="0.3">
      <c r="A18" s="17" t="s">
        <v>89</v>
      </c>
      <c r="B18" s="26" t="s">
        <v>90</v>
      </c>
      <c r="C18" s="17" t="s">
        <v>86</v>
      </c>
      <c r="D18" s="18">
        <v>4</v>
      </c>
      <c r="E18" s="27"/>
      <c r="F18" s="27"/>
      <c r="G18" s="29">
        <f t="shared" si="6"/>
        <v>0</v>
      </c>
      <c r="H18" s="27"/>
      <c r="I18" s="27"/>
      <c r="J18" s="18">
        <f t="shared" si="0"/>
        <v>0</v>
      </c>
      <c r="K18" s="18">
        <f t="shared" si="1"/>
        <v>0</v>
      </c>
      <c r="L18" s="18">
        <f t="shared" si="2"/>
        <v>0</v>
      </c>
      <c r="M18" s="18">
        <f t="shared" si="3"/>
        <v>0</v>
      </c>
      <c r="N18" s="18">
        <f t="shared" si="4"/>
        <v>0</v>
      </c>
      <c r="O18" s="18">
        <f t="shared" si="5"/>
        <v>0</v>
      </c>
    </row>
    <row r="19" spans="1:15" x14ac:dyDescent="0.3">
      <c r="A19" s="24"/>
      <c r="B19" s="25" t="s">
        <v>91</v>
      </c>
      <c r="C19" s="24"/>
      <c r="D19" s="24"/>
      <c r="E19" s="24"/>
      <c r="F19" s="24"/>
      <c r="G19" s="24"/>
      <c r="H19" s="24"/>
      <c r="I19" s="24"/>
      <c r="J19" s="24"/>
      <c r="K19" s="24"/>
      <c r="L19" s="24"/>
      <c r="M19" s="24"/>
      <c r="N19" s="24"/>
      <c r="O19" s="24"/>
    </row>
    <row r="20" spans="1:15" ht="36" x14ac:dyDescent="0.3">
      <c r="A20" s="17" t="s">
        <v>92</v>
      </c>
      <c r="B20" s="26" t="s">
        <v>93</v>
      </c>
      <c r="C20" s="17" t="s">
        <v>94</v>
      </c>
      <c r="D20" s="18">
        <v>1</v>
      </c>
      <c r="E20" s="27"/>
      <c r="F20" s="27"/>
      <c r="G20" s="29">
        <f t="shared" si="6"/>
        <v>0</v>
      </c>
      <c r="H20" s="27"/>
      <c r="I20" s="27"/>
      <c r="J20" s="18">
        <f>ROUND(G20+H20+I20,2)</f>
        <v>0</v>
      </c>
      <c r="K20" s="18">
        <f>ROUND(E20*D20,2)</f>
        <v>0</v>
      </c>
      <c r="L20" s="18">
        <f>ROUND(G20*D20,2)</f>
        <v>0</v>
      </c>
      <c r="M20" s="18">
        <f>ROUND(H20*D20,2)</f>
        <v>0</v>
      </c>
      <c r="N20" s="18">
        <f>ROUND(I20*D20,2)</f>
        <v>0</v>
      </c>
      <c r="O20" s="18">
        <f>ROUND(L20+M20+N20,2)</f>
        <v>0</v>
      </c>
    </row>
    <row r="21" spans="1:15" ht="24" x14ac:dyDescent="0.3">
      <c r="A21" s="17" t="s">
        <v>95</v>
      </c>
      <c r="B21" s="26" t="s">
        <v>96</v>
      </c>
      <c r="C21" s="17" t="s">
        <v>78</v>
      </c>
      <c r="D21" s="18">
        <v>12</v>
      </c>
      <c r="E21" s="27"/>
      <c r="F21" s="27"/>
      <c r="G21" s="29">
        <f t="shared" si="6"/>
        <v>0</v>
      </c>
      <c r="H21" s="27"/>
      <c r="I21" s="27"/>
      <c r="J21" s="18">
        <f>ROUND(G21+H21+I21,2)</f>
        <v>0</v>
      </c>
      <c r="K21" s="18">
        <f>ROUND(E21*D21,2)</f>
        <v>0</v>
      </c>
      <c r="L21" s="18">
        <f>ROUND(G21*D21,2)</f>
        <v>0</v>
      </c>
      <c r="M21" s="18">
        <f>ROUND(H21*D21,2)</f>
        <v>0</v>
      </c>
      <c r="N21" s="18">
        <f>ROUND(I21*D21,2)</f>
        <v>0</v>
      </c>
      <c r="O21" s="18">
        <f>ROUND(L21+M21+N21,2)</f>
        <v>0</v>
      </c>
    </row>
    <row r="22" spans="1:15" x14ac:dyDescent="0.3">
      <c r="A22" s="17" t="s">
        <v>97</v>
      </c>
      <c r="B22" s="26" t="s">
        <v>98</v>
      </c>
      <c r="C22" s="17" t="s">
        <v>78</v>
      </c>
      <c r="D22" s="18">
        <v>28</v>
      </c>
      <c r="E22" s="27"/>
      <c r="F22" s="27"/>
      <c r="G22" s="29">
        <f t="shared" si="6"/>
        <v>0</v>
      </c>
      <c r="H22" s="27"/>
      <c r="I22" s="27"/>
      <c r="J22" s="18">
        <f>ROUND(G22+H22+I22,2)</f>
        <v>0</v>
      </c>
      <c r="K22" s="18">
        <f>ROUND(E22*D22,2)</f>
        <v>0</v>
      </c>
      <c r="L22" s="18">
        <f>ROUND(G22*D22,2)</f>
        <v>0</v>
      </c>
      <c r="M22" s="18">
        <f>ROUND(H22*D22,2)</f>
        <v>0</v>
      </c>
      <c r="N22" s="18">
        <f>ROUND(I22*D22,2)</f>
        <v>0</v>
      </c>
      <c r="O22" s="18">
        <f>ROUND(L22+M22+N22,2)</f>
        <v>0</v>
      </c>
    </row>
    <row r="23" spans="1:15" x14ac:dyDescent="0.3">
      <c r="A23" s="17" t="s">
        <v>99</v>
      </c>
      <c r="B23" s="26" t="s">
        <v>100</v>
      </c>
      <c r="C23" s="17" t="s">
        <v>78</v>
      </c>
      <c r="D23" s="18">
        <v>17</v>
      </c>
      <c r="E23" s="27"/>
      <c r="F23" s="27"/>
      <c r="G23" s="29">
        <f t="shared" si="6"/>
        <v>0</v>
      </c>
      <c r="H23" s="27"/>
      <c r="I23" s="27"/>
      <c r="J23" s="18">
        <f>ROUND(G23+H23+I23,2)</f>
        <v>0</v>
      </c>
      <c r="K23" s="18">
        <f>ROUND(E23*D23,2)</f>
        <v>0</v>
      </c>
      <c r="L23" s="18">
        <f>ROUND(G23*D23,2)</f>
        <v>0</v>
      </c>
      <c r="M23" s="18">
        <f>ROUND(H23*D23,2)</f>
        <v>0</v>
      </c>
      <c r="N23" s="18">
        <f>ROUND(I23*D23,2)</f>
        <v>0</v>
      </c>
      <c r="O23" s="18">
        <f>ROUND(L23+M23+N23,2)</f>
        <v>0</v>
      </c>
    </row>
    <row r="24" spans="1:15" x14ac:dyDescent="0.3">
      <c r="A24" s="24"/>
      <c r="B24" s="25" t="s">
        <v>101</v>
      </c>
      <c r="C24" s="24"/>
      <c r="D24" s="24"/>
      <c r="E24" s="24"/>
      <c r="F24" s="24"/>
      <c r="G24" s="24"/>
      <c r="H24" s="24"/>
      <c r="I24" s="24"/>
      <c r="J24" s="24"/>
      <c r="K24" s="24"/>
      <c r="L24" s="24"/>
      <c r="M24" s="24"/>
      <c r="N24" s="24"/>
      <c r="O24" s="24"/>
    </row>
    <row r="25" spans="1:15" x14ac:dyDescent="0.3">
      <c r="A25" s="24"/>
      <c r="B25" s="25" t="s">
        <v>102</v>
      </c>
      <c r="C25" s="24"/>
      <c r="D25" s="24"/>
      <c r="E25" s="24"/>
      <c r="F25" s="24"/>
      <c r="G25" s="24"/>
      <c r="H25" s="24"/>
      <c r="I25" s="24"/>
      <c r="J25" s="24"/>
      <c r="K25" s="24"/>
      <c r="L25" s="24"/>
      <c r="M25" s="24"/>
      <c r="N25" s="24"/>
      <c r="O25" s="24"/>
    </row>
    <row r="26" spans="1:15" ht="24" x14ac:dyDescent="0.3">
      <c r="A26" s="17" t="s">
        <v>103</v>
      </c>
      <c r="B26" s="26" t="s">
        <v>104</v>
      </c>
      <c r="C26" s="17" t="s">
        <v>78</v>
      </c>
      <c r="D26" s="18">
        <v>44</v>
      </c>
      <c r="E26" s="27"/>
      <c r="F26" s="27"/>
      <c r="G26" s="29">
        <f t="shared" ref="G26:G59" si="7">ROUND((E26*F26),2)</f>
        <v>0</v>
      </c>
      <c r="H26" s="27"/>
      <c r="I26" s="27"/>
      <c r="J26" s="18">
        <f t="shared" ref="J26:J40" si="8">ROUND(G26+H26+I26,2)</f>
        <v>0</v>
      </c>
      <c r="K26" s="18">
        <f t="shared" ref="K26:K40" si="9">ROUND(E26*D26,2)</f>
        <v>0</v>
      </c>
      <c r="L26" s="18">
        <f t="shared" ref="L26:L40" si="10">ROUND(G26*D26,2)</f>
        <v>0</v>
      </c>
      <c r="M26" s="18">
        <f t="shared" ref="M26:M40" si="11">ROUND(H26*D26,2)</f>
        <v>0</v>
      </c>
      <c r="N26" s="18">
        <f t="shared" ref="N26:N40" si="12">ROUND(I26*D26,2)</f>
        <v>0</v>
      </c>
      <c r="O26" s="18">
        <f t="shared" ref="O26:O40" si="13">ROUND(L26+M26+N26,2)</f>
        <v>0</v>
      </c>
    </row>
    <row r="27" spans="1:15" ht="24" x14ac:dyDescent="0.3">
      <c r="A27" s="17" t="s">
        <v>105</v>
      </c>
      <c r="B27" s="26" t="s">
        <v>106</v>
      </c>
      <c r="C27" s="17" t="s">
        <v>78</v>
      </c>
      <c r="D27" s="18">
        <v>62</v>
      </c>
      <c r="E27" s="27"/>
      <c r="F27" s="27"/>
      <c r="G27" s="29">
        <f t="shared" si="7"/>
        <v>0</v>
      </c>
      <c r="H27" s="27"/>
      <c r="I27" s="27"/>
      <c r="J27" s="18">
        <f t="shared" si="8"/>
        <v>0</v>
      </c>
      <c r="K27" s="18">
        <f t="shared" si="9"/>
        <v>0</v>
      </c>
      <c r="L27" s="18">
        <f t="shared" si="10"/>
        <v>0</v>
      </c>
      <c r="M27" s="18">
        <f t="shared" si="11"/>
        <v>0</v>
      </c>
      <c r="N27" s="18">
        <f t="shared" si="12"/>
        <v>0</v>
      </c>
      <c r="O27" s="18">
        <f t="shared" si="13"/>
        <v>0</v>
      </c>
    </row>
    <row r="28" spans="1:15" x14ac:dyDescent="0.3">
      <c r="A28" s="17" t="s">
        <v>107</v>
      </c>
      <c r="B28" s="26" t="s">
        <v>108</v>
      </c>
      <c r="C28" s="17" t="s">
        <v>78</v>
      </c>
      <c r="D28" s="18">
        <v>62</v>
      </c>
      <c r="E28" s="27"/>
      <c r="F28" s="27"/>
      <c r="G28" s="29">
        <f t="shared" si="7"/>
        <v>0</v>
      </c>
      <c r="H28" s="27"/>
      <c r="I28" s="27"/>
      <c r="J28" s="18">
        <f t="shared" si="8"/>
        <v>0</v>
      </c>
      <c r="K28" s="18">
        <f t="shared" si="9"/>
        <v>0</v>
      </c>
      <c r="L28" s="18">
        <f t="shared" si="10"/>
        <v>0</v>
      </c>
      <c r="M28" s="18">
        <f t="shared" si="11"/>
        <v>0</v>
      </c>
      <c r="N28" s="18">
        <f t="shared" si="12"/>
        <v>0</v>
      </c>
      <c r="O28" s="18">
        <f t="shared" si="13"/>
        <v>0</v>
      </c>
    </row>
    <row r="29" spans="1:15" x14ac:dyDescent="0.3">
      <c r="A29" s="17" t="s">
        <v>109</v>
      </c>
      <c r="B29" s="26" t="s">
        <v>110</v>
      </c>
      <c r="C29" s="17" t="s">
        <v>78</v>
      </c>
      <c r="D29" s="18">
        <v>70</v>
      </c>
      <c r="E29" s="27"/>
      <c r="F29" s="27"/>
      <c r="G29" s="29">
        <f t="shared" si="7"/>
        <v>0</v>
      </c>
      <c r="H29" s="27"/>
      <c r="I29" s="27"/>
      <c r="J29" s="18">
        <f t="shared" si="8"/>
        <v>0</v>
      </c>
      <c r="K29" s="18">
        <f t="shared" si="9"/>
        <v>0</v>
      </c>
      <c r="L29" s="18">
        <f t="shared" si="10"/>
        <v>0</v>
      </c>
      <c r="M29" s="18">
        <f t="shared" si="11"/>
        <v>0</v>
      </c>
      <c r="N29" s="18">
        <f t="shared" si="12"/>
        <v>0</v>
      </c>
      <c r="O29" s="18">
        <f t="shared" si="13"/>
        <v>0</v>
      </c>
    </row>
    <row r="30" spans="1:15" ht="24" x14ac:dyDescent="0.3">
      <c r="A30" s="17" t="s">
        <v>111</v>
      </c>
      <c r="B30" s="26" t="s">
        <v>112</v>
      </c>
      <c r="C30" s="17" t="s">
        <v>78</v>
      </c>
      <c r="D30" s="18">
        <v>22</v>
      </c>
      <c r="E30" s="27"/>
      <c r="F30" s="27"/>
      <c r="G30" s="29">
        <f t="shared" si="7"/>
        <v>0</v>
      </c>
      <c r="H30" s="27"/>
      <c r="I30" s="27"/>
      <c r="J30" s="18">
        <f t="shared" si="8"/>
        <v>0</v>
      </c>
      <c r="K30" s="18">
        <f t="shared" si="9"/>
        <v>0</v>
      </c>
      <c r="L30" s="18">
        <f t="shared" si="10"/>
        <v>0</v>
      </c>
      <c r="M30" s="18">
        <f t="shared" si="11"/>
        <v>0</v>
      </c>
      <c r="N30" s="18">
        <f t="shared" si="12"/>
        <v>0</v>
      </c>
      <c r="O30" s="18">
        <f t="shared" si="13"/>
        <v>0</v>
      </c>
    </row>
    <row r="31" spans="1:15" ht="24" x14ac:dyDescent="0.3">
      <c r="A31" s="17" t="s">
        <v>113</v>
      </c>
      <c r="B31" s="26" t="s">
        <v>114</v>
      </c>
      <c r="C31" s="17" t="s">
        <v>72</v>
      </c>
      <c r="D31" s="18">
        <v>1</v>
      </c>
      <c r="E31" s="27"/>
      <c r="F31" s="27"/>
      <c r="G31" s="29">
        <f t="shared" si="7"/>
        <v>0</v>
      </c>
      <c r="H31" s="27"/>
      <c r="I31" s="27"/>
      <c r="J31" s="18">
        <f t="shared" si="8"/>
        <v>0</v>
      </c>
      <c r="K31" s="18">
        <f t="shared" si="9"/>
        <v>0</v>
      </c>
      <c r="L31" s="18">
        <f t="shared" si="10"/>
        <v>0</v>
      </c>
      <c r="M31" s="18">
        <f t="shared" si="11"/>
        <v>0</v>
      </c>
      <c r="N31" s="18">
        <f t="shared" si="12"/>
        <v>0</v>
      </c>
      <c r="O31" s="18">
        <f t="shared" si="13"/>
        <v>0</v>
      </c>
    </row>
    <row r="32" spans="1:15" ht="24" x14ac:dyDescent="0.3">
      <c r="A32" s="17" t="s">
        <v>115</v>
      </c>
      <c r="B32" s="26" t="s">
        <v>116</v>
      </c>
      <c r="C32" s="17" t="s">
        <v>72</v>
      </c>
      <c r="D32" s="18">
        <v>1</v>
      </c>
      <c r="E32" s="27"/>
      <c r="F32" s="27"/>
      <c r="G32" s="29">
        <f t="shared" si="7"/>
        <v>0</v>
      </c>
      <c r="H32" s="27"/>
      <c r="I32" s="27"/>
      <c r="J32" s="18">
        <f t="shared" si="8"/>
        <v>0</v>
      </c>
      <c r="K32" s="18">
        <f t="shared" si="9"/>
        <v>0</v>
      </c>
      <c r="L32" s="18">
        <f t="shared" si="10"/>
        <v>0</v>
      </c>
      <c r="M32" s="18">
        <f t="shared" si="11"/>
        <v>0</v>
      </c>
      <c r="N32" s="18">
        <f t="shared" si="12"/>
        <v>0</v>
      </c>
      <c r="O32" s="18">
        <f t="shared" si="13"/>
        <v>0</v>
      </c>
    </row>
    <row r="33" spans="1:15" ht="24" x14ac:dyDescent="0.3">
      <c r="A33" s="17" t="s">
        <v>117</v>
      </c>
      <c r="B33" s="26" t="s">
        <v>118</v>
      </c>
      <c r="C33" s="17" t="s">
        <v>72</v>
      </c>
      <c r="D33" s="18">
        <v>2</v>
      </c>
      <c r="E33" s="27"/>
      <c r="F33" s="27"/>
      <c r="G33" s="29">
        <f t="shared" si="7"/>
        <v>0</v>
      </c>
      <c r="H33" s="27"/>
      <c r="I33" s="27"/>
      <c r="J33" s="18">
        <f t="shared" si="8"/>
        <v>0</v>
      </c>
      <c r="K33" s="18">
        <f t="shared" si="9"/>
        <v>0</v>
      </c>
      <c r="L33" s="18">
        <f t="shared" si="10"/>
        <v>0</v>
      </c>
      <c r="M33" s="18">
        <f t="shared" si="11"/>
        <v>0</v>
      </c>
      <c r="N33" s="18">
        <f t="shared" si="12"/>
        <v>0</v>
      </c>
      <c r="O33" s="18">
        <f t="shared" si="13"/>
        <v>0</v>
      </c>
    </row>
    <row r="34" spans="1:15" x14ac:dyDescent="0.3">
      <c r="A34" s="17" t="s">
        <v>119</v>
      </c>
      <c r="B34" s="26" t="s">
        <v>120</v>
      </c>
      <c r="C34" s="17" t="s">
        <v>78</v>
      </c>
      <c r="D34" s="18">
        <v>110</v>
      </c>
      <c r="E34" s="27"/>
      <c r="F34" s="27"/>
      <c r="G34" s="29">
        <f t="shared" si="7"/>
        <v>0</v>
      </c>
      <c r="H34" s="27"/>
      <c r="I34" s="27"/>
      <c r="J34" s="18">
        <f t="shared" si="8"/>
        <v>0</v>
      </c>
      <c r="K34" s="18">
        <f t="shared" si="9"/>
        <v>0</v>
      </c>
      <c r="L34" s="18">
        <f t="shared" si="10"/>
        <v>0</v>
      </c>
      <c r="M34" s="18">
        <f t="shared" si="11"/>
        <v>0</v>
      </c>
      <c r="N34" s="18">
        <f t="shared" si="12"/>
        <v>0</v>
      </c>
      <c r="O34" s="18">
        <f t="shared" si="13"/>
        <v>0</v>
      </c>
    </row>
    <row r="35" spans="1:15" x14ac:dyDescent="0.3">
      <c r="A35" s="17" t="s">
        <v>121</v>
      </c>
      <c r="B35" s="26" t="s">
        <v>122</v>
      </c>
      <c r="C35" s="17" t="s">
        <v>78</v>
      </c>
      <c r="D35" s="18">
        <v>28</v>
      </c>
      <c r="E35" s="27"/>
      <c r="F35" s="27"/>
      <c r="G35" s="29">
        <f t="shared" si="7"/>
        <v>0</v>
      </c>
      <c r="H35" s="27"/>
      <c r="I35" s="27"/>
      <c r="J35" s="18">
        <f t="shared" si="8"/>
        <v>0</v>
      </c>
      <c r="K35" s="18">
        <f t="shared" si="9"/>
        <v>0</v>
      </c>
      <c r="L35" s="18">
        <f t="shared" si="10"/>
        <v>0</v>
      </c>
      <c r="M35" s="18">
        <f t="shared" si="11"/>
        <v>0</v>
      </c>
      <c r="N35" s="18">
        <f t="shared" si="12"/>
        <v>0</v>
      </c>
      <c r="O35" s="18">
        <f t="shared" si="13"/>
        <v>0</v>
      </c>
    </row>
    <row r="36" spans="1:15" x14ac:dyDescent="0.3">
      <c r="A36" s="17" t="s">
        <v>123</v>
      </c>
      <c r="B36" s="26" t="s">
        <v>124</v>
      </c>
      <c r="C36" s="17" t="s">
        <v>78</v>
      </c>
      <c r="D36" s="18">
        <v>14</v>
      </c>
      <c r="E36" s="27"/>
      <c r="F36" s="27"/>
      <c r="G36" s="29">
        <f t="shared" si="7"/>
        <v>0</v>
      </c>
      <c r="H36" s="27"/>
      <c r="I36" s="27"/>
      <c r="J36" s="18">
        <f t="shared" si="8"/>
        <v>0</v>
      </c>
      <c r="K36" s="18">
        <f t="shared" si="9"/>
        <v>0</v>
      </c>
      <c r="L36" s="18">
        <f t="shared" si="10"/>
        <v>0</v>
      </c>
      <c r="M36" s="18">
        <f t="shared" si="11"/>
        <v>0</v>
      </c>
      <c r="N36" s="18">
        <f t="shared" si="12"/>
        <v>0</v>
      </c>
      <c r="O36" s="18">
        <f t="shared" si="13"/>
        <v>0</v>
      </c>
    </row>
    <row r="37" spans="1:15" ht="24" x14ac:dyDescent="0.3">
      <c r="A37" s="17" t="s">
        <v>125</v>
      </c>
      <c r="B37" s="26" t="s">
        <v>126</v>
      </c>
      <c r="C37" s="17" t="s">
        <v>78</v>
      </c>
      <c r="D37" s="18">
        <v>11</v>
      </c>
      <c r="E37" s="27"/>
      <c r="F37" s="27"/>
      <c r="G37" s="29">
        <f t="shared" si="7"/>
        <v>0</v>
      </c>
      <c r="H37" s="27"/>
      <c r="I37" s="27"/>
      <c r="J37" s="18">
        <f t="shared" si="8"/>
        <v>0</v>
      </c>
      <c r="K37" s="18">
        <f t="shared" si="9"/>
        <v>0</v>
      </c>
      <c r="L37" s="18">
        <f t="shared" si="10"/>
        <v>0</v>
      </c>
      <c r="M37" s="18">
        <f t="shared" si="11"/>
        <v>0</v>
      </c>
      <c r="N37" s="18">
        <f t="shared" si="12"/>
        <v>0</v>
      </c>
      <c r="O37" s="18">
        <f t="shared" si="13"/>
        <v>0</v>
      </c>
    </row>
    <row r="38" spans="1:15" x14ac:dyDescent="0.3">
      <c r="A38" s="17" t="s">
        <v>127</v>
      </c>
      <c r="B38" s="26" t="s">
        <v>128</v>
      </c>
      <c r="C38" s="17" t="s">
        <v>81</v>
      </c>
      <c r="D38" s="18">
        <v>32</v>
      </c>
      <c r="E38" s="27"/>
      <c r="F38" s="27"/>
      <c r="G38" s="29">
        <f t="shared" si="7"/>
        <v>0</v>
      </c>
      <c r="H38" s="27"/>
      <c r="I38" s="27"/>
      <c r="J38" s="18">
        <f t="shared" si="8"/>
        <v>0</v>
      </c>
      <c r="K38" s="18">
        <f t="shared" si="9"/>
        <v>0</v>
      </c>
      <c r="L38" s="18">
        <f t="shared" si="10"/>
        <v>0</v>
      </c>
      <c r="M38" s="18">
        <f t="shared" si="11"/>
        <v>0</v>
      </c>
      <c r="N38" s="18">
        <f t="shared" si="12"/>
        <v>0</v>
      </c>
      <c r="O38" s="18">
        <f t="shared" si="13"/>
        <v>0</v>
      </c>
    </row>
    <row r="39" spans="1:15" x14ac:dyDescent="0.3">
      <c r="A39" s="17" t="s">
        <v>129</v>
      </c>
      <c r="B39" s="26" t="s">
        <v>130</v>
      </c>
      <c r="C39" s="17" t="s">
        <v>72</v>
      </c>
      <c r="D39" s="18">
        <v>1</v>
      </c>
      <c r="E39" s="27"/>
      <c r="F39" s="27"/>
      <c r="G39" s="29">
        <f t="shared" si="7"/>
        <v>0</v>
      </c>
      <c r="H39" s="27"/>
      <c r="I39" s="27"/>
      <c r="J39" s="18">
        <f t="shared" si="8"/>
        <v>0</v>
      </c>
      <c r="K39" s="18">
        <f t="shared" si="9"/>
        <v>0</v>
      </c>
      <c r="L39" s="18">
        <f t="shared" si="10"/>
        <v>0</v>
      </c>
      <c r="M39" s="18">
        <f t="shared" si="11"/>
        <v>0</v>
      </c>
      <c r="N39" s="18">
        <f t="shared" si="12"/>
        <v>0</v>
      </c>
      <c r="O39" s="18">
        <f t="shared" si="13"/>
        <v>0</v>
      </c>
    </row>
    <row r="40" spans="1:15" x14ac:dyDescent="0.3">
      <c r="A40" s="17" t="s">
        <v>131</v>
      </c>
      <c r="B40" s="26" t="s">
        <v>132</v>
      </c>
      <c r="C40" s="17" t="s">
        <v>72</v>
      </c>
      <c r="D40" s="18">
        <v>1</v>
      </c>
      <c r="E40" s="27"/>
      <c r="F40" s="27"/>
      <c r="G40" s="29">
        <f t="shared" si="7"/>
        <v>0</v>
      </c>
      <c r="H40" s="27"/>
      <c r="I40" s="27"/>
      <c r="J40" s="18">
        <f t="shared" si="8"/>
        <v>0</v>
      </c>
      <c r="K40" s="18">
        <f t="shared" si="9"/>
        <v>0</v>
      </c>
      <c r="L40" s="18">
        <f t="shared" si="10"/>
        <v>0</v>
      </c>
      <c r="M40" s="18">
        <f t="shared" si="11"/>
        <v>0</v>
      </c>
      <c r="N40" s="18">
        <f t="shared" si="12"/>
        <v>0</v>
      </c>
      <c r="O40" s="18">
        <f t="shared" si="13"/>
        <v>0</v>
      </c>
    </row>
    <row r="41" spans="1:15" x14ac:dyDescent="0.3">
      <c r="A41" s="24"/>
      <c r="B41" s="25" t="s">
        <v>133</v>
      </c>
      <c r="C41" s="24"/>
      <c r="D41" s="24"/>
      <c r="E41" s="24"/>
      <c r="F41" s="24"/>
      <c r="G41" s="24"/>
      <c r="H41" s="24"/>
      <c r="I41" s="24"/>
      <c r="J41" s="24"/>
      <c r="K41" s="24"/>
      <c r="L41" s="24"/>
      <c r="M41" s="24"/>
      <c r="N41" s="24"/>
      <c r="O41" s="24"/>
    </row>
    <row r="42" spans="1:15" x14ac:dyDescent="0.3">
      <c r="A42" s="17" t="s">
        <v>134</v>
      </c>
      <c r="B42" s="26" t="s">
        <v>135</v>
      </c>
      <c r="C42" s="17" t="s">
        <v>78</v>
      </c>
      <c r="D42" s="18">
        <v>44</v>
      </c>
      <c r="E42" s="27"/>
      <c r="F42" s="27"/>
      <c r="G42" s="29">
        <f t="shared" si="7"/>
        <v>0</v>
      </c>
      <c r="H42" s="27"/>
      <c r="I42" s="27"/>
      <c r="J42" s="18">
        <f t="shared" ref="J42:J51" si="14">ROUND(G42+H42+I42,2)</f>
        <v>0</v>
      </c>
      <c r="K42" s="18">
        <f t="shared" ref="K42:K51" si="15">ROUND(E42*D42,2)</f>
        <v>0</v>
      </c>
      <c r="L42" s="18">
        <f t="shared" ref="L42:L51" si="16">ROUND(G42*D42,2)</f>
        <v>0</v>
      </c>
      <c r="M42" s="18">
        <f t="shared" ref="M42:M51" si="17">ROUND(H42*D42,2)</f>
        <v>0</v>
      </c>
      <c r="N42" s="18">
        <f t="shared" ref="N42:N51" si="18">ROUND(I42*D42,2)</f>
        <v>0</v>
      </c>
      <c r="O42" s="18">
        <f t="shared" ref="O42:O51" si="19">ROUND(L42+M42+N42,2)</f>
        <v>0</v>
      </c>
    </row>
    <row r="43" spans="1:15" x14ac:dyDescent="0.3">
      <c r="A43" s="17" t="s">
        <v>136</v>
      </c>
      <c r="B43" s="26" t="s">
        <v>137</v>
      </c>
      <c r="C43" s="17" t="s">
        <v>78</v>
      </c>
      <c r="D43" s="18">
        <v>40</v>
      </c>
      <c r="E43" s="27"/>
      <c r="F43" s="27"/>
      <c r="G43" s="29">
        <f t="shared" si="7"/>
        <v>0</v>
      </c>
      <c r="H43" s="27"/>
      <c r="I43" s="27"/>
      <c r="J43" s="18">
        <f t="shared" si="14"/>
        <v>0</v>
      </c>
      <c r="K43" s="18">
        <f t="shared" si="15"/>
        <v>0</v>
      </c>
      <c r="L43" s="18">
        <f t="shared" si="16"/>
        <v>0</v>
      </c>
      <c r="M43" s="18">
        <f t="shared" si="17"/>
        <v>0</v>
      </c>
      <c r="N43" s="18">
        <f t="shared" si="18"/>
        <v>0</v>
      </c>
      <c r="O43" s="18">
        <f t="shared" si="19"/>
        <v>0</v>
      </c>
    </row>
    <row r="44" spans="1:15" x14ac:dyDescent="0.3">
      <c r="A44" s="17" t="s">
        <v>138</v>
      </c>
      <c r="B44" s="26" t="s">
        <v>139</v>
      </c>
      <c r="C44" s="17"/>
      <c r="D44" s="18">
        <v>22</v>
      </c>
      <c r="E44" s="27"/>
      <c r="F44" s="27"/>
      <c r="G44" s="29">
        <f t="shared" si="7"/>
        <v>0</v>
      </c>
      <c r="H44" s="27"/>
      <c r="I44" s="27"/>
      <c r="J44" s="18">
        <f t="shared" si="14"/>
        <v>0</v>
      </c>
      <c r="K44" s="18">
        <f t="shared" si="15"/>
        <v>0</v>
      </c>
      <c r="L44" s="18">
        <f t="shared" si="16"/>
        <v>0</v>
      </c>
      <c r="M44" s="18">
        <f t="shared" si="17"/>
        <v>0</v>
      </c>
      <c r="N44" s="18">
        <f t="shared" si="18"/>
        <v>0</v>
      </c>
      <c r="O44" s="18">
        <f t="shared" si="19"/>
        <v>0</v>
      </c>
    </row>
    <row r="45" spans="1:15" x14ac:dyDescent="0.3">
      <c r="A45" s="17" t="s">
        <v>140</v>
      </c>
      <c r="B45" s="26" t="s">
        <v>141</v>
      </c>
      <c r="C45" s="17" t="s">
        <v>86</v>
      </c>
      <c r="D45" s="18">
        <v>2</v>
      </c>
      <c r="E45" s="27"/>
      <c r="F45" s="27"/>
      <c r="G45" s="29">
        <f t="shared" si="7"/>
        <v>0</v>
      </c>
      <c r="H45" s="27"/>
      <c r="I45" s="27"/>
      <c r="J45" s="18">
        <f t="shared" si="14"/>
        <v>0</v>
      </c>
      <c r="K45" s="18">
        <f t="shared" si="15"/>
        <v>0</v>
      </c>
      <c r="L45" s="18">
        <f t="shared" si="16"/>
        <v>0</v>
      </c>
      <c r="M45" s="18">
        <f t="shared" si="17"/>
        <v>0</v>
      </c>
      <c r="N45" s="18">
        <f t="shared" si="18"/>
        <v>0</v>
      </c>
      <c r="O45" s="18">
        <f t="shared" si="19"/>
        <v>0</v>
      </c>
    </row>
    <row r="46" spans="1:15" x14ac:dyDescent="0.3">
      <c r="A46" s="17" t="s">
        <v>142</v>
      </c>
      <c r="B46" s="26" t="s">
        <v>143</v>
      </c>
      <c r="C46" s="17" t="s">
        <v>72</v>
      </c>
      <c r="D46" s="18">
        <v>1</v>
      </c>
      <c r="E46" s="27"/>
      <c r="F46" s="27"/>
      <c r="G46" s="29">
        <f t="shared" si="7"/>
        <v>0</v>
      </c>
      <c r="H46" s="27"/>
      <c r="I46" s="27"/>
      <c r="J46" s="18">
        <f t="shared" si="14"/>
        <v>0</v>
      </c>
      <c r="K46" s="18">
        <f t="shared" si="15"/>
        <v>0</v>
      </c>
      <c r="L46" s="18">
        <f t="shared" si="16"/>
        <v>0</v>
      </c>
      <c r="M46" s="18">
        <f t="shared" si="17"/>
        <v>0</v>
      </c>
      <c r="N46" s="18">
        <f t="shared" si="18"/>
        <v>0</v>
      </c>
      <c r="O46" s="18">
        <f t="shared" si="19"/>
        <v>0</v>
      </c>
    </row>
    <row r="47" spans="1:15" ht="24" x14ac:dyDescent="0.3">
      <c r="A47" s="17" t="s">
        <v>144</v>
      </c>
      <c r="B47" s="26" t="s">
        <v>145</v>
      </c>
      <c r="C47" s="17" t="s">
        <v>72</v>
      </c>
      <c r="D47" s="18">
        <v>1</v>
      </c>
      <c r="E47" s="27"/>
      <c r="F47" s="27"/>
      <c r="G47" s="29">
        <f t="shared" si="7"/>
        <v>0</v>
      </c>
      <c r="H47" s="27"/>
      <c r="I47" s="27"/>
      <c r="J47" s="18">
        <f t="shared" si="14"/>
        <v>0</v>
      </c>
      <c r="K47" s="18">
        <f t="shared" si="15"/>
        <v>0</v>
      </c>
      <c r="L47" s="18">
        <f t="shared" si="16"/>
        <v>0</v>
      </c>
      <c r="M47" s="18">
        <f t="shared" si="17"/>
        <v>0</v>
      </c>
      <c r="N47" s="18">
        <f t="shared" si="18"/>
        <v>0</v>
      </c>
      <c r="O47" s="18">
        <f t="shared" si="19"/>
        <v>0</v>
      </c>
    </row>
    <row r="48" spans="1:15" x14ac:dyDescent="0.3">
      <c r="A48" s="17" t="s">
        <v>146</v>
      </c>
      <c r="B48" s="26" t="s">
        <v>147</v>
      </c>
      <c r="C48" s="17" t="s">
        <v>94</v>
      </c>
      <c r="D48" s="18">
        <v>1</v>
      </c>
      <c r="E48" s="27"/>
      <c r="F48" s="27"/>
      <c r="G48" s="29">
        <f t="shared" si="7"/>
        <v>0</v>
      </c>
      <c r="H48" s="27"/>
      <c r="I48" s="27"/>
      <c r="J48" s="18">
        <f t="shared" si="14"/>
        <v>0</v>
      </c>
      <c r="K48" s="18">
        <f t="shared" si="15"/>
        <v>0</v>
      </c>
      <c r="L48" s="18">
        <f t="shared" si="16"/>
        <v>0</v>
      </c>
      <c r="M48" s="18">
        <f t="shared" si="17"/>
        <v>0</v>
      </c>
      <c r="N48" s="18">
        <f t="shared" si="18"/>
        <v>0</v>
      </c>
      <c r="O48" s="18">
        <f t="shared" si="19"/>
        <v>0</v>
      </c>
    </row>
    <row r="49" spans="1:15" x14ac:dyDescent="0.3">
      <c r="A49" s="17" t="s">
        <v>148</v>
      </c>
      <c r="B49" s="26" t="s">
        <v>149</v>
      </c>
      <c r="C49" s="17" t="s">
        <v>94</v>
      </c>
      <c r="D49" s="18">
        <v>1</v>
      </c>
      <c r="E49" s="27"/>
      <c r="F49" s="27"/>
      <c r="G49" s="29">
        <f t="shared" si="7"/>
        <v>0</v>
      </c>
      <c r="H49" s="27"/>
      <c r="I49" s="27"/>
      <c r="J49" s="18">
        <f t="shared" si="14"/>
        <v>0</v>
      </c>
      <c r="K49" s="18">
        <f t="shared" si="15"/>
        <v>0</v>
      </c>
      <c r="L49" s="18">
        <f t="shared" si="16"/>
        <v>0</v>
      </c>
      <c r="M49" s="18">
        <f t="shared" si="17"/>
        <v>0</v>
      </c>
      <c r="N49" s="18">
        <f t="shared" si="18"/>
        <v>0</v>
      </c>
      <c r="O49" s="18">
        <f t="shared" si="19"/>
        <v>0</v>
      </c>
    </row>
    <row r="50" spans="1:15" x14ac:dyDescent="0.3">
      <c r="A50" s="17" t="s">
        <v>150</v>
      </c>
      <c r="B50" s="26" t="s">
        <v>151</v>
      </c>
      <c r="C50" s="17" t="s">
        <v>78</v>
      </c>
      <c r="D50" s="18">
        <v>70</v>
      </c>
      <c r="E50" s="27"/>
      <c r="F50" s="27"/>
      <c r="G50" s="29">
        <f t="shared" si="7"/>
        <v>0</v>
      </c>
      <c r="H50" s="27"/>
      <c r="I50" s="27"/>
      <c r="J50" s="18">
        <f t="shared" si="14"/>
        <v>0</v>
      </c>
      <c r="K50" s="18">
        <f t="shared" si="15"/>
        <v>0</v>
      </c>
      <c r="L50" s="18">
        <f t="shared" si="16"/>
        <v>0</v>
      </c>
      <c r="M50" s="18">
        <f t="shared" si="17"/>
        <v>0</v>
      </c>
      <c r="N50" s="18">
        <f t="shared" si="18"/>
        <v>0</v>
      </c>
      <c r="O50" s="18">
        <f t="shared" si="19"/>
        <v>0</v>
      </c>
    </row>
    <row r="51" spans="1:15" x14ac:dyDescent="0.3">
      <c r="A51" s="17" t="s">
        <v>152</v>
      </c>
      <c r="B51" s="26" t="s">
        <v>153</v>
      </c>
      <c r="C51" s="17" t="s">
        <v>78</v>
      </c>
      <c r="D51" s="18">
        <v>110</v>
      </c>
      <c r="E51" s="27"/>
      <c r="F51" s="27"/>
      <c r="G51" s="29">
        <f t="shared" si="7"/>
        <v>0</v>
      </c>
      <c r="H51" s="27"/>
      <c r="I51" s="27"/>
      <c r="J51" s="18">
        <f t="shared" si="14"/>
        <v>0</v>
      </c>
      <c r="K51" s="18">
        <f t="shared" si="15"/>
        <v>0</v>
      </c>
      <c r="L51" s="18">
        <f t="shared" si="16"/>
        <v>0</v>
      </c>
      <c r="M51" s="18">
        <f t="shared" si="17"/>
        <v>0</v>
      </c>
      <c r="N51" s="18">
        <f t="shared" si="18"/>
        <v>0</v>
      </c>
      <c r="O51" s="18">
        <f t="shared" si="19"/>
        <v>0</v>
      </c>
    </row>
    <row r="52" spans="1:15" x14ac:dyDescent="0.3">
      <c r="A52" s="24"/>
      <c r="B52" s="25" t="s">
        <v>154</v>
      </c>
      <c r="C52" s="24"/>
      <c r="D52" s="24"/>
      <c r="E52" s="24"/>
      <c r="F52" s="24"/>
      <c r="G52" s="24"/>
      <c r="H52" s="24"/>
      <c r="I52" s="24"/>
      <c r="J52" s="24"/>
      <c r="K52" s="24"/>
      <c r="L52" s="24"/>
      <c r="M52" s="24"/>
      <c r="N52" s="24"/>
      <c r="O52" s="24"/>
    </row>
    <row r="53" spans="1:15" ht="24" x14ac:dyDescent="0.3">
      <c r="A53" s="17" t="s">
        <v>155</v>
      </c>
      <c r="B53" s="26" t="s">
        <v>156</v>
      </c>
      <c r="C53" s="17" t="s">
        <v>81</v>
      </c>
      <c r="D53" s="18">
        <v>1675</v>
      </c>
      <c r="E53" s="27"/>
      <c r="F53" s="27"/>
      <c r="G53" s="29">
        <f t="shared" si="7"/>
        <v>0</v>
      </c>
      <c r="H53" s="27"/>
      <c r="I53" s="27"/>
      <c r="J53" s="18">
        <f t="shared" ref="J53:J59" si="20">ROUND(G53+H53+I53,2)</f>
        <v>0</v>
      </c>
      <c r="K53" s="18">
        <f t="shared" ref="K53:K59" si="21">ROUND(E53*D53,2)</f>
        <v>0</v>
      </c>
      <c r="L53" s="18">
        <f t="shared" ref="L53:L59" si="22">ROUND(G53*D53,2)</f>
        <v>0</v>
      </c>
      <c r="M53" s="18">
        <f t="shared" ref="M53:M59" si="23">ROUND(H53*D53,2)</f>
        <v>0</v>
      </c>
      <c r="N53" s="18">
        <f t="shared" ref="N53:N59" si="24">ROUND(I53*D53,2)</f>
        <v>0</v>
      </c>
      <c r="O53" s="18">
        <f t="shared" ref="O53:O59" si="25">ROUND(L53+M53+N53,2)</f>
        <v>0</v>
      </c>
    </row>
    <row r="54" spans="1:15" x14ac:dyDescent="0.3">
      <c r="A54" s="17" t="s">
        <v>157</v>
      </c>
      <c r="B54" s="26" t="s">
        <v>158</v>
      </c>
      <c r="C54" s="17" t="s">
        <v>159</v>
      </c>
      <c r="D54" s="18">
        <v>680</v>
      </c>
      <c r="E54" s="27"/>
      <c r="F54" s="27"/>
      <c r="G54" s="29">
        <f t="shared" si="7"/>
        <v>0</v>
      </c>
      <c r="H54" s="27"/>
      <c r="I54" s="27"/>
      <c r="J54" s="18">
        <f t="shared" si="20"/>
        <v>0</v>
      </c>
      <c r="K54" s="18">
        <f t="shared" si="21"/>
        <v>0</v>
      </c>
      <c r="L54" s="18">
        <f t="shared" si="22"/>
        <v>0</v>
      </c>
      <c r="M54" s="18">
        <f t="shared" si="23"/>
        <v>0</v>
      </c>
      <c r="N54" s="18">
        <f t="shared" si="24"/>
        <v>0</v>
      </c>
      <c r="O54" s="18">
        <f t="shared" si="25"/>
        <v>0</v>
      </c>
    </row>
    <row r="55" spans="1:15" x14ac:dyDescent="0.3">
      <c r="A55" s="17" t="s">
        <v>160</v>
      </c>
      <c r="B55" s="26" t="s">
        <v>161</v>
      </c>
      <c r="C55" s="17" t="s">
        <v>159</v>
      </c>
      <c r="D55" s="18">
        <v>26</v>
      </c>
      <c r="E55" s="27"/>
      <c r="F55" s="27"/>
      <c r="G55" s="29">
        <f t="shared" si="7"/>
        <v>0</v>
      </c>
      <c r="H55" s="27"/>
      <c r="I55" s="27"/>
      <c r="J55" s="18">
        <f t="shared" si="20"/>
        <v>0</v>
      </c>
      <c r="K55" s="18">
        <f t="shared" si="21"/>
        <v>0</v>
      </c>
      <c r="L55" s="18">
        <f t="shared" si="22"/>
        <v>0</v>
      </c>
      <c r="M55" s="18">
        <f t="shared" si="23"/>
        <v>0</v>
      </c>
      <c r="N55" s="18">
        <f t="shared" si="24"/>
        <v>0</v>
      </c>
      <c r="O55" s="18">
        <f t="shared" si="25"/>
        <v>0</v>
      </c>
    </row>
    <row r="56" spans="1:15" ht="36" x14ac:dyDescent="0.3">
      <c r="A56" s="17" t="s">
        <v>162</v>
      </c>
      <c r="B56" s="26" t="s">
        <v>163</v>
      </c>
      <c r="C56" s="17" t="s">
        <v>81</v>
      </c>
      <c r="D56" s="18">
        <v>1216</v>
      </c>
      <c r="E56" s="27"/>
      <c r="F56" s="27"/>
      <c r="G56" s="29">
        <f t="shared" si="7"/>
        <v>0</v>
      </c>
      <c r="H56" s="27"/>
      <c r="I56" s="27"/>
      <c r="J56" s="18">
        <f t="shared" si="20"/>
        <v>0</v>
      </c>
      <c r="K56" s="18">
        <f t="shared" si="21"/>
        <v>0</v>
      </c>
      <c r="L56" s="18">
        <f t="shared" si="22"/>
        <v>0</v>
      </c>
      <c r="M56" s="18">
        <f t="shared" si="23"/>
        <v>0</v>
      </c>
      <c r="N56" s="18">
        <f t="shared" si="24"/>
        <v>0</v>
      </c>
      <c r="O56" s="18">
        <f t="shared" si="25"/>
        <v>0</v>
      </c>
    </row>
    <row r="57" spans="1:15" ht="24" x14ac:dyDescent="0.3">
      <c r="A57" s="17" t="s">
        <v>164</v>
      </c>
      <c r="B57" s="26" t="s">
        <v>165</v>
      </c>
      <c r="C57" s="17" t="s">
        <v>159</v>
      </c>
      <c r="D57" s="18">
        <v>32</v>
      </c>
      <c r="E57" s="27"/>
      <c r="F57" s="27"/>
      <c r="G57" s="29">
        <f t="shared" si="7"/>
        <v>0</v>
      </c>
      <c r="H57" s="27"/>
      <c r="I57" s="27"/>
      <c r="J57" s="18">
        <f t="shared" si="20"/>
        <v>0</v>
      </c>
      <c r="K57" s="18">
        <f t="shared" si="21"/>
        <v>0</v>
      </c>
      <c r="L57" s="18">
        <f t="shared" si="22"/>
        <v>0</v>
      </c>
      <c r="M57" s="18">
        <f t="shared" si="23"/>
        <v>0</v>
      </c>
      <c r="N57" s="18">
        <f t="shared" si="24"/>
        <v>0</v>
      </c>
      <c r="O57" s="18">
        <f t="shared" si="25"/>
        <v>0</v>
      </c>
    </row>
    <row r="58" spans="1:15" x14ac:dyDescent="0.3">
      <c r="A58" s="17" t="s">
        <v>166</v>
      </c>
      <c r="B58" s="26" t="s">
        <v>167</v>
      </c>
      <c r="C58" s="17" t="s">
        <v>78</v>
      </c>
      <c r="D58" s="18">
        <v>13</v>
      </c>
      <c r="E58" s="27"/>
      <c r="F58" s="27"/>
      <c r="G58" s="29">
        <f t="shared" si="7"/>
        <v>0</v>
      </c>
      <c r="H58" s="27"/>
      <c r="I58" s="27"/>
      <c r="J58" s="18">
        <f t="shared" si="20"/>
        <v>0</v>
      </c>
      <c r="K58" s="18">
        <f t="shared" si="21"/>
        <v>0</v>
      </c>
      <c r="L58" s="18">
        <f t="shared" si="22"/>
        <v>0</v>
      </c>
      <c r="M58" s="18">
        <f t="shared" si="23"/>
        <v>0</v>
      </c>
      <c r="N58" s="18">
        <f t="shared" si="24"/>
        <v>0</v>
      </c>
      <c r="O58" s="18">
        <f t="shared" si="25"/>
        <v>0</v>
      </c>
    </row>
    <row r="59" spans="1:15" ht="24" x14ac:dyDescent="0.3">
      <c r="A59" s="17" t="s">
        <v>168</v>
      </c>
      <c r="B59" s="26" t="s">
        <v>169</v>
      </c>
      <c r="C59" s="17" t="s">
        <v>78</v>
      </c>
      <c r="D59" s="18">
        <v>50</v>
      </c>
      <c r="E59" s="27"/>
      <c r="F59" s="27"/>
      <c r="G59" s="29">
        <f t="shared" si="7"/>
        <v>0</v>
      </c>
      <c r="H59" s="27"/>
      <c r="I59" s="27"/>
      <c r="J59" s="18">
        <f t="shared" si="20"/>
        <v>0</v>
      </c>
      <c r="K59" s="18">
        <f t="shared" si="21"/>
        <v>0</v>
      </c>
      <c r="L59" s="18">
        <f t="shared" si="22"/>
        <v>0</v>
      </c>
      <c r="M59" s="18">
        <f t="shared" si="23"/>
        <v>0</v>
      </c>
      <c r="N59" s="18">
        <f t="shared" si="24"/>
        <v>0</v>
      </c>
      <c r="O59" s="18">
        <f t="shared" si="25"/>
        <v>0</v>
      </c>
    </row>
    <row r="60" spans="1:15" x14ac:dyDescent="0.3">
      <c r="A60" s="24"/>
      <c r="B60" s="25" t="s">
        <v>170</v>
      </c>
      <c r="C60" s="24"/>
      <c r="D60" s="24"/>
      <c r="E60" s="24"/>
      <c r="F60" s="24"/>
      <c r="G60" s="24"/>
      <c r="H60" s="24"/>
      <c r="I60" s="24"/>
      <c r="J60" s="24"/>
      <c r="K60" s="24"/>
      <c r="L60" s="24"/>
      <c r="M60" s="24"/>
      <c r="N60" s="24"/>
      <c r="O60" s="24"/>
    </row>
    <row r="61" spans="1:15" x14ac:dyDescent="0.3">
      <c r="A61" s="24"/>
      <c r="B61" s="25" t="s">
        <v>171</v>
      </c>
      <c r="C61" s="24"/>
      <c r="D61" s="24"/>
      <c r="E61" s="24"/>
      <c r="F61" s="24"/>
      <c r="G61" s="24"/>
      <c r="H61" s="24"/>
      <c r="I61" s="24"/>
      <c r="J61" s="24"/>
      <c r="K61" s="24"/>
      <c r="L61" s="24"/>
      <c r="M61" s="24"/>
      <c r="N61" s="24"/>
      <c r="O61" s="24"/>
    </row>
    <row r="62" spans="1:15" ht="24" x14ac:dyDescent="0.3">
      <c r="A62" s="17" t="s">
        <v>172</v>
      </c>
      <c r="B62" s="26" t="s">
        <v>173</v>
      </c>
      <c r="C62" s="17" t="s">
        <v>159</v>
      </c>
      <c r="D62" s="18">
        <v>382</v>
      </c>
      <c r="E62" s="27"/>
      <c r="F62" s="27"/>
      <c r="G62" s="29">
        <f t="shared" ref="G62:G87" si="26">ROUND((E62*F62),2)</f>
        <v>0</v>
      </c>
      <c r="H62" s="27"/>
      <c r="I62" s="27"/>
      <c r="J62" s="18">
        <f>ROUND(G62+H62+I62,2)</f>
        <v>0</v>
      </c>
      <c r="K62" s="18">
        <f>ROUND(E62*D62,2)</f>
        <v>0</v>
      </c>
      <c r="L62" s="18">
        <f>ROUND(G62*D62,2)</f>
        <v>0</v>
      </c>
      <c r="M62" s="18">
        <f>ROUND(H62*D62,2)</f>
        <v>0</v>
      </c>
      <c r="N62" s="18">
        <f>ROUND(I62*D62,2)</f>
        <v>0</v>
      </c>
      <c r="O62" s="18">
        <f>ROUND(L62+M62+N62,2)</f>
        <v>0</v>
      </c>
    </row>
    <row r="63" spans="1:15" x14ac:dyDescent="0.3">
      <c r="A63" s="17" t="s">
        <v>174</v>
      </c>
      <c r="B63" s="26" t="s">
        <v>175</v>
      </c>
      <c r="C63" s="17" t="s">
        <v>81</v>
      </c>
      <c r="D63" s="18">
        <v>878</v>
      </c>
      <c r="E63" s="27"/>
      <c r="F63" s="27"/>
      <c r="G63" s="29">
        <f t="shared" si="26"/>
        <v>0</v>
      </c>
      <c r="H63" s="27"/>
      <c r="I63" s="27"/>
      <c r="J63" s="18">
        <f>ROUND(G63+H63+I63,2)</f>
        <v>0</v>
      </c>
      <c r="K63" s="18">
        <f>ROUND(E63*D63,2)</f>
        <v>0</v>
      </c>
      <c r="L63" s="18">
        <f>ROUND(G63*D63,2)</f>
        <v>0</v>
      </c>
      <c r="M63" s="18">
        <f>ROUND(H63*D63,2)</f>
        <v>0</v>
      </c>
      <c r="N63" s="18">
        <f>ROUND(I63*D63,2)</f>
        <v>0</v>
      </c>
      <c r="O63" s="18">
        <f>ROUND(L63+M63+N63,2)</f>
        <v>0</v>
      </c>
    </row>
    <row r="64" spans="1:15" x14ac:dyDescent="0.3">
      <c r="A64" s="17" t="s">
        <v>176</v>
      </c>
      <c r="B64" s="26" t="s">
        <v>177</v>
      </c>
      <c r="C64" s="17" t="s">
        <v>81</v>
      </c>
      <c r="D64" s="18">
        <v>827</v>
      </c>
      <c r="E64" s="27"/>
      <c r="F64" s="27"/>
      <c r="G64" s="29">
        <f t="shared" si="26"/>
        <v>0</v>
      </c>
      <c r="H64" s="27"/>
      <c r="I64" s="27"/>
      <c r="J64" s="18">
        <f>ROUND(G64+H64+I64,2)</f>
        <v>0</v>
      </c>
      <c r="K64" s="18">
        <f>ROUND(E64*D64,2)</f>
        <v>0</v>
      </c>
      <c r="L64" s="18">
        <f>ROUND(G64*D64,2)</f>
        <v>0</v>
      </c>
      <c r="M64" s="18">
        <f>ROUND(H64*D64,2)</f>
        <v>0</v>
      </c>
      <c r="N64" s="18">
        <f>ROUND(I64*D64,2)</f>
        <v>0</v>
      </c>
      <c r="O64" s="18">
        <f>ROUND(L64+M64+N64,2)</f>
        <v>0</v>
      </c>
    </row>
    <row r="65" spans="1:15" x14ac:dyDescent="0.3">
      <c r="A65" s="17" t="s">
        <v>178</v>
      </c>
      <c r="B65" s="26" t="s">
        <v>179</v>
      </c>
      <c r="C65" s="17" t="s">
        <v>81</v>
      </c>
      <c r="D65" s="18">
        <v>725</v>
      </c>
      <c r="E65" s="27"/>
      <c r="F65" s="27"/>
      <c r="G65" s="29">
        <f t="shared" si="26"/>
        <v>0</v>
      </c>
      <c r="H65" s="27"/>
      <c r="I65" s="27"/>
      <c r="J65" s="18">
        <f>ROUND(G65+H65+I65,2)</f>
        <v>0</v>
      </c>
      <c r="K65" s="18">
        <f>ROUND(E65*D65,2)</f>
        <v>0</v>
      </c>
      <c r="L65" s="18">
        <f>ROUND(G65*D65,2)</f>
        <v>0</v>
      </c>
      <c r="M65" s="18">
        <f>ROUND(H65*D65,2)</f>
        <v>0</v>
      </c>
      <c r="N65" s="18">
        <f>ROUND(I65*D65,2)</f>
        <v>0</v>
      </c>
      <c r="O65" s="18">
        <f>ROUND(L65+M65+N65,2)</f>
        <v>0</v>
      </c>
    </row>
    <row r="66" spans="1:15" x14ac:dyDescent="0.3">
      <c r="A66" s="17" t="s">
        <v>180</v>
      </c>
      <c r="B66" s="26" t="s">
        <v>181</v>
      </c>
      <c r="C66" s="17" t="s">
        <v>81</v>
      </c>
      <c r="D66" s="18">
        <v>715</v>
      </c>
      <c r="E66" s="27"/>
      <c r="F66" s="27"/>
      <c r="G66" s="29">
        <f t="shared" si="26"/>
        <v>0</v>
      </c>
      <c r="H66" s="27"/>
      <c r="I66" s="27"/>
      <c r="J66" s="18">
        <f>ROUND(G66+H66+I66,2)</f>
        <v>0</v>
      </c>
      <c r="K66" s="18">
        <f>ROUND(E66*D66,2)</f>
        <v>0</v>
      </c>
      <c r="L66" s="18">
        <f>ROUND(G66*D66,2)</f>
        <v>0</v>
      </c>
      <c r="M66" s="18">
        <f>ROUND(H66*D66,2)</f>
        <v>0</v>
      </c>
      <c r="N66" s="18">
        <f>ROUND(I66*D66,2)</f>
        <v>0</v>
      </c>
      <c r="O66" s="18">
        <f>ROUND(L66+M66+N66,2)</f>
        <v>0</v>
      </c>
    </row>
    <row r="67" spans="1:15" x14ac:dyDescent="0.3">
      <c r="A67" s="24"/>
      <c r="B67" s="25" t="s">
        <v>182</v>
      </c>
      <c r="C67" s="24"/>
      <c r="D67" s="24"/>
      <c r="E67" s="24"/>
      <c r="F67" s="24"/>
      <c r="G67" s="24"/>
      <c r="H67" s="24"/>
      <c r="I67" s="24"/>
      <c r="J67" s="24"/>
      <c r="K67" s="24"/>
      <c r="L67" s="24"/>
      <c r="M67" s="24"/>
      <c r="N67" s="24"/>
      <c r="O67" s="24"/>
    </row>
    <row r="68" spans="1:15" ht="24" x14ac:dyDescent="0.3">
      <c r="A68" s="17" t="s">
        <v>183</v>
      </c>
      <c r="B68" s="26" t="s">
        <v>184</v>
      </c>
      <c r="C68" s="17" t="s">
        <v>159</v>
      </c>
      <c r="D68" s="18">
        <v>85</v>
      </c>
      <c r="E68" s="27"/>
      <c r="F68" s="27"/>
      <c r="G68" s="29">
        <f t="shared" si="26"/>
        <v>0</v>
      </c>
      <c r="H68" s="27"/>
      <c r="I68" s="27"/>
      <c r="J68" s="18">
        <f>ROUND(G68+H68+I68,2)</f>
        <v>0</v>
      </c>
      <c r="K68" s="18">
        <f>ROUND(E68*D68,2)</f>
        <v>0</v>
      </c>
      <c r="L68" s="18">
        <f>ROUND(G68*D68,2)</f>
        <v>0</v>
      </c>
      <c r="M68" s="18">
        <f>ROUND(H68*D68,2)</f>
        <v>0</v>
      </c>
      <c r="N68" s="18">
        <f>ROUND(I68*D68,2)</f>
        <v>0</v>
      </c>
      <c r="O68" s="18">
        <f>ROUND(L68+M68+N68,2)</f>
        <v>0</v>
      </c>
    </row>
    <row r="69" spans="1:15" x14ac:dyDescent="0.3">
      <c r="A69" s="17" t="s">
        <v>185</v>
      </c>
      <c r="B69" s="26" t="s">
        <v>186</v>
      </c>
      <c r="C69" s="17" t="s">
        <v>159</v>
      </c>
      <c r="D69" s="18">
        <v>193</v>
      </c>
      <c r="E69" s="27"/>
      <c r="F69" s="27"/>
      <c r="G69" s="29">
        <f t="shared" si="26"/>
        <v>0</v>
      </c>
      <c r="H69" s="27"/>
      <c r="I69" s="27"/>
      <c r="J69" s="18">
        <f>ROUND(G69+H69+I69,2)</f>
        <v>0</v>
      </c>
      <c r="K69" s="18">
        <f>ROUND(E69*D69,2)</f>
        <v>0</v>
      </c>
      <c r="L69" s="18">
        <f>ROUND(G69*D69,2)</f>
        <v>0</v>
      </c>
      <c r="M69" s="18">
        <f>ROUND(H69*D69,2)</f>
        <v>0</v>
      </c>
      <c r="N69" s="18">
        <f>ROUND(I69*D69,2)</f>
        <v>0</v>
      </c>
      <c r="O69" s="18">
        <f>ROUND(L69+M69+N69,2)</f>
        <v>0</v>
      </c>
    </row>
    <row r="70" spans="1:15" x14ac:dyDescent="0.3">
      <c r="A70" s="17" t="s">
        <v>187</v>
      </c>
      <c r="B70" s="26" t="s">
        <v>188</v>
      </c>
      <c r="C70" s="17" t="s">
        <v>81</v>
      </c>
      <c r="D70" s="18">
        <v>193</v>
      </c>
      <c r="E70" s="27"/>
      <c r="F70" s="27"/>
      <c r="G70" s="29">
        <f t="shared" si="26"/>
        <v>0</v>
      </c>
      <c r="H70" s="27"/>
      <c r="I70" s="27"/>
      <c r="J70" s="18">
        <f>ROUND(G70+H70+I70,2)</f>
        <v>0</v>
      </c>
      <c r="K70" s="18">
        <f>ROUND(E70*D70,2)</f>
        <v>0</v>
      </c>
      <c r="L70" s="18">
        <f>ROUND(G70*D70,2)</f>
        <v>0</v>
      </c>
      <c r="M70" s="18">
        <f>ROUND(H70*D70,2)</f>
        <v>0</v>
      </c>
      <c r="N70" s="18">
        <f>ROUND(I70*D70,2)</f>
        <v>0</v>
      </c>
      <c r="O70" s="18">
        <f>ROUND(L70+M70+N70,2)</f>
        <v>0</v>
      </c>
    </row>
    <row r="71" spans="1:15" x14ac:dyDescent="0.3">
      <c r="A71" s="17" t="s">
        <v>189</v>
      </c>
      <c r="B71" s="26" t="s">
        <v>190</v>
      </c>
      <c r="C71" s="17" t="s">
        <v>81</v>
      </c>
      <c r="D71" s="18">
        <v>193</v>
      </c>
      <c r="E71" s="27"/>
      <c r="F71" s="27"/>
      <c r="G71" s="29">
        <f t="shared" si="26"/>
        <v>0</v>
      </c>
      <c r="H71" s="27"/>
      <c r="I71" s="27"/>
      <c r="J71" s="18">
        <f>ROUND(G71+H71+I71,2)</f>
        <v>0</v>
      </c>
      <c r="K71" s="18">
        <f>ROUND(E71*D71,2)</f>
        <v>0</v>
      </c>
      <c r="L71" s="18">
        <f>ROUND(G71*D71,2)</f>
        <v>0</v>
      </c>
      <c r="M71" s="18">
        <f>ROUND(H71*D71,2)</f>
        <v>0</v>
      </c>
      <c r="N71" s="18">
        <f>ROUND(I71*D71,2)</f>
        <v>0</v>
      </c>
      <c r="O71" s="18">
        <f>ROUND(L71+M71+N71,2)</f>
        <v>0</v>
      </c>
    </row>
    <row r="72" spans="1:15" x14ac:dyDescent="0.3">
      <c r="A72" s="17" t="s">
        <v>191</v>
      </c>
      <c r="B72" s="26" t="s">
        <v>192</v>
      </c>
      <c r="C72" s="17" t="s">
        <v>81</v>
      </c>
      <c r="D72" s="18">
        <v>7</v>
      </c>
      <c r="E72" s="27"/>
      <c r="F72" s="27"/>
      <c r="G72" s="29">
        <f t="shared" si="26"/>
        <v>0</v>
      </c>
      <c r="H72" s="27"/>
      <c r="I72" s="27"/>
      <c r="J72" s="18">
        <f>ROUND(G72+H72+I72,2)</f>
        <v>0</v>
      </c>
      <c r="K72" s="18">
        <f>ROUND(E72*D72,2)</f>
        <v>0</v>
      </c>
      <c r="L72" s="18">
        <f>ROUND(G72*D72,2)</f>
        <v>0</v>
      </c>
      <c r="M72" s="18">
        <f>ROUND(H72*D72,2)</f>
        <v>0</v>
      </c>
      <c r="N72" s="18">
        <f>ROUND(I72*D72,2)</f>
        <v>0</v>
      </c>
      <c r="O72" s="18">
        <f>ROUND(L72+M72+N72,2)</f>
        <v>0</v>
      </c>
    </row>
    <row r="73" spans="1:15" x14ac:dyDescent="0.3">
      <c r="A73" s="24"/>
      <c r="B73" s="25" t="s">
        <v>193</v>
      </c>
      <c r="C73" s="24"/>
      <c r="D73" s="24"/>
      <c r="E73" s="24"/>
      <c r="F73" s="24"/>
      <c r="G73" s="24"/>
      <c r="H73" s="24"/>
      <c r="I73" s="24"/>
      <c r="J73" s="24"/>
      <c r="K73" s="24"/>
      <c r="L73" s="24"/>
      <c r="M73" s="24"/>
      <c r="N73" s="24"/>
      <c r="O73" s="24"/>
    </row>
    <row r="74" spans="1:15" ht="24" x14ac:dyDescent="0.3">
      <c r="A74" s="17" t="s">
        <v>194</v>
      </c>
      <c r="B74" s="26" t="s">
        <v>184</v>
      </c>
      <c r="C74" s="17" t="s">
        <v>159</v>
      </c>
      <c r="D74" s="18">
        <v>165</v>
      </c>
      <c r="E74" s="27"/>
      <c r="F74" s="27"/>
      <c r="G74" s="29">
        <f t="shared" si="26"/>
        <v>0</v>
      </c>
      <c r="H74" s="27"/>
      <c r="I74" s="27"/>
      <c r="J74" s="18">
        <f>ROUND(G74+H74+I74,2)</f>
        <v>0</v>
      </c>
      <c r="K74" s="18">
        <f>ROUND(E74*D74,2)</f>
        <v>0</v>
      </c>
      <c r="L74" s="18">
        <f>ROUND(G74*D74,2)</f>
        <v>0</v>
      </c>
      <c r="M74" s="18">
        <f>ROUND(H74*D74,2)</f>
        <v>0</v>
      </c>
      <c r="N74" s="18">
        <f>ROUND(I74*D74,2)</f>
        <v>0</v>
      </c>
      <c r="O74" s="18">
        <f>ROUND(L74+M74+N74,2)</f>
        <v>0</v>
      </c>
    </row>
    <row r="75" spans="1:15" x14ac:dyDescent="0.3">
      <c r="A75" s="17" t="s">
        <v>195</v>
      </c>
      <c r="B75" s="26" t="s">
        <v>186</v>
      </c>
      <c r="C75" s="17" t="s">
        <v>81</v>
      </c>
      <c r="D75" s="18">
        <v>364</v>
      </c>
      <c r="E75" s="27"/>
      <c r="F75" s="27"/>
      <c r="G75" s="29">
        <f t="shared" si="26"/>
        <v>0</v>
      </c>
      <c r="H75" s="27"/>
      <c r="I75" s="27"/>
      <c r="J75" s="18">
        <f>ROUND(G75+H75+I75,2)</f>
        <v>0</v>
      </c>
      <c r="K75" s="18">
        <f>ROUND(E75*D75,2)</f>
        <v>0</v>
      </c>
      <c r="L75" s="18">
        <f>ROUND(G75*D75,2)</f>
        <v>0</v>
      </c>
      <c r="M75" s="18">
        <f>ROUND(H75*D75,2)</f>
        <v>0</v>
      </c>
      <c r="N75" s="18">
        <f>ROUND(I75*D75,2)</f>
        <v>0</v>
      </c>
      <c r="O75" s="18">
        <f>ROUND(L75+M75+N75,2)</f>
        <v>0</v>
      </c>
    </row>
    <row r="76" spans="1:15" x14ac:dyDescent="0.3">
      <c r="A76" s="17" t="s">
        <v>196</v>
      </c>
      <c r="B76" s="26" t="s">
        <v>197</v>
      </c>
      <c r="C76" s="17" t="s">
        <v>81</v>
      </c>
      <c r="D76" s="18">
        <v>364</v>
      </c>
      <c r="E76" s="27"/>
      <c r="F76" s="27"/>
      <c r="G76" s="29">
        <f t="shared" si="26"/>
        <v>0</v>
      </c>
      <c r="H76" s="27"/>
      <c r="I76" s="27"/>
      <c r="J76" s="18">
        <f>ROUND(G76+H76+I76,2)</f>
        <v>0</v>
      </c>
      <c r="K76" s="18">
        <f>ROUND(E76*D76,2)</f>
        <v>0</v>
      </c>
      <c r="L76" s="18">
        <f>ROUND(G76*D76,2)</f>
        <v>0</v>
      </c>
      <c r="M76" s="18">
        <f>ROUND(H76*D76,2)</f>
        <v>0</v>
      </c>
      <c r="N76" s="18">
        <f>ROUND(I76*D76,2)</f>
        <v>0</v>
      </c>
      <c r="O76" s="18">
        <f>ROUND(L76+M76+N76,2)</f>
        <v>0</v>
      </c>
    </row>
    <row r="77" spans="1:15" x14ac:dyDescent="0.3">
      <c r="A77" s="17" t="s">
        <v>198</v>
      </c>
      <c r="B77" s="26" t="s">
        <v>190</v>
      </c>
      <c r="C77" s="17" t="s">
        <v>81</v>
      </c>
      <c r="D77" s="18">
        <v>364</v>
      </c>
      <c r="E77" s="27"/>
      <c r="F77" s="27"/>
      <c r="G77" s="29">
        <f t="shared" si="26"/>
        <v>0</v>
      </c>
      <c r="H77" s="27"/>
      <c r="I77" s="27"/>
      <c r="J77" s="18">
        <f>ROUND(G77+H77+I77,2)</f>
        <v>0</v>
      </c>
      <c r="K77" s="18">
        <f>ROUND(E77*D77,2)</f>
        <v>0</v>
      </c>
      <c r="L77" s="18">
        <f>ROUND(G77*D77,2)</f>
        <v>0</v>
      </c>
      <c r="M77" s="18">
        <f>ROUND(H77*D77,2)</f>
        <v>0</v>
      </c>
      <c r="N77" s="18">
        <f>ROUND(I77*D77,2)</f>
        <v>0</v>
      </c>
      <c r="O77" s="18">
        <f>ROUND(L77+M77+N77,2)</f>
        <v>0</v>
      </c>
    </row>
    <row r="78" spans="1:15" x14ac:dyDescent="0.3">
      <c r="A78" s="17" t="s">
        <v>199</v>
      </c>
      <c r="B78" s="26" t="s">
        <v>192</v>
      </c>
      <c r="C78" s="17" t="s">
        <v>81</v>
      </c>
      <c r="D78" s="18">
        <v>3</v>
      </c>
      <c r="E78" s="27"/>
      <c r="F78" s="27"/>
      <c r="G78" s="29">
        <f t="shared" si="26"/>
        <v>0</v>
      </c>
      <c r="H78" s="27"/>
      <c r="I78" s="27"/>
      <c r="J78" s="18">
        <f>ROUND(G78+H78+I78,2)</f>
        <v>0</v>
      </c>
      <c r="K78" s="18">
        <f>ROUND(E78*D78,2)</f>
        <v>0</v>
      </c>
      <c r="L78" s="18">
        <f>ROUND(G78*D78,2)</f>
        <v>0</v>
      </c>
      <c r="M78" s="18">
        <f>ROUND(H78*D78,2)</f>
        <v>0</v>
      </c>
      <c r="N78" s="18">
        <f>ROUND(I78*D78,2)</f>
        <v>0</v>
      </c>
      <c r="O78" s="18">
        <f>ROUND(L78+M78+N78,2)</f>
        <v>0</v>
      </c>
    </row>
    <row r="79" spans="1:15" x14ac:dyDescent="0.3">
      <c r="A79" s="24"/>
      <c r="B79" s="25" t="s">
        <v>200</v>
      </c>
      <c r="C79" s="24"/>
      <c r="D79" s="24"/>
      <c r="E79" s="24"/>
      <c r="F79" s="24"/>
      <c r="G79" s="24"/>
      <c r="H79" s="24"/>
      <c r="I79" s="24"/>
      <c r="J79" s="24"/>
      <c r="K79" s="24"/>
      <c r="L79" s="24"/>
      <c r="M79" s="24"/>
      <c r="N79" s="24"/>
      <c r="O79" s="24"/>
    </row>
    <row r="80" spans="1:15" ht="24" x14ac:dyDescent="0.3">
      <c r="A80" s="17" t="s">
        <v>201</v>
      </c>
      <c r="B80" s="26" t="s">
        <v>173</v>
      </c>
      <c r="C80" s="17" t="s">
        <v>159</v>
      </c>
      <c r="D80" s="18">
        <v>25</v>
      </c>
      <c r="E80" s="27"/>
      <c r="F80" s="27"/>
      <c r="G80" s="29">
        <f t="shared" si="26"/>
        <v>0</v>
      </c>
      <c r="H80" s="27"/>
      <c r="I80" s="27"/>
      <c r="J80" s="18">
        <f>ROUND(G80+H80+I80,2)</f>
        <v>0</v>
      </c>
      <c r="K80" s="18">
        <f>ROUND(E80*D80,2)</f>
        <v>0</v>
      </c>
      <c r="L80" s="18">
        <f>ROUND(G80*D80,2)</f>
        <v>0</v>
      </c>
      <c r="M80" s="18">
        <f>ROUND(H80*D80,2)</f>
        <v>0</v>
      </c>
      <c r="N80" s="18">
        <f>ROUND(I80*D80,2)</f>
        <v>0</v>
      </c>
      <c r="O80" s="18">
        <f>ROUND(L80+M80+N80,2)</f>
        <v>0</v>
      </c>
    </row>
    <row r="81" spans="1:15" x14ac:dyDescent="0.3">
      <c r="A81" s="17" t="s">
        <v>202</v>
      </c>
      <c r="B81" s="26" t="s">
        <v>186</v>
      </c>
      <c r="C81" s="17" t="s">
        <v>159</v>
      </c>
      <c r="D81" s="18">
        <v>53</v>
      </c>
      <c r="E81" s="27"/>
      <c r="F81" s="27"/>
      <c r="G81" s="29">
        <f t="shared" si="26"/>
        <v>0</v>
      </c>
      <c r="H81" s="27"/>
      <c r="I81" s="27"/>
      <c r="J81" s="18">
        <f>ROUND(G81+H81+I81,2)</f>
        <v>0</v>
      </c>
      <c r="K81" s="18">
        <f>ROUND(E81*D81,2)</f>
        <v>0</v>
      </c>
      <c r="L81" s="18">
        <f>ROUND(G81*D81,2)</f>
        <v>0</v>
      </c>
      <c r="M81" s="18">
        <f>ROUND(H81*D81,2)</f>
        <v>0</v>
      </c>
      <c r="N81" s="18">
        <f>ROUND(I81*D81,2)</f>
        <v>0</v>
      </c>
      <c r="O81" s="18">
        <f>ROUND(L81+M81+N81,2)</f>
        <v>0</v>
      </c>
    </row>
    <row r="82" spans="1:15" x14ac:dyDescent="0.3">
      <c r="A82" s="17" t="s">
        <v>203</v>
      </c>
      <c r="B82" s="26" t="s">
        <v>204</v>
      </c>
      <c r="C82" s="17" t="s">
        <v>81</v>
      </c>
      <c r="D82" s="18">
        <v>42</v>
      </c>
      <c r="E82" s="27"/>
      <c r="F82" s="27"/>
      <c r="G82" s="29">
        <f t="shared" si="26"/>
        <v>0</v>
      </c>
      <c r="H82" s="27"/>
      <c r="I82" s="27"/>
      <c r="J82" s="18">
        <f>ROUND(G82+H82+I82,2)</f>
        <v>0</v>
      </c>
      <c r="K82" s="18">
        <f>ROUND(E82*D82,2)</f>
        <v>0</v>
      </c>
      <c r="L82" s="18">
        <f>ROUND(G82*D82,2)</f>
        <v>0</v>
      </c>
      <c r="M82" s="18">
        <f>ROUND(H82*D82,2)</f>
        <v>0</v>
      </c>
      <c r="N82" s="18">
        <f>ROUND(I82*D82,2)</f>
        <v>0</v>
      </c>
      <c r="O82" s="18">
        <f>ROUND(L82+M82+N82,2)</f>
        <v>0</v>
      </c>
    </row>
    <row r="83" spans="1:15" x14ac:dyDescent="0.3">
      <c r="A83" s="24"/>
      <c r="B83" s="25" t="s">
        <v>205</v>
      </c>
      <c r="C83" s="24"/>
      <c r="D83" s="24"/>
      <c r="E83" s="24"/>
      <c r="F83" s="24"/>
      <c r="G83" s="24"/>
      <c r="H83" s="24"/>
      <c r="I83" s="24"/>
      <c r="J83" s="24"/>
      <c r="K83" s="24"/>
      <c r="L83" s="24"/>
      <c r="M83" s="24"/>
      <c r="N83" s="24"/>
      <c r="O83" s="24"/>
    </row>
    <row r="84" spans="1:15" x14ac:dyDescent="0.3">
      <c r="A84" s="17" t="s">
        <v>206</v>
      </c>
      <c r="B84" s="26" t="s">
        <v>207</v>
      </c>
      <c r="C84" s="17" t="s">
        <v>81</v>
      </c>
      <c r="D84" s="18">
        <v>81</v>
      </c>
      <c r="E84" s="27"/>
      <c r="F84" s="27"/>
      <c r="G84" s="29">
        <f t="shared" si="26"/>
        <v>0</v>
      </c>
      <c r="H84" s="27"/>
      <c r="I84" s="27"/>
      <c r="J84" s="18">
        <f>ROUND(G84+H84+I84,2)</f>
        <v>0</v>
      </c>
      <c r="K84" s="18">
        <f>ROUND(E84*D84,2)</f>
        <v>0</v>
      </c>
      <c r="L84" s="18">
        <f>ROUND(G84*D84,2)</f>
        <v>0</v>
      </c>
      <c r="M84" s="18">
        <f>ROUND(H84*D84,2)</f>
        <v>0</v>
      </c>
      <c r="N84" s="18">
        <f>ROUND(I84*D84,2)</f>
        <v>0</v>
      </c>
      <c r="O84" s="18">
        <f>ROUND(L84+M84+N84,2)</f>
        <v>0</v>
      </c>
    </row>
    <row r="85" spans="1:15" x14ac:dyDescent="0.3">
      <c r="A85" s="24"/>
      <c r="B85" s="25" t="s">
        <v>208</v>
      </c>
      <c r="C85" s="24"/>
      <c r="D85" s="24"/>
      <c r="E85" s="24"/>
      <c r="F85" s="24"/>
      <c r="G85" s="24"/>
      <c r="H85" s="24"/>
      <c r="I85" s="24"/>
      <c r="J85" s="24"/>
      <c r="K85" s="24"/>
      <c r="L85" s="24"/>
      <c r="M85" s="24"/>
      <c r="N85" s="24"/>
      <c r="O85" s="24"/>
    </row>
    <row r="86" spans="1:15" ht="24" x14ac:dyDescent="0.3">
      <c r="A86" s="17" t="s">
        <v>209</v>
      </c>
      <c r="B86" s="26" t="s">
        <v>210</v>
      </c>
      <c r="C86" s="17" t="s">
        <v>81</v>
      </c>
      <c r="D86" s="18">
        <v>35</v>
      </c>
      <c r="E86" s="27"/>
      <c r="F86" s="27"/>
      <c r="G86" s="29">
        <f t="shared" si="26"/>
        <v>0</v>
      </c>
      <c r="H86" s="27"/>
      <c r="I86" s="27"/>
      <c r="J86" s="18">
        <f>ROUND(G86+H86+I86,2)</f>
        <v>0</v>
      </c>
      <c r="K86" s="18">
        <f>ROUND(E86*D86,2)</f>
        <v>0</v>
      </c>
      <c r="L86" s="18">
        <f>ROUND(G86*D86,2)</f>
        <v>0</v>
      </c>
      <c r="M86" s="18">
        <f>ROUND(H86*D86,2)</f>
        <v>0</v>
      </c>
      <c r="N86" s="18">
        <f>ROUND(I86*D86,2)</f>
        <v>0</v>
      </c>
      <c r="O86" s="18">
        <f>ROUND(L86+M86+N86,2)</f>
        <v>0</v>
      </c>
    </row>
    <row r="87" spans="1:15" x14ac:dyDescent="0.3">
      <c r="A87" s="17" t="s">
        <v>211</v>
      </c>
      <c r="B87" s="26" t="s">
        <v>212</v>
      </c>
      <c r="C87" s="17" t="s">
        <v>81</v>
      </c>
      <c r="D87" s="18">
        <v>35</v>
      </c>
      <c r="E87" s="27"/>
      <c r="F87" s="27"/>
      <c r="G87" s="29">
        <f t="shared" si="26"/>
        <v>0</v>
      </c>
      <c r="H87" s="27"/>
      <c r="I87" s="27"/>
      <c r="J87" s="18">
        <f>ROUND(G87+H87+I87,2)</f>
        <v>0</v>
      </c>
      <c r="K87" s="18">
        <f>ROUND(E87*D87,2)</f>
        <v>0</v>
      </c>
      <c r="L87" s="18">
        <f>ROUND(G87*D87,2)</f>
        <v>0</v>
      </c>
      <c r="M87" s="18">
        <f>ROUND(H87*D87,2)</f>
        <v>0</v>
      </c>
      <c r="N87" s="18">
        <f>ROUND(I87*D87,2)</f>
        <v>0</v>
      </c>
      <c r="O87" s="18">
        <f>ROUND(L87+M87+N87,2)</f>
        <v>0</v>
      </c>
    </row>
    <row r="88" spans="1:15" x14ac:dyDescent="0.3">
      <c r="A88" s="24"/>
      <c r="B88" s="25" t="s">
        <v>213</v>
      </c>
      <c r="C88" s="24"/>
      <c r="D88" s="24"/>
      <c r="E88" s="24"/>
      <c r="F88" s="24"/>
      <c r="G88" s="24"/>
      <c r="H88" s="24"/>
      <c r="I88" s="24"/>
      <c r="J88" s="24"/>
      <c r="K88" s="24"/>
      <c r="L88" s="24"/>
      <c r="M88" s="24"/>
      <c r="N88" s="24"/>
      <c r="O88" s="24"/>
    </row>
    <row r="89" spans="1:15" x14ac:dyDescent="0.3">
      <c r="A89" s="17" t="s">
        <v>214</v>
      </c>
      <c r="B89" s="26" t="s">
        <v>215</v>
      </c>
      <c r="C89" s="17" t="s">
        <v>216</v>
      </c>
      <c r="D89" s="18">
        <v>25</v>
      </c>
      <c r="E89" s="27"/>
      <c r="F89" s="27"/>
      <c r="G89" s="29">
        <f t="shared" ref="G89" si="27">ROUND((E89*F89),2)</f>
        <v>0</v>
      </c>
      <c r="H89" s="27"/>
      <c r="I89" s="27"/>
      <c r="J89" s="18">
        <f>ROUND(G89+H89+I89,2)</f>
        <v>0</v>
      </c>
      <c r="K89" s="18">
        <f>ROUND(E89*D89,2)</f>
        <v>0</v>
      </c>
      <c r="L89" s="18">
        <f>ROUND(G89*D89,2)</f>
        <v>0</v>
      </c>
      <c r="M89" s="18">
        <f>ROUND(H89*D89,2)</f>
        <v>0</v>
      </c>
      <c r="N89" s="18">
        <f>ROUND(I89*D89,2)</f>
        <v>0</v>
      </c>
      <c r="O89" s="18">
        <f>ROUND(L89+M89+N89,2)</f>
        <v>0</v>
      </c>
    </row>
    <row r="90" spans="1:15" x14ac:dyDescent="0.3">
      <c r="A90" s="24"/>
      <c r="B90" s="25" t="s">
        <v>217</v>
      </c>
      <c r="C90" s="24"/>
      <c r="D90" s="24"/>
      <c r="E90" s="24"/>
      <c r="F90" s="24"/>
      <c r="G90" s="24"/>
      <c r="H90" s="24"/>
      <c r="I90" s="24"/>
      <c r="J90" s="24"/>
      <c r="K90" s="24"/>
      <c r="L90" s="24"/>
      <c r="M90" s="24"/>
      <c r="N90" s="24"/>
      <c r="O90" s="24"/>
    </row>
    <row r="91" spans="1:15" ht="24" x14ac:dyDescent="0.3">
      <c r="A91" s="17" t="s">
        <v>218</v>
      </c>
      <c r="B91" s="26" t="s">
        <v>219</v>
      </c>
      <c r="C91" s="17" t="s">
        <v>78</v>
      </c>
      <c r="D91" s="18">
        <v>88</v>
      </c>
      <c r="E91" s="27"/>
      <c r="F91" s="27"/>
      <c r="G91" s="29">
        <f t="shared" ref="G91:G92" si="28">ROUND((E91*F91),2)</f>
        <v>0</v>
      </c>
      <c r="H91" s="27"/>
      <c r="I91" s="27"/>
      <c r="J91" s="18">
        <f>ROUND(G91+H91+I91,2)</f>
        <v>0</v>
      </c>
      <c r="K91" s="18">
        <f>ROUND(E91*D91,2)</f>
        <v>0</v>
      </c>
      <c r="L91" s="18">
        <f>ROUND(G91*D91,2)</f>
        <v>0</v>
      </c>
      <c r="M91" s="18">
        <f>ROUND(H91*D91,2)</f>
        <v>0</v>
      </c>
      <c r="N91" s="18">
        <f>ROUND(I91*D91,2)</f>
        <v>0</v>
      </c>
      <c r="O91" s="18">
        <f>ROUND(L91+M91+N91,2)</f>
        <v>0</v>
      </c>
    </row>
    <row r="92" spans="1:15" ht="24" x14ac:dyDescent="0.3">
      <c r="A92" s="17" t="s">
        <v>220</v>
      </c>
      <c r="B92" s="26" t="s">
        <v>221</v>
      </c>
      <c r="C92" s="17" t="s">
        <v>78</v>
      </c>
      <c r="D92" s="18">
        <v>230</v>
      </c>
      <c r="E92" s="27"/>
      <c r="F92" s="27"/>
      <c r="G92" s="29">
        <f t="shared" si="28"/>
        <v>0</v>
      </c>
      <c r="H92" s="27"/>
      <c r="I92" s="27"/>
      <c r="J92" s="18">
        <f>ROUND(G92+H92+I92,2)</f>
        <v>0</v>
      </c>
      <c r="K92" s="18">
        <f>ROUND(E92*D92,2)</f>
        <v>0</v>
      </c>
      <c r="L92" s="18">
        <f>ROUND(G92*D92,2)</f>
        <v>0</v>
      </c>
      <c r="M92" s="18">
        <f>ROUND(H92*D92,2)</f>
        <v>0</v>
      </c>
      <c r="N92" s="18">
        <f>ROUND(I92*D92,2)</f>
        <v>0</v>
      </c>
      <c r="O92" s="18">
        <f>ROUND(L92+M92+N92,2)</f>
        <v>0</v>
      </c>
    </row>
    <row r="93" spans="1:15" x14ac:dyDescent="0.3">
      <c r="A93" s="24"/>
      <c r="B93" s="25" t="s">
        <v>222</v>
      </c>
      <c r="C93" s="24"/>
      <c r="D93" s="24"/>
      <c r="E93" s="24"/>
      <c r="F93" s="24"/>
      <c r="G93" s="24"/>
      <c r="H93" s="24"/>
      <c r="I93" s="24"/>
      <c r="J93" s="24"/>
      <c r="K93" s="24"/>
      <c r="L93" s="24"/>
      <c r="M93" s="24"/>
      <c r="N93" s="24"/>
      <c r="O93" s="24"/>
    </row>
    <row r="94" spans="1:15" ht="24" x14ac:dyDescent="0.3">
      <c r="A94" s="17" t="s">
        <v>223</v>
      </c>
      <c r="B94" s="26" t="s">
        <v>224</v>
      </c>
      <c r="C94" s="17" t="s">
        <v>78</v>
      </c>
      <c r="D94" s="18">
        <v>12</v>
      </c>
      <c r="E94" s="27"/>
      <c r="F94" s="27"/>
      <c r="G94" s="29">
        <f t="shared" ref="G94:G95" si="29">ROUND((E94*F94),2)</f>
        <v>0</v>
      </c>
      <c r="H94" s="27"/>
      <c r="I94" s="27"/>
      <c r="J94" s="18">
        <f>ROUND(G94+H94+I94,2)</f>
        <v>0</v>
      </c>
      <c r="K94" s="18">
        <f>ROUND(E94*D94,2)</f>
        <v>0</v>
      </c>
      <c r="L94" s="18">
        <f>ROUND(G94*D94,2)</f>
        <v>0</v>
      </c>
      <c r="M94" s="18">
        <f>ROUND(H94*D94,2)</f>
        <v>0</v>
      </c>
      <c r="N94" s="18">
        <f>ROUND(I94*D94,2)</f>
        <v>0</v>
      </c>
      <c r="O94" s="18">
        <f>ROUND(L94+M94+N94,2)</f>
        <v>0</v>
      </c>
    </row>
    <row r="95" spans="1:15" ht="24" x14ac:dyDescent="0.3">
      <c r="A95" s="17" t="s">
        <v>225</v>
      </c>
      <c r="B95" s="26" t="s">
        <v>226</v>
      </c>
      <c r="C95" s="17" t="s">
        <v>81</v>
      </c>
      <c r="D95" s="18">
        <v>12</v>
      </c>
      <c r="E95" s="27"/>
      <c r="F95" s="27"/>
      <c r="G95" s="29">
        <f t="shared" si="29"/>
        <v>0</v>
      </c>
      <c r="H95" s="27"/>
      <c r="I95" s="27"/>
      <c r="J95" s="18">
        <f>ROUND(G95+H95+I95,2)</f>
        <v>0</v>
      </c>
      <c r="K95" s="18">
        <f>ROUND(E95*D95,2)</f>
        <v>0</v>
      </c>
      <c r="L95" s="18">
        <f>ROUND(G95*D95,2)</f>
        <v>0</v>
      </c>
      <c r="M95" s="18">
        <f>ROUND(H95*D95,2)</f>
        <v>0</v>
      </c>
      <c r="N95" s="18">
        <f>ROUND(I95*D95,2)</f>
        <v>0</v>
      </c>
      <c r="O95" s="18">
        <f>ROUND(L95+M95+N95,2)</f>
        <v>0</v>
      </c>
    </row>
    <row r="96" spans="1:15" x14ac:dyDescent="0.3">
      <c r="A96" s="24"/>
      <c r="B96" s="25" t="s">
        <v>227</v>
      </c>
      <c r="C96" s="24"/>
      <c r="D96" s="24"/>
      <c r="E96" s="24"/>
      <c r="F96" s="24"/>
      <c r="G96" s="24"/>
      <c r="H96" s="24"/>
      <c r="I96" s="24"/>
      <c r="J96" s="24"/>
      <c r="K96" s="24"/>
      <c r="L96" s="24"/>
      <c r="M96" s="24"/>
      <c r="N96" s="24"/>
      <c r="O96" s="24"/>
    </row>
    <row r="97" spans="1:15" x14ac:dyDescent="0.3">
      <c r="A97" s="24"/>
      <c r="B97" s="25" t="s">
        <v>228</v>
      </c>
      <c r="C97" s="24"/>
      <c r="D97" s="24"/>
      <c r="E97" s="24"/>
      <c r="F97" s="24"/>
      <c r="G97" s="24"/>
      <c r="H97" s="24"/>
      <c r="I97" s="24"/>
      <c r="J97" s="24"/>
      <c r="K97" s="24"/>
      <c r="L97" s="24"/>
      <c r="M97" s="24"/>
      <c r="N97" s="24"/>
      <c r="O97" s="24"/>
    </row>
    <row r="98" spans="1:15" x14ac:dyDescent="0.3">
      <c r="A98" s="17" t="s">
        <v>229</v>
      </c>
      <c r="B98" s="26" t="s">
        <v>230</v>
      </c>
      <c r="C98" s="17" t="s">
        <v>86</v>
      </c>
      <c r="D98" s="18">
        <v>2</v>
      </c>
      <c r="E98" s="27"/>
      <c r="F98" s="27"/>
      <c r="G98" s="29">
        <f t="shared" ref="G98:G103" si="30">ROUND((E98*F98),2)</f>
        <v>0</v>
      </c>
      <c r="H98" s="27"/>
      <c r="I98" s="27"/>
      <c r="J98" s="18">
        <f t="shared" ref="J98:J103" si="31">ROUND(G98+H98+I98,2)</f>
        <v>0</v>
      </c>
      <c r="K98" s="18">
        <f t="shared" ref="K98:K103" si="32">ROUND(E98*D98,2)</f>
        <v>0</v>
      </c>
      <c r="L98" s="18">
        <f t="shared" ref="L98:L103" si="33">ROUND(G98*D98,2)</f>
        <v>0</v>
      </c>
      <c r="M98" s="18">
        <f t="shared" ref="M98:M103" si="34">ROUND(H98*D98,2)</f>
        <v>0</v>
      </c>
      <c r="N98" s="18">
        <f t="shared" ref="N98:N103" si="35">ROUND(I98*D98,2)</f>
        <v>0</v>
      </c>
      <c r="O98" s="18">
        <f t="shared" ref="O98:O103" si="36">ROUND(L98+M98+N98,2)</f>
        <v>0</v>
      </c>
    </row>
    <row r="99" spans="1:15" x14ac:dyDescent="0.3">
      <c r="A99" s="17" t="s">
        <v>231</v>
      </c>
      <c r="B99" s="26" t="s">
        <v>232</v>
      </c>
      <c r="C99" s="17" t="s">
        <v>86</v>
      </c>
      <c r="D99" s="18">
        <v>4</v>
      </c>
      <c r="E99" s="27"/>
      <c r="F99" s="27"/>
      <c r="G99" s="29">
        <f t="shared" si="30"/>
        <v>0</v>
      </c>
      <c r="H99" s="27"/>
      <c r="I99" s="27"/>
      <c r="J99" s="18">
        <f t="shared" si="31"/>
        <v>0</v>
      </c>
      <c r="K99" s="18">
        <f t="shared" si="32"/>
        <v>0</v>
      </c>
      <c r="L99" s="18">
        <f t="shared" si="33"/>
        <v>0</v>
      </c>
      <c r="M99" s="18">
        <f t="shared" si="34"/>
        <v>0</v>
      </c>
      <c r="N99" s="18">
        <f t="shared" si="35"/>
        <v>0</v>
      </c>
      <c r="O99" s="18">
        <f t="shared" si="36"/>
        <v>0</v>
      </c>
    </row>
    <row r="100" spans="1:15" x14ac:dyDescent="0.3">
      <c r="A100" s="17" t="s">
        <v>233</v>
      </c>
      <c r="B100" s="26" t="s">
        <v>234</v>
      </c>
      <c r="C100" s="17" t="s">
        <v>86</v>
      </c>
      <c r="D100" s="18">
        <v>4</v>
      </c>
      <c r="E100" s="27"/>
      <c r="F100" s="27"/>
      <c r="G100" s="29">
        <f t="shared" si="30"/>
        <v>0</v>
      </c>
      <c r="H100" s="27"/>
      <c r="I100" s="27"/>
      <c r="J100" s="18">
        <f t="shared" si="31"/>
        <v>0</v>
      </c>
      <c r="K100" s="18">
        <f t="shared" si="32"/>
        <v>0</v>
      </c>
      <c r="L100" s="18">
        <f t="shared" si="33"/>
        <v>0</v>
      </c>
      <c r="M100" s="18">
        <f t="shared" si="34"/>
        <v>0</v>
      </c>
      <c r="N100" s="18">
        <f t="shared" si="35"/>
        <v>0</v>
      </c>
      <c r="O100" s="18">
        <f t="shared" si="36"/>
        <v>0</v>
      </c>
    </row>
    <row r="101" spans="1:15" x14ac:dyDescent="0.3">
      <c r="A101" s="17" t="s">
        <v>235</v>
      </c>
      <c r="B101" s="26" t="s">
        <v>236</v>
      </c>
      <c r="C101" s="17" t="s">
        <v>86</v>
      </c>
      <c r="D101" s="18">
        <v>2</v>
      </c>
      <c r="E101" s="27"/>
      <c r="F101" s="27"/>
      <c r="G101" s="29">
        <f t="shared" si="30"/>
        <v>0</v>
      </c>
      <c r="H101" s="27"/>
      <c r="I101" s="27"/>
      <c r="J101" s="18">
        <f t="shared" si="31"/>
        <v>0</v>
      </c>
      <c r="K101" s="18">
        <f t="shared" si="32"/>
        <v>0</v>
      </c>
      <c r="L101" s="18">
        <f t="shared" si="33"/>
        <v>0</v>
      </c>
      <c r="M101" s="18">
        <f t="shared" si="34"/>
        <v>0</v>
      </c>
      <c r="N101" s="18">
        <f t="shared" si="35"/>
        <v>0</v>
      </c>
      <c r="O101" s="18">
        <f t="shared" si="36"/>
        <v>0</v>
      </c>
    </row>
    <row r="102" spans="1:15" x14ac:dyDescent="0.3">
      <c r="A102" s="17" t="s">
        <v>237</v>
      </c>
      <c r="B102" s="26" t="s">
        <v>238</v>
      </c>
      <c r="C102" s="17" t="s">
        <v>86</v>
      </c>
      <c r="D102" s="18">
        <v>1</v>
      </c>
      <c r="E102" s="27"/>
      <c r="F102" s="27"/>
      <c r="G102" s="29">
        <f t="shared" si="30"/>
        <v>0</v>
      </c>
      <c r="H102" s="27"/>
      <c r="I102" s="27"/>
      <c r="J102" s="18">
        <f t="shared" si="31"/>
        <v>0</v>
      </c>
      <c r="K102" s="18">
        <f t="shared" si="32"/>
        <v>0</v>
      </c>
      <c r="L102" s="18">
        <f t="shared" si="33"/>
        <v>0</v>
      </c>
      <c r="M102" s="18">
        <f t="shared" si="34"/>
        <v>0</v>
      </c>
      <c r="N102" s="18">
        <f t="shared" si="35"/>
        <v>0</v>
      </c>
      <c r="O102" s="18">
        <f t="shared" si="36"/>
        <v>0</v>
      </c>
    </row>
    <row r="103" spans="1:15" x14ac:dyDescent="0.3">
      <c r="A103" s="17" t="s">
        <v>239</v>
      </c>
      <c r="B103" s="26" t="s">
        <v>240</v>
      </c>
      <c r="C103" s="17" t="s">
        <v>72</v>
      </c>
      <c r="D103" s="18">
        <v>8</v>
      </c>
      <c r="E103" s="27"/>
      <c r="F103" s="27"/>
      <c r="G103" s="29">
        <f t="shared" si="30"/>
        <v>0</v>
      </c>
      <c r="H103" s="27"/>
      <c r="I103" s="27"/>
      <c r="J103" s="18">
        <f t="shared" si="31"/>
        <v>0</v>
      </c>
      <c r="K103" s="18">
        <f t="shared" si="32"/>
        <v>0</v>
      </c>
      <c r="L103" s="18">
        <f t="shared" si="33"/>
        <v>0</v>
      </c>
      <c r="M103" s="18">
        <f t="shared" si="34"/>
        <v>0</v>
      </c>
      <c r="N103" s="18">
        <f t="shared" si="35"/>
        <v>0</v>
      </c>
      <c r="O103" s="18">
        <f t="shared" si="36"/>
        <v>0</v>
      </c>
    </row>
    <row r="104" spans="1:15" ht="24" customHeight="1" x14ac:dyDescent="0.3">
      <c r="A104" s="24"/>
      <c r="B104" s="25" t="s">
        <v>241</v>
      </c>
      <c r="C104" s="24"/>
      <c r="D104" s="24"/>
      <c r="E104" s="24"/>
      <c r="F104" s="24"/>
      <c r="G104" s="24"/>
      <c r="H104" s="24"/>
      <c r="I104" s="24"/>
      <c r="J104" s="24"/>
      <c r="K104" s="28">
        <f>SUM(K10:K103)</f>
        <v>0</v>
      </c>
      <c r="L104" s="28">
        <f>SUM(L10:L103)</f>
        <v>0</v>
      </c>
      <c r="M104" s="28">
        <f>SUM(M10:M103)</f>
        <v>0</v>
      </c>
      <c r="N104" s="28">
        <f>SUM(N10:N103)</f>
        <v>0</v>
      </c>
      <c r="O104" s="28">
        <f>SUM(O10:O103)</f>
        <v>0</v>
      </c>
    </row>
  </sheetData>
  <mergeCells count="3">
    <mergeCell ref="A5:B5"/>
    <mergeCell ref="E7:J7"/>
    <mergeCell ref="K7:O7"/>
  </mergeCells>
  <pageMargins left="0.75" right="0.75" top="1" bottom="1" header="0.511811023622047" footer="0.511811023622047"/>
  <pageSetup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31"/>
  <sheetViews>
    <sheetView showGridLines="0" topLeftCell="B1" zoomScaleNormal="100" workbookViewId="0">
      <pane ySplit="8" topLeftCell="A10" activePane="bottomLeft" state="frozen"/>
      <selection pane="bottomLeft" activeCell="K24" sqref="K24"/>
    </sheetView>
  </sheetViews>
  <sheetFormatPr defaultColWidth="8.5546875" defaultRowHeight="14.4" x14ac:dyDescent="0.3"/>
  <cols>
    <col min="1" max="1" width="7" customWidth="1"/>
    <col min="2" max="2" width="52" customWidth="1"/>
    <col min="3" max="3" width="8" customWidth="1"/>
    <col min="4" max="5" width="10" customWidth="1"/>
    <col min="6" max="6" width="11" customWidth="1"/>
    <col min="7" max="7" width="10" customWidth="1"/>
    <col min="8" max="8" width="12" customWidth="1"/>
    <col min="9" max="9" width="10" customWidth="1"/>
    <col min="10" max="12" width="11" customWidth="1"/>
    <col min="13" max="13" width="12" customWidth="1"/>
    <col min="14" max="14" width="11" customWidth="1"/>
    <col min="15" max="15" width="12" customWidth="1"/>
  </cols>
  <sheetData>
    <row r="1" spans="1:15" ht="15.6" x14ac:dyDescent="0.3">
      <c r="A1" s="4" t="s">
        <v>242</v>
      </c>
    </row>
    <row r="2" spans="1:15" x14ac:dyDescent="0.3">
      <c r="A2" s="7" t="s">
        <v>51</v>
      </c>
    </row>
    <row r="3" spans="1:15" x14ac:dyDescent="0.3">
      <c r="A3" s="22" t="s">
        <v>243</v>
      </c>
    </row>
    <row r="5" spans="1:15" x14ac:dyDescent="0.3">
      <c r="A5" s="37" t="s">
        <v>61</v>
      </c>
      <c r="B5" s="37"/>
      <c r="C5" s="14">
        <f>O31</f>
        <v>0</v>
      </c>
    </row>
    <row r="7" spans="1:15" ht="15" customHeight="1" x14ac:dyDescent="0.3">
      <c r="E7" s="38" t="s">
        <v>62</v>
      </c>
      <c r="F7" s="38"/>
      <c r="G7" s="38"/>
      <c r="H7" s="38"/>
      <c r="I7" s="38"/>
      <c r="J7" s="38"/>
      <c r="K7" s="38" t="s">
        <v>63</v>
      </c>
      <c r="L7" s="38"/>
      <c r="M7" s="38"/>
      <c r="N7" s="38"/>
      <c r="O7" s="38"/>
    </row>
    <row r="8" spans="1:15" ht="39.75" customHeight="1" x14ac:dyDescent="0.3">
      <c r="A8" s="23" t="s">
        <v>40</v>
      </c>
      <c r="B8" s="23" t="s">
        <v>64</v>
      </c>
      <c r="C8" s="23" t="s">
        <v>65</v>
      </c>
      <c r="D8" s="23" t="s">
        <v>66</v>
      </c>
      <c r="E8" s="23" t="s">
        <v>67</v>
      </c>
      <c r="F8" s="23" t="s">
        <v>68</v>
      </c>
      <c r="G8" s="23" t="s">
        <v>44</v>
      </c>
      <c r="H8" s="23" t="s">
        <v>45</v>
      </c>
      <c r="I8" s="23" t="s">
        <v>46</v>
      </c>
      <c r="J8" s="23" t="s">
        <v>69</v>
      </c>
      <c r="K8" s="23" t="s">
        <v>43</v>
      </c>
      <c r="L8" s="23" t="s">
        <v>44</v>
      </c>
      <c r="M8" s="23" t="s">
        <v>45</v>
      </c>
      <c r="N8" s="23" t="s">
        <v>46</v>
      </c>
      <c r="O8" s="23" t="s">
        <v>69</v>
      </c>
    </row>
    <row r="9" spans="1:15" x14ac:dyDescent="0.3">
      <c r="A9" s="24"/>
      <c r="B9" s="25" t="s">
        <v>244</v>
      </c>
      <c r="C9" s="24"/>
      <c r="D9" s="24"/>
      <c r="E9" s="24"/>
      <c r="F9" s="24"/>
      <c r="G9" s="24"/>
      <c r="H9" s="24"/>
      <c r="I9" s="24"/>
      <c r="J9" s="24"/>
      <c r="K9" s="24"/>
      <c r="L9" s="24"/>
      <c r="M9" s="24"/>
      <c r="N9" s="24"/>
      <c r="O9" s="24"/>
    </row>
    <row r="10" spans="1:15" x14ac:dyDescent="0.3">
      <c r="A10" s="17" t="s">
        <v>15</v>
      </c>
      <c r="B10" s="26" t="s">
        <v>245</v>
      </c>
      <c r="C10" s="17" t="s">
        <v>246</v>
      </c>
      <c r="D10" s="18">
        <v>1</v>
      </c>
      <c r="E10" s="27"/>
      <c r="F10" s="27"/>
      <c r="G10" s="29">
        <f>ROUND((E10*F10),2)</f>
        <v>0</v>
      </c>
      <c r="H10" s="27"/>
      <c r="I10" s="27"/>
      <c r="J10" s="18">
        <f t="shared" ref="J10:J17" si="0">ROUND(G10+H10+I10,2)</f>
        <v>0</v>
      </c>
      <c r="K10" s="18">
        <f t="shared" ref="K10:K17" si="1">ROUND(E10*D10,2)</f>
        <v>0</v>
      </c>
      <c r="L10" s="18">
        <f t="shared" ref="L10:L17" si="2">ROUND(G10*D10,2)</f>
        <v>0</v>
      </c>
      <c r="M10" s="18">
        <f t="shared" ref="M10:M17" si="3">ROUND(H10*D10,2)</f>
        <v>0</v>
      </c>
      <c r="N10" s="18">
        <f t="shared" ref="N10:N17" si="4">ROUND(I10*D10,2)</f>
        <v>0</v>
      </c>
      <c r="O10" s="18">
        <f t="shared" ref="O10:O17" si="5">ROUND(L10+M10+N10,2)</f>
        <v>0</v>
      </c>
    </row>
    <row r="11" spans="1:15" x14ac:dyDescent="0.3">
      <c r="A11" s="17" t="s">
        <v>17</v>
      </c>
      <c r="B11" s="26" t="s">
        <v>247</v>
      </c>
      <c r="C11" s="17" t="s">
        <v>78</v>
      </c>
      <c r="D11" s="18">
        <v>9</v>
      </c>
      <c r="E11" s="27"/>
      <c r="F11" s="27"/>
      <c r="G11" s="29">
        <f t="shared" ref="G11:G30" si="6">ROUND((E11*F11),2)</f>
        <v>0</v>
      </c>
      <c r="H11" s="27"/>
      <c r="I11" s="27"/>
      <c r="J11" s="18">
        <f t="shared" si="0"/>
        <v>0</v>
      </c>
      <c r="K11" s="18">
        <f t="shared" si="1"/>
        <v>0</v>
      </c>
      <c r="L11" s="18">
        <f t="shared" si="2"/>
        <v>0</v>
      </c>
      <c r="M11" s="18">
        <f t="shared" si="3"/>
        <v>0</v>
      </c>
      <c r="N11" s="18">
        <f t="shared" si="4"/>
        <v>0</v>
      </c>
      <c r="O11" s="18">
        <f t="shared" si="5"/>
        <v>0</v>
      </c>
    </row>
    <row r="12" spans="1:15" x14ac:dyDescent="0.3">
      <c r="A12" s="17" t="s">
        <v>52</v>
      </c>
      <c r="B12" s="26" t="s">
        <v>248</v>
      </c>
      <c r="C12" s="17" t="s">
        <v>159</v>
      </c>
      <c r="D12" s="18">
        <v>0.7</v>
      </c>
      <c r="E12" s="27"/>
      <c r="F12" s="27"/>
      <c r="G12" s="29">
        <f t="shared" si="6"/>
        <v>0</v>
      </c>
      <c r="H12" s="27"/>
      <c r="I12" s="27"/>
      <c r="J12" s="18">
        <f t="shared" si="0"/>
        <v>0</v>
      </c>
      <c r="K12" s="18">
        <f t="shared" si="1"/>
        <v>0</v>
      </c>
      <c r="L12" s="18">
        <f t="shared" si="2"/>
        <v>0</v>
      </c>
      <c r="M12" s="18">
        <f t="shared" si="3"/>
        <v>0</v>
      </c>
      <c r="N12" s="18">
        <f t="shared" si="4"/>
        <v>0</v>
      </c>
      <c r="O12" s="18">
        <f t="shared" si="5"/>
        <v>0</v>
      </c>
    </row>
    <row r="13" spans="1:15" x14ac:dyDescent="0.3">
      <c r="A13" s="17" t="s">
        <v>76</v>
      </c>
      <c r="B13" s="26" t="s">
        <v>249</v>
      </c>
      <c r="C13" s="17" t="s">
        <v>250</v>
      </c>
      <c r="D13" s="18">
        <v>6</v>
      </c>
      <c r="E13" s="27"/>
      <c r="F13" s="27"/>
      <c r="G13" s="29">
        <f t="shared" si="6"/>
        <v>0</v>
      </c>
      <c r="H13" s="27"/>
      <c r="I13" s="27"/>
      <c r="J13" s="18">
        <f t="shared" si="0"/>
        <v>0</v>
      </c>
      <c r="K13" s="18">
        <f t="shared" si="1"/>
        <v>0</v>
      </c>
      <c r="L13" s="18">
        <f t="shared" si="2"/>
        <v>0</v>
      </c>
      <c r="M13" s="18">
        <f t="shared" si="3"/>
        <v>0</v>
      </c>
      <c r="N13" s="18">
        <f t="shared" si="4"/>
        <v>0</v>
      </c>
      <c r="O13" s="18">
        <f t="shared" si="5"/>
        <v>0</v>
      </c>
    </row>
    <row r="14" spans="1:15" x14ac:dyDescent="0.3">
      <c r="A14" s="17" t="s">
        <v>251</v>
      </c>
      <c r="B14" s="26" t="s">
        <v>252</v>
      </c>
      <c r="C14" s="17" t="s">
        <v>250</v>
      </c>
      <c r="D14" s="18">
        <v>4</v>
      </c>
      <c r="E14" s="27"/>
      <c r="F14" s="27"/>
      <c r="G14" s="29">
        <f t="shared" si="6"/>
        <v>0</v>
      </c>
      <c r="H14" s="27"/>
      <c r="I14" s="27"/>
      <c r="J14" s="18">
        <f t="shared" si="0"/>
        <v>0</v>
      </c>
      <c r="K14" s="18">
        <f t="shared" si="1"/>
        <v>0</v>
      </c>
      <c r="L14" s="18">
        <f t="shared" si="2"/>
        <v>0</v>
      </c>
      <c r="M14" s="18">
        <f t="shared" si="3"/>
        <v>0</v>
      </c>
      <c r="N14" s="18">
        <f t="shared" si="4"/>
        <v>0</v>
      </c>
      <c r="O14" s="18">
        <f t="shared" si="5"/>
        <v>0</v>
      </c>
    </row>
    <row r="15" spans="1:15" x14ac:dyDescent="0.3">
      <c r="A15" s="17" t="s">
        <v>253</v>
      </c>
      <c r="B15" s="26" t="s">
        <v>254</v>
      </c>
      <c r="C15" s="17" t="s">
        <v>246</v>
      </c>
      <c r="D15" s="18">
        <v>1</v>
      </c>
      <c r="E15" s="27"/>
      <c r="F15" s="27"/>
      <c r="G15" s="29">
        <f t="shared" si="6"/>
        <v>0</v>
      </c>
      <c r="H15" s="27"/>
      <c r="I15" s="27"/>
      <c r="J15" s="18">
        <f t="shared" si="0"/>
        <v>0</v>
      </c>
      <c r="K15" s="18">
        <f t="shared" si="1"/>
        <v>0</v>
      </c>
      <c r="L15" s="18">
        <f t="shared" si="2"/>
        <v>0</v>
      </c>
      <c r="M15" s="18">
        <f t="shared" si="3"/>
        <v>0</v>
      </c>
      <c r="N15" s="18">
        <f t="shared" si="4"/>
        <v>0</v>
      </c>
      <c r="O15" s="18">
        <f t="shared" si="5"/>
        <v>0</v>
      </c>
    </row>
    <row r="16" spans="1:15" ht="24" x14ac:dyDescent="0.3">
      <c r="A16" s="17" t="s">
        <v>255</v>
      </c>
      <c r="B16" s="26" t="s">
        <v>256</v>
      </c>
      <c r="C16" s="17" t="s">
        <v>78</v>
      </c>
      <c r="D16" s="18">
        <v>82.5</v>
      </c>
      <c r="E16" s="27"/>
      <c r="F16" s="27"/>
      <c r="G16" s="29">
        <f t="shared" si="6"/>
        <v>0</v>
      </c>
      <c r="H16" s="27"/>
      <c r="I16" s="27"/>
      <c r="J16" s="18">
        <f t="shared" si="0"/>
        <v>0</v>
      </c>
      <c r="K16" s="18">
        <f t="shared" si="1"/>
        <v>0</v>
      </c>
      <c r="L16" s="18">
        <f t="shared" si="2"/>
        <v>0</v>
      </c>
      <c r="M16" s="18">
        <f t="shared" si="3"/>
        <v>0</v>
      </c>
      <c r="N16" s="18">
        <f t="shared" si="4"/>
        <v>0</v>
      </c>
      <c r="O16" s="18">
        <f t="shared" si="5"/>
        <v>0</v>
      </c>
    </row>
    <row r="17" spans="1:15" x14ac:dyDescent="0.3">
      <c r="A17" s="17" t="s">
        <v>87</v>
      </c>
      <c r="B17" s="26" t="s">
        <v>257</v>
      </c>
      <c r="C17" s="17" t="s">
        <v>246</v>
      </c>
      <c r="D17" s="18">
        <v>1</v>
      </c>
      <c r="E17" s="27"/>
      <c r="F17" s="27"/>
      <c r="G17" s="29">
        <f t="shared" si="6"/>
        <v>0</v>
      </c>
      <c r="H17" s="27"/>
      <c r="I17" s="27"/>
      <c r="J17" s="18">
        <f t="shared" si="0"/>
        <v>0</v>
      </c>
      <c r="K17" s="18">
        <f t="shared" si="1"/>
        <v>0</v>
      </c>
      <c r="L17" s="18">
        <f t="shared" si="2"/>
        <v>0</v>
      </c>
      <c r="M17" s="18">
        <f t="shared" si="3"/>
        <v>0</v>
      </c>
      <c r="N17" s="18">
        <f t="shared" si="4"/>
        <v>0</v>
      </c>
      <c r="O17" s="18">
        <f t="shared" si="5"/>
        <v>0</v>
      </c>
    </row>
    <row r="18" spans="1:15" x14ac:dyDescent="0.3">
      <c r="A18" s="24"/>
      <c r="B18" s="25" t="s">
        <v>133</v>
      </c>
      <c r="C18" s="24"/>
      <c r="D18" s="24"/>
      <c r="E18" s="24"/>
      <c r="F18" s="24"/>
      <c r="G18" s="24"/>
      <c r="H18" s="24"/>
      <c r="I18" s="24"/>
      <c r="J18" s="24"/>
      <c r="K18" s="24"/>
      <c r="L18" s="24"/>
      <c r="M18" s="24"/>
      <c r="N18" s="24"/>
      <c r="O18" s="24"/>
    </row>
    <row r="19" spans="1:15" x14ac:dyDescent="0.3">
      <c r="A19" s="17" t="s">
        <v>15</v>
      </c>
      <c r="B19" s="26" t="s">
        <v>258</v>
      </c>
      <c r="C19" s="17" t="s">
        <v>78</v>
      </c>
      <c r="D19" s="18">
        <v>9</v>
      </c>
      <c r="E19" s="27"/>
      <c r="F19" s="27"/>
      <c r="G19" s="29">
        <f t="shared" si="6"/>
        <v>0</v>
      </c>
      <c r="H19" s="27"/>
      <c r="I19" s="27"/>
      <c r="J19" s="18">
        <f t="shared" ref="J19:J30" si="7">ROUND(G19+H19+I19,2)</f>
        <v>0</v>
      </c>
      <c r="K19" s="18">
        <f t="shared" ref="K19:K30" si="8">ROUND(E19*D19,2)</f>
        <v>0</v>
      </c>
      <c r="L19" s="18">
        <f t="shared" ref="L19:L30" si="9">ROUND(G19*D19,2)</f>
        <v>0</v>
      </c>
      <c r="M19" s="18">
        <f t="shared" ref="M19:M30" si="10">ROUND(H19*D19,2)</f>
        <v>0</v>
      </c>
      <c r="N19" s="18">
        <f t="shared" ref="N19:N30" si="11">ROUND(I19*D19,2)</f>
        <v>0</v>
      </c>
      <c r="O19" s="18">
        <f t="shared" ref="O19:O30" si="12">ROUND(L19+M19+N19,2)</f>
        <v>0</v>
      </c>
    </row>
    <row r="20" spans="1:15" x14ac:dyDescent="0.3">
      <c r="A20" s="17" t="s">
        <v>17</v>
      </c>
      <c r="B20" s="26" t="s">
        <v>259</v>
      </c>
      <c r="C20" s="17" t="s">
        <v>159</v>
      </c>
      <c r="D20" s="18">
        <v>0.1</v>
      </c>
      <c r="E20" s="27"/>
      <c r="F20" s="27"/>
      <c r="G20" s="29">
        <f t="shared" si="6"/>
        <v>0</v>
      </c>
      <c r="H20" s="27"/>
      <c r="I20" s="27"/>
      <c r="J20" s="18">
        <f t="shared" si="7"/>
        <v>0</v>
      </c>
      <c r="K20" s="18">
        <f t="shared" si="8"/>
        <v>0</v>
      </c>
      <c r="L20" s="18">
        <f t="shared" si="9"/>
        <v>0</v>
      </c>
      <c r="M20" s="18">
        <f t="shared" si="10"/>
        <v>0</v>
      </c>
      <c r="N20" s="18">
        <f t="shared" si="11"/>
        <v>0</v>
      </c>
      <c r="O20" s="18">
        <f t="shared" si="12"/>
        <v>0</v>
      </c>
    </row>
    <row r="21" spans="1:15" x14ac:dyDescent="0.3">
      <c r="A21" s="17" t="s">
        <v>52</v>
      </c>
      <c r="B21" s="26" t="s">
        <v>260</v>
      </c>
      <c r="C21" s="17" t="s">
        <v>250</v>
      </c>
      <c r="D21" s="18">
        <v>4</v>
      </c>
      <c r="E21" s="27"/>
      <c r="F21" s="27"/>
      <c r="G21" s="29">
        <f t="shared" si="6"/>
        <v>0</v>
      </c>
      <c r="H21" s="27"/>
      <c r="I21" s="27"/>
      <c r="J21" s="18">
        <f t="shared" si="7"/>
        <v>0</v>
      </c>
      <c r="K21" s="18">
        <f t="shared" si="8"/>
        <v>0</v>
      </c>
      <c r="L21" s="18">
        <f t="shared" si="9"/>
        <v>0</v>
      </c>
      <c r="M21" s="18">
        <f t="shared" si="10"/>
        <v>0</v>
      </c>
      <c r="N21" s="18">
        <f t="shared" si="11"/>
        <v>0</v>
      </c>
      <c r="O21" s="18">
        <f t="shared" si="12"/>
        <v>0</v>
      </c>
    </row>
    <row r="22" spans="1:15" x14ac:dyDescent="0.3">
      <c r="A22" s="17" t="s">
        <v>76</v>
      </c>
      <c r="B22" s="26" t="s">
        <v>261</v>
      </c>
      <c r="C22" s="17" t="s">
        <v>250</v>
      </c>
      <c r="D22" s="18">
        <v>2</v>
      </c>
      <c r="E22" s="27"/>
      <c r="F22" s="27"/>
      <c r="G22" s="29">
        <f t="shared" si="6"/>
        <v>0</v>
      </c>
      <c r="H22" s="27"/>
      <c r="I22" s="27"/>
      <c r="J22" s="18">
        <f t="shared" si="7"/>
        <v>0</v>
      </c>
      <c r="K22" s="18">
        <f t="shared" si="8"/>
        <v>0</v>
      </c>
      <c r="L22" s="18">
        <f t="shared" si="9"/>
        <v>0</v>
      </c>
      <c r="M22" s="18">
        <f t="shared" si="10"/>
        <v>0</v>
      </c>
      <c r="N22" s="18">
        <f t="shared" si="11"/>
        <v>0</v>
      </c>
      <c r="O22" s="18">
        <f t="shared" si="12"/>
        <v>0</v>
      </c>
    </row>
    <row r="23" spans="1:15" x14ac:dyDescent="0.3">
      <c r="A23" s="17" t="s">
        <v>79</v>
      </c>
      <c r="B23" s="26" t="s">
        <v>262</v>
      </c>
      <c r="C23" s="17" t="s">
        <v>250</v>
      </c>
      <c r="D23" s="18">
        <v>4</v>
      </c>
      <c r="E23" s="27"/>
      <c r="F23" s="27"/>
      <c r="G23" s="29">
        <f t="shared" si="6"/>
        <v>0</v>
      </c>
      <c r="H23" s="27"/>
      <c r="I23" s="27"/>
      <c r="J23" s="18">
        <f t="shared" si="7"/>
        <v>0</v>
      </c>
      <c r="K23" s="18">
        <f t="shared" si="8"/>
        <v>0</v>
      </c>
      <c r="L23" s="18">
        <f t="shared" si="9"/>
        <v>0</v>
      </c>
      <c r="M23" s="18">
        <f t="shared" si="10"/>
        <v>0</v>
      </c>
      <c r="N23" s="18">
        <f t="shared" si="11"/>
        <v>0</v>
      </c>
      <c r="O23" s="18">
        <f t="shared" si="12"/>
        <v>0</v>
      </c>
    </row>
    <row r="24" spans="1:15" x14ac:dyDescent="0.3">
      <c r="A24" s="17" t="s">
        <v>82</v>
      </c>
      <c r="B24" s="26" t="s">
        <v>263</v>
      </c>
      <c r="C24" s="17" t="s">
        <v>250</v>
      </c>
      <c r="D24" s="18">
        <v>4</v>
      </c>
      <c r="E24" s="27"/>
      <c r="F24" s="27"/>
      <c r="G24" s="29">
        <f t="shared" si="6"/>
        <v>0</v>
      </c>
      <c r="H24" s="27"/>
      <c r="I24" s="27"/>
      <c r="J24" s="18">
        <f t="shared" si="7"/>
        <v>0</v>
      </c>
      <c r="K24" s="18">
        <f t="shared" si="8"/>
        <v>0</v>
      </c>
      <c r="L24" s="18">
        <f t="shared" si="9"/>
        <v>0</v>
      </c>
      <c r="M24" s="18">
        <f t="shared" si="10"/>
        <v>0</v>
      </c>
      <c r="N24" s="18">
        <f t="shared" si="11"/>
        <v>0</v>
      </c>
      <c r="O24" s="18">
        <f t="shared" si="12"/>
        <v>0</v>
      </c>
    </row>
    <row r="25" spans="1:15" x14ac:dyDescent="0.3">
      <c r="A25" s="17" t="s">
        <v>255</v>
      </c>
      <c r="B25" s="26" t="s">
        <v>264</v>
      </c>
      <c r="C25" s="17" t="s">
        <v>250</v>
      </c>
      <c r="D25" s="18">
        <v>4</v>
      </c>
      <c r="E25" s="27"/>
      <c r="F25" s="27"/>
      <c r="G25" s="29">
        <f t="shared" si="6"/>
        <v>0</v>
      </c>
      <c r="H25" s="27"/>
      <c r="I25" s="27"/>
      <c r="J25" s="18">
        <f t="shared" si="7"/>
        <v>0</v>
      </c>
      <c r="K25" s="18">
        <f t="shared" si="8"/>
        <v>0</v>
      </c>
      <c r="L25" s="18">
        <f t="shared" si="9"/>
        <v>0</v>
      </c>
      <c r="M25" s="18">
        <f t="shared" si="10"/>
        <v>0</v>
      </c>
      <c r="N25" s="18">
        <f t="shared" si="11"/>
        <v>0</v>
      </c>
      <c r="O25" s="18">
        <f t="shared" si="12"/>
        <v>0</v>
      </c>
    </row>
    <row r="26" spans="1:15" x14ac:dyDescent="0.3">
      <c r="A26" s="17" t="s">
        <v>87</v>
      </c>
      <c r="B26" s="26" t="s">
        <v>265</v>
      </c>
      <c r="C26" s="17" t="s">
        <v>250</v>
      </c>
      <c r="D26" s="18">
        <v>8</v>
      </c>
      <c r="E26" s="27"/>
      <c r="F26" s="27"/>
      <c r="G26" s="29">
        <f t="shared" si="6"/>
        <v>0</v>
      </c>
      <c r="H26" s="27"/>
      <c r="I26" s="27"/>
      <c r="J26" s="18">
        <f t="shared" si="7"/>
        <v>0</v>
      </c>
      <c r="K26" s="18">
        <f t="shared" si="8"/>
        <v>0</v>
      </c>
      <c r="L26" s="18">
        <f t="shared" si="9"/>
        <v>0</v>
      </c>
      <c r="M26" s="18">
        <f t="shared" si="10"/>
        <v>0</v>
      </c>
      <c r="N26" s="18">
        <f t="shared" si="11"/>
        <v>0</v>
      </c>
      <c r="O26" s="18">
        <f t="shared" si="12"/>
        <v>0</v>
      </c>
    </row>
    <row r="27" spans="1:15" x14ac:dyDescent="0.3">
      <c r="A27" s="17" t="s">
        <v>89</v>
      </c>
      <c r="B27" s="26" t="s">
        <v>266</v>
      </c>
      <c r="C27" s="17" t="s">
        <v>250</v>
      </c>
      <c r="D27" s="18">
        <v>4</v>
      </c>
      <c r="E27" s="27"/>
      <c r="F27" s="27"/>
      <c r="G27" s="29">
        <f t="shared" si="6"/>
        <v>0</v>
      </c>
      <c r="H27" s="27"/>
      <c r="I27" s="27"/>
      <c r="J27" s="18">
        <f t="shared" si="7"/>
        <v>0</v>
      </c>
      <c r="K27" s="18">
        <f t="shared" si="8"/>
        <v>0</v>
      </c>
      <c r="L27" s="18">
        <f t="shared" si="9"/>
        <v>0</v>
      </c>
      <c r="M27" s="18">
        <f t="shared" si="10"/>
        <v>0</v>
      </c>
      <c r="N27" s="18">
        <f t="shared" si="11"/>
        <v>0</v>
      </c>
      <c r="O27" s="18">
        <f t="shared" si="12"/>
        <v>0</v>
      </c>
    </row>
    <row r="28" spans="1:15" x14ac:dyDescent="0.3">
      <c r="A28" s="17" t="s">
        <v>92</v>
      </c>
      <c r="B28" s="26" t="s">
        <v>267</v>
      </c>
      <c r="C28" s="17" t="s">
        <v>78</v>
      </c>
      <c r="D28" s="18">
        <v>295</v>
      </c>
      <c r="E28" s="27"/>
      <c r="F28" s="27"/>
      <c r="G28" s="29">
        <f t="shared" si="6"/>
        <v>0</v>
      </c>
      <c r="H28" s="27"/>
      <c r="I28" s="27"/>
      <c r="J28" s="18">
        <f t="shared" si="7"/>
        <v>0</v>
      </c>
      <c r="K28" s="18">
        <f t="shared" si="8"/>
        <v>0</v>
      </c>
      <c r="L28" s="18">
        <f t="shared" si="9"/>
        <v>0</v>
      </c>
      <c r="M28" s="18">
        <f t="shared" si="10"/>
        <v>0</v>
      </c>
      <c r="N28" s="18">
        <f t="shared" si="11"/>
        <v>0</v>
      </c>
      <c r="O28" s="18">
        <f t="shared" si="12"/>
        <v>0</v>
      </c>
    </row>
    <row r="29" spans="1:15" x14ac:dyDescent="0.3">
      <c r="A29" s="17" t="s">
        <v>95</v>
      </c>
      <c r="B29" s="26" t="s">
        <v>268</v>
      </c>
      <c r="C29" s="17" t="s">
        <v>250</v>
      </c>
      <c r="D29" s="18">
        <v>144</v>
      </c>
      <c r="E29" s="27"/>
      <c r="F29" s="27"/>
      <c r="G29" s="29">
        <f t="shared" si="6"/>
        <v>0</v>
      </c>
      <c r="H29" s="27"/>
      <c r="I29" s="27"/>
      <c r="J29" s="18">
        <f t="shared" si="7"/>
        <v>0</v>
      </c>
      <c r="K29" s="18">
        <f t="shared" si="8"/>
        <v>0</v>
      </c>
      <c r="L29" s="18">
        <f t="shared" si="9"/>
        <v>0</v>
      </c>
      <c r="M29" s="18">
        <f t="shared" si="10"/>
        <v>0</v>
      </c>
      <c r="N29" s="18">
        <f t="shared" si="11"/>
        <v>0</v>
      </c>
      <c r="O29" s="18">
        <f t="shared" si="12"/>
        <v>0</v>
      </c>
    </row>
    <row r="30" spans="1:15" x14ac:dyDescent="0.3">
      <c r="A30" s="17" t="s">
        <v>97</v>
      </c>
      <c r="B30" s="26" t="s">
        <v>269</v>
      </c>
      <c r="C30" s="17" t="s">
        <v>159</v>
      </c>
      <c r="D30" s="18">
        <v>6.92</v>
      </c>
      <c r="E30" s="27"/>
      <c r="F30" s="27"/>
      <c r="G30" s="29">
        <f t="shared" si="6"/>
        <v>0</v>
      </c>
      <c r="H30" s="27"/>
      <c r="I30" s="27"/>
      <c r="J30" s="18">
        <f t="shared" si="7"/>
        <v>0</v>
      </c>
      <c r="K30" s="18">
        <f t="shared" si="8"/>
        <v>0</v>
      </c>
      <c r="L30" s="18">
        <f t="shared" si="9"/>
        <v>0</v>
      </c>
      <c r="M30" s="18">
        <f t="shared" si="10"/>
        <v>0</v>
      </c>
      <c r="N30" s="18">
        <f t="shared" si="11"/>
        <v>0</v>
      </c>
      <c r="O30" s="18">
        <f t="shared" si="12"/>
        <v>0</v>
      </c>
    </row>
    <row r="31" spans="1:15" ht="24" customHeight="1" x14ac:dyDescent="0.3">
      <c r="A31" s="24"/>
      <c r="B31" s="25" t="s">
        <v>241</v>
      </c>
      <c r="C31" s="24"/>
      <c r="D31" s="24"/>
      <c r="E31" s="24"/>
      <c r="F31" s="24"/>
      <c r="G31" s="24"/>
      <c r="H31" s="24"/>
      <c r="I31" s="24"/>
      <c r="J31" s="24"/>
      <c r="K31" s="28">
        <f>SUM(K10:K30)</f>
        <v>0</v>
      </c>
      <c r="L31" s="28">
        <f>SUM(L10:L30)</f>
        <v>0</v>
      </c>
      <c r="M31" s="28">
        <f>SUM(M10:M30)</f>
        <v>0</v>
      </c>
      <c r="N31" s="28">
        <f>SUM(N10:N30)</f>
        <v>0</v>
      </c>
      <c r="O31" s="28">
        <f>SUM(O10:O30)</f>
        <v>0</v>
      </c>
    </row>
  </sheetData>
  <mergeCells count="3">
    <mergeCell ref="A5:B5"/>
    <mergeCell ref="E7:J7"/>
    <mergeCell ref="K7:O7"/>
  </mergeCells>
  <pageMargins left="0.75" right="0.75" top="1" bottom="1" header="0.511811023622047" footer="0.511811023622047"/>
  <pageSetup fitToHeight="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55"/>
  <sheetViews>
    <sheetView showGridLines="0" zoomScaleNormal="100" workbookViewId="0">
      <pane ySplit="8" topLeftCell="A9" activePane="bottomLeft" state="frozen"/>
      <selection pane="bottomLeft" activeCell="H50" sqref="H50"/>
    </sheetView>
  </sheetViews>
  <sheetFormatPr defaultColWidth="8.5546875" defaultRowHeight="14.4" x14ac:dyDescent="0.3"/>
  <cols>
    <col min="1" max="1" width="7" customWidth="1"/>
    <col min="2" max="2" width="52" customWidth="1"/>
    <col min="3" max="3" width="8" customWidth="1"/>
    <col min="4" max="5" width="10" customWidth="1"/>
    <col min="6" max="6" width="11" customWidth="1"/>
    <col min="7" max="7" width="10" customWidth="1"/>
    <col min="8" max="8" width="12" customWidth="1"/>
    <col min="9" max="9" width="10" customWidth="1"/>
    <col min="10" max="12" width="11" customWidth="1"/>
    <col min="13" max="13" width="12" customWidth="1"/>
    <col min="14" max="14" width="11" customWidth="1"/>
    <col min="15" max="15" width="12" customWidth="1"/>
  </cols>
  <sheetData>
    <row r="1" spans="1:15" ht="15.6" x14ac:dyDescent="0.3">
      <c r="A1" s="4" t="s">
        <v>270</v>
      </c>
    </row>
    <row r="2" spans="1:15" x14ac:dyDescent="0.3">
      <c r="A2" s="7" t="s">
        <v>54</v>
      </c>
    </row>
    <row r="3" spans="1:15" x14ac:dyDescent="0.3">
      <c r="A3" s="22" t="s">
        <v>271</v>
      </c>
    </row>
    <row r="5" spans="1:15" x14ac:dyDescent="0.3">
      <c r="A5" s="37" t="s">
        <v>61</v>
      </c>
      <c r="B5" s="37"/>
      <c r="C5" s="14">
        <f>O55</f>
        <v>0</v>
      </c>
    </row>
    <row r="7" spans="1:15" ht="15" customHeight="1" x14ac:dyDescent="0.3">
      <c r="E7" s="38" t="s">
        <v>62</v>
      </c>
      <c r="F7" s="38"/>
      <c r="G7" s="38"/>
      <c r="H7" s="38"/>
      <c r="I7" s="38"/>
      <c r="J7" s="38"/>
      <c r="K7" s="38" t="s">
        <v>63</v>
      </c>
      <c r="L7" s="38"/>
      <c r="M7" s="38"/>
      <c r="N7" s="38"/>
      <c r="O7" s="38"/>
    </row>
    <row r="8" spans="1:15" ht="39.75" customHeight="1" x14ac:dyDescent="0.3">
      <c r="A8" s="23" t="s">
        <v>40</v>
      </c>
      <c r="B8" s="23" t="s">
        <v>64</v>
      </c>
      <c r="C8" s="23" t="s">
        <v>65</v>
      </c>
      <c r="D8" s="23" t="s">
        <v>66</v>
      </c>
      <c r="E8" s="23" t="s">
        <v>67</v>
      </c>
      <c r="F8" s="23" t="s">
        <v>68</v>
      </c>
      <c r="G8" s="23" t="s">
        <v>44</v>
      </c>
      <c r="H8" s="23" t="s">
        <v>45</v>
      </c>
      <c r="I8" s="23" t="s">
        <v>46</v>
      </c>
      <c r="J8" s="23" t="s">
        <v>69</v>
      </c>
      <c r="K8" s="23" t="s">
        <v>43</v>
      </c>
      <c r="L8" s="23" t="s">
        <v>44</v>
      </c>
      <c r="M8" s="23" t="s">
        <v>45</v>
      </c>
      <c r="N8" s="23" t="s">
        <v>46</v>
      </c>
      <c r="O8" s="23" t="s">
        <v>69</v>
      </c>
    </row>
    <row r="9" spans="1:15" x14ac:dyDescent="0.3">
      <c r="A9" s="24"/>
      <c r="B9" s="25" t="s">
        <v>272</v>
      </c>
      <c r="C9" s="24"/>
      <c r="D9" s="24"/>
      <c r="E9" s="24"/>
      <c r="F9" s="24"/>
      <c r="G9" s="24"/>
      <c r="H9" s="24"/>
      <c r="I9" s="24"/>
      <c r="J9" s="24"/>
      <c r="K9" s="24"/>
      <c r="L9" s="24"/>
      <c r="M9" s="24"/>
      <c r="N9" s="24"/>
      <c r="O9" s="24"/>
    </row>
    <row r="10" spans="1:15" x14ac:dyDescent="0.3">
      <c r="A10" s="17" t="s">
        <v>273</v>
      </c>
      <c r="B10" s="26" t="s">
        <v>274</v>
      </c>
      <c r="C10" s="17" t="s">
        <v>78</v>
      </c>
      <c r="D10" s="18">
        <v>106</v>
      </c>
      <c r="E10" s="27"/>
      <c r="F10" s="27"/>
      <c r="G10" s="29">
        <f>ROUND((E10*F10),2)</f>
        <v>0</v>
      </c>
      <c r="H10" s="27"/>
      <c r="I10" s="27"/>
      <c r="J10" s="18">
        <f t="shared" ref="J10:J34" si="0">ROUND(G10+H10+I10,2)</f>
        <v>0</v>
      </c>
      <c r="K10" s="18">
        <f t="shared" ref="K10:K34" si="1">ROUND(E10*D10,2)</f>
        <v>0</v>
      </c>
      <c r="L10" s="18">
        <f t="shared" ref="L10:L34" si="2">ROUND(G10*D10,2)</f>
        <v>0</v>
      </c>
      <c r="M10" s="18">
        <f t="shared" ref="M10:M34" si="3">ROUND(H10*D10,2)</f>
        <v>0</v>
      </c>
      <c r="N10" s="18">
        <f t="shared" ref="N10:N34" si="4">ROUND(I10*D10,2)</f>
        <v>0</v>
      </c>
      <c r="O10" s="18">
        <f t="shared" ref="O10:O34" si="5">ROUND(L10+M10+N10,2)</f>
        <v>0</v>
      </c>
    </row>
    <row r="11" spans="1:15" x14ac:dyDescent="0.3">
      <c r="A11" s="17" t="s">
        <v>275</v>
      </c>
      <c r="B11" s="26" t="s">
        <v>276</v>
      </c>
      <c r="C11" s="17" t="s">
        <v>78</v>
      </c>
      <c r="D11" s="18">
        <v>106</v>
      </c>
      <c r="E11" s="27"/>
      <c r="F11" s="27"/>
      <c r="G11" s="29">
        <f t="shared" ref="G11:G54" si="6">ROUND((E11*F11),2)</f>
        <v>0</v>
      </c>
      <c r="H11" s="27"/>
      <c r="I11" s="27"/>
      <c r="J11" s="18">
        <f t="shared" si="0"/>
        <v>0</v>
      </c>
      <c r="K11" s="18">
        <f t="shared" si="1"/>
        <v>0</v>
      </c>
      <c r="L11" s="18">
        <f t="shared" si="2"/>
        <v>0</v>
      </c>
      <c r="M11" s="18">
        <f t="shared" si="3"/>
        <v>0</v>
      </c>
      <c r="N11" s="18">
        <f t="shared" si="4"/>
        <v>0</v>
      </c>
      <c r="O11" s="18">
        <f t="shared" si="5"/>
        <v>0</v>
      </c>
    </row>
    <row r="12" spans="1:15" x14ac:dyDescent="0.3">
      <c r="A12" s="17" t="s">
        <v>277</v>
      </c>
      <c r="B12" s="26" t="s">
        <v>278</v>
      </c>
      <c r="C12" s="17" t="s">
        <v>78</v>
      </c>
      <c r="D12" s="18">
        <v>93</v>
      </c>
      <c r="E12" s="27"/>
      <c r="F12" s="27"/>
      <c r="G12" s="29">
        <f t="shared" si="6"/>
        <v>0</v>
      </c>
      <c r="H12" s="27"/>
      <c r="I12" s="27"/>
      <c r="J12" s="18">
        <f t="shared" si="0"/>
        <v>0</v>
      </c>
      <c r="K12" s="18">
        <f t="shared" si="1"/>
        <v>0</v>
      </c>
      <c r="L12" s="18">
        <f t="shared" si="2"/>
        <v>0</v>
      </c>
      <c r="M12" s="18">
        <f t="shared" si="3"/>
        <v>0</v>
      </c>
      <c r="N12" s="18">
        <f t="shared" si="4"/>
        <v>0</v>
      </c>
      <c r="O12" s="18">
        <f t="shared" si="5"/>
        <v>0</v>
      </c>
    </row>
    <row r="13" spans="1:15" x14ac:dyDescent="0.3">
      <c r="A13" s="17" t="s">
        <v>279</v>
      </c>
      <c r="B13" s="26" t="s">
        <v>280</v>
      </c>
      <c r="C13" s="17" t="s">
        <v>78</v>
      </c>
      <c r="D13" s="18">
        <v>13</v>
      </c>
      <c r="E13" s="27"/>
      <c r="F13" s="27"/>
      <c r="G13" s="29">
        <f t="shared" si="6"/>
        <v>0</v>
      </c>
      <c r="H13" s="27"/>
      <c r="I13" s="27"/>
      <c r="J13" s="18">
        <f t="shared" si="0"/>
        <v>0</v>
      </c>
      <c r="K13" s="18">
        <f t="shared" si="1"/>
        <v>0</v>
      </c>
      <c r="L13" s="18">
        <f t="shared" si="2"/>
        <v>0</v>
      </c>
      <c r="M13" s="18">
        <f t="shared" si="3"/>
        <v>0</v>
      </c>
      <c r="N13" s="18">
        <f t="shared" si="4"/>
        <v>0</v>
      </c>
      <c r="O13" s="18">
        <f t="shared" si="5"/>
        <v>0</v>
      </c>
    </row>
    <row r="14" spans="1:15" x14ac:dyDescent="0.3">
      <c r="A14" s="17" t="s">
        <v>281</v>
      </c>
      <c r="B14" s="26" t="s">
        <v>282</v>
      </c>
      <c r="C14" s="17" t="s">
        <v>78</v>
      </c>
      <c r="D14" s="18">
        <v>106</v>
      </c>
      <c r="E14" s="27"/>
      <c r="F14" s="27"/>
      <c r="G14" s="29">
        <f t="shared" si="6"/>
        <v>0</v>
      </c>
      <c r="H14" s="27"/>
      <c r="I14" s="27"/>
      <c r="J14" s="18">
        <f t="shared" si="0"/>
        <v>0</v>
      </c>
      <c r="K14" s="18">
        <f t="shared" si="1"/>
        <v>0</v>
      </c>
      <c r="L14" s="18">
        <f t="shared" si="2"/>
        <v>0</v>
      </c>
      <c r="M14" s="18">
        <f t="shared" si="3"/>
        <v>0</v>
      </c>
      <c r="N14" s="18">
        <f t="shared" si="4"/>
        <v>0</v>
      </c>
      <c r="O14" s="18">
        <f t="shared" si="5"/>
        <v>0</v>
      </c>
    </row>
    <row r="15" spans="1:15" x14ac:dyDescent="0.3">
      <c r="A15" s="17" t="s">
        <v>283</v>
      </c>
      <c r="B15" s="26" t="s">
        <v>284</v>
      </c>
      <c r="C15" s="17" t="s">
        <v>78</v>
      </c>
      <c r="D15" s="18">
        <v>106</v>
      </c>
      <c r="E15" s="27"/>
      <c r="F15" s="27"/>
      <c r="G15" s="29">
        <f t="shared" si="6"/>
        <v>0</v>
      </c>
      <c r="H15" s="27"/>
      <c r="I15" s="27"/>
      <c r="J15" s="18">
        <f t="shared" si="0"/>
        <v>0</v>
      </c>
      <c r="K15" s="18">
        <f t="shared" si="1"/>
        <v>0</v>
      </c>
      <c r="L15" s="18">
        <f t="shared" si="2"/>
        <v>0</v>
      </c>
      <c r="M15" s="18">
        <f t="shared" si="3"/>
        <v>0</v>
      </c>
      <c r="N15" s="18">
        <f t="shared" si="4"/>
        <v>0</v>
      </c>
      <c r="O15" s="18">
        <f t="shared" si="5"/>
        <v>0</v>
      </c>
    </row>
    <row r="16" spans="1:15" x14ac:dyDescent="0.3">
      <c r="A16" s="17" t="s">
        <v>285</v>
      </c>
      <c r="B16" s="26" t="s">
        <v>286</v>
      </c>
      <c r="C16" s="17" t="s">
        <v>86</v>
      </c>
      <c r="D16" s="18">
        <v>3</v>
      </c>
      <c r="E16" s="27"/>
      <c r="F16" s="27"/>
      <c r="G16" s="29">
        <f t="shared" si="6"/>
        <v>0</v>
      </c>
      <c r="H16" s="27"/>
      <c r="I16" s="27"/>
      <c r="J16" s="18">
        <f t="shared" si="0"/>
        <v>0</v>
      </c>
      <c r="K16" s="18">
        <f t="shared" si="1"/>
        <v>0</v>
      </c>
      <c r="L16" s="18">
        <f t="shared" si="2"/>
        <v>0</v>
      </c>
      <c r="M16" s="18">
        <f t="shared" si="3"/>
        <v>0</v>
      </c>
      <c r="N16" s="18">
        <f t="shared" si="4"/>
        <v>0</v>
      </c>
      <c r="O16" s="18">
        <f t="shared" si="5"/>
        <v>0</v>
      </c>
    </row>
    <row r="17" spans="1:15" x14ac:dyDescent="0.3">
      <c r="A17" s="17" t="s">
        <v>287</v>
      </c>
      <c r="B17" s="26" t="s">
        <v>288</v>
      </c>
      <c r="C17" s="17" t="s">
        <v>246</v>
      </c>
      <c r="D17" s="18">
        <v>3</v>
      </c>
      <c r="E17" s="27"/>
      <c r="F17" s="27"/>
      <c r="G17" s="29">
        <f t="shared" si="6"/>
        <v>0</v>
      </c>
      <c r="H17" s="27"/>
      <c r="I17" s="27"/>
      <c r="J17" s="18">
        <f t="shared" si="0"/>
        <v>0</v>
      </c>
      <c r="K17" s="18">
        <f t="shared" si="1"/>
        <v>0</v>
      </c>
      <c r="L17" s="18">
        <f t="shared" si="2"/>
        <v>0</v>
      </c>
      <c r="M17" s="18">
        <f t="shared" si="3"/>
        <v>0</v>
      </c>
      <c r="N17" s="18">
        <f t="shared" si="4"/>
        <v>0</v>
      </c>
      <c r="O17" s="18">
        <f t="shared" si="5"/>
        <v>0</v>
      </c>
    </row>
    <row r="18" spans="1:15" x14ac:dyDescent="0.3">
      <c r="A18" s="17" t="s">
        <v>289</v>
      </c>
      <c r="B18" s="26" t="s">
        <v>290</v>
      </c>
      <c r="C18" s="17" t="s">
        <v>78</v>
      </c>
      <c r="D18" s="18">
        <v>1</v>
      </c>
      <c r="E18" s="27"/>
      <c r="F18" s="27"/>
      <c r="G18" s="29">
        <f t="shared" si="6"/>
        <v>0</v>
      </c>
      <c r="H18" s="27"/>
      <c r="I18" s="27"/>
      <c r="J18" s="18">
        <f t="shared" si="0"/>
        <v>0</v>
      </c>
      <c r="K18" s="18">
        <f t="shared" si="1"/>
        <v>0</v>
      </c>
      <c r="L18" s="18">
        <f t="shared" si="2"/>
        <v>0</v>
      </c>
      <c r="M18" s="18">
        <f t="shared" si="3"/>
        <v>0</v>
      </c>
      <c r="N18" s="18">
        <f t="shared" si="4"/>
        <v>0</v>
      </c>
      <c r="O18" s="18">
        <f t="shared" si="5"/>
        <v>0</v>
      </c>
    </row>
    <row r="19" spans="1:15" x14ac:dyDescent="0.3">
      <c r="A19" s="17" t="s">
        <v>291</v>
      </c>
      <c r="B19" s="26" t="s">
        <v>292</v>
      </c>
      <c r="C19" s="17" t="s">
        <v>86</v>
      </c>
      <c r="D19" s="18">
        <v>3</v>
      </c>
      <c r="E19" s="27"/>
      <c r="F19" s="27"/>
      <c r="G19" s="29">
        <f t="shared" si="6"/>
        <v>0</v>
      </c>
      <c r="H19" s="27"/>
      <c r="I19" s="27"/>
      <c r="J19" s="18">
        <f t="shared" si="0"/>
        <v>0</v>
      </c>
      <c r="K19" s="18">
        <f t="shared" si="1"/>
        <v>0</v>
      </c>
      <c r="L19" s="18">
        <f t="shared" si="2"/>
        <v>0</v>
      </c>
      <c r="M19" s="18">
        <f t="shared" si="3"/>
        <v>0</v>
      </c>
      <c r="N19" s="18">
        <f t="shared" si="4"/>
        <v>0</v>
      </c>
      <c r="O19" s="18">
        <f t="shared" si="5"/>
        <v>0</v>
      </c>
    </row>
    <row r="20" spans="1:15" x14ac:dyDescent="0.3">
      <c r="A20" s="17" t="s">
        <v>293</v>
      </c>
      <c r="B20" s="26" t="s">
        <v>294</v>
      </c>
      <c r="C20" s="17" t="s">
        <v>246</v>
      </c>
      <c r="D20" s="18">
        <v>4</v>
      </c>
      <c r="E20" s="27"/>
      <c r="F20" s="27"/>
      <c r="G20" s="29">
        <f t="shared" si="6"/>
        <v>0</v>
      </c>
      <c r="H20" s="27"/>
      <c r="I20" s="27"/>
      <c r="J20" s="18">
        <f t="shared" si="0"/>
        <v>0</v>
      </c>
      <c r="K20" s="18">
        <f t="shared" si="1"/>
        <v>0</v>
      </c>
      <c r="L20" s="18">
        <f t="shared" si="2"/>
        <v>0</v>
      </c>
      <c r="M20" s="18">
        <f t="shared" si="3"/>
        <v>0</v>
      </c>
      <c r="N20" s="18">
        <f t="shared" si="4"/>
        <v>0</v>
      </c>
      <c r="O20" s="18">
        <f t="shared" si="5"/>
        <v>0</v>
      </c>
    </row>
    <row r="21" spans="1:15" x14ac:dyDescent="0.3">
      <c r="A21" s="17" t="s">
        <v>295</v>
      </c>
      <c r="B21" s="26" t="s">
        <v>296</v>
      </c>
      <c r="C21" s="17" t="s">
        <v>246</v>
      </c>
      <c r="D21" s="18">
        <v>3</v>
      </c>
      <c r="E21" s="27"/>
      <c r="F21" s="27"/>
      <c r="G21" s="29">
        <f t="shared" si="6"/>
        <v>0</v>
      </c>
      <c r="H21" s="27"/>
      <c r="I21" s="27"/>
      <c r="J21" s="18">
        <f t="shared" si="0"/>
        <v>0</v>
      </c>
      <c r="K21" s="18">
        <f t="shared" si="1"/>
        <v>0</v>
      </c>
      <c r="L21" s="18">
        <f t="shared" si="2"/>
        <v>0</v>
      </c>
      <c r="M21" s="18">
        <f t="shared" si="3"/>
        <v>0</v>
      </c>
      <c r="N21" s="18">
        <f t="shared" si="4"/>
        <v>0</v>
      </c>
      <c r="O21" s="18">
        <f t="shared" si="5"/>
        <v>0</v>
      </c>
    </row>
    <row r="22" spans="1:15" x14ac:dyDescent="0.3">
      <c r="A22" s="17" t="s">
        <v>297</v>
      </c>
      <c r="B22" s="26" t="s">
        <v>298</v>
      </c>
      <c r="C22" s="17" t="s">
        <v>78</v>
      </c>
      <c r="D22" s="18">
        <v>27</v>
      </c>
      <c r="E22" s="27"/>
      <c r="F22" s="27"/>
      <c r="G22" s="29">
        <f t="shared" si="6"/>
        <v>0</v>
      </c>
      <c r="H22" s="27"/>
      <c r="I22" s="27"/>
      <c r="J22" s="18">
        <f t="shared" si="0"/>
        <v>0</v>
      </c>
      <c r="K22" s="18">
        <f t="shared" si="1"/>
        <v>0</v>
      </c>
      <c r="L22" s="18">
        <f t="shared" si="2"/>
        <v>0</v>
      </c>
      <c r="M22" s="18">
        <f t="shared" si="3"/>
        <v>0</v>
      </c>
      <c r="N22" s="18">
        <f t="shared" si="4"/>
        <v>0</v>
      </c>
      <c r="O22" s="18">
        <f t="shared" si="5"/>
        <v>0</v>
      </c>
    </row>
    <row r="23" spans="1:15" x14ac:dyDescent="0.3">
      <c r="A23" s="17" t="s">
        <v>299</v>
      </c>
      <c r="B23" s="26" t="s">
        <v>300</v>
      </c>
      <c r="C23" s="17" t="s">
        <v>86</v>
      </c>
      <c r="D23" s="18">
        <v>5</v>
      </c>
      <c r="E23" s="27"/>
      <c r="F23" s="27"/>
      <c r="G23" s="29">
        <f t="shared" si="6"/>
        <v>0</v>
      </c>
      <c r="H23" s="27"/>
      <c r="I23" s="27"/>
      <c r="J23" s="18">
        <f t="shared" si="0"/>
        <v>0</v>
      </c>
      <c r="K23" s="18">
        <f t="shared" si="1"/>
        <v>0</v>
      </c>
      <c r="L23" s="18">
        <f t="shared" si="2"/>
        <v>0</v>
      </c>
      <c r="M23" s="18">
        <f t="shared" si="3"/>
        <v>0</v>
      </c>
      <c r="N23" s="18">
        <f t="shared" si="4"/>
        <v>0</v>
      </c>
      <c r="O23" s="18">
        <f t="shared" si="5"/>
        <v>0</v>
      </c>
    </row>
    <row r="24" spans="1:15" x14ac:dyDescent="0.3">
      <c r="A24" s="17" t="s">
        <v>301</v>
      </c>
      <c r="B24" s="26" t="s">
        <v>302</v>
      </c>
      <c r="C24" s="17" t="s">
        <v>86</v>
      </c>
      <c r="D24" s="18">
        <v>2</v>
      </c>
      <c r="E24" s="27"/>
      <c r="F24" s="27"/>
      <c r="G24" s="29">
        <f t="shared" si="6"/>
        <v>0</v>
      </c>
      <c r="H24" s="27"/>
      <c r="I24" s="27"/>
      <c r="J24" s="18">
        <f t="shared" si="0"/>
        <v>0</v>
      </c>
      <c r="K24" s="18">
        <f t="shared" si="1"/>
        <v>0</v>
      </c>
      <c r="L24" s="18">
        <f t="shared" si="2"/>
        <v>0</v>
      </c>
      <c r="M24" s="18">
        <f t="shared" si="3"/>
        <v>0</v>
      </c>
      <c r="N24" s="18">
        <f t="shared" si="4"/>
        <v>0</v>
      </c>
      <c r="O24" s="18">
        <f t="shared" si="5"/>
        <v>0</v>
      </c>
    </row>
    <row r="25" spans="1:15" x14ac:dyDescent="0.3">
      <c r="A25" s="17" t="s">
        <v>303</v>
      </c>
      <c r="B25" s="26" t="s">
        <v>304</v>
      </c>
      <c r="C25" s="17" t="s">
        <v>305</v>
      </c>
      <c r="D25" s="18">
        <v>1</v>
      </c>
      <c r="E25" s="27"/>
      <c r="F25" s="27"/>
      <c r="G25" s="29">
        <f t="shared" si="6"/>
        <v>0</v>
      </c>
      <c r="H25" s="27"/>
      <c r="I25" s="27"/>
      <c r="J25" s="18">
        <f t="shared" si="0"/>
        <v>0</v>
      </c>
      <c r="K25" s="18">
        <f t="shared" si="1"/>
        <v>0</v>
      </c>
      <c r="L25" s="18">
        <f t="shared" si="2"/>
        <v>0</v>
      </c>
      <c r="M25" s="18">
        <f t="shared" si="3"/>
        <v>0</v>
      </c>
      <c r="N25" s="18">
        <f t="shared" si="4"/>
        <v>0</v>
      </c>
      <c r="O25" s="18">
        <f t="shared" si="5"/>
        <v>0</v>
      </c>
    </row>
    <row r="26" spans="1:15" x14ac:dyDescent="0.3">
      <c r="A26" s="17" t="s">
        <v>306</v>
      </c>
      <c r="B26" s="26" t="s">
        <v>307</v>
      </c>
      <c r="C26" s="17" t="s">
        <v>246</v>
      </c>
      <c r="D26" s="18">
        <v>6</v>
      </c>
      <c r="E26" s="27"/>
      <c r="F26" s="27"/>
      <c r="G26" s="29">
        <f t="shared" si="6"/>
        <v>0</v>
      </c>
      <c r="H26" s="27"/>
      <c r="I26" s="27"/>
      <c r="J26" s="18">
        <f t="shared" si="0"/>
        <v>0</v>
      </c>
      <c r="K26" s="18">
        <f t="shared" si="1"/>
        <v>0</v>
      </c>
      <c r="L26" s="18">
        <f t="shared" si="2"/>
        <v>0</v>
      </c>
      <c r="M26" s="18">
        <f t="shared" si="3"/>
        <v>0</v>
      </c>
      <c r="N26" s="18">
        <f t="shared" si="4"/>
        <v>0</v>
      </c>
      <c r="O26" s="18">
        <f t="shared" si="5"/>
        <v>0</v>
      </c>
    </row>
    <row r="27" spans="1:15" x14ac:dyDescent="0.3">
      <c r="A27" s="17" t="s">
        <v>308</v>
      </c>
      <c r="B27" s="26" t="s">
        <v>309</v>
      </c>
      <c r="C27" s="17" t="s">
        <v>86</v>
      </c>
      <c r="D27" s="18">
        <v>6</v>
      </c>
      <c r="E27" s="27"/>
      <c r="F27" s="27"/>
      <c r="G27" s="29">
        <f t="shared" si="6"/>
        <v>0</v>
      </c>
      <c r="H27" s="27"/>
      <c r="I27" s="27"/>
      <c r="J27" s="18">
        <f t="shared" si="0"/>
        <v>0</v>
      </c>
      <c r="K27" s="18">
        <f t="shared" si="1"/>
        <v>0</v>
      </c>
      <c r="L27" s="18">
        <f t="shared" si="2"/>
        <v>0</v>
      </c>
      <c r="M27" s="18">
        <f t="shared" si="3"/>
        <v>0</v>
      </c>
      <c r="N27" s="18">
        <f t="shared" si="4"/>
        <v>0</v>
      </c>
      <c r="O27" s="18">
        <f t="shared" si="5"/>
        <v>0</v>
      </c>
    </row>
    <row r="28" spans="1:15" x14ac:dyDescent="0.3">
      <c r="A28" s="17" t="s">
        <v>310</v>
      </c>
      <c r="B28" s="26" t="s">
        <v>311</v>
      </c>
      <c r="C28" s="17" t="s">
        <v>86</v>
      </c>
      <c r="D28" s="18">
        <v>3</v>
      </c>
      <c r="E28" s="27"/>
      <c r="F28" s="27"/>
      <c r="G28" s="29">
        <f t="shared" si="6"/>
        <v>0</v>
      </c>
      <c r="H28" s="27"/>
      <c r="I28" s="27"/>
      <c r="J28" s="18">
        <f t="shared" si="0"/>
        <v>0</v>
      </c>
      <c r="K28" s="18">
        <f t="shared" si="1"/>
        <v>0</v>
      </c>
      <c r="L28" s="18">
        <f t="shared" si="2"/>
        <v>0</v>
      </c>
      <c r="M28" s="18">
        <f t="shared" si="3"/>
        <v>0</v>
      </c>
      <c r="N28" s="18">
        <f t="shared" si="4"/>
        <v>0</v>
      </c>
      <c r="O28" s="18">
        <f t="shared" si="5"/>
        <v>0</v>
      </c>
    </row>
    <row r="29" spans="1:15" x14ac:dyDescent="0.3">
      <c r="A29" s="17" t="s">
        <v>312</v>
      </c>
      <c r="B29" s="26" t="s">
        <v>313</v>
      </c>
      <c r="C29" s="17" t="s">
        <v>246</v>
      </c>
      <c r="D29" s="18">
        <v>1</v>
      </c>
      <c r="E29" s="27"/>
      <c r="F29" s="27"/>
      <c r="G29" s="29">
        <f t="shared" si="6"/>
        <v>0</v>
      </c>
      <c r="H29" s="27"/>
      <c r="I29" s="27"/>
      <c r="J29" s="18">
        <f t="shared" si="0"/>
        <v>0</v>
      </c>
      <c r="K29" s="18">
        <f t="shared" si="1"/>
        <v>0</v>
      </c>
      <c r="L29" s="18">
        <f t="shared" si="2"/>
        <v>0</v>
      </c>
      <c r="M29" s="18">
        <f t="shared" si="3"/>
        <v>0</v>
      </c>
      <c r="N29" s="18">
        <f t="shared" si="4"/>
        <v>0</v>
      </c>
      <c r="O29" s="18">
        <f t="shared" si="5"/>
        <v>0</v>
      </c>
    </row>
    <row r="30" spans="1:15" x14ac:dyDescent="0.3">
      <c r="A30" s="17" t="s">
        <v>314</v>
      </c>
      <c r="B30" s="26" t="s">
        <v>315</v>
      </c>
      <c r="C30" s="17" t="s">
        <v>246</v>
      </c>
      <c r="D30" s="18">
        <v>1</v>
      </c>
      <c r="E30" s="27"/>
      <c r="F30" s="27"/>
      <c r="G30" s="29">
        <f t="shared" si="6"/>
        <v>0</v>
      </c>
      <c r="H30" s="27"/>
      <c r="I30" s="27"/>
      <c r="J30" s="18">
        <f t="shared" si="0"/>
        <v>0</v>
      </c>
      <c r="K30" s="18">
        <f t="shared" si="1"/>
        <v>0</v>
      </c>
      <c r="L30" s="18">
        <f t="shared" si="2"/>
        <v>0</v>
      </c>
      <c r="M30" s="18">
        <f t="shared" si="3"/>
        <v>0</v>
      </c>
      <c r="N30" s="18">
        <f t="shared" si="4"/>
        <v>0</v>
      </c>
      <c r="O30" s="18">
        <f t="shared" si="5"/>
        <v>0</v>
      </c>
    </row>
    <row r="31" spans="1:15" x14ac:dyDescent="0.3">
      <c r="A31" s="17" t="s">
        <v>316</v>
      </c>
      <c r="B31" s="26" t="s">
        <v>317</v>
      </c>
      <c r="C31" s="17" t="s">
        <v>159</v>
      </c>
      <c r="D31" s="18">
        <v>11</v>
      </c>
      <c r="E31" s="27"/>
      <c r="F31" s="27"/>
      <c r="G31" s="29">
        <f t="shared" si="6"/>
        <v>0</v>
      </c>
      <c r="H31" s="27"/>
      <c r="I31" s="27"/>
      <c r="J31" s="18">
        <f t="shared" si="0"/>
        <v>0</v>
      </c>
      <c r="K31" s="18">
        <f t="shared" si="1"/>
        <v>0</v>
      </c>
      <c r="L31" s="18">
        <f t="shared" si="2"/>
        <v>0</v>
      </c>
      <c r="M31" s="18">
        <f t="shared" si="3"/>
        <v>0</v>
      </c>
      <c r="N31" s="18">
        <f t="shared" si="4"/>
        <v>0</v>
      </c>
      <c r="O31" s="18">
        <f t="shared" si="5"/>
        <v>0</v>
      </c>
    </row>
    <row r="32" spans="1:15" x14ac:dyDescent="0.3">
      <c r="A32" s="17" t="s">
        <v>318</v>
      </c>
      <c r="B32" s="26" t="s">
        <v>319</v>
      </c>
      <c r="C32" s="17" t="s">
        <v>78</v>
      </c>
      <c r="D32" s="18">
        <v>96</v>
      </c>
      <c r="E32" s="27"/>
      <c r="F32" s="27"/>
      <c r="G32" s="29">
        <f t="shared" si="6"/>
        <v>0</v>
      </c>
      <c r="H32" s="27"/>
      <c r="I32" s="27"/>
      <c r="J32" s="18">
        <f t="shared" si="0"/>
        <v>0</v>
      </c>
      <c r="K32" s="18">
        <f t="shared" si="1"/>
        <v>0</v>
      </c>
      <c r="L32" s="18">
        <f t="shared" si="2"/>
        <v>0</v>
      </c>
      <c r="M32" s="18">
        <f t="shared" si="3"/>
        <v>0</v>
      </c>
      <c r="N32" s="18">
        <f t="shared" si="4"/>
        <v>0</v>
      </c>
      <c r="O32" s="18">
        <f t="shared" si="5"/>
        <v>0</v>
      </c>
    </row>
    <row r="33" spans="1:15" x14ac:dyDescent="0.3">
      <c r="A33" s="17" t="s">
        <v>320</v>
      </c>
      <c r="B33" s="26" t="s">
        <v>321</v>
      </c>
      <c r="C33" s="17" t="s">
        <v>78</v>
      </c>
      <c r="D33" s="18">
        <v>96</v>
      </c>
      <c r="E33" s="27"/>
      <c r="F33" s="27"/>
      <c r="G33" s="29">
        <f t="shared" si="6"/>
        <v>0</v>
      </c>
      <c r="H33" s="27"/>
      <c r="I33" s="27"/>
      <c r="J33" s="18">
        <f t="shared" si="0"/>
        <v>0</v>
      </c>
      <c r="K33" s="18">
        <f t="shared" si="1"/>
        <v>0</v>
      </c>
      <c r="L33" s="18">
        <f t="shared" si="2"/>
        <v>0</v>
      </c>
      <c r="M33" s="18">
        <f t="shared" si="3"/>
        <v>0</v>
      </c>
      <c r="N33" s="18">
        <f t="shared" si="4"/>
        <v>0</v>
      </c>
      <c r="O33" s="18">
        <f t="shared" si="5"/>
        <v>0</v>
      </c>
    </row>
    <row r="34" spans="1:15" x14ac:dyDescent="0.3">
      <c r="A34" s="17" t="s">
        <v>322</v>
      </c>
      <c r="B34" s="26" t="s">
        <v>323</v>
      </c>
      <c r="C34" s="17" t="s">
        <v>246</v>
      </c>
      <c r="D34" s="18">
        <v>1</v>
      </c>
      <c r="E34" s="27"/>
      <c r="F34" s="27"/>
      <c r="G34" s="29">
        <f t="shared" si="6"/>
        <v>0</v>
      </c>
      <c r="H34" s="27"/>
      <c r="I34" s="27"/>
      <c r="J34" s="18">
        <f t="shared" si="0"/>
        <v>0</v>
      </c>
      <c r="K34" s="18">
        <f t="shared" si="1"/>
        <v>0</v>
      </c>
      <c r="L34" s="18">
        <f t="shared" si="2"/>
        <v>0</v>
      </c>
      <c r="M34" s="18">
        <f t="shared" si="3"/>
        <v>0</v>
      </c>
      <c r="N34" s="18">
        <f t="shared" si="4"/>
        <v>0</v>
      </c>
      <c r="O34" s="18">
        <f t="shared" si="5"/>
        <v>0</v>
      </c>
    </row>
    <row r="35" spans="1:15" x14ac:dyDescent="0.3">
      <c r="A35" s="24"/>
      <c r="B35" s="25" t="s">
        <v>133</v>
      </c>
      <c r="C35" s="24"/>
      <c r="D35" s="24"/>
      <c r="E35" s="24"/>
      <c r="F35" s="24"/>
      <c r="G35" s="24"/>
      <c r="H35" s="24"/>
      <c r="I35" s="24"/>
      <c r="J35" s="24"/>
      <c r="K35" s="24"/>
      <c r="L35" s="24"/>
      <c r="M35" s="24"/>
      <c r="N35" s="24"/>
      <c r="O35" s="24"/>
    </row>
    <row r="36" spans="1:15" ht="24" x14ac:dyDescent="0.3">
      <c r="A36" s="17" t="s">
        <v>324</v>
      </c>
      <c r="B36" s="26" t="s">
        <v>325</v>
      </c>
      <c r="C36" s="17" t="s">
        <v>246</v>
      </c>
      <c r="D36" s="18">
        <v>5</v>
      </c>
      <c r="E36" s="27"/>
      <c r="F36" s="27"/>
      <c r="G36" s="29">
        <f t="shared" si="6"/>
        <v>0</v>
      </c>
      <c r="H36" s="27"/>
      <c r="I36" s="27"/>
      <c r="J36" s="18">
        <f t="shared" ref="J36:J54" si="7">ROUND(G36+H36+I36,2)</f>
        <v>0</v>
      </c>
      <c r="K36" s="18">
        <f t="shared" ref="K36:K54" si="8">ROUND(E36*D36,2)</f>
        <v>0</v>
      </c>
      <c r="L36" s="18">
        <f t="shared" ref="L36:L54" si="9">ROUND(G36*D36,2)</f>
        <v>0</v>
      </c>
      <c r="M36" s="18">
        <f t="shared" ref="M36:M54" si="10">ROUND(H36*D36,2)</f>
        <v>0</v>
      </c>
      <c r="N36" s="18">
        <f t="shared" ref="N36:N54" si="11">ROUND(I36*D36,2)</f>
        <v>0</v>
      </c>
      <c r="O36" s="18">
        <f t="shared" ref="O36:O54" si="12">ROUND(L36+M36+N36,2)</f>
        <v>0</v>
      </c>
    </row>
    <row r="37" spans="1:15" x14ac:dyDescent="0.3">
      <c r="A37" s="17" t="s">
        <v>326</v>
      </c>
      <c r="B37" s="26" t="s">
        <v>327</v>
      </c>
      <c r="C37" s="17" t="s">
        <v>86</v>
      </c>
      <c r="D37" s="18">
        <v>3</v>
      </c>
      <c r="E37" s="27"/>
      <c r="F37" s="27"/>
      <c r="G37" s="29">
        <f t="shared" si="6"/>
        <v>0</v>
      </c>
      <c r="H37" s="27"/>
      <c r="I37" s="27"/>
      <c r="J37" s="18">
        <f t="shared" si="7"/>
        <v>0</v>
      </c>
      <c r="K37" s="18">
        <f t="shared" si="8"/>
        <v>0</v>
      </c>
      <c r="L37" s="18">
        <f t="shared" si="9"/>
        <v>0</v>
      </c>
      <c r="M37" s="18">
        <f t="shared" si="10"/>
        <v>0</v>
      </c>
      <c r="N37" s="18">
        <f t="shared" si="11"/>
        <v>0</v>
      </c>
      <c r="O37" s="18">
        <f t="shared" si="12"/>
        <v>0</v>
      </c>
    </row>
    <row r="38" spans="1:15" x14ac:dyDescent="0.3">
      <c r="A38" s="17" t="s">
        <v>328</v>
      </c>
      <c r="B38" s="26" t="s">
        <v>329</v>
      </c>
      <c r="C38" s="17" t="s">
        <v>86</v>
      </c>
      <c r="D38" s="18">
        <v>3</v>
      </c>
      <c r="E38" s="27"/>
      <c r="F38" s="27"/>
      <c r="G38" s="29">
        <f t="shared" si="6"/>
        <v>0</v>
      </c>
      <c r="H38" s="27"/>
      <c r="I38" s="27"/>
      <c r="J38" s="18">
        <f t="shared" si="7"/>
        <v>0</v>
      </c>
      <c r="K38" s="18">
        <f t="shared" si="8"/>
        <v>0</v>
      </c>
      <c r="L38" s="18">
        <f t="shared" si="9"/>
        <v>0</v>
      </c>
      <c r="M38" s="18">
        <f t="shared" si="10"/>
        <v>0</v>
      </c>
      <c r="N38" s="18">
        <f t="shared" si="11"/>
        <v>0</v>
      </c>
      <c r="O38" s="18">
        <f t="shared" si="12"/>
        <v>0</v>
      </c>
    </row>
    <row r="39" spans="1:15" x14ac:dyDescent="0.3">
      <c r="A39" s="17" t="s">
        <v>330</v>
      </c>
      <c r="B39" s="26" t="s">
        <v>331</v>
      </c>
      <c r="C39" s="17" t="s">
        <v>78</v>
      </c>
      <c r="D39" s="18">
        <v>1</v>
      </c>
      <c r="E39" s="27"/>
      <c r="F39" s="27"/>
      <c r="G39" s="29">
        <f t="shared" si="6"/>
        <v>0</v>
      </c>
      <c r="H39" s="27"/>
      <c r="I39" s="27"/>
      <c r="J39" s="18">
        <f t="shared" si="7"/>
        <v>0</v>
      </c>
      <c r="K39" s="18">
        <f t="shared" si="8"/>
        <v>0</v>
      </c>
      <c r="L39" s="18">
        <f t="shared" si="9"/>
        <v>0</v>
      </c>
      <c r="M39" s="18">
        <f t="shared" si="10"/>
        <v>0</v>
      </c>
      <c r="N39" s="18">
        <f t="shared" si="11"/>
        <v>0</v>
      </c>
      <c r="O39" s="18">
        <f t="shared" si="12"/>
        <v>0</v>
      </c>
    </row>
    <row r="40" spans="1:15" x14ac:dyDescent="0.3">
      <c r="A40" s="17" t="s">
        <v>332</v>
      </c>
      <c r="B40" s="26" t="s">
        <v>333</v>
      </c>
      <c r="C40" s="17" t="s">
        <v>246</v>
      </c>
      <c r="D40" s="18">
        <v>4</v>
      </c>
      <c r="E40" s="27"/>
      <c r="F40" s="27"/>
      <c r="G40" s="29">
        <f t="shared" si="6"/>
        <v>0</v>
      </c>
      <c r="H40" s="27"/>
      <c r="I40" s="27"/>
      <c r="J40" s="18">
        <f t="shared" si="7"/>
        <v>0</v>
      </c>
      <c r="K40" s="18">
        <f t="shared" si="8"/>
        <v>0</v>
      </c>
      <c r="L40" s="18">
        <f t="shared" si="9"/>
        <v>0</v>
      </c>
      <c r="M40" s="18">
        <f t="shared" si="10"/>
        <v>0</v>
      </c>
      <c r="N40" s="18">
        <f t="shared" si="11"/>
        <v>0</v>
      </c>
      <c r="O40" s="18">
        <f t="shared" si="12"/>
        <v>0</v>
      </c>
    </row>
    <row r="41" spans="1:15" x14ac:dyDescent="0.3">
      <c r="A41" s="17" t="s">
        <v>334</v>
      </c>
      <c r="B41" s="26" t="s">
        <v>335</v>
      </c>
      <c r="C41" s="17" t="s">
        <v>86</v>
      </c>
      <c r="D41" s="18">
        <v>3</v>
      </c>
      <c r="E41" s="27"/>
      <c r="F41" s="27"/>
      <c r="G41" s="29">
        <f t="shared" si="6"/>
        <v>0</v>
      </c>
      <c r="H41" s="27"/>
      <c r="I41" s="27"/>
      <c r="J41" s="18">
        <f t="shared" si="7"/>
        <v>0</v>
      </c>
      <c r="K41" s="18">
        <f t="shared" si="8"/>
        <v>0</v>
      </c>
      <c r="L41" s="18">
        <f t="shared" si="9"/>
        <v>0</v>
      </c>
      <c r="M41" s="18">
        <f t="shared" si="10"/>
        <v>0</v>
      </c>
      <c r="N41" s="18">
        <f t="shared" si="11"/>
        <v>0</v>
      </c>
      <c r="O41" s="18">
        <f t="shared" si="12"/>
        <v>0</v>
      </c>
    </row>
    <row r="42" spans="1:15" x14ac:dyDescent="0.3">
      <c r="A42" s="17" t="s">
        <v>336</v>
      </c>
      <c r="B42" s="26" t="s">
        <v>337</v>
      </c>
      <c r="C42" s="17" t="s">
        <v>78</v>
      </c>
      <c r="D42" s="18">
        <v>123</v>
      </c>
      <c r="E42" s="27"/>
      <c r="F42" s="27"/>
      <c r="G42" s="29">
        <f t="shared" si="6"/>
        <v>0</v>
      </c>
      <c r="H42" s="27"/>
      <c r="I42" s="27"/>
      <c r="J42" s="18">
        <f t="shared" si="7"/>
        <v>0</v>
      </c>
      <c r="K42" s="18">
        <f t="shared" si="8"/>
        <v>0</v>
      </c>
      <c r="L42" s="18">
        <f t="shared" si="9"/>
        <v>0</v>
      </c>
      <c r="M42" s="18">
        <f t="shared" si="10"/>
        <v>0</v>
      </c>
      <c r="N42" s="18">
        <f t="shared" si="11"/>
        <v>0</v>
      </c>
      <c r="O42" s="18">
        <f t="shared" si="12"/>
        <v>0</v>
      </c>
    </row>
    <row r="43" spans="1:15" x14ac:dyDescent="0.3">
      <c r="A43" s="17" t="s">
        <v>338</v>
      </c>
      <c r="B43" s="26" t="s">
        <v>339</v>
      </c>
      <c r="C43" s="17" t="s">
        <v>78</v>
      </c>
      <c r="D43" s="18">
        <v>27</v>
      </c>
      <c r="E43" s="27"/>
      <c r="F43" s="27"/>
      <c r="G43" s="29">
        <f t="shared" si="6"/>
        <v>0</v>
      </c>
      <c r="H43" s="27"/>
      <c r="I43" s="27"/>
      <c r="J43" s="18">
        <f t="shared" si="7"/>
        <v>0</v>
      </c>
      <c r="K43" s="18">
        <f t="shared" si="8"/>
        <v>0</v>
      </c>
      <c r="L43" s="18">
        <f t="shared" si="9"/>
        <v>0</v>
      </c>
      <c r="M43" s="18">
        <f t="shared" si="10"/>
        <v>0</v>
      </c>
      <c r="N43" s="18">
        <f t="shared" si="11"/>
        <v>0</v>
      </c>
      <c r="O43" s="18">
        <f t="shared" si="12"/>
        <v>0</v>
      </c>
    </row>
    <row r="44" spans="1:15" x14ac:dyDescent="0.3">
      <c r="A44" s="17" t="s">
        <v>340</v>
      </c>
      <c r="B44" s="26" t="s">
        <v>341</v>
      </c>
      <c r="C44" s="17" t="s">
        <v>246</v>
      </c>
      <c r="D44" s="18">
        <v>6</v>
      </c>
      <c r="E44" s="27"/>
      <c r="F44" s="27"/>
      <c r="G44" s="29">
        <f t="shared" si="6"/>
        <v>0</v>
      </c>
      <c r="H44" s="27"/>
      <c r="I44" s="27"/>
      <c r="J44" s="18">
        <f t="shared" si="7"/>
        <v>0</v>
      </c>
      <c r="K44" s="18">
        <f t="shared" si="8"/>
        <v>0</v>
      </c>
      <c r="L44" s="18">
        <f t="shared" si="9"/>
        <v>0</v>
      </c>
      <c r="M44" s="18">
        <f t="shared" si="10"/>
        <v>0</v>
      </c>
      <c r="N44" s="18">
        <f t="shared" si="11"/>
        <v>0</v>
      </c>
      <c r="O44" s="18">
        <f t="shared" si="12"/>
        <v>0</v>
      </c>
    </row>
    <row r="45" spans="1:15" x14ac:dyDescent="0.3">
      <c r="A45" s="17" t="s">
        <v>342</v>
      </c>
      <c r="B45" s="26" t="s">
        <v>343</v>
      </c>
      <c r="C45" s="17" t="s">
        <v>78</v>
      </c>
      <c r="D45" s="18">
        <v>93</v>
      </c>
      <c r="E45" s="27"/>
      <c r="F45" s="27"/>
      <c r="G45" s="29">
        <f t="shared" si="6"/>
        <v>0</v>
      </c>
      <c r="H45" s="27"/>
      <c r="I45" s="27"/>
      <c r="J45" s="18">
        <f t="shared" si="7"/>
        <v>0</v>
      </c>
      <c r="K45" s="18">
        <f t="shared" si="8"/>
        <v>0</v>
      </c>
      <c r="L45" s="18">
        <f t="shared" si="9"/>
        <v>0</v>
      </c>
      <c r="M45" s="18">
        <f t="shared" si="10"/>
        <v>0</v>
      </c>
      <c r="N45" s="18">
        <f t="shared" si="11"/>
        <v>0</v>
      </c>
      <c r="O45" s="18">
        <f t="shared" si="12"/>
        <v>0</v>
      </c>
    </row>
    <row r="46" spans="1:15" x14ac:dyDescent="0.3">
      <c r="A46" s="17" t="s">
        <v>344</v>
      </c>
      <c r="B46" s="26" t="s">
        <v>345</v>
      </c>
      <c r="C46" s="17" t="s">
        <v>78</v>
      </c>
      <c r="D46" s="18">
        <v>13</v>
      </c>
      <c r="E46" s="27"/>
      <c r="F46" s="27"/>
      <c r="G46" s="29">
        <f t="shared" si="6"/>
        <v>0</v>
      </c>
      <c r="H46" s="27"/>
      <c r="I46" s="27"/>
      <c r="J46" s="18">
        <f t="shared" si="7"/>
        <v>0</v>
      </c>
      <c r="K46" s="18">
        <f t="shared" si="8"/>
        <v>0</v>
      </c>
      <c r="L46" s="18">
        <f t="shared" si="9"/>
        <v>0</v>
      </c>
      <c r="M46" s="18">
        <f t="shared" si="10"/>
        <v>0</v>
      </c>
      <c r="N46" s="18">
        <f t="shared" si="11"/>
        <v>0</v>
      </c>
      <c r="O46" s="18">
        <f t="shared" si="12"/>
        <v>0</v>
      </c>
    </row>
    <row r="47" spans="1:15" x14ac:dyDescent="0.3">
      <c r="A47" s="17" t="s">
        <v>346</v>
      </c>
      <c r="B47" s="26" t="s">
        <v>347</v>
      </c>
      <c r="C47" s="17" t="s">
        <v>86</v>
      </c>
      <c r="D47" s="18">
        <v>6</v>
      </c>
      <c r="E47" s="27"/>
      <c r="F47" s="27"/>
      <c r="G47" s="29">
        <f t="shared" si="6"/>
        <v>0</v>
      </c>
      <c r="H47" s="27"/>
      <c r="I47" s="27"/>
      <c r="J47" s="18">
        <f t="shared" si="7"/>
        <v>0</v>
      </c>
      <c r="K47" s="18">
        <f t="shared" si="8"/>
        <v>0</v>
      </c>
      <c r="L47" s="18">
        <f t="shared" si="9"/>
        <v>0</v>
      </c>
      <c r="M47" s="18">
        <f t="shared" si="10"/>
        <v>0</v>
      </c>
      <c r="N47" s="18">
        <f t="shared" si="11"/>
        <v>0</v>
      </c>
      <c r="O47" s="18">
        <f t="shared" si="12"/>
        <v>0</v>
      </c>
    </row>
    <row r="48" spans="1:15" x14ac:dyDescent="0.3">
      <c r="A48" s="17" t="s">
        <v>348</v>
      </c>
      <c r="B48" s="26" t="s">
        <v>349</v>
      </c>
      <c r="C48" s="17" t="s">
        <v>78</v>
      </c>
      <c r="D48" s="18">
        <v>4</v>
      </c>
      <c r="E48" s="27"/>
      <c r="F48" s="27"/>
      <c r="G48" s="29">
        <f t="shared" si="6"/>
        <v>0</v>
      </c>
      <c r="H48" s="27"/>
      <c r="I48" s="27"/>
      <c r="J48" s="18">
        <f t="shared" si="7"/>
        <v>0</v>
      </c>
      <c r="K48" s="18">
        <f t="shared" si="8"/>
        <v>0</v>
      </c>
      <c r="L48" s="18">
        <f t="shared" si="9"/>
        <v>0</v>
      </c>
      <c r="M48" s="18">
        <f t="shared" si="10"/>
        <v>0</v>
      </c>
      <c r="N48" s="18">
        <f t="shared" si="11"/>
        <v>0</v>
      </c>
      <c r="O48" s="18">
        <f t="shared" si="12"/>
        <v>0</v>
      </c>
    </row>
    <row r="49" spans="1:15" x14ac:dyDescent="0.3">
      <c r="A49" s="17" t="s">
        <v>350</v>
      </c>
      <c r="B49" s="26" t="s">
        <v>351</v>
      </c>
      <c r="C49" s="17" t="s">
        <v>246</v>
      </c>
      <c r="D49" s="18">
        <v>1</v>
      </c>
      <c r="E49" s="27"/>
      <c r="F49" s="27"/>
      <c r="G49" s="29">
        <f t="shared" si="6"/>
        <v>0</v>
      </c>
      <c r="H49" s="27"/>
      <c r="I49" s="27"/>
      <c r="J49" s="18">
        <f t="shared" si="7"/>
        <v>0</v>
      </c>
      <c r="K49" s="18">
        <f t="shared" si="8"/>
        <v>0</v>
      </c>
      <c r="L49" s="18">
        <f t="shared" si="9"/>
        <v>0</v>
      </c>
      <c r="M49" s="18">
        <f t="shared" si="10"/>
        <v>0</v>
      </c>
      <c r="N49" s="18">
        <f t="shared" si="11"/>
        <v>0</v>
      </c>
      <c r="O49" s="18">
        <f t="shared" si="12"/>
        <v>0</v>
      </c>
    </row>
    <row r="50" spans="1:15" x14ac:dyDescent="0.3">
      <c r="A50" s="17" t="s">
        <v>352</v>
      </c>
      <c r="B50" s="26" t="s">
        <v>353</v>
      </c>
      <c r="C50" s="17" t="s">
        <v>86</v>
      </c>
      <c r="D50" s="18">
        <v>3</v>
      </c>
      <c r="E50" s="27"/>
      <c r="F50" s="27"/>
      <c r="G50" s="29">
        <f t="shared" si="6"/>
        <v>0</v>
      </c>
      <c r="H50" s="27"/>
      <c r="I50" s="27"/>
      <c r="J50" s="18">
        <f t="shared" si="7"/>
        <v>0</v>
      </c>
      <c r="K50" s="18">
        <f t="shared" si="8"/>
        <v>0</v>
      </c>
      <c r="L50" s="18">
        <f t="shared" si="9"/>
        <v>0</v>
      </c>
      <c r="M50" s="18">
        <f t="shared" si="10"/>
        <v>0</v>
      </c>
      <c r="N50" s="18">
        <f t="shared" si="11"/>
        <v>0</v>
      </c>
      <c r="O50" s="18">
        <f t="shared" si="12"/>
        <v>0</v>
      </c>
    </row>
    <row r="51" spans="1:15" x14ac:dyDescent="0.3">
      <c r="A51" s="17" t="s">
        <v>354</v>
      </c>
      <c r="B51" s="26" t="s">
        <v>355</v>
      </c>
      <c r="C51" s="17" t="s">
        <v>86</v>
      </c>
      <c r="D51" s="18">
        <v>1</v>
      </c>
      <c r="E51" s="27"/>
      <c r="F51" s="27"/>
      <c r="G51" s="29">
        <f t="shared" si="6"/>
        <v>0</v>
      </c>
      <c r="H51" s="27"/>
      <c r="I51" s="27"/>
      <c r="J51" s="18">
        <f t="shared" si="7"/>
        <v>0</v>
      </c>
      <c r="K51" s="18">
        <f t="shared" si="8"/>
        <v>0</v>
      </c>
      <c r="L51" s="18">
        <f t="shared" si="9"/>
        <v>0</v>
      </c>
      <c r="M51" s="18">
        <f t="shared" si="10"/>
        <v>0</v>
      </c>
      <c r="N51" s="18">
        <f t="shared" si="11"/>
        <v>0</v>
      </c>
      <c r="O51" s="18">
        <f t="shared" si="12"/>
        <v>0</v>
      </c>
    </row>
    <row r="52" spans="1:15" x14ac:dyDescent="0.3">
      <c r="A52" s="17" t="s">
        <v>356</v>
      </c>
      <c r="B52" s="26" t="s">
        <v>357</v>
      </c>
      <c r="C52" s="17" t="s">
        <v>86</v>
      </c>
      <c r="D52" s="18">
        <v>6</v>
      </c>
      <c r="E52" s="27"/>
      <c r="F52" s="27"/>
      <c r="G52" s="29">
        <f t="shared" si="6"/>
        <v>0</v>
      </c>
      <c r="H52" s="27"/>
      <c r="I52" s="27"/>
      <c r="J52" s="18">
        <f t="shared" si="7"/>
        <v>0</v>
      </c>
      <c r="K52" s="18">
        <f t="shared" si="8"/>
        <v>0</v>
      </c>
      <c r="L52" s="18">
        <f t="shared" si="9"/>
        <v>0</v>
      </c>
      <c r="M52" s="18">
        <f t="shared" si="10"/>
        <v>0</v>
      </c>
      <c r="N52" s="18">
        <f t="shared" si="11"/>
        <v>0</v>
      </c>
      <c r="O52" s="18">
        <f t="shared" si="12"/>
        <v>0</v>
      </c>
    </row>
    <row r="53" spans="1:15" x14ac:dyDescent="0.3">
      <c r="A53" s="17" t="s">
        <v>358</v>
      </c>
      <c r="B53" s="26" t="s">
        <v>359</v>
      </c>
      <c r="C53" s="17" t="s">
        <v>78</v>
      </c>
      <c r="D53" s="18">
        <v>106</v>
      </c>
      <c r="E53" s="27"/>
      <c r="F53" s="27"/>
      <c r="G53" s="29">
        <f t="shared" si="6"/>
        <v>0</v>
      </c>
      <c r="H53" s="27"/>
      <c r="I53" s="27"/>
      <c r="J53" s="18">
        <f t="shared" si="7"/>
        <v>0</v>
      </c>
      <c r="K53" s="18">
        <f t="shared" si="8"/>
        <v>0</v>
      </c>
      <c r="L53" s="18">
        <f t="shared" si="9"/>
        <v>0</v>
      </c>
      <c r="M53" s="18">
        <f t="shared" si="10"/>
        <v>0</v>
      </c>
      <c r="N53" s="18">
        <f t="shared" si="11"/>
        <v>0</v>
      </c>
      <c r="O53" s="18">
        <f t="shared" si="12"/>
        <v>0</v>
      </c>
    </row>
    <row r="54" spans="1:15" x14ac:dyDescent="0.3">
      <c r="A54" s="17" t="s">
        <v>360</v>
      </c>
      <c r="B54" s="26" t="s">
        <v>361</v>
      </c>
      <c r="C54" s="17" t="s">
        <v>159</v>
      </c>
      <c r="D54" s="18">
        <v>11</v>
      </c>
      <c r="E54" s="27"/>
      <c r="F54" s="27"/>
      <c r="G54" s="29">
        <f t="shared" si="6"/>
        <v>0</v>
      </c>
      <c r="H54" s="27"/>
      <c r="I54" s="27"/>
      <c r="J54" s="18">
        <f t="shared" si="7"/>
        <v>0</v>
      </c>
      <c r="K54" s="18">
        <f t="shared" si="8"/>
        <v>0</v>
      </c>
      <c r="L54" s="18">
        <f t="shared" si="9"/>
        <v>0</v>
      </c>
      <c r="M54" s="18">
        <f t="shared" si="10"/>
        <v>0</v>
      </c>
      <c r="N54" s="18">
        <f t="shared" si="11"/>
        <v>0</v>
      </c>
      <c r="O54" s="18">
        <f t="shared" si="12"/>
        <v>0</v>
      </c>
    </row>
    <row r="55" spans="1:15" ht="24" customHeight="1" x14ac:dyDescent="0.3">
      <c r="A55" s="24"/>
      <c r="B55" s="25" t="s">
        <v>241</v>
      </c>
      <c r="C55" s="24"/>
      <c r="D55" s="24"/>
      <c r="E55" s="24"/>
      <c r="F55" s="24"/>
      <c r="G55" s="24"/>
      <c r="H55" s="24"/>
      <c r="I55" s="24"/>
      <c r="J55" s="24"/>
      <c r="K55" s="28">
        <f>SUM(K10:K54)</f>
        <v>0</v>
      </c>
      <c r="L55" s="28">
        <f>SUM(L10:L54)</f>
        <v>0</v>
      </c>
      <c r="M55" s="28">
        <f>SUM(M10:M54)</f>
        <v>0</v>
      </c>
      <c r="N55" s="28">
        <f>SUM(N10:N54)</f>
        <v>0</v>
      </c>
      <c r="O55" s="28">
        <f>SUM(O10:O54)</f>
        <v>0</v>
      </c>
    </row>
  </sheetData>
  <mergeCells count="3">
    <mergeCell ref="A5:B5"/>
    <mergeCell ref="E7:J7"/>
    <mergeCell ref="K7:O7"/>
  </mergeCell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Koptāme</vt:lpstr>
      <vt:lpstr>Kopsavilkums</vt:lpstr>
      <vt:lpstr>1-1 TS-CD</vt:lpstr>
      <vt:lpstr>1-2 SC</vt:lpstr>
      <vt:lpstr>1-3 ELT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Dators</dc:creator>
  <dc:description/>
  <cp:lastModifiedBy>Inga Avota</cp:lastModifiedBy>
  <cp:revision>0</cp:revision>
  <cp:lastPrinted>2026-07-28T13:23:31Z</cp:lastPrinted>
  <dcterms:created xsi:type="dcterms:W3CDTF">2026-07-23T08:57:32Z</dcterms:created>
  <dcterms:modified xsi:type="dcterms:W3CDTF">2026-07-30T11:05:32Z</dcterms:modified>
  <dc:language>en-US</dc:language>
</cp:coreProperties>
</file>