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rigassatiksme.sharepoint.com/sites/IEPIRKUMIunKVALIFIKCIJASSISTMAS/Koplietojamie dokumenti/General/Iepirkumi 2026/IEPIRKUMI/SPSIL/NAI_Parbuve_Kleistu28/"/>
    </mc:Choice>
  </mc:AlternateContent>
  <xr:revisionPtr revIDLastSave="1791" documentId="8_{34A77AC4-5139-437A-8C72-3A101ACB4FDC}" xr6:coauthVersionLast="47" xr6:coauthVersionMax="47" xr10:uidLastSave="{DDBB62A8-5E8E-4970-9670-57AC605B656D}"/>
  <bookViews>
    <workbookView xWindow="10" yWindow="10" windowWidth="19180" windowHeight="10060" firstSheet="7" activeTab="13" xr2:uid="{CA6F8F67-9520-44BB-AFC9-5F17414C0877}"/>
  </bookViews>
  <sheets>
    <sheet name="SA" sheetId="14" r:id="rId1"/>
    <sheet name="SA_izpilddok" sheetId="15" r:id="rId2"/>
    <sheet name="Koptame" sheetId="4" r:id="rId3"/>
    <sheet name="Kopsavilkums" sheetId="3" r:id="rId4"/>
    <sheet name="1-1_K1" sheetId="1" r:id="rId5"/>
    <sheet name="1-2_K2" sheetId="5" r:id="rId6"/>
    <sheet name="1-3_LK1" sheetId="6" r:id="rId7"/>
    <sheet name="1-4_LK2" sheetId="7" r:id="rId8"/>
    <sheet name="1-5_DEM" sheetId="8" r:id="rId9"/>
    <sheet name="1-6_BK" sheetId="9" r:id="rId10"/>
    <sheet name="1-7_VS-1" sheetId="10" r:id="rId11"/>
    <sheet name="1-8_VS-2" sheetId="11" r:id="rId12"/>
    <sheet name="1-9_VS-3" sheetId="12" r:id="rId13"/>
    <sheet name="1-10_TS-CD" sheetId="13" r:id="rId14"/>
    <sheet name="Sheet1" sheetId="16" r:id="rId15"/>
  </sheets>
  <externalReferences>
    <externalReference r:id="rId16"/>
  </externalReferences>
  <definedNames>
    <definedName name="_xlnm._FilterDatabase" localSheetId="4" hidden="1">'1-1_K1'!$G$19:$G$19</definedName>
    <definedName name="_xlnm._FilterDatabase" localSheetId="13" hidden="1">'1-10_TS-CD'!$G$19:$G$19</definedName>
    <definedName name="_xlnm._FilterDatabase" localSheetId="5" hidden="1">'1-2_K2'!$G$19:$G$19</definedName>
    <definedName name="_xlnm._FilterDatabase" localSheetId="6" hidden="1">'1-3_LK1'!$G$19:$G$19</definedName>
    <definedName name="_xlnm._FilterDatabase" localSheetId="7" hidden="1">'1-4_LK2'!$G$19:$G$19</definedName>
    <definedName name="_xlnm._FilterDatabase" localSheetId="8" hidden="1">'1-5_DEM'!$G$19:$G$19</definedName>
    <definedName name="_xlnm._FilterDatabase" localSheetId="9" hidden="1">'1-6_BK'!$G$19:$G$19</definedName>
    <definedName name="_xlnm._FilterDatabase" localSheetId="10" hidden="1">'1-7_VS-1'!$G$19:$G$19</definedName>
    <definedName name="_xlnm._FilterDatabase" localSheetId="11" hidden="1">'1-8_VS-2'!$G$19:$G$19</definedName>
    <definedName name="_xlnm._FilterDatabase" localSheetId="12" hidden="1">'1-9_VS-3'!$G$19:$G$19</definedName>
    <definedName name="_xlnm._FilterDatabase" localSheetId="3" hidden="1">Kopsavilkums!#REF!</definedName>
    <definedName name="_xlnm._FilterDatabase" localSheetId="2" hidden="1">Koptame!#REF!</definedName>
    <definedName name="_xlnm._FilterDatabase" localSheetId="0" hidden="1">SA!#REF!</definedName>
    <definedName name="_xlnm.Print_Area" localSheetId="4">'1-1_K1'!$B$1:$P$67</definedName>
    <definedName name="_xlnm.Print_Area" localSheetId="13">'1-10_TS-CD'!$B$1:$P$69</definedName>
    <definedName name="_xlnm.Print_Area" localSheetId="5">'1-2_K2'!$B$1:$P$99</definedName>
    <definedName name="_xlnm.Print_Area" localSheetId="6">'1-3_LK1'!$B$1:$P$77</definedName>
    <definedName name="_xlnm.Print_Area" localSheetId="7">'1-4_LK2'!$B$1:$P$74</definedName>
    <definedName name="_xlnm.Print_Area" localSheetId="8">'1-5_DEM'!$B$1:$P$53</definedName>
    <definedName name="_xlnm.Print_Area" localSheetId="9">'1-6_BK'!$B$1:$P$43</definedName>
    <definedName name="_xlnm.Print_Area" localSheetId="10">'1-7_VS-1'!$B$1:$P$71</definedName>
    <definedName name="_xlnm.Print_Area" localSheetId="11">'1-8_VS-2'!$B$1:$P$73</definedName>
    <definedName name="_xlnm.Print_Area" localSheetId="12">'1-9_VS-3'!$B$1:$P$59</definedName>
    <definedName name="_xlnm.Print_Area" localSheetId="3">Kopsavilkums!$B$1:$J$43</definedName>
    <definedName name="_xlnm.Print_Area" localSheetId="2">Koptame!$B$2:$E$39</definedName>
    <definedName name="_xlnm.Print_Area" localSheetId="0">SA!#REF!</definedName>
    <definedName name="_xlnm.Print_Area" localSheetId="1">SA_izpilddok!$B$3:$E$35</definedName>
    <definedName name="_xlnm.Print_Titles" localSheetId="4">'1-1_K1'!$18:$18</definedName>
    <definedName name="_xlnm.Print_Titles" localSheetId="13">'1-10_TS-CD'!$18:$18</definedName>
    <definedName name="_xlnm.Print_Titles" localSheetId="5">'1-2_K2'!$18:$18</definedName>
    <definedName name="_xlnm.Print_Titles" localSheetId="6">'1-3_LK1'!$18:$18</definedName>
    <definedName name="_xlnm.Print_Titles" localSheetId="7">'1-4_LK2'!$18:$18</definedName>
    <definedName name="_xlnm.Print_Titles" localSheetId="8">'1-5_DEM'!$18:$18</definedName>
    <definedName name="_xlnm.Print_Titles" localSheetId="9">'1-6_BK'!$18:$18</definedName>
    <definedName name="_xlnm.Print_Titles" localSheetId="10">'1-7_VS-1'!$18:$18</definedName>
    <definedName name="_xlnm.Print_Titles" localSheetId="11">'1-8_VS-2'!$18:$18</definedName>
    <definedName name="_xlnm.Print_Titles" localSheetId="12">'1-9_VS-3'!$18:$18</definedName>
    <definedName name="_xlnm.Print_Titles" localSheetId="3">Kopsavilkums!#REF!</definedName>
    <definedName name="_xlnm.Print_Titles" localSheetId="2">Koptame!#REF!</definedName>
    <definedName name="_xlnm.Print_Titles" localSheetId="0">SA!#REF!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2" i="15" l="1"/>
  <c r="B31" i="15"/>
  <c r="B4" i="15" a="1"/>
  <c r="B19" i="15" s="1"/>
  <c r="B20" i="15" s="1"/>
  <c r="B21" i="15" s="1"/>
  <c r="B22" i="15" s="1"/>
  <c r="B23" i="15" s="1"/>
  <c r="B24" i="15" s="1"/>
  <c r="B25" i="15" s="1"/>
  <c r="B26" i="15" s="1"/>
  <c r="B27" i="15" s="1"/>
  <c r="B28" i="15" s="1"/>
  <c r="B29" i="15" s="1"/>
  <c r="B30" i="15" s="1"/>
  <c r="B4" i="15" l="1"/>
  <c r="E27" i="4"/>
  <c r="E26" i="4"/>
  <c r="H50" i="5"/>
  <c r="K50" i="5" s="1"/>
  <c r="L50" i="5"/>
  <c r="N50" i="5"/>
  <c r="O50" i="5"/>
  <c r="H38" i="5"/>
  <c r="M38" i="5" s="1"/>
  <c r="K38" i="5"/>
  <c r="L38" i="5"/>
  <c r="N38" i="5"/>
  <c r="O38" i="5"/>
  <c r="H39" i="5"/>
  <c r="K39" i="5" s="1"/>
  <c r="L39" i="5"/>
  <c r="N39" i="5"/>
  <c r="O39" i="5"/>
  <c r="H40" i="5"/>
  <c r="M40" i="5" s="1"/>
  <c r="K40" i="5"/>
  <c r="L40" i="5"/>
  <c r="N40" i="5"/>
  <c r="O40" i="5"/>
  <c r="H41" i="5"/>
  <c r="K41" i="5" s="1"/>
  <c r="L41" i="5"/>
  <c r="N41" i="5"/>
  <c r="O41" i="5"/>
  <c r="H42" i="5"/>
  <c r="M42" i="5" s="1"/>
  <c r="K42" i="5"/>
  <c r="L42" i="5"/>
  <c r="N42" i="5"/>
  <c r="O42" i="5"/>
  <c r="H43" i="5"/>
  <c r="M43" i="5" s="1"/>
  <c r="K43" i="5"/>
  <c r="L43" i="5"/>
  <c r="N43" i="5"/>
  <c r="O43" i="5"/>
  <c r="H44" i="5"/>
  <c r="K44" i="5" s="1"/>
  <c r="L44" i="5"/>
  <c r="N44" i="5"/>
  <c r="O44" i="5"/>
  <c r="H45" i="5"/>
  <c r="M45" i="5" s="1"/>
  <c r="L45" i="5"/>
  <c r="N45" i="5"/>
  <c r="O45" i="5"/>
  <c r="H46" i="5"/>
  <c r="K46" i="5" s="1"/>
  <c r="L46" i="5"/>
  <c r="N46" i="5"/>
  <c r="O46" i="5"/>
  <c r="H47" i="5"/>
  <c r="M47" i="5" s="1"/>
  <c r="K47" i="5"/>
  <c r="L47" i="5"/>
  <c r="N47" i="5"/>
  <c r="O47" i="5"/>
  <c r="H48" i="5"/>
  <c r="M48" i="5" s="1"/>
  <c r="L48" i="5"/>
  <c r="N48" i="5"/>
  <c r="O48" i="5"/>
  <c r="H49" i="5"/>
  <c r="M49" i="5" s="1"/>
  <c r="K49" i="5"/>
  <c r="L49" i="5"/>
  <c r="N49" i="5"/>
  <c r="O49" i="5"/>
  <c r="H60" i="5"/>
  <c r="M60" i="5" s="1"/>
  <c r="L60" i="5"/>
  <c r="N60" i="5"/>
  <c r="O60" i="5"/>
  <c r="H61" i="5"/>
  <c r="K61" i="5" s="1"/>
  <c r="L61" i="5"/>
  <c r="M61" i="5"/>
  <c r="N61" i="5"/>
  <c r="O61" i="5"/>
  <c r="H62" i="5"/>
  <c r="K62" i="5" s="1"/>
  <c r="L62" i="5"/>
  <c r="N62" i="5"/>
  <c r="O62" i="5"/>
  <c r="H63" i="5"/>
  <c r="M63" i="5" s="1"/>
  <c r="L63" i="5"/>
  <c r="N63" i="5"/>
  <c r="O63" i="5"/>
  <c r="H64" i="5"/>
  <c r="K64" i="5" s="1"/>
  <c r="L64" i="5"/>
  <c r="M64" i="5"/>
  <c r="N64" i="5"/>
  <c r="O64" i="5"/>
  <c r="H65" i="5"/>
  <c r="M65" i="5" s="1"/>
  <c r="L65" i="5"/>
  <c r="N65" i="5"/>
  <c r="O65" i="5"/>
  <c r="H66" i="5"/>
  <c r="M66" i="5" s="1"/>
  <c r="K66" i="5"/>
  <c r="L66" i="5"/>
  <c r="N66" i="5"/>
  <c r="O66" i="5"/>
  <c r="O59" i="10"/>
  <c r="N59" i="10"/>
  <c r="L59" i="10"/>
  <c r="H59" i="10"/>
  <c r="K59" i="10" s="1"/>
  <c r="O58" i="10"/>
  <c r="N58" i="10"/>
  <c r="L58" i="10"/>
  <c r="H58" i="10"/>
  <c r="M58" i="10" s="1"/>
  <c r="O57" i="10"/>
  <c r="N57" i="10"/>
  <c r="L57" i="10"/>
  <c r="H57" i="10"/>
  <c r="K57" i="10" s="1"/>
  <c r="O61" i="11"/>
  <c r="N61" i="11"/>
  <c r="L61" i="11"/>
  <c r="H61" i="11"/>
  <c r="K61" i="11" s="1"/>
  <c r="O60" i="11"/>
  <c r="N60" i="11"/>
  <c r="L60" i="11"/>
  <c r="H60" i="11"/>
  <c r="M60" i="11" s="1"/>
  <c r="O59" i="11"/>
  <c r="N59" i="11"/>
  <c r="L59" i="11"/>
  <c r="H59" i="11"/>
  <c r="M59" i="11" s="1"/>
  <c r="O47" i="12"/>
  <c r="N47" i="12"/>
  <c r="L47" i="12"/>
  <c r="H47" i="12"/>
  <c r="M47" i="12" s="1"/>
  <c r="O46" i="12"/>
  <c r="N46" i="12"/>
  <c r="L46" i="12"/>
  <c r="H46" i="12"/>
  <c r="K46" i="12" s="1"/>
  <c r="O45" i="12"/>
  <c r="N45" i="12"/>
  <c r="L45" i="12"/>
  <c r="H45" i="12"/>
  <c r="K45" i="12" s="1"/>
  <c r="O57" i="13"/>
  <c r="N57" i="13"/>
  <c r="L57" i="13"/>
  <c r="H57" i="13"/>
  <c r="K57" i="13" s="1"/>
  <c r="O56" i="13"/>
  <c r="N56" i="13"/>
  <c r="L56" i="13"/>
  <c r="H56" i="13"/>
  <c r="M56" i="13" s="1"/>
  <c r="O54" i="13"/>
  <c r="N54" i="13"/>
  <c r="L54" i="13"/>
  <c r="H54" i="13"/>
  <c r="M54" i="13" s="1"/>
  <c r="O52" i="13"/>
  <c r="N52" i="13"/>
  <c r="L52" i="13"/>
  <c r="H52" i="13"/>
  <c r="K52" i="13" s="1"/>
  <c r="O51" i="13"/>
  <c r="N51" i="13"/>
  <c r="L51" i="13"/>
  <c r="H51" i="13"/>
  <c r="M51" i="13" s="1"/>
  <c r="O49" i="13"/>
  <c r="N49" i="13"/>
  <c r="L49" i="13"/>
  <c r="H49" i="13"/>
  <c r="M49" i="13" s="1"/>
  <c r="O48" i="13"/>
  <c r="N48" i="13"/>
  <c r="L48" i="13"/>
  <c r="H48" i="13"/>
  <c r="K48" i="13" s="1"/>
  <c r="O47" i="13"/>
  <c r="N47" i="13"/>
  <c r="L47" i="13"/>
  <c r="H47" i="13"/>
  <c r="K47" i="13" s="1"/>
  <c r="O46" i="13"/>
  <c r="N46" i="13"/>
  <c r="L46" i="13"/>
  <c r="H46" i="13"/>
  <c r="M46" i="13" s="1"/>
  <c r="O44" i="13"/>
  <c r="N44" i="13"/>
  <c r="L44" i="13"/>
  <c r="H44" i="13"/>
  <c r="M44" i="13" s="1"/>
  <c r="O43" i="13"/>
  <c r="N43" i="13"/>
  <c r="L43" i="13"/>
  <c r="H43" i="13"/>
  <c r="K43" i="13" s="1"/>
  <c r="O41" i="13"/>
  <c r="N41" i="13"/>
  <c r="L41" i="13"/>
  <c r="H41" i="13"/>
  <c r="M41" i="13" s="1"/>
  <c r="O40" i="13"/>
  <c r="N40" i="13"/>
  <c r="L40" i="13"/>
  <c r="H40" i="13"/>
  <c r="K40" i="13" s="1"/>
  <c r="O39" i="13"/>
  <c r="N39" i="13"/>
  <c r="L39" i="13"/>
  <c r="H39" i="13"/>
  <c r="M39" i="13" s="1"/>
  <c r="O38" i="13"/>
  <c r="N38" i="13"/>
  <c r="L38" i="13"/>
  <c r="H38" i="13"/>
  <c r="K38" i="13" s="1"/>
  <c r="O37" i="13"/>
  <c r="N37" i="13"/>
  <c r="L37" i="13"/>
  <c r="H37" i="13"/>
  <c r="K37" i="13" s="1"/>
  <c r="O36" i="13"/>
  <c r="N36" i="13"/>
  <c r="L36" i="13"/>
  <c r="H36" i="13"/>
  <c r="M36" i="13" s="1"/>
  <c r="O34" i="13"/>
  <c r="N34" i="13"/>
  <c r="L34" i="13"/>
  <c r="H34" i="13"/>
  <c r="M34" i="13" s="1"/>
  <c r="O33" i="13"/>
  <c r="N33" i="13"/>
  <c r="L33" i="13"/>
  <c r="H33" i="13"/>
  <c r="K33" i="13" s="1"/>
  <c r="O32" i="13"/>
  <c r="N32" i="13"/>
  <c r="L32" i="13"/>
  <c r="H32" i="13"/>
  <c r="K32" i="13" s="1"/>
  <c r="O27" i="13"/>
  <c r="N27" i="13"/>
  <c r="L27" i="13"/>
  <c r="H27" i="13"/>
  <c r="K27" i="13" s="1"/>
  <c r="O26" i="13"/>
  <c r="N26" i="13"/>
  <c r="L26" i="13"/>
  <c r="H26" i="13"/>
  <c r="M26" i="13" s="1"/>
  <c r="O24" i="13"/>
  <c r="N24" i="13"/>
  <c r="L24" i="13"/>
  <c r="H24" i="13"/>
  <c r="M24" i="13" s="1"/>
  <c r="O23" i="13"/>
  <c r="N23" i="13"/>
  <c r="L23" i="13"/>
  <c r="H23" i="13"/>
  <c r="K23" i="13" s="1"/>
  <c r="O22" i="13"/>
  <c r="N22" i="13"/>
  <c r="L22" i="13"/>
  <c r="H22" i="13"/>
  <c r="K22" i="13" s="1"/>
  <c r="O21" i="13"/>
  <c r="N21" i="13"/>
  <c r="L21" i="13"/>
  <c r="H21" i="13"/>
  <c r="M21" i="13" s="1"/>
  <c r="O20" i="13"/>
  <c r="N20" i="13"/>
  <c r="L20" i="13"/>
  <c r="H20" i="13"/>
  <c r="K20" i="13" s="1"/>
  <c r="B20" i="13"/>
  <c r="B21" i="13" s="1"/>
  <c r="B22" i="13" s="1"/>
  <c r="B23" i="13" s="1"/>
  <c r="B24" i="13" s="1"/>
  <c r="B25" i="13" s="1"/>
  <c r="B26" i="13" s="1"/>
  <c r="B27" i="13" s="1"/>
  <c r="B28" i="13" s="1"/>
  <c r="B29" i="13" s="1"/>
  <c r="B30" i="13" s="1"/>
  <c r="B31" i="13" s="1"/>
  <c r="B32" i="13" s="1"/>
  <c r="B33" i="13" s="1"/>
  <c r="B34" i="13" s="1"/>
  <c r="B35" i="13" s="1"/>
  <c r="B36" i="13" s="1"/>
  <c r="B37" i="13" s="1"/>
  <c r="B38" i="13" s="1"/>
  <c r="B39" i="13" s="1"/>
  <c r="B40" i="13" s="1"/>
  <c r="B41" i="13" s="1"/>
  <c r="B42" i="13" s="1"/>
  <c r="B43" i="13" s="1"/>
  <c r="B44" i="13" s="1"/>
  <c r="B45" i="13" s="1"/>
  <c r="B46" i="13" s="1"/>
  <c r="B47" i="13" s="1"/>
  <c r="B48" i="13" s="1"/>
  <c r="B49" i="13" s="1"/>
  <c r="B50" i="13" s="1"/>
  <c r="B51" i="13" s="1"/>
  <c r="B52" i="13" s="1"/>
  <c r="B53" i="13" s="1"/>
  <c r="B54" i="13" s="1"/>
  <c r="B55" i="13" s="1"/>
  <c r="B56" i="13" s="1"/>
  <c r="B57" i="13" s="1"/>
  <c r="O10" i="13"/>
  <c r="D7" i="13"/>
  <c r="D6" i="13"/>
  <c r="D5" i="13"/>
  <c r="O43" i="12"/>
  <c r="N43" i="12"/>
  <c r="L43" i="12"/>
  <c r="H43" i="12"/>
  <c r="M43" i="12" s="1"/>
  <c r="P43" i="12" s="1"/>
  <c r="O42" i="12"/>
  <c r="N42" i="12"/>
  <c r="L42" i="12"/>
  <c r="H42" i="12"/>
  <c r="O41" i="12"/>
  <c r="N41" i="12"/>
  <c r="L41" i="12"/>
  <c r="H41" i="12"/>
  <c r="K41" i="12" s="1"/>
  <c r="O40" i="12"/>
  <c r="N40" i="12"/>
  <c r="L40" i="12"/>
  <c r="H40" i="12"/>
  <c r="M40" i="12" s="1"/>
  <c r="P40" i="12" s="1"/>
  <c r="O39" i="12"/>
  <c r="N39" i="12"/>
  <c r="L39" i="12"/>
  <c r="H39" i="12"/>
  <c r="K39" i="12" s="1"/>
  <c r="O38" i="12"/>
  <c r="N38" i="12"/>
  <c r="L38" i="12"/>
  <c r="H38" i="12"/>
  <c r="M38" i="12" s="1"/>
  <c r="P38" i="12" s="1"/>
  <c r="O37" i="12"/>
  <c r="N37" i="12"/>
  <c r="L37" i="12"/>
  <c r="H37" i="12"/>
  <c r="O36" i="12"/>
  <c r="N36" i="12"/>
  <c r="L36" i="12"/>
  <c r="H36" i="12"/>
  <c r="K36" i="12" s="1"/>
  <c r="O35" i="12"/>
  <c r="N35" i="12"/>
  <c r="L35" i="12"/>
  <c r="H35" i="12"/>
  <c r="M35" i="12" s="1"/>
  <c r="O34" i="12"/>
  <c r="N34" i="12"/>
  <c r="L34" i="12"/>
  <c r="H34" i="12"/>
  <c r="M34" i="12" s="1"/>
  <c r="O32" i="12"/>
  <c r="N32" i="12"/>
  <c r="L32" i="12"/>
  <c r="H32" i="12"/>
  <c r="O31" i="12"/>
  <c r="N31" i="12"/>
  <c r="L31" i="12"/>
  <c r="H31" i="12"/>
  <c r="K31" i="12" s="1"/>
  <c r="O30" i="12"/>
  <c r="N30" i="12"/>
  <c r="L30" i="12"/>
  <c r="H30" i="12"/>
  <c r="M30" i="12" s="1"/>
  <c r="O29" i="12"/>
  <c r="N29" i="12"/>
  <c r="L29" i="12"/>
  <c r="H29" i="12"/>
  <c r="M29" i="12" s="1"/>
  <c r="O28" i="12"/>
  <c r="N28" i="12"/>
  <c r="L28" i="12"/>
  <c r="H28" i="12"/>
  <c r="M28" i="12" s="1"/>
  <c r="P28" i="12" s="1"/>
  <c r="O27" i="12"/>
  <c r="N27" i="12"/>
  <c r="L27" i="12"/>
  <c r="H27" i="12"/>
  <c r="M27" i="12" s="1"/>
  <c r="P27" i="12" s="1"/>
  <c r="O26" i="12"/>
  <c r="N26" i="12"/>
  <c r="L26" i="12"/>
  <c r="H26" i="12"/>
  <c r="K26" i="12" s="1"/>
  <c r="O25" i="12"/>
  <c r="N25" i="12"/>
  <c r="L25" i="12"/>
  <c r="H25" i="12"/>
  <c r="M25" i="12" s="1"/>
  <c r="O24" i="12"/>
  <c r="N24" i="12"/>
  <c r="L24" i="12"/>
  <c r="H24" i="12"/>
  <c r="K24" i="12" s="1"/>
  <c r="O23" i="12"/>
  <c r="N23" i="12"/>
  <c r="L23" i="12"/>
  <c r="H23" i="12"/>
  <c r="K23" i="12" s="1"/>
  <c r="O22" i="12"/>
  <c r="N22" i="12"/>
  <c r="L22" i="12"/>
  <c r="H22" i="12"/>
  <c r="M22" i="12" s="1"/>
  <c r="O21" i="12"/>
  <c r="N21" i="12"/>
  <c r="L21" i="12"/>
  <c r="H21" i="12"/>
  <c r="K21" i="12" s="1"/>
  <c r="O20" i="12"/>
  <c r="N20" i="12"/>
  <c r="L20" i="12"/>
  <c r="H20" i="12"/>
  <c r="M20" i="12" s="1"/>
  <c r="B20" i="12"/>
  <c r="B21" i="12" s="1"/>
  <c r="B22" i="12" s="1"/>
  <c r="B23" i="12" s="1"/>
  <c r="B24" i="12" s="1"/>
  <c r="B25" i="12" s="1"/>
  <c r="B26" i="12" s="1"/>
  <c r="B27" i="12" s="1"/>
  <c r="B28" i="12" s="1"/>
  <c r="B29" i="12" s="1"/>
  <c r="B30" i="12" s="1"/>
  <c r="B31" i="12" s="1"/>
  <c r="B32" i="12" s="1"/>
  <c r="B33" i="12" s="1"/>
  <c r="B34" i="12" s="1"/>
  <c r="B35" i="12" s="1"/>
  <c r="B36" i="12" s="1"/>
  <c r="B37" i="12" s="1"/>
  <c r="B38" i="12" s="1"/>
  <c r="B39" i="12" s="1"/>
  <c r="B40" i="12" s="1"/>
  <c r="B41" i="12" s="1"/>
  <c r="B42" i="12" s="1"/>
  <c r="B43" i="12" s="1"/>
  <c r="B44" i="12" s="1"/>
  <c r="B45" i="12" s="1"/>
  <c r="B46" i="12" s="1"/>
  <c r="B47" i="12" s="1"/>
  <c r="O10" i="12"/>
  <c r="D7" i="12"/>
  <c r="D6" i="12"/>
  <c r="D5" i="12"/>
  <c r="O57" i="11"/>
  <c r="N57" i="11"/>
  <c r="L57" i="11"/>
  <c r="H57" i="11"/>
  <c r="K57" i="11" s="1"/>
  <c r="O56" i="11"/>
  <c r="N56" i="11"/>
  <c r="L56" i="11"/>
  <c r="H56" i="11"/>
  <c r="M56" i="11" s="1"/>
  <c r="O55" i="11"/>
  <c r="N55" i="11"/>
  <c r="L55" i="11"/>
  <c r="H55" i="11"/>
  <c r="M55" i="11" s="1"/>
  <c r="O54" i="11"/>
  <c r="N54" i="11"/>
  <c r="L54" i="11"/>
  <c r="H54" i="11"/>
  <c r="M54" i="11" s="1"/>
  <c r="P54" i="11" s="1"/>
  <c r="O53" i="11"/>
  <c r="N53" i="11"/>
  <c r="L53" i="11"/>
  <c r="H53" i="11"/>
  <c r="M53" i="11" s="1"/>
  <c r="O52" i="11"/>
  <c r="N52" i="11"/>
  <c r="L52" i="11"/>
  <c r="H52" i="11"/>
  <c r="M52" i="11" s="1"/>
  <c r="O51" i="11"/>
  <c r="N51" i="11"/>
  <c r="L51" i="11"/>
  <c r="H51" i="11"/>
  <c r="M51" i="11" s="1"/>
  <c r="O50" i="11"/>
  <c r="N50" i="11"/>
  <c r="L50" i="11"/>
  <c r="H50" i="11"/>
  <c r="M50" i="11" s="1"/>
  <c r="O49" i="11"/>
  <c r="N49" i="11"/>
  <c r="L49" i="11"/>
  <c r="H49" i="11"/>
  <c r="M49" i="11" s="1"/>
  <c r="P49" i="11" s="1"/>
  <c r="O48" i="11"/>
  <c r="N48" i="11"/>
  <c r="L48" i="11"/>
  <c r="H48" i="11"/>
  <c r="M48" i="11" s="1"/>
  <c r="O47" i="11"/>
  <c r="N47" i="11"/>
  <c r="L47" i="11"/>
  <c r="H47" i="11"/>
  <c r="K47" i="11" s="1"/>
  <c r="O46" i="11"/>
  <c r="N46" i="11"/>
  <c r="L46" i="11"/>
  <c r="H46" i="11"/>
  <c r="M46" i="11" s="1"/>
  <c r="O45" i="11"/>
  <c r="N45" i="11"/>
  <c r="L45" i="11"/>
  <c r="H45" i="11"/>
  <c r="M45" i="11" s="1"/>
  <c r="O44" i="11"/>
  <c r="N44" i="11"/>
  <c r="L44" i="11"/>
  <c r="H44" i="11"/>
  <c r="M44" i="11" s="1"/>
  <c r="O43" i="11"/>
  <c r="N43" i="11"/>
  <c r="L43" i="11"/>
  <c r="H43" i="11"/>
  <c r="M43" i="11" s="1"/>
  <c r="O42" i="11"/>
  <c r="N42" i="11"/>
  <c r="L42" i="11"/>
  <c r="H42" i="11"/>
  <c r="M42" i="11" s="1"/>
  <c r="P42" i="11" s="1"/>
  <c r="O41" i="11"/>
  <c r="N41" i="11"/>
  <c r="L41" i="11"/>
  <c r="H41" i="11"/>
  <c r="M41" i="11" s="1"/>
  <c r="O40" i="11"/>
  <c r="N40" i="11"/>
  <c r="L40" i="11"/>
  <c r="H40" i="11"/>
  <c r="M40" i="11" s="1"/>
  <c r="O39" i="11"/>
  <c r="N39" i="11"/>
  <c r="L39" i="11"/>
  <c r="H39" i="11"/>
  <c r="M39" i="11" s="1"/>
  <c r="O37" i="11"/>
  <c r="N37" i="11"/>
  <c r="L37" i="11"/>
  <c r="H37" i="11"/>
  <c r="M37" i="11" s="1"/>
  <c r="O36" i="11"/>
  <c r="N36" i="11"/>
  <c r="L36" i="11"/>
  <c r="H36" i="11"/>
  <c r="M36" i="11" s="1"/>
  <c r="O35" i="11"/>
  <c r="N35" i="11"/>
  <c r="L35" i="11"/>
  <c r="H35" i="11"/>
  <c r="M35" i="11" s="1"/>
  <c r="O34" i="11"/>
  <c r="N34" i="11"/>
  <c r="L34" i="11"/>
  <c r="H34" i="11"/>
  <c r="M34" i="11" s="1"/>
  <c r="O33" i="11"/>
  <c r="N33" i="11"/>
  <c r="L33" i="11"/>
  <c r="H33" i="11"/>
  <c r="M33" i="11" s="1"/>
  <c r="O32" i="11"/>
  <c r="N32" i="11"/>
  <c r="L32" i="11"/>
  <c r="H32" i="11"/>
  <c r="M32" i="11" s="1"/>
  <c r="O31" i="11"/>
  <c r="N31" i="11"/>
  <c r="L31" i="11"/>
  <c r="H31" i="11"/>
  <c r="M31" i="11" s="1"/>
  <c r="O30" i="11"/>
  <c r="N30" i="11"/>
  <c r="L30" i="11"/>
  <c r="H30" i="11"/>
  <c r="M30" i="11" s="1"/>
  <c r="O29" i="11"/>
  <c r="N29" i="11"/>
  <c r="L29" i="11"/>
  <c r="H29" i="11"/>
  <c r="M29" i="11" s="1"/>
  <c r="O28" i="11"/>
  <c r="N28" i="11"/>
  <c r="L28" i="11"/>
  <c r="H28" i="11"/>
  <c r="M28" i="11" s="1"/>
  <c r="O27" i="11"/>
  <c r="N27" i="11"/>
  <c r="L27" i="11"/>
  <c r="H27" i="11"/>
  <c r="K27" i="11" s="1"/>
  <c r="O26" i="11"/>
  <c r="N26" i="11"/>
  <c r="L26" i="11"/>
  <c r="H26" i="11"/>
  <c r="M26" i="11" s="1"/>
  <c r="O25" i="11"/>
  <c r="N25" i="11"/>
  <c r="L25" i="11"/>
  <c r="H25" i="11"/>
  <c r="M25" i="11" s="1"/>
  <c r="O24" i="11"/>
  <c r="N24" i="11"/>
  <c r="L24" i="11"/>
  <c r="H24" i="11"/>
  <c r="M24" i="11" s="1"/>
  <c r="O23" i="11"/>
  <c r="N23" i="11"/>
  <c r="L23" i="11"/>
  <c r="H23" i="11"/>
  <c r="M23" i="11" s="1"/>
  <c r="O22" i="11"/>
  <c r="N22" i="11"/>
  <c r="L22" i="11"/>
  <c r="H22" i="11"/>
  <c r="K22" i="11" s="1"/>
  <c r="O21" i="11"/>
  <c r="N21" i="11"/>
  <c r="L21" i="11"/>
  <c r="H21" i="11"/>
  <c r="M21" i="11" s="1"/>
  <c r="O20" i="11"/>
  <c r="N20" i="11"/>
  <c r="L20" i="11"/>
  <c r="H20" i="11"/>
  <c r="M20" i="11" s="1"/>
  <c r="B20" i="11"/>
  <c r="B21" i="11" s="1"/>
  <c r="B22" i="11" s="1"/>
  <c r="B23" i="11" s="1"/>
  <c r="B24" i="11" s="1"/>
  <c r="B25" i="11" s="1"/>
  <c r="B26" i="11" s="1"/>
  <c r="B27" i="11" s="1"/>
  <c r="B28" i="11" s="1"/>
  <c r="B29" i="11" s="1"/>
  <c r="B30" i="11" s="1"/>
  <c r="B31" i="11" s="1"/>
  <c r="B32" i="11" s="1"/>
  <c r="B33" i="11" s="1"/>
  <c r="B34" i="11" s="1"/>
  <c r="B35" i="11" s="1"/>
  <c r="B36" i="11" s="1"/>
  <c r="B37" i="11" s="1"/>
  <c r="B38" i="11" s="1"/>
  <c r="B39" i="11" s="1"/>
  <c r="B40" i="11" s="1"/>
  <c r="B41" i="11" s="1"/>
  <c r="B42" i="11" s="1"/>
  <c r="B43" i="11" s="1"/>
  <c r="B44" i="11" s="1"/>
  <c r="B45" i="11" s="1"/>
  <c r="B46" i="11" s="1"/>
  <c r="B47" i="11" s="1"/>
  <c r="B48" i="11" s="1"/>
  <c r="B49" i="11" s="1"/>
  <c r="B50" i="11" s="1"/>
  <c r="B51" i="11" s="1"/>
  <c r="B52" i="11" s="1"/>
  <c r="B53" i="11" s="1"/>
  <c r="B54" i="11" s="1"/>
  <c r="B55" i="11" s="1"/>
  <c r="B56" i="11" s="1"/>
  <c r="B57" i="11" s="1"/>
  <c r="B58" i="11" s="1"/>
  <c r="B59" i="11" s="1"/>
  <c r="B60" i="11" s="1"/>
  <c r="B61" i="11" s="1"/>
  <c r="O10" i="11"/>
  <c r="D7" i="11"/>
  <c r="D6" i="11"/>
  <c r="D5" i="11"/>
  <c r="O55" i="10"/>
  <c r="N55" i="10"/>
  <c r="L55" i="10"/>
  <c r="H55" i="10"/>
  <c r="M55" i="10" s="1"/>
  <c r="O54" i="10"/>
  <c r="N54" i="10"/>
  <c r="L54" i="10"/>
  <c r="H54" i="10"/>
  <c r="M54" i="10" s="1"/>
  <c r="O53" i="10"/>
  <c r="N53" i="10"/>
  <c r="L53" i="10"/>
  <c r="H53" i="10"/>
  <c r="M53" i="10" s="1"/>
  <c r="O52" i="10"/>
  <c r="N52" i="10"/>
  <c r="L52" i="10"/>
  <c r="H52" i="10"/>
  <c r="K52" i="10" s="1"/>
  <c r="O51" i="10"/>
  <c r="N51" i="10"/>
  <c r="L51" i="10"/>
  <c r="H51" i="10"/>
  <c r="M51" i="10" s="1"/>
  <c r="O50" i="10"/>
  <c r="N50" i="10"/>
  <c r="L50" i="10"/>
  <c r="H50" i="10"/>
  <c r="M50" i="10" s="1"/>
  <c r="O49" i="10"/>
  <c r="N49" i="10"/>
  <c r="L49" i="10"/>
  <c r="H49" i="10"/>
  <c r="M49" i="10" s="1"/>
  <c r="P49" i="10" s="1"/>
  <c r="O48" i="10"/>
  <c r="N48" i="10"/>
  <c r="L48" i="10"/>
  <c r="H48" i="10"/>
  <c r="M48" i="10" s="1"/>
  <c r="O47" i="10"/>
  <c r="N47" i="10"/>
  <c r="L47" i="10"/>
  <c r="H47" i="10"/>
  <c r="K47" i="10" s="1"/>
  <c r="O46" i="10"/>
  <c r="N46" i="10"/>
  <c r="L46" i="10"/>
  <c r="H46" i="10"/>
  <c r="M46" i="10" s="1"/>
  <c r="O45" i="10"/>
  <c r="N45" i="10"/>
  <c r="L45" i="10"/>
  <c r="H45" i="10"/>
  <c r="M45" i="10" s="1"/>
  <c r="O44" i="10"/>
  <c r="N44" i="10"/>
  <c r="L44" i="10"/>
  <c r="H44" i="10"/>
  <c r="M44" i="10" s="1"/>
  <c r="O43" i="10"/>
  <c r="N43" i="10"/>
  <c r="L43" i="10"/>
  <c r="H43" i="10"/>
  <c r="M43" i="10" s="1"/>
  <c r="O42" i="10"/>
  <c r="N42" i="10"/>
  <c r="L42" i="10"/>
  <c r="H42" i="10"/>
  <c r="K42" i="10" s="1"/>
  <c r="O41" i="10"/>
  <c r="N41" i="10"/>
  <c r="L41" i="10"/>
  <c r="H41" i="10"/>
  <c r="K41" i="10" s="1"/>
  <c r="O40" i="10"/>
  <c r="N40" i="10"/>
  <c r="L40" i="10"/>
  <c r="H40" i="10"/>
  <c r="M40" i="10" s="1"/>
  <c r="O38" i="10"/>
  <c r="N38" i="10"/>
  <c r="L38" i="10"/>
  <c r="H38" i="10"/>
  <c r="M38" i="10" s="1"/>
  <c r="O37" i="10"/>
  <c r="N37" i="10"/>
  <c r="L37" i="10"/>
  <c r="H37" i="10"/>
  <c r="K37" i="10" s="1"/>
  <c r="O36" i="10"/>
  <c r="N36" i="10"/>
  <c r="L36" i="10"/>
  <c r="H36" i="10"/>
  <c r="K36" i="10" s="1"/>
  <c r="O35" i="10"/>
  <c r="N35" i="10"/>
  <c r="L35" i="10"/>
  <c r="H35" i="10"/>
  <c r="M35" i="10" s="1"/>
  <c r="O34" i="10"/>
  <c r="N34" i="10"/>
  <c r="L34" i="10"/>
  <c r="H34" i="10"/>
  <c r="M34" i="10" s="1"/>
  <c r="O33" i="10"/>
  <c r="N33" i="10"/>
  <c r="L33" i="10"/>
  <c r="H33" i="10"/>
  <c r="M33" i="10" s="1"/>
  <c r="O32" i="10"/>
  <c r="N32" i="10"/>
  <c r="L32" i="10"/>
  <c r="H32" i="10"/>
  <c r="K32" i="10" s="1"/>
  <c r="O31" i="10"/>
  <c r="N31" i="10"/>
  <c r="L31" i="10"/>
  <c r="H31" i="10"/>
  <c r="M31" i="10" s="1"/>
  <c r="P31" i="10" s="1"/>
  <c r="O30" i="10"/>
  <c r="N30" i="10"/>
  <c r="L30" i="10"/>
  <c r="H30" i="10"/>
  <c r="M30" i="10" s="1"/>
  <c r="O29" i="10"/>
  <c r="N29" i="10"/>
  <c r="L29" i="10"/>
  <c r="H29" i="10"/>
  <c r="M29" i="10" s="1"/>
  <c r="O28" i="10"/>
  <c r="N28" i="10"/>
  <c r="L28" i="10"/>
  <c r="H28" i="10"/>
  <c r="M28" i="10" s="1"/>
  <c r="O27" i="10"/>
  <c r="N27" i="10"/>
  <c r="L27" i="10"/>
  <c r="H27" i="10"/>
  <c r="K27" i="10" s="1"/>
  <c r="O26" i="10"/>
  <c r="N26" i="10"/>
  <c r="L26" i="10"/>
  <c r="H26" i="10"/>
  <c r="M26" i="10" s="1"/>
  <c r="P26" i="10" s="1"/>
  <c r="O25" i="10"/>
  <c r="N25" i="10"/>
  <c r="L25" i="10"/>
  <c r="H25" i="10"/>
  <c r="M25" i="10" s="1"/>
  <c r="O24" i="10"/>
  <c r="N24" i="10"/>
  <c r="L24" i="10"/>
  <c r="H24" i="10"/>
  <c r="M24" i="10" s="1"/>
  <c r="O23" i="10"/>
  <c r="N23" i="10"/>
  <c r="L23" i="10"/>
  <c r="H23" i="10"/>
  <c r="M23" i="10" s="1"/>
  <c r="O22" i="10"/>
  <c r="N22" i="10"/>
  <c r="L22" i="10"/>
  <c r="H22" i="10"/>
  <c r="K22" i="10" s="1"/>
  <c r="O21" i="10"/>
  <c r="N21" i="10"/>
  <c r="L21" i="10"/>
  <c r="H21" i="10"/>
  <c r="M21" i="10" s="1"/>
  <c r="O20" i="10"/>
  <c r="N20" i="10"/>
  <c r="L20" i="10"/>
  <c r="H20" i="10"/>
  <c r="M20" i="10" s="1"/>
  <c r="B20" i="10"/>
  <c r="B21" i="10" s="1"/>
  <c r="B22" i="10" s="1"/>
  <c r="B23" i="10" s="1"/>
  <c r="B24" i="10" s="1"/>
  <c r="B25" i="10" s="1"/>
  <c r="B26" i="10" s="1"/>
  <c r="B27" i="10" s="1"/>
  <c r="B28" i="10" s="1"/>
  <c r="B29" i="10" s="1"/>
  <c r="B30" i="10" s="1"/>
  <c r="B31" i="10" s="1"/>
  <c r="B32" i="10" s="1"/>
  <c r="B33" i="10" s="1"/>
  <c r="B34" i="10" s="1"/>
  <c r="B35" i="10" s="1"/>
  <c r="B36" i="10" s="1"/>
  <c r="B37" i="10" s="1"/>
  <c r="B38" i="10" s="1"/>
  <c r="B39" i="10" s="1"/>
  <c r="B40" i="10" s="1"/>
  <c r="B41" i="10" s="1"/>
  <c r="B42" i="10" s="1"/>
  <c r="B43" i="10" s="1"/>
  <c r="B44" i="10" s="1"/>
  <c r="B45" i="10" s="1"/>
  <c r="B46" i="10" s="1"/>
  <c r="B47" i="10" s="1"/>
  <c r="B48" i="10" s="1"/>
  <c r="B49" i="10" s="1"/>
  <c r="B50" i="10" s="1"/>
  <c r="B51" i="10" s="1"/>
  <c r="B52" i="10" s="1"/>
  <c r="B53" i="10" s="1"/>
  <c r="B54" i="10" s="1"/>
  <c r="B55" i="10" s="1"/>
  <c r="B56" i="10" s="1"/>
  <c r="B57" i="10" s="1"/>
  <c r="B58" i="10" s="1"/>
  <c r="B59" i="10" s="1"/>
  <c r="O10" i="10"/>
  <c r="D7" i="10"/>
  <c r="D6" i="10"/>
  <c r="D5" i="10"/>
  <c r="O31" i="9"/>
  <c r="N31" i="9"/>
  <c r="L31" i="9"/>
  <c r="H31" i="9"/>
  <c r="M31" i="9" s="1"/>
  <c r="O30" i="9"/>
  <c r="N30" i="9"/>
  <c r="L30" i="9"/>
  <c r="H30" i="9"/>
  <c r="M30" i="9" s="1"/>
  <c r="P30" i="9" s="1"/>
  <c r="O29" i="9"/>
  <c r="N29" i="9"/>
  <c r="L29" i="9"/>
  <c r="H29" i="9"/>
  <c r="M29" i="9" s="1"/>
  <c r="O28" i="9"/>
  <c r="N28" i="9"/>
  <c r="L28" i="9"/>
  <c r="H28" i="9"/>
  <c r="M28" i="9" s="1"/>
  <c r="O27" i="9"/>
  <c r="N27" i="9"/>
  <c r="L27" i="9"/>
  <c r="H27" i="9"/>
  <c r="K27" i="9" s="1"/>
  <c r="O26" i="9"/>
  <c r="N26" i="9"/>
  <c r="L26" i="9"/>
  <c r="H26" i="9"/>
  <c r="M26" i="9" s="1"/>
  <c r="O25" i="9"/>
  <c r="N25" i="9"/>
  <c r="L25" i="9"/>
  <c r="H25" i="9"/>
  <c r="M25" i="9" s="1"/>
  <c r="P25" i="9" s="1"/>
  <c r="O24" i="9"/>
  <c r="N24" i="9"/>
  <c r="L24" i="9"/>
  <c r="H24" i="9"/>
  <c r="M24" i="9" s="1"/>
  <c r="O23" i="9"/>
  <c r="N23" i="9"/>
  <c r="L23" i="9"/>
  <c r="H23" i="9"/>
  <c r="M23" i="9" s="1"/>
  <c r="O22" i="9"/>
  <c r="N22" i="9"/>
  <c r="L22" i="9"/>
  <c r="H22" i="9"/>
  <c r="K22" i="9" s="1"/>
  <c r="O21" i="9"/>
  <c r="N21" i="9"/>
  <c r="L21" i="9"/>
  <c r="H21" i="9"/>
  <c r="M21" i="9" s="1"/>
  <c r="O20" i="9"/>
  <c r="N20" i="9"/>
  <c r="L20" i="9"/>
  <c r="H20" i="9"/>
  <c r="M20" i="9" s="1"/>
  <c r="P20" i="9" s="1"/>
  <c r="B20" i="9"/>
  <c r="B21" i="9" s="1"/>
  <c r="B22" i="9" s="1"/>
  <c r="B23" i="9" s="1"/>
  <c r="B24" i="9" s="1"/>
  <c r="B25" i="9" s="1"/>
  <c r="B26" i="9" s="1"/>
  <c r="B27" i="9" s="1"/>
  <c r="B28" i="9" s="1"/>
  <c r="B29" i="9" s="1"/>
  <c r="B30" i="9" s="1"/>
  <c r="B31" i="9" s="1"/>
  <c r="O10" i="9"/>
  <c r="D7" i="9"/>
  <c r="D6" i="9"/>
  <c r="D5" i="9"/>
  <c r="O41" i="8"/>
  <c r="N41" i="8"/>
  <c r="L41" i="8"/>
  <c r="H41" i="8"/>
  <c r="M41" i="8" s="1"/>
  <c r="O40" i="8"/>
  <c r="N40" i="8"/>
  <c r="L40" i="8"/>
  <c r="H40" i="8"/>
  <c r="K40" i="8" s="1"/>
  <c r="O39" i="8"/>
  <c r="N39" i="8"/>
  <c r="L39" i="8"/>
  <c r="H39" i="8"/>
  <c r="M39" i="8" s="1"/>
  <c r="O38" i="8"/>
  <c r="N38" i="8"/>
  <c r="L38" i="8"/>
  <c r="H38" i="8"/>
  <c r="K38" i="8" s="1"/>
  <c r="O37" i="8"/>
  <c r="N37" i="8"/>
  <c r="L37" i="8"/>
  <c r="H37" i="8"/>
  <c r="K37" i="8" s="1"/>
  <c r="O36" i="8"/>
  <c r="N36" i="8"/>
  <c r="L36" i="8"/>
  <c r="H36" i="8"/>
  <c r="K36" i="8" s="1"/>
  <c r="O35" i="8"/>
  <c r="N35" i="8"/>
  <c r="L35" i="8"/>
  <c r="H35" i="8"/>
  <c r="K35" i="8" s="1"/>
  <c r="O34" i="8"/>
  <c r="N34" i="8"/>
  <c r="L34" i="8"/>
  <c r="H34" i="8"/>
  <c r="M34" i="8" s="1"/>
  <c r="O33" i="8"/>
  <c r="N33" i="8"/>
  <c r="L33" i="8"/>
  <c r="H33" i="8"/>
  <c r="K33" i="8" s="1"/>
  <c r="O32" i="8"/>
  <c r="N32" i="8"/>
  <c r="L32" i="8"/>
  <c r="H32" i="8"/>
  <c r="K32" i="8" s="1"/>
  <c r="O31" i="8"/>
  <c r="N31" i="8"/>
  <c r="L31" i="8"/>
  <c r="H31" i="8"/>
  <c r="M31" i="8" s="1"/>
  <c r="O30" i="8"/>
  <c r="N30" i="8"/>
  <c r="L30" i="8"/>
  <c r="H30" i="8"/>
  <c r="K30" i="8" s="1"/>
  <c r="O29" i="8"/>
  <c r="N29" i="8"/>
  <c r="L29" i="8"/>
  <c r="H29" i="8"/>
  <c r="M29" i="8" s="1"/>
  <c r="O28" i="8"/>
  <c r="N28" i="8"/>
  <c r="L28" i="8"/>
  <c r="H28" i="8"/>
  <c r="K28" i="8" s="1"/>
  <c r="O27" i="8"/>
  <c r="N27" i="8"/>
  <c r="L27" i="8"/>
  <c r="H27" i="8"/>
  <c r="K27" i="8" s="1"/>
  <c r="O26" i="8"/>
  <c r="N26" i="8"/>
  <c r="L26" i="8"/>
  <c r="H26" i="8"/>
  <c r="M26" i="8" s="1"/>
  <c r="O25" i="8"/>
  <c r="N25" i="8"/>
  <c r="L25" i="8"/>
  <c r="H25" i="8"/>
  <c r="K25" i="8" s="1"/>
  <c r="O24" i="8"/>
  <c r="N24" i="8"/>
  <c r="L24" i="8"/>
  <c r="H24" i="8"/>
  <c r="M24" i="8" s="1"/>
  <c r="O23" i="8"/>
  <c r="N23" i="8"/>
  <c r="L23" i="8"/>
  <c r="H23" i="8"/>
  <c r="K23" i="8" s="1"/>
  <c r="O22" i="8"/>
  <c r="N22" i="8"/>
  <c r="L22" i="8"/>
  <c r="H22" i="8"/>
  <c r="K22" i="8" s="1"/>
  <c r="O21" i="8"/>
  <c r="N21" i="8"/>
  <c r="L21" i="8"/>
  <c r="H21" i="8"/>
  <c r="K21" i="8" s="1"/>
  <c r="O20" i="8"/>
  <c r="N20" i="8"/>
  <c r="L20" i="8"/>
  <c r="H20" i="8"/>
  <c r="K20" i="8" s="1"/>
  <c r="B20" i="8"/>
  <c r="B21" i="8" s="1"/>
  <c r="B22" i="8" s="1"/>
  <c r="B23" i="8" s="1"/>
  <c r="B24" i="8" s="1"/>
  <c r="B25" i="8" s="1"/>
  <c r="B26" i="8" s="1"/>
  <c r="B27" i="8" s="1"/>
  <c r="B28" i="8" s="1"/>
  <c r="B29" i="8" s="1"/>
  <c r="B30" i="8" s="1"/>
  <c r="B31" i="8" s="1"/>
  <c r="B32" i="8" s="1"/>
  <c r="B33" i="8" s="1"/>
  <c r="B34" i="8" s="1"/>
  <c r="B35" i="8" s="1"/>
  <c r="B36" i="8" s="1"/>
  <c r="B37" i="8" s="1"/>
  <c r="B38" i="8" s="1"/>
  <c r="B39" i="8" s="1"/>
  <c r="B40" i="8" s="1"/>
  <c r="B41" i="8" s="1"/>
  <c r="O10" i="8"/>
  <c r="D7" i="8"/>
  <c r="D6" i="8"/>
  <c r="D5" i="8"/>
  <c r="O62" i="7"/>
  <c r="N62" i="7"/>
  <c r="L62" i="7"/>
  <c r="H62" i="7"/>
  <c r="K62" i="7" s="1"/>
  <c r="O61" i="7"/>
  <c r="N61" i="7"/>
  <c r="L61" i="7"/>
  <c r="H61" i="7"/>
  <c r="M61" i="7" s="1"/>
  <c r="O59" i="7"/>
  <c r="N59" i="7"/>
  <c r="L59" i="7"/>
  <c r="H59" i="7"/>
  <c r="M59" i="7" s="1"/>
  <c r="O58" i="7"/>
  <c r="N58" i="7"/>
  <c r="L58" i="7"/>
  <c r="H58" i="7"/>
  <c r="K58" i="7" s="1"/>
  <c r="O57" i="7"/>
  <c r="N57" i="7"/>
  <c r="L57" i="7"/>
  <c r="H57" i="7"/>
  <c r="K57" i="7" s="1"/>
  <c r="O56" i="7"/>
  <c r="N56" i="7"/>
  <c r="L56" i="7"/>
  <c r="H56" i="7"/>
  <c r="M56" i="7" s="1"/>
  <c r="O55" i="7"/>
  <c r="N55" i="7"/>
  <c r="L55" i="7"/>
  <c r="H55" i="7"/>
  <c r="M55" i="7" s="1"/>
  <c r="P55" i="7" s="1"/>
  <c r="O54" i="7"/>
  <c r="N54" i="7"/>
  <c r="L54" i="7"/>
  <c r="H54" i="7"/>
  <c r="M54" i="7" s="1"/>
  <c r="O53" i="7"/>
  <c r="N53" i="7"/>
  <c r="L53" i="7"/>
  <c r="H53" i="7"/>
  <c r="K53" i="7" s="1"/>
  <c r="O52" i="7"/>
  <c r="N52" i="7"/>
  <c r="L52" i="7"/>
  <c r="H52" i="7"/>
  <c r="K52" i="7" s="1"/>
  <c r="O51" i="7"/>
  <c r="N51" i="7"/>
  <c r="L51" i="7"/>
  <c r="H51" i="7"/>
  <c r="M51" i="7" s="1"/>
  <c r="O50" i="7"/>
  <c r="N50" i="7"/>
  <c r="L50" i="7"/>
  <c r="H50" i="7"/>
  <c r="K50" i="7" s="1"/>
  <c r="O49" i="7"/>
  <c r="N49" i="7"/>
  <c r="L49" i="7"/>
  <c r="H49" i="7"/>
  <c r="M49" i="7" s="1"/>
  <c r="O48" i="7"/>
  <c r="N48" i="7"/>
  <c r="L48" i="7"/>
  <c r="H48" i="7"/>
  <c r="M48" i="7" s="1"/>
  <c r="P48" i="7" s="1"/>
  <c r="O47" i="7"/>
  <c r="N47" i="7"/>
  <c r="L47" i="7"/>
  <c r="H47" i="7"/>
  <c r="K47" i="7" s="1"/>
  <c r="O46" i="7"/>
  <c r="N46" i="7"/>
  <c r="L46" i="7"/>
  <c r="H46" i="7"/>
  <c r="M46" i="7" s="1"/>
  <c r="O45" i="7"/>
  <c r="N45" i="7"/>
  <c r="L45" i="7"/>
  <c r="H45" i="7"/>
  <c r="M45" i="7" s="1"/>
  <c r="P45" i="7" s="1"/>
  <c r="O44" i="7"/>
  <c r="N44" i="7"/>
  <c r="L44" i="7"/>
  <c r="H44" i="7"/>
  <c r="M44" i="7" s="1"/>
  <c r="O43" i="7"/>
  <c r="N43" i="7"/>
  <c r="L43" i="7"/>
  <c r="H43" i="7"/>
  <c r="M43" i="7" s="1"/>
  <c r="P43" i="7" s="1"/>
  <c r="O42" i="7"/>
  <c r="N42" i="7"/>
  <c r="L42" i="7"/>
  <c r="H42" i="7"/>
  <c r="K42" i="7" s="1"/>
  <c r="O41" i="7"/>
  <c r="N41" i="7"/>
  <c r="L41" i="7"/>
  <c r="H41" i="7"/>
  <c r="K41" i="7" s="1"/>
  <c r="O40" i="7"/>
  <c r="N40" i="7"/>
  <c r="L40" i="7"/>
  <c r="H40" i="7"/>
  <c r="M40" i="7" s="1"/>
  <c r="O39" i="7"/>
  <c r="N39" i="7"/>
  <c r="L39" i="7"/>
  <c r="H39" i="7"/>
  <c r="M39" i="7" s="1"/>
  <c r="P39" i="7" s="1"/>
  <c r="O38" i="7"/>
  <c r="N38" i="7"/>
  <c r="L38" i="7"/>
  <c r="H38" i="7"/>
  <c r="M38" i="7" s="1"/>
  <c r="O37" i="7"/>
  <c r="N37" i="7"/>
  <c r="L37" i="7"/>
  <c r="H37" i="7"/>
  <c r="K37" i="7" s="1"/>
  <c r="O36" i="7"/>
  <c r="N36" i="7"/>
  <c r="L36" i="7"/>
  <c r="H36" i="7"/>
  <c r="M36" i="7" s="1"/>
  <c r="O35" i="7"/>
  <c r="N35" i="7"/>
  <c r="L35" i="7"/>
  <c r="H35" i="7"/>
  <c r="M35" i="7" s="1"/>
  <c r="O34" i="7"/>
  <c r="N34" i="7"/>
  <c r="L34" i="7"/>
  <c r="H34" i="7"/>
  <c r="M34" i="7" s="1"/>
  <c r="O33" i="7"/>
  <c r="N33" i="7"/>
  <c r="L33" i="7"/>
  <c r="H33" i="7"/>
  <c r="M33" i="7" s="1"/>
  <c r="O31" i="7"/>
  <c r="N31" i="7"/>
  <c r="L31" i="7"/>
  <c r="H31" i="7"/>
  <c r="K31" i="7" s="1"/>
  <c r="O30" i="7"/>
  <c r="N30" i="7"/>
  <c r="L30" i="7"/>
  <c r="H30" i="7"/>
  <c r="M30" i="7" s="1"/>
  <c r="O29" i="7"/>
  <c r="N29" i="7"/>
  <c r="L29" i="7"/>
  <c r="H29" i="7"/>
  <c r="M29" i="7" s="1"/>
  <c r="P29" i="7" s="1"/>
  <c r="O28" i="7"/>
  <c r="N28" i="7"/>
  <c r="L28" i="7"/>
  <c r="H28" i="7"/>
  <c r="M28" i="7" s="1"/>
  <c r="O27" i="7"/>
  <c r="N27" i="7"/>
  <c r="L27" i="7"/>
  <c r="H27" i="7"/>
  <c r="K27" i="7" s="1"/>
  <c r="O26" i="7"/>
  <c r="N26" i="7"/>
  <c r="L26" i="7"/>
  <c r="H26" i="7"/>
  <c r="M26" i="7" s="1"/>
  <c r="O25" i="7"/>
  <c r="N25" i="7"/>
  <c r="L25" i="7"/>
  <c r="H25" i="7"/>
  <c r="M25" i="7" s="1"/>
  <c r="O24" i="7"/>
  <c r="N24" i="7"/>
  <c r="L24" i="7"/>
  <c r="H24" i="7"/>
  <c r="M24" i="7" s="1"/>
  <c r="P24" i="7" s="1"/>
  <c r="O23" i="7"/>
  <c r="N23" i="7"/>
  <c r="L23" i="7"/>
  <c r="H23" i="7"/>
  <c r="M23" i="7" s="1"/>
  <c r="O22" i="7"/>
  <c r="N22" i="7"/>
  <c r="L22" i="7"/>
  <c r="H22" i="7"/>
  <c r="K22" i="7" s="1"/>
  <c r="O21" i="7"/>
  <c r="N21" i="7"/>
  <c r="L21" i="7"/>
  <c r="H21" i="7"/>
  <c r="K21" i="7" s="1"/>
  <c r="O20" i="7"/>
  <c r="N20" i="7"/>
  <c r="L20" i="7"/>
  <c r="H20" i="7"/>
  <c r="M20" i="7" s="1"/>
  <c r="B20" i="7"/>
  <c r="B21" i="7" s="1"/>
  <c r="B22" i="7" s="1"/>
  <c r="B23" i="7" s="1"/>
  <c r="B24" i="7" s="1"/>
  <c r="B25" i="7" s="1"/>
  <c r="B26" i="7" s="1"/>
  <c r="B27" i="7" s="1"/>
  <c r="B28" i="7" s="1"/>
  <c r="B29" i="7" s="1"/>
  <c r="B30" i="7" s="1"/>
  <c r="B31" i="7" s="1"/>
  <c r="B32" i="7" s="1"/>
  <c r="B33" i="7" s="1"/>
  <c r="B34" i="7" s="1"/>
  <c r="B35" i="7" s="1"/>
  <c r="B36" i="7" s="1"/>
  <c r="B37" i="7" s="1"/>
  <c r="B38" i="7" s="1"/>
  <c r="B39" i="7" s="1"/>
  <c r="B40" i="7" s="1"/>
  <c r="B41" i="7" s="1"/>
  <c r="B42" i="7" s="1"/>
  <c r="B43" i="7" s="1"/>
  <c r="B44" i="7" s="1"/>
  <c r="B45" i="7" s="1"/>
  <c r="B46" i="7" s="1"/>
  <c r="B47" i="7" s="1"/>
  <c r="B48" i="7" s="1"/>
  <c r="B49" i="7" s="1"/>
  <c r="B50" i="7" s="1"/>
  <c r="B51" i="7" s="1"/>
  <c r="B52" i="7" s="1"/>
  <c r="B53" i="7" s="1"/>
  <c r="B54" i="7" s="1"/>
  <c r="B55" i="7" s="1"/>
  <c r="B56" i="7" s="1"/>
  <c r="B57" i="7" s="1"/>
  <c r="B58" i="7" s="1"/>
  <c r="B59" i="7" s="1"/>
  <c r="B60" i="7" s="1"/>
  <c r="B61" i="7" s="1"/>
  <c r="B62" i="7" s="1"/>
  <c r="O10" i="7"/>
  <c r="D7" i="7"/>
  <c r="D6" i="7"/>
  <c r="D5" i="7"/>
  <c r="O65" i="6"/>
  <c r="N65" i="6"/>
  <c r="L65" i="6"/>
  <c r="H65" i="6"/>
  <c r="M65" i="6" s="1"/>
  <c r="O64" i="6"/>
  <c r="N64" i="6"/>
  <c r="L64" i="6"/>
  <c r="H64" i="6"/>
  <c r="M64" i="6" s="1"/>
  <c r="O63" i="6"/>
  <c r="N63" i="6"/>
  <c r="L63" i="6"/>
  <c r="H63" i="6"/>
  <c r="M63" i="6" s="1"/>
  <c r="P63" i="6" s="1"/>
  <c r="O62" i="6"/>
  <c r="N62" i="6"/>
  <c r="L62" i="6"/>
  <c r="H62" i="6"/>
  <c r="M62" i="6" s="1"/>
  <c r="O61" i="6"/>
  <c r="N61" i="6"/>
  <c r="L61" i="6"/>
  <c r="H61" i="6"/>
  <c r="M61" i="6" s="1"/>
  <c r="O60" i="6"/>
  <c r="N60" i="6"/>
  <c r="L60" i="6"/>
  <c r="H60" i="6"/>
  <c r="K60" i="6" s="1"/>
  <c r="O59" i="6"/>
  <c r="N59" i="6"/>
  <c r="L59" i="6"/>
  <c r="H59" i="6"/>
  <c r="M59" i="6" s="1"/>
  <c r="O58" i="6"/>
  <c r="N58" i="6"/>
  <c r="L58" i="6"/>
  <c r="H58" i="6"/>
  <c r="M58" i="6" s="1"/>
  <c r="P58" i="6" s="1"/>
  <c r="O57" i="6"/>
  <c r="N57" i="6"/>
  <c r="L57" i="6"/>
  <c r="H57" i="6"/>
  <c r="K57" i="6" s="1"/>
  <c r="O56" i="6"/>
  <c r="N56" i="6"/>
  <c r="L56" i="6"/>
  <c r="H56" i="6"/>
  <c r="M56" i="6" s="1"/>
  <c r="O55" i="6"/>
  <c r="N55" i="6"/>
  <c r="L55" i="6"/>
  <c r="H55" i="6"/>
  <c r="K55" i="6" s="1"/>
  <c r="O54" i="6"/>
  <c r="N54" i="6"/>
  <c r="L54" i="6"/>
  <c r="H54" i="6"/>
  <c r="M54" i="6" s="1"/>
  <c r="O53" i="6"/>
  <c r="N53" i="6"/>
  <c r="L53" i="6"/>
  <c r="H53" i="6"/>
  <c r="M53" i="6" s="1"/>
  <c r="P53" i="6" s="1"/>
  <c r="O52" i="6"/>
  <c r="N52" i="6"/>
  <c r="L52" i="6"/>
  <c r="H52" i="6"/>
  <c r="M52" i="6" s="1"/>
  <c r="O51" i="6"/>
  <c r="N51" i="6"/>
  <c r="L51" i="6"/>
  <c r="H51" i="6"/>
  <c r="M51" i="6" s="1"/>
  <c r="O50" i="6"/>
  <c r="N50" i="6"/>
  <c r="L50" i="6"/>
  <c r="H50" i="6"/>
  <c r="M50" i="6" s="1"/>
  <c r="O49" i="6"/>
  <c r="N49" i="6"/>
  <c r="L49" i="6"/>
  <c r="H49" i="6"/>
  <c r="M49" i="6" s="1"/>
  <c r="O48" i="6"/>
  <c r="N48" i="6"/>
  <c r="L48" i="6"/>
  <c r="H48" i="6"/>
  <c r="M48" i="6" s="1"/>
  <c r="P48" i="6" s="1"/>
  <c r="O47" i="6"/>
  <c r="N47" i="6"/>
  <c r="L47" i="6"/>
  <c r="H47" i="6"/>
  <c r="M47" i="6" s="1"/>
  <c r="O46" i="6"/>
  <c r="N46" i="6"/>
  <c r="L46" i="6"/>
  <c r="H46" i="6"/>
  <c r="M46" i="6" s="1"/>
  <c r="O45" i="6"/>
  <c r="N45" i="6"/>
  <c r="L45" i="6"/>
  <c r="H45" i="6"/>
  <c r="M45" i="6" s="1"/>
  <c r="O44" i="6"/>
  <c r="N44" i="6"/>
  <c r="L44" i="6"/>
  <c r="H44" i="6"/>
  <c r="M44" i="6" s="1"/>
  <c r="O43" i="6"/>
  <c r="N43" i="6"/>
  <c r="L43" i="6"/>
  <c r="H43" i="6"/>
  <c r="M43" i="6" s="1"/>
  <c r="P43" i="6" s="1"/>
  <c r="O42" i="6"/>
  <c r="N42" i="6"/>
  <c r="L42" i="6"/>
  <c r="H42" i="6"/>
  <c r="M42" i="6" s="1"/>
  <c r="O41" i="6"/>
  <c r="N41" i="6"/>
  <c r="L41" i="6"/>
  <c r="H41" i="6"/>
  <c r="M41" i="6" s="1"/>
  <c r="O40" i="6"/>
  <c r="N40" i="6"/>
  <c r="L40" i="6"/>
  <c r="H40" i="6"/>
  <c r="M40" i="6" s="1"/>
  <c r="O39" i="6"/>
  <c r="N39" i="6"/>
  <c r="L39" i="6"/>
  <c r="H39" i="6"/>
  <c r="M39" i="6" s="1"/>
  <c r="O38" i="6"/>
  <c r="N38" i="6"/>
  <c r="L38" i="6"/>
  <c r="H38" i="6"/>
  <c r="M38" i="6" s="1"/>
  <c r="O37" i="6"/>
  <c r="N37" i="6"/>
  <c r="L37" i="6"/>
  <c r="H37" i="6"/>
  <c r="M37" i="6" s="1"/>
  <c r="O36" i="6"/>
  <c r="N36" i="6"/>
  <c r="L36" i="6"/>
  <c r="H36" i="6"/>
  <c r="M36" i="6" s="1"/>
  <c r="O35" i="6"/>
  <c r="N35" i="6"/>
  <c r="L35" i="6"/>
  <c r="H35" i="6"/>
  <c r="M35" i="6" s="1"/>
  <c r="O34" i="6"/>
  <c r="N34" i="6"/>
  <c r="L34" i="6"/>
  <c r="H34" i="6"/>
  <c r="M34" i="6" s="1"/>
  <c r="O33" i="6"/>
  <c r="N33" i="6"/>
  <c r="L33" i="6"/>
  <c r="H33" i="6"/>
  <c r="M33" i="6" s="1"/>
  <c r="O32" i="6"/>
  <c r="N32" i="6"/>
  <c r="L32" i="6"/>
  <c r="H32" i="6"/>
  <c r="M32" i="6" s="1"/>
  <c r="O30" i="6"/>
  <c r="N30" i="6"/>
  <c r="L30" i="6"/>
  <c r="H30" i="6"/>
  <c r="M30" i="6" s="1"/>
  <c r="O29" i="6"/>
  <c r="N29" i="6"/>
  <c r="L29" i="6"/>
  <c r="H29" i="6"/>
  <c r="M29" i="6" s="1"/>
  <c r="O28" i="6"/>
  <c r="N28" i="6"/>
  <c r="L28" i="6"/>
  <c r="H28" i="6"/>
  <c r="M28" i="6" s="1"/>
  <c r="O27" i="6"/>
  <c r="N27" i="6"/>
  <c r="L27" i="6"/>
  <c r="H27" i="6"/>
  <c r="M27" i="6" s="1"/>
  <c r="O26" i="6"/>
  <c r="N26" i="6"/>
  <c r="L26" i="6"/>
  <c r="H26" i="6"/>
  <c r="M26" i="6" s="1"/>
  <c r="O25" i="6"/>
  <c r="N25" i="6"/>
  <c r="L25" i="6"/>
  <c r="H25" i="6"/>
  <c r="M25" i="6" s="1"/>
  <c r="O24" i="6"/>
  <c r="N24" i="6"/>
  <c r="L24" i="6"/>
  <c r="H24" i="6"/>
  <c r="M24" i="6" s="1"/>
  <c r="O23" i="6"/>
  <c r="N23" i="6"/>
  <c r="L23" i="6"/>
  <c r="H23" i="6"/>
  <c r="M23" i="6" s="1"/>
  <c r="O22" i="6"/>
  <c r="N22" i="6"/>
  <c r="L22" i="6"/>
  <c r="H22" i="6"/>
  <c r="M22" i="6" s="1"/>
  <c r="O21" i="6"/>
  <c r="N21" i="6"/>
  <c r="L21" i="6"/>
  <c r="H21" i="6"/>
  <c r="M21" i="6" s="1"/>
  <c r="O20" i="6"/>
  <c r="N20" i="6"/>
  <c r="L20" i="6"/>
  <c r="H20" i="6"/>
  <c r="M20" i="6" s="1"/>
  <c r="B20" i="6"/>
  <c r="B21" i="6" s="1"/>
  <c r="B22" i="6" s="1"/>
  <c r="B23" i="6" s="1"/>
  <c r="B24" i="6" s="1"/>
  <c r="B25" i="6" s="1"/>
  <c r="B26" i="6" s="1"/>
  <c r="B27" i="6" s="1"/>
  <c r="B28" i="6" s="1"/>
  <c r="B29" i="6" s="1"/>
  <c r="B30" i="6" s="1"/>
  <c r="B31" i="6" s="1"/>
  <c r="B32" i="6" s="1"/>
  <c r="B33" i="6" s="1"/>
  <c r="B34" i="6" s="1"/>
  <c r="B35" i="6" s="1"/>
  <c r="B36" i="6" s="1"/>
  <c r="B37" i="6" s="1"/>
  <c r="B38" i="6" s="1"/>
  <c r="B39" i="6" s="1"/>
  <c r="B40" i="6" s="1"/>
  <c r="B41" i="6" s="1"/>
  <c r="B42" i="6" s="1"/>
  <c r="B43" i="6" s="1"/>
  <c r="B44" i="6" s="1"/>
  <c r="B45" i="6" s="1"/>
  <c r="B46" i="6" s="1"/>
  <c r="B47" i="6" s="1"/>
  <c r="B48" i="6" s="1"/>
  <c r="B49" i="6" s="1"/>
  <c r="B50" i="6" s="1"/>
  <c r="B51" i="6" s="1"/>
  <c r="B52" i="6" s="1"/>
  <c r="B53" i="6" s="1"/>
  <c r="B54" i="6" s="1"/>
  <c r="B55" i="6" s="1"/>
  <c r="B56" i="6" s="1"/>
  <c r="B57" i="6" s="1"/>
  <c r="B58" i="6" s="1"/>
  <c r="B59" i="6" s="1"/>
  <c r="B60" i="6" s="1"/>
  <c r="B61" i="6" s="1"/>
  <c r="B62" i="6" s="1"/>
  <c r="B63" i="6" s="1"/>
  <c r="B64" i="6" s="1"/>
  <c r="B65" i="6" s="1"/>
  <c r="O10" i="6"/>
  <c r="D7" i="6"/>
  <c r="D6" i="6"/>
  <c r="D5" i="6"/>
  <c r="H20" i="5"/>
  <c r="K20" i="5" s="1"/>
  <c r="L20" i="5"/>
  <c r="N20" i="5"/>
  <c r="O20" i="5"/>
  <c r="H21" i="5"/>
  <c r="M21" i="5" s="1"/>
  <c r="K21" i="5"/>
  <c r="L21" i="5"/>
  <c r="N21" i="5"/>
  <c r="O21" i="5"/>
  <c r="H22" i="5"/>
  <c r="M22" i="5" s="1"/>
  <c r="K22" i="5"/>
  <c r="L22" i="5"/>
  <c r="N22" i="5"/>
  <c r="O22" i="5"/>
  <c r="H23" i="5"/>
  <c r="M23" i="5" s="1"/>
  <c r="L23" i="5"/>
  <c r="N23" i="5"/>
  <c r="O23" i="5"/>
  <c r="H24" i="5"/>
  <c r="M24" i="5" s="1"/>
  <c r="K24" i="5"/>
  <c r="L24" i="5"/>
  <c r="N24" i="5"/>
  <c r="O24" i="5"/>
  <c r="H25" i="5"/>
  <c r="M25" i="5" s="1"/>
  <c r="K25" i="5"/>
  <c r="L25" i="5"/>
  <c r="N25" i="5"/>
  <c r="O25" i="5"/>
  <c r="H26" i="5"/>
  <c r="K26" i="5" s="1"/>
  <c r="L26" i="5"/>
  <c r="N26" i="5"/>
  <c r="O26" i="5"/>
  <c r="H27" i="5"/>
  <c r="K27" i="5" s="1"/>
  <c r="L27" i="5"/>
  <c r="N27" i="5"/>
  <c r="O27" i="5"/>
  <c r="H28" i="5"/>
  <c r="M28" i="5" s="1"/>
  <c r="K28" i="5"/>
  <c r="L28" i="5"/>
  <c r="N28" i="5"/>
  <c r="O28" i="5"/>
  <c r="H29" i="5"/>
  <c r="K29" i="5"/>
  <c r="L29" i="5"/>
  <c r="M29" i="5"/>
  <c r="N29" i="5"/>
  <c r="O29" i="5"/>
  <c r="H30" i="5"/>
  <c r="M30" i="5" s="1"/>
  <c r="K30" i="5"/>
  <c r="L30" i="5"/>
  <c r="N30" i="5"/>
  <c r="O30" i="5"/>
  <c r="H31" i="5"/>
  <c r="K31" i="5" s="1"/>
  <c r="L31" i="5"/>
  <c r="N31" i="5"/>
  <c r="O31" i="5"/>
  <c r="H32" i="5"/>
  <c r="M32" i="5" s="1"/>
  <c r="K32" i="5"/>
  <c r="L32" i="5"/>
  <c r="N32" i="5"/>
  <c r="O32" i="5"/>
  <c r="H33" i="5"/>
  <c r="M33" i="5" s="1"/>
  <c r="K33" i="5"/>
  <c r="L33" i="5"/>
  <c r="N33" i="5"/>
  <c r="O33" i="5"/>
  <c r="H34" i="5"/>
  <c r="K34" i="5" s="1"/>
  <c r="L34" i="5"/>
  <c r="M34" i="5"/>
  <c r="N34" i="5"/>
  <c r="O34" i="5"/>
  <c r="H36" i="5"/>
  <c r="K36" i="5" s="1"/>
  <c r="L36" i="5"/>
  <c r="N36" i="5"/>
  <c r="O36" i="5"/>
  <c r="H37" i="5"/>
  <c r="K37" i="5" s="1"/>
  <c r="L37" i="5"/>
  <c r="N37" i="5"/>
  <c r="O37" i="5"/>
  <c r="H67" i="5"/>
  <c r="K67" i="5" s="1"/>
  <c r="L67" i="5"/>
  <c r="N67" i="5"/>
  <c r="O67" i="5"/>
  <c r="H68" i="5"/>
  <c r="M68" i="5" s="1"/>
  <c r="K68" i="5"/>
  <c r="L68" i="5"/>
  <c r="N68" i="5"/>
  <c r="O68" i="5"/>
  <c r="H69" i="5"/>
  <c r="M69" i="5" s="1"/>
  <c r="L69" i="5"/>
  <c r="N69" i="5"/>
  <c r="O69" i="5"/>
  <c r="H70" i="5"/>
  <c r="M70" i="5" s="1"/>
  <c r="K70" i="5"/>
  <c r="L70" i="5"/>
  <c r="N70" i="5"/>
  <c r="O70" i="5"/>
  <c r="H71" i="5"/>
  <c r="K71" i="5" s="1"/>
  <c r="L71" i="5"/>
  <c r="N71" i="5"/>
  <c r="O71" i="5"/>
  <c r="H72" i="5"/>
  <c r="M72" i="5" s="1"/>
  <c r="K72" i="5"/>
  <c r="L72" i="5"/>
  <c r="N72" i="5"/>
  <c r="O72" i="5"/>
  <c r="H73" i="5"/>
  <c r="M73" i="5" s="1"/>
  <c r="L73" i="5"/>
  <c r="N73" i="5"/>
  <c r="O73" i="5"/>
  <c r="H74" i="5"/>
  <c r="K74" i="5" s="1"/>
  <c r="L74" i="5"/>
  <c r="M74" i="5"/>
  <c r="N74" i="5"/>
  <c r="O74" i="5"/>
  <c r="H75" i="5"/>
  <c r="K75" i="5" s="1"/>
  <c r="L75" i="5"/>
  <c r="N75" i="5"/>
  <c r="O75" i="5"/>
  <c r="H76" i="5"/>
  <c r="M76" i="5" s="1"/>
  <c r="L76" i="5"/>
  <c r="N76" i="5"/>
  <c r="O76" i="5"/>
  <c r="H77" i="5"/>
  <c r="K77" i="5" s="1"/>
  <c r="L77" i="5"/>
  <c r="M77" i="5"/>
  <c r="N77" i="5"/>
  <c r="O77" i="5"/>
  <c r="H78" i="5"/>
  <c r="M78" i="5" s="1"/>
  <c r="K78" i="5"/>
  <c r="L78" i="5"/>
  <c r="N78" i="5"/>
  <c r="O78" i="5"/>
  <c r="H79" i="5"/>
  <c r="K79" i="5" s="1"/>
  <c r="L79" i="5"/>
  <c r="N79" i="5"/>
  <c r="O79" i="5"/>
  <c r="H80" i="5"/>
  <c r="K80" i="5" s="1"/>
  <c r="L80" i="5"/>
  <c r="M80" i="5"/>
  <c r="N80" i="5"/>
  <c r="O80" i="5"/>
  <c r="H81" i="5"/>
  <c r="M81" i="5" s="1"/>
  <c r="K81" i="5"/>
  <c r="L81" i="5"/>
  <c r="N81" i="5"/>
  <c r="O81" i="5"/>
  <c r="H82" i="5"/>
  <c r="K82" i="5" s="1"/>
  <c r="L82" i="5"/>
  <c r="N82" i="5"/>
  <c r="O82" i="5"/>
  <c r="H83" i="5"/>
  <c r="M83" i="5" s="1"/>
  <c r="L83" i="5"/>
  <c r="N83" i="5"/>
  <c r="O83" i="5"/>
  <c r="O87" i="5"/>
  <c r="N87" i="5"/>
  <c r="L87" i="5"/>
  <c r="H87" i="5"/>
  <c r="M87" i="5" s="1"/>
  <c r="P87" i="5" s="1"/>
  <c r="O86" i="5"/>
  <c r="N86" i="5"/>
  <c r="L86" i="5"/>
  <c r="H86" i="5"/>
  <c r="K86" i="5" s="1"/>
  <c r="O84" i="5"/>
  <c r="N84" i="5"/>
  <c r="L84" i="5"/>
  <c r="H84" i="5"/>
  <c r="M84" i="5" s="1"/>
  <c r="B20" i="5"/>
  <c r="B21" i="5" s="1"/>
  <c r="B22" i="5" s="1"/>
  <c r="B23" i="5" s="1"/>
  <c r="B24" i="5" s="1"/>
  <c r="B25" i="5" s="1"/>
  <c r="B26" i="5" s="1"/>
  <c r="B27" i="5" s="1"/>
  <c r="B28" i="5" s="1"/>
  <c r="B29" i="5" s="1"/>
  <c r="B30" i="5" s="1"/>
  <c r="B31" i="5" s="1"/>
  <c r="B32" i="5" s="1"/>
  <c r="B33" i="5" s="1"/>
  <c r="B34" i="5" s="1"/>
  <c r="B35" i="5" s="1"/>
  <c r="B36" i="5" s="1"/>
  <c r="B37" i="5" s="1"/>
  <c r="B38" i="5" s="1"/>
  <c r="B39" i="5" s="1"/>
  <c r="B40" i="5" s="1"/>
  <c r="B41" i="5" s="1"/>
  <c r="B42" i="5" s="1"/>
  <c r="B43" i="5" s="1"/>
  <c r="B44" i="5" s="1"/>
  <c r="B45" i="5" s="1"/>
  <c r="B46" i="5" s="1"/>
  <c r="B47" i="5" s="1"/>
  <c r="B48" i="5" s="1"/>
  <c r="B49" i="5" s="1"/>
  <c r="B50" i="5" s="1"/>
  <c r="B51" i="5" s="1"/>
  <c r="B52" i="5" s="1"/>
  <c r="B53" i="5" s="1"/>
  <c r="B54" i="5" s="1"/>
  <c r="B55" i="5" s="1"/>
  <c r="B56" i="5" s="1"/>
  <c r="B57" i="5" s="1"/>
  <c r="B58" i="5" s="1"/>
  <c r="B59" i="5" s="1"/>
  <c r="B60" i="5" s="1"/>
  <c r="B61" i="5" s="1"/>
  <c r="B62" i="5" s="1"/>
  <c r="B63" i="5" s="1"/>
  <c r="B64" i="5" s="1"/>
  <c r="B65" i="5" s="1"/>
  <c r="B66" i="5" s="1"/>
  <c r="O10" i="5"/>
  <c r="D7" i="5"/>
  <c r="D6" i="5"/>
  <c r="D5" i="5"/>
  <c r="D7" i="1"/>
  <c r="D6" i="1"/>
  <c r="D5" i="1"/>
  <c r="D6" i="3"/>
  <c r="D5" i="3"/>
  <c r="D4" i="3"/>
  <c r="D36" i="3"/>
  <c r="O10" i="1"/>
  <c r="C23" i="4"/>
  <c r="P61" i="5" l="1"/>
  <c r="P42" i="5"/>
  <c r="P49" i="5"/>
  <c r="P77" i="5"/>
  <c r="M62" i="5"/>
  <c r="P62" i="5" s="1"/>
  <c r="K69" i="5"/>
  <c r="M20" i="5"/>
  <c r="P20" i="5" s="1"/>
  <c r="K83" i="5"/>
  <c r="K63" i="5"/>
  <c r="K45" i="5"/>
  <c r="P21" i="6"/>
  <c r="P26" i="6"/>
  <c r="P46" i="6"/>
  <c r="P61" i="6"/>
  <c r="P44" i="7"/>
  <c r="P51" i="7"/>
  <c r="M41" i="7"/>
  <c r="P41" i="7" s="1"/>
  <c r="P39" i="8"/>
  <c r="P21" i="9"/>
  <c r="P20" i="10"/>
  <c r="P30" i="10"/>
  <c r="P35" i="10"/>
  <c r="P46" i="10"/>
  <c r="P51" i="10"/>
  <c r="P53" i="10"/>
  <c r="P38" i="10"/>
  <c r="P28" i="10"/>
  <c r="P32" i="11"/>
  <c r="P37" i="11"/>
  <c r="P60" i="11"/>
  <c r="P40" i="11"/>
  <c r="P45" i="11"/>
  <c r="P50" i="11"/>
  <c r="P55" i="11"/>
  <c r="P21" i="13"/>
  <c r="P46" i="13"/>
  <c r="M50" i="5"/>
  <c r="P50" i="5" s="1"/>
  <c r="M46" i="5"/>
  <c r="P46" i="5" s="1"/>
  <c r="M39" i="5"/>
  <c r="P39" i="5" s="1"/>
  <c r="K23" i="5"/>
  <c r="K76" i="5"/>
  <c r="M26" i="5"/>
  <c r="P26" i="5" s="1"/>
  <c r="P64" i="5"/>
  <c r="M67" i="5"/>
  <c r="P67" i="5" s="1"/>
  <c r="M41" i="5"/>
  <c r="P41" i="5" s="1"/>
  <c r="K65" i="5"/>
  <c r="K48" i="5"/>
  <c r="P60" i="5"/>
  <c r="P66" i="5"/>
  <c r="P63" i="5"/>
  <c r="P23" i="5"/>
  <c r="P80" i="5"/>
  <c r="P68" i="5"/>
  <c r="P47" i="5"/>
  <c r="P40" i="5"/>
  <c r="P43" i="5"/>
  <c r="P30" i="5"/>
  <c r="P22" i="5"/>
  <c r="P83" i="5"/>
  <c r="P65" i="5"/>
  <c r="P74" i="5"/>
  <c r="P21" i="5"/>
  <c r="P33" i="5"/>
  <c r="P32" i="5"/>
  <c r="M44" i="5"/>
  <c r="P44" i="5" s="1"/>
  <c r="P69" i="5"/>
  <c r="P38" i="5"/>
  <c r="P29" i="5"/>
  <c r="P78" i="5"/>
  <c r="P45" i="5"/>
  <c r="P48" i="5"/>
  <c r="K60" i="5"/>
  <c r="B67" i="5"/>
  <c r="B68" i="5" s="1"/>
  <c r="B69" i="5" s="1"/>
  <c r="B70" i="5" s="1"/>
  <c r="B71" i="5" s="1"/>
  <c r="B72" i="5" s="1"/>
  <c r="B73" i="5" s="1"/>
  <c r="B74" i="5" s="1"/>
  <c r="B75" i="5" s="1"/>
  <c r="B76" i="5" s="1"/>
  <c r="B77" i="5" s="1"/>
  <c r="B78" i="5" s="1"/>
  <c r="B79" i="5" s="1"/>
  <c r="B80" i="5" s="1"/>
  <c r="B81" i="5" s="1"/>
  <c r="B82" i="5" s="1"/>
  <c r="B83" i="5" s="1"/>
  <c r="B84" i="5" s="1"/>
  <c r="B85" i="5" s="1"/>
  <c r="B86" i="5" s="1"/>
  <c r="B87" i="5" s="1"/>
  <c r="P84" i="5"/>
  <c r="P76" i="5"/>
  <c r="P72" i="5"/>
  <c r="M37" i="5"/>
  <c r="P37" i="5" s="1"/>
  <c r="M71" i="5"/>
  <c r="P71" i="5" s="1"/>
  <c r="P25" i="5"/>
  <c r="M82" i="5"/>
  <c r="P82" i="5" s="1"/>
  <c r="P70" i="5"/>
  <c r="P24" i="5"/>
  <c r="K73" i="5"/>
  <c r="M86" i="5"/>
  <c r="P86" i="5" s="1"/>
  <c r="P28" i="5"/>
  <c r="P81" i="5"/>
  <c r="P73" i="5"/>
  <c r="P34" i="5"/>
  <c r="P23" i="6"/>
  <c r="P28" i="6"/>
  <c r="K29" i="6"/>
  <c r="K41" i="6"/>
  <c r="P22" i="6"/>
  <c r="P32" i="6"/>
  <c r="P37" i="6"/>
  <c r="P52" i="6"/>
  <c r="P62" i="6"/>
  <c r="P44" i="6"/>
  <c r="P64" i="6"/>
  <c r="P34" i="6"/>
  <c r="P39" i="6"/>
  <c r="P49" i="6"/>
  <c r="P20" i="6"/>
  <c r="P25" i="6"/>
  <c r="P30" i="6"/>
  <c r="P35" i="6"/>
  <c r="P40" i="6"/>
  <c r="K21" i="6"/>
  <c r="K44" i="6"/>
  <c r="K26" i="6"/>
  <c r="K49" i="6"/>
  <c r="P54" i="6"/>
  <c r="P36" i="6"/>
  <c r="P45" i="6"/>
  <c r="K54" i="6"/>
  <c r="P27" i="6"/>
  <c r="K36" i="6"/>
  <c r="P59" i="6"/>
  <c r="P41" i="6"/>
  <c r="P50" i="6"/>
  <c r="K59" i="6"/>
  <c r="L67" i="6"/>
  <c r="J18" i="3" s="1"/>
  <c r="P42" i="6"/>
  <c r="K51" i="6"/>
  <c r="K34" i="6"/>
  <c r="P51" i="6"/>
  <c r="K61" i="6"/>
  <c r="K39" i="6"/>
  <c r="K64" i="6"/>
  <c r="K46" i="6"/>
  <c r="N67" i="6"/>
  <c r="H18" i="3" s="1"/>
  <c r="P24" i="6"/>
  <c r="P33" i="6"/>
  <c r="O67" i="6"/>
  <c r="I18" i="3" s="1"/>
  <c r="K24" i="6"/>
  <c r="P56" i="6"/>
  <c r="P65" i="6"/>
  <c r="P29" i="6"/>
  <c r="P38" i="6"/>
  <c r="P47" i="6"/>
  <c r="K56" i="6"/>
  <c r="K56" i="7"/>
  <c r="P49" i="7"/>
  <c r="P20" i="7"/>
  <c r="P30" i="7"/>
  <c r="P35" i="7"/>
  <c r="P40" i="7"/>
  <c r="P59" i="7"/>
  <c r="M47" i="7"/>
  <c r="P47" i="7" s="1"/>
  <c r="P26" i="7"/>
  <c r="P36" i="7"/>
  <c r="M21" i="7"/>
  <c r="P21" i="7" s="1"/>
  <c r="P46" i="7"/>
  <c r="P61" i="7"/>
  <c r="P56" i="7"/>
  <c r="P23" i="7"/>
  <c r="P33" i="7"/>
  <c r="M22" i="7"/>
  <c r="P22" i="7" s="1"/>
  <c r="M31" i="7"/>
  <c r="P31" i="7" s="1"/>
  <c r="M57" i="7"/>
  <c r="P57" i="7" s="1"/>
  <c r="K36" i="7"/>
  <c r="M27" i="7"/>
  <c r="P27" i="7" s="1"/>
  <c r="M62" i="7"/>
  <c r="P62" i="7" s="1"/>
  <c r="N64" i="7"/>
  <c r="H19" i="3" s="1"/>
  <c r="P54" i="7"/>
  <c r="O64" i="7"/>
  <c r="I19" i="3" s="1"/>
  <c r="P28" i="7"/>
  <c r="M37" i="7"/>
  <c r="P37" i="7" s="1"/>
  <c r="K26" i="7"/>
  <c r="K61" i="7"/>
  <c r="M52" i="7"/>
  <c r="P52" i="7" s="1"/>
  <c r="K46" i="7"/>
  <c r="L64" i="7"/>
  <c r="J19" i="3" s="1"/>
  <c r="P25" i="7"/>
  <c r="K51" i="7"/>
  <c r="P38" i="7"/>
  <c r="M42" i="7"/>
  <c r="P42" i="7" s="1"/>
  <c r="P34" i="7"/>
  <c r="M36" i="8"/>
  <c r="P24" i="8"/>
  <c r="P29" i="8"/>
  <c r="P34" i="8"/>
  <c r="N43" i="8"/>
  <c r="H20" i="3" s="1"/>
  <c r="P26" i="8"/>
  <c r="P31" i="8"/>
  <c r="P41" i="8"/>
  <c r="P36" i="8"/>
  <c r="O43" i="8"/>
  <c r="I20" i="3" s="1"/>
  <c r="L43" i="8"/>
  <c r="J20" i="3" s="1"/>
  <c r="M21" i="8"/>
  <c r="P21" i="8" s="1"/>
  <c r="K26" i="8"/>
  <c r="K31" i="8"/>
  <c r="K41" i="8"/>
  <c r="M45" i="12"/>
  <c r="P45" i="12" s="1"/>
  <c r="P47" i="12"/>
  <c r="P20" i="12"/>
  <c r="P25" i="12"/>
  <c r="P30" i="12"/>
  <c r="M22" i="9"/>
  <c r="P22" i="9" s="1"/>
  <c r="P24" i="9"/>
  <c r="P29" i="9"/>
  <c r="P26" i="9"/>
  <c r="N33" i="9"/>
  <c r="H21" i="3" s="1"/>
  <c r="L33" i="9"/>
  <c r="J21" i="3" s="1"/>
  <c r="P31" i="9"/>
  <c r="O33" i="9"/>
  <c r="I21" i="3" s="1"/>
  <c r="M27" i="9"/>
  <c r="P27" i="9" s="1"/>
  <c r="P23" i="9"/>
  <c r="P28" i="9"/>
  <c r="P33" i="9" s="1"/>
  <c r="P58" i="10"/>
  <c r="P24" i="10"/>
  <c r="P34" i="10"/>
  <c r="P45" i="10"/>
  <c r="P55" i="10"/>
  <c r="M36" i="10"/>
  <c r="P36" i="10" s="1"/>
  <c r="M57" i="10"/>
  <c r="K21" i="10"/>
  <c r="K46" i="10"/>
  <c r="M52" i="10"/>
  <c r="P52" i="10" s="1"/>
  <c r="P57" i="10"/>
  <c r="M27" i="10"/>
  <c r="P27" i="10" s="1"/>
  <c r="M59" i="10"/>
  <c r="P59" i="10" s="1"/>
  <c r="K58" i="10"/>
  <c r="M32" i="10"/>
  <c r="P32" i="10" s="1"/>
  <c r="M41" i="10"/>
  <c r="P41" i="10" s="1"/>
  <c r="P25" i="10"/>
  <c r="P29" i="10"/>
  <c r="P33" i="10"/>
  <c r="P50" i="10"/>
  <c r="P54" i="10"/>
  <c r="L61" i="10"/>
  <c r="J22" i="3" s="1"/>
  <c r="N61" i="10"/>
  <c r="H22" i="3" s="1"/>
  <c r="O61" i="10"/>
  <c r="I22" i="3" s="1"/>
  <c r="M37" i="10"/>
  <c r="P37" i="10" s="1"/>
  <c r="P43" i="10"/>
  <c r="M22" i="10"/>
  <c r="P22" i="10" s="1"/>
  <c r="K31" i="10"/>
  <c r="M47" i="10"/>
  <c r="P47" i="10" s="1"/>
  <c r="P21" i="10"/>
  <c r="K26" i="10"/>
  <c r="M42" i="10"/>
  <c r="P42" i="10" s="1"/>
  <c r="K51" i="10"/>
  <c r="P23" i="10"/>
  <c r="P40" i="10"/>
  <c r="P44" i="10"/>
  <c r="P48" i="10"/>
  <c r="K59" i="11"/>
  <c r="P39" i="11"/>
  <c r="P44" i="11"/>
  <c r="P59" i="11"/>
  <c r="M57" i="11"/>
  <c r="P57" i="11" s="1"/>
  <c r="P20" i="11"/>
  <c r="P25" i="11"/>
  <c r="P30" i="11"/>
  <c r="P35" i="11"/>
  <c r="K60" i="11"/>
  <c r="M61" i="11"/>
  <c r="P61" i="11" s="1"/>
  <c r="P21" i="11"/>
  <c r="P26" i="11"/>
  <c r="P31" i="11"/>
  <c r="P36" i="11"/>
  <c r="P41" i="11"/>
  <c r="P46" i="11"/>
  <c r="P51" i="11"/>
  <c r="P56" i="11"/>
  <c r="P48" i="11"/>
  <c r="P43" i="11"/>
  <c r="P53" i="11"/>
  <c r="M27" i="11"/>
  <c r="P27" i="11" s="1"/>
  <c r="K37" i="11"/>
  <c r="M22" i="11"/>
  <c r="P22" i="11" s="1"/>
  <c r="P52" i="11"/>
  <c r="P23" i="11"/>
  <c r="M47" i="11"/>
  <c r="P47" i="11" s="1"/>
  <c r="P28" i="11"/>
  <c r="P33" i="11"/>
  <c r="N63" i="11"/>
  <c r="H23" i="3" s="1"/>
  <c r="P24" i="11"/>
  <c r="O63" i="11"/>
  <c r="I23" i="3" s="1"/>
  <c r="P29" i="11"/>
  <c r="P34" i="11"/>
  <c r="M46" i="12"/>
  <c r="P46" i="12" s="1"/>
  <c r="K47" i="12"/>
  <c r="K27" i="12"/>
  <c r="O49" i="12"/>
  <c r="I24" i="3" s="1"/>
  <c r="M24" i="12"/>
  <c r="P24" i="12" s="1"/>
  <c r="K29" i="12"/>
  <c r="K34" i="12"/>
  <c r="P34" i="12"/>
  <c r="M39" i="12"/>
  <c r="P39" i="12" s="1"/>
  <c r="P29" i="12"/>
  <c r="P35" i="12"/>
  <c r="L49" i="12"/>
  <c r="J24" i="3" s="1"/>
  <c r="P22" i="12"/>
  <c r="M27" i="13"/>
  <c r="M48" i="13"/>
  <c r="M52" i="13"/>
  <c r="M32" i="13"/>
  <c r="K44" i="13"/>
  <c r="M57" i="13"/>
  <c r="P57" i="13" s="1"/>
  <c r="M23" i="13"/>
  <c r="N59" i="13"/>
  <c r="H25" i="3" s="1"/>
  <c r="P26" i="13"/>
  <c r="P41" i="13"/>
  <c r="P51" i="13"/>
  <c r="P32" i="13"/>
  <c r="P27" i="13"/>
  <c r="P39" i="13"/>
  <c r="P52" i="13"/>
  <c r="P23" i="13"/>
  <c r="P48" i="13"/>
  <c r="K49" i="13"/>
  <c r="P36" i="13"/>
  <c r="O59" i="13"/>
  <c r="I25" i="3" s="1"/>
  <c r="P24" i="13"/>
  <c r="M37" i="13"/>
  <c r="P37" i="13" s="1"/>
  <c r="K34" i="13"/>
  <c r="M38" i="13"/>
  <c r="P38" i="13" s="1"/>
  <c r="P54" i="13"/>
  <c r="M33" i="13"/>
  <c r="P33" i="13" s="1"/>
  <c r="M22" i="13"/>
  <c r="P22" i="13" s="1"/>
  <c r="P34" i="13"/>
  <c r="M47" i="13"/>
  <c r="P47" i="13" s="1"/>
  <c r="K39" i="13"/>
  <c r="M43" i="13"/>
  <c r="P43" i="13" s="1"/>
  <c r="P49" i="13"/>
  <c r="P56" i="13"/>
  <c r="P44" i="13"/>
  <c r="K24" i="13"/>
  <c r="L59" i="13"/>
  <c r="J25" i="3" s="1"/>
  <c r="K54" i="13"/>
  <c r="M20" i="13"/>
  <c r="P20" i="13" s="1"/>
  <c r="M40" i="13"/>
  <c r="P40" i="13" s="1"/>
  <c r="K21" i="13"/>
  <c r="K26" i="13"/>
  <c r="K36" i="13"/>
  <c r="K41" i="13"/>
  <c r="K46" i="13"/>
  <c r="K51" i="13"/>
  <c r="K56" i="13"/>
  <c r="K42" i="12"/>
  <c r="M42" i="12"/>
  <c r="P42" i="12" s="1"/>
  <c r="K22" i="12"/>
  <c r="K32" i="12"/>
  <c r="M32" i="12"/>
  <c r="P32" i="12" s="1"/>
  <c r="M37" i="12"/>
  <c r="P37" i="12" s="1"/>
  <c r="K37" i="12"/>
  <c r="N49" i="12"/>
  <c r="H24" i="3" s="1"/>
  <c r="M23" i="12"/>
  <c r="P23" i="12" s="1"/>
  <c r="M21" i="12"/>
  <c r="P21" i="12" s="1"/>
  <c r="M26" i="12"/>
  <c r="P26" i="12" s="1"/>
  <c r="M31" i="12"/>
  <c r="P31" i="12" s="1"/>
  <c r="M36" i="12"/>
  <c r="P36" i="12" s="1"/>
  <c r="M41" i="12"/>
  <c r="P41" i="12" s="1"/>
  <c r="K20" i="12"/>
  <c r="K25" i="12"/>
  <c r="K30" i="12"/>
  <c r="K35" i="12"/>
  <c r="K40" i="12"/>
  <c r="K28" i="12"/>
  <c r="K38" i="12"/>
  <c r="K43" i="12"/>
  <c r="K52" i="11"/>
  <c r="K32" i="11"/>
  <c r="K42" i="11"/>
  <c r="L63" i="11"/>
  <c r="J23" i="3" s="1"/>
  <c r="K20" i="11"/>
  <c r="K25" i="11"/>
  <c r="K30" i="11"/>
  <c r="K35" i="11"/>
  <c r="K40" i="11"/>
  <c r="K45" i="11"/>
  <c r="K50" i="11"/>
  <c r="K55" i="11"/>
  <c r="K23" i="11"/>
  <c r="K28" i="11"/>
  <c r="K33" i="11"/>
  <c r="K43" i="11"/>
  <c r="K48" i="11"/>
  <c r="K53" i="11"/>
  <c r="K21" i="11"/>
  <c r="K26" i="11"/>
  <c r="K31" i="11"/>
  <c r="K36" i="11"/>
  <c r="K41" i="11"/>
  <c r="K46" i="11"/>
  <c r="K51" i="11"/>
  <c r="K56" i="11"/>
  <c r="K24" i="11"/>
  <c r="K29" i="11"/>
  <c r="K34" i="11"/>
  <c r="K39" i="11"/>
  <c r="K44" i="11"/>
  <c r="K49" i="11"/>
  <c r="K54" i="11"/>
  <c r="K23" i="10"/>
  <c r="K28" i="10"/>
  <c r="K33" i="10"/>
  <c r="K38" i="10"/>
  <c r="K43" i="10"/>
  <c r="K48" i="10"/>
  <c r="K53" i="10"/>
  <c r="K20" i="10"/>
  <c r="K25" i="10"/>
  <c r="K30" i="10"/>
  <c r="K35" i="10"/>
  <c r="K40" i="10"/>
  <c r="K45" i="10"/>
  <c r="K50" i="10"/>
  <c r="K55" i="10"/>
  <c r="K24" i="10"/>
  <c r="K29" i="10"/>
  <c r="K34" i="10"/>
  <c r="K44" i="10"/>
  <c r="K49" i="10"/>
  <c r="K54" i="10"/>
  <c r="M33" i="9"/>
  <c r="G21" i="3" s="1"/>
  <c r="K20" i="9"/>
  <c r="K25" i="9"/>
  <c r="K30" i="9"/>
  <c r="K23" i="9"/>
  <c r="K28" i="9"/>
  <c r="K21" i="9"/>
  <c r="K26" i="9"/>
  <c r="K31" i="9"/>
  <c r="K24" i="9"/>
  <c r="K29" i="9"/>
  <c r="M20" i="8"/>
  <c r="P20" i="8" s="1"/>
  <c r="M25" i="8"/>
  <c r="P25" i="8" s="1"/>
  <c r="M30" i="8"/>
  <c r="P30" i="8" s="1"/>
  <c r="M35" i="8"/>
  <c r="P35" i="8" s="1"/>
  <c r="M40" i="8"/>
  <c r="P40" i="8" s="1"/>
  <c r="M23" i="8"/>
  <c r="P23" i="8" s="1"/>
  <c r="M28" i="8"/>
  <c r="P28" i="8" s="1"/>
  <c r="M33" i="8"/>
  <c r="P33" i="8" s="1"/>
  <c r="M38" i="8"/>
  <c r="P38" i="8" s="1"/>
  <c r="M22" i="8"/>
  <c r="P22" i="8" s="1"/>
  <c r="M27" i="8"/>
  <c r="P27" i="8" s="1"/>
  <c r="M32" i="8"/>
  <c r="P32" i="8" s="1"/>
  <c r="M37" i="8"/>
  <c r="P37" i="8" s="1"/>
  <c r="K24" i="8"/>
  <c r="K29" i="8"/>
  <c r="K34" i="8"/>
  <c r="K39" i="8"/>
  <c r="M50" i="7"/>
  <c r="P50" i="7" s="1"/>
  <c r="K20" i="7"/>
  <c r="K25" i="7"/>
  <c r="K30" i="7"/>
  <c r="K35" i="7"/>
  <c r="K40" i="7"/>
  <c r="K45" i="7"/>
  <c r="K23" i="7"/>
  <c r="K28" i="7"/>
  <c r="K33" i="7"/>
  <c r="K38" i="7"/>
  <c r="K43" i="7"/>
  <c r="K48" i="7"/>
  <c r="M53" i="7"/>
  <c r="P53" i="7" s="1"/>
  <c r="M58" i="7"/>
  <c r="P58" i="7" s="1"/>
  <c r="K24" i="7"/>
  <c r="K29" i="7"/>
  <c r="K34" i="7"/>
  <c r="K39" i="7"/>
  <c r="K44" i="7"/>
  <c r="K49" i="7"/>
  <c r="K54" i="7"/>
  <c r="K59" i="7"/>
  <c r="K55" i="7"/>
  <c r="M60" i="6"/>
  <c r="P60" i="6" s="1"/>
  <c r="K23" i="6"/>
  <c r="K28" i="6"/>
  <c r="K33" i="6"/>
  <c r="K38" i="6"/>
  <c r="K43" i="6"/>
  <c r="K48" i="6"/>
  <c r="K53" i="6"/>
  <c r="K58" i="6"/>
  <c r="K63" i="6"/>
  <c r="K22" i="6"/>
  <c r="K27" i="6"/>
  <c r="K32" i="6"/>
  <c r="K37" i="6"/>
  <c r="K42" i="6"/>
  <c r="K47" i="6"/>
  <c r="K52" i="6"/>
  <c r="M57" i="6"/>
  <c r="P57" i="6" s="1"/>
  <c r="K65" i="6"/>
  <c r="K62" i="6"/>
  <c r="M55" i="6"/>
  <c r="P55" i="6" s="1"/>
  <c r="K20" i="6"/>
  <c r="K25" i="6"/>
  <c r="K30" i="6"/>
  <c r="K35" i="6"/>
  <c r="K40" i="6"/>
  <c r="K45" i="6"/>
  <c r="K50" i="6"/>
  <c r="M75" i="5"/>
  <c r="P75" i="5" s="1"/>
  <c r="M27" i="5"/>
  <c r="P27" i="5" s="1"/>
  <c r="M79" i="5"/>
  <c r="P79" i="5" s="1"/>
  <c r="M31" i="5"/>
  <c r="P31" i="5" s="1"/>
  <c r="M36" i="5"/>
  <c r="P36" i="5" s="1"/>
  <c r="O89" i="5"/>
  <c r="I17" i="3" s="1"/>
  <c r="N89" i="5"/>
  <c r="H17" i="3" s="1"/>
  <c r="L89" i="5"/>
  <c r="J17" i="3" s="1"/>
  <c r="K84" i="5"/>
  <c r="K87" i="5"/>
  <c r="O11" i="9" l="1"/>
  <c r="F21" i="3"/>
  <c r="P61" i="10"/>
  <c r="M61" i="10"/>
  <c r="G22" i="3" s="1"/>
  <c r="P49" i="12"/>
  <c r="P59" i="13"/>
  <c r="M59" i="13"/>
  <c r="G25" i="3" s="1"/>
  <c r="M49" i="12"/>
  <c r="G24" i="3" s="1"/>
  <c r="P63" i="11"/>
  <c r="M63" i="11"/>
  <c r="G23" i="3" s="1"/>
  <c r="P43" i="8"/>
  <c r="M43" i="8"/>
  <c r="G20" i="3" s="1"/>
  <c r="P64" i="7"/>
  <c r="M64" i="7"/>
  <c r="G19" i="3" s="1"/>
  <c r="P67" i="6"/>
  <c r="M67" i="6"/>
  <c r="G18" i="3" s="1"/>
  <c r="M89" i="5"/>
  <c r="G17" i="3" s="1"/>
  <c r="P89" i="5"/>
  <c r="O11" i="5" l="1"/>
  <c r="F17" i="3"/>
  <c r="O11" i="6"/>
  <c r="F18" i="3"/>
  <c r="O11" i="7"/>
  <c r="F19" i="3"/>
  <c r="O11" i="8"/>
  <c r="F20" i="3"/>
  <c r="O11" i="10"/>
  <c r="F22" i="3"/>
  <c r="O11" i="11"/>
  <c r="F23" i="3"/>
  <c r="O11" i="13"/>
  <c r="F25" i="3"/>
  <c r="O11" i="12"/>
  <c r="F24" i="3"/>
  <c r="B17" i="3"/>
  <c r="B18" i="3" s="1"/>
  <c r="B19" i="3" s="1"/>
  <c r="B20" i="3" s="1"/>
  <c r="B21" i="3" s="1"/>
  <c r="B22" i="3" s="1"/>
  <c r="B23" i="3" s="1"/>
  <c r="B24" i="3" s="1"/>
  <c r="B25" i="3" s="1"/>
  <c r="H40" i="1" l="1"/>
  <c r="M40" i="1" s="1"/>
  <c r="L40" i="1"/>
  <c r="N40" i="1"/>
  <c r="O40" i="1"/>
  <c r="H41" i="1"/>
  <c r="K41" i="1" s="1"/>
  <c r="L41" i="1"/>
  <c r="N41" i="1"/>
  <c r="O41" i="1"/>
  <c r="H42" i="1"/>
  <c r="M42" i="1" s="1"/>
  <c r="L42" i="1"/>
  <c r="N42" i="1"/>
  <c r="O42" i="1"/>
  <c r="H43" i="1"/>
  <c r="M43" i="1" s="1"/>
  <c r="K43" i="1"/>
  <c r="L43" i="1"/>
  <c r="N43" i="1"/>
  <c r="O43" i="1"/>
  <c r="H44" i="1"/>
  <c r="K44" i="1" s="1"/>
  <c r="L44" i="1"/>
  <c r="N44" i="1"/>
  <c r="O44" i="1"/>
  <c r="H45" i="1"/>
  <c r="M45" i="1" s="1"/>
  <c r="L45" i="1"/>
  <c r="N45" i="1"/>
  <c r="O45" i="1"/>
  <c r="H46" i="1"/>
  <c r="M46" i="1" s="1"/>
  <c r="K46" i="1"/>
  <c r="L46" i="1"/>
  <c r="N46" i="1"/>
  <c r="O46" i="1"/>
  <c r="H47" i="1"/>
  <c r="K47" i="1" s="1"/>
  <c r="L47" i="1"/>
  <c r="N47" i="1"/>
  <c r="O47" i="1"/>
  <c r="H48" i="1"/>
  <c r="M48" i="1" s="1"/>
  <c r="L48" i="1"/>
  <c r="N48" i="1"/>
  <c r="O48" i="1"/>
  <c r="H49" i="1"/>
  <c r="K49" i="1" s="1"/>
  <c r="L49" i="1"/>
  <c r="N49" i="1"/>
  <c r="O49" i="1"/>
  <c r="H50" i="1"/>
  <c r="M50" i="1" s="1"/>
  <c r="K50" i="1"/>
  <c r="L50" i="1"/>
  <c r="N50" i="1"/>
  <c r="O50" i="1"/>
  <c r="H51" i="1"/>
  <c r="M51" i="1" s="1"/>
  <c r="L51" i="1"/>
  <c r="N51" i="1"/>
  <c r="O51" i="1"/>
  <c r="H52" i="1"/>
  <c r="M52" i="1" s="1"/>
  <c r="K52" i="1"/>
  <c r="L52" i="1"/>
  <c r="N52" i="1"/>
  <c r="O52" i="1"/>
  <c r="H53" i="1"/>
  <c r="M53" i="1" s="1"/>
  <c r="L53" i="1"/>
  <c r="N53" i="1"/>
  <c r="O53" i="1"/>
  <c r="H55" i="1"/>
  <c r="M55" i="1" s="1"/>
  <c r="L55" i="1"/>
  <c r="N55" i="1"/>
  <c r="O55" i="1"/>
  <c r="H20" i="1"/>
  <c r="K20" i="1" s="1"/>
  <c r="L20" i="1"/>
  <c r="N20" i="1"/>
  <c r="O20" i="1"/>
  <c r="H21" i="1"/>
  <c r="M21" i="1" s="1"/>
  <c r="K21" i="1"/>
  <c r="L21" i="1"/>
  <c r="N21" i="1"/>
  <c r="O21" i="1"/>
  <c r="H22" i="1"/>
  <c r="M22" i="1" s="1"/>
  <c r="K22" i="1"/>
  <c r="L22" i="1"/>
  <c r="N22" i="1"/>
  <c r="O22" i="1"/>
  <c r="H23" i="1"/>
  <c r="M23" i="1" s="1"/>
  <c r="K23" i="1"/>
  <c r="L23" i="1"/>
  <c r="N23" i="1"/>
  <c r="O23" i="1"/>
  <c r="H24" i="1"/>
  <c r="M24" i="1" s="1"/>
  <c r="L24" i="1"/>
  <c r="N24" i="1"/>
  <c r="O24" i="1"/>
  <c r="H25" i="1"/>
  <c r="M25" i="1" s="1"/>
  <c r="L25" i="1"/>
  <c r="N25" i="1"/>
  <c r="O25" i="1"/>
  <c r="H26" i="1"/>
  <c r="M26" i="1" s="1"/>
  <c r="K26" i="1"/>
  <c r="L26" i="1"/>
  <c r="N26" i="1"/>
  <c r="O26" i="1"/>
  <c r="H27" i="1"/>
  <c r="M27" i="1" s="1"/>
  <c r="L27" i="1"/>
  <c r="N27" i="1"/>
  <c r="O27" i="1"/>
  <c r="H28" i="1"/>
  <c r="K28" i="1" s="1"/>
  <c r="L28" i="1"/>
  <c r="N28" i="1"/>
  <c r="O28" i="1"/>
  <c r="H30" i="1"/>
  <c r="M30" i="1" s="1"/>
  <c r="L30" i="1"/>
  <c r="N30" i="1"/>
  <c r="O30" i="1"/>
  <c r="H31" i="1"/>
  <c r="M31" i="1" s="1"/>
  <c r="L31" i="1"/>
  <c r="N31" i="1"/>
  <c r="O31" i="1"/>
  <c r="H32" i="1"/>
  <c r="M32" i="1" s="1"/>
  <c r="K32" i="1"/>
  <c r="L32" i="1"/>
  <c r="N32" i="1"/>
  <c r="O32" i="1"/>
  <c r="H33" i="1"/>
  <c r="M33" i="1" s="1"/>
  <c r="L33" i="1"/>
  <c r="N33" i="1"/>
  <c r="O33" i="1"/>
  <c r="H34" i="1"/>
  <c r="M34" i="1" s="1"/>
  <c r="L34" i="1"/>
  <c r="N34" i="1"/>
  <c r="O34" i="1"/>
  <c r="H35" i="1"/>
  <c r="M35" i="1" s="1"/>
  <c r="L35" i="1"/>
  <c r="N35" i="1"/>
  <c r="O35" i="1"/>
  <c r="H36" i="1"/>
  <c r="K36" i="1" s="1"/>
  <c r="L36" i="1"/>
  <c r="N36" i="1"/>
  <c r="O36" i="1"/>
  <c r="H37" i="1"/>
  <c r="M37" i="1" s="1"/>
  <c r="K37" i="1"/>
  <c r="L37" i="1"/>
  <c r="N37" i="1"/>
  <c r="O37" i="1"/>
  <c r="B20" i="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K27" i="1" l="1"/>
  <c r="K31" i="1"/>
  <c r="K40" i="1"/>
  <c r="M47" i="1"/>
  <c r="K33" i="1"/>
  <c r="K42" i="1"/>
  <c r="M28" i="1"/>
  <c r="K25" i="1"/>
  <c r="K45" i="1"/>
  <c r="K53" i="1"/>
  <c r="M49" i="1"/>
  <c r="P49" i="1" s="1"/>
  <c r="M44" i="1"/>
  <c r="P44" i="1" s="1"/>
  <c r="M36" i="1"/>
  <c r="P36" i="1" s="1"/>
  <c r="K55" i="1"/>
  <c r="K51" i="1"/>
  <c r="P46" i="1"/>
  <c r="P33" i="1"/>
  <c r="M41" i="1"/>
  <c r="P41" i="1" s="1"/>
  <c r="K24" i="1"/>
  <c r="K48" i="1"/>
  <c r="P51" i="1"/>
  <c r="K34" i="1"/>
  <c r="K30" i="1"/>
  <c r="P45" i="1"/>
  <c r="P30" i="1"/>
  <c r="P48" i="1"/>
  <c r="P52" i="1"/>
  <c r="P42" i="1"/>
  <c r="P55" i="1"/>
  <c r="P47" i="1"/>
  <c r="P22" i="1"/>
  <c r="P50" i="1"/>
  <c r="P40" i="1"/>
  <c r="P53" i="1"/>
  <c r="K35" i="1"/>
  <c r="P43" i="1"/>
  <c r="P24" i="1"/>
  <c r="P21" i="1"/>
  <c r="P34" i="1"/>
  <c r="P27" i="1"/>
  <c r="P23" i="1"/>
  <c r="P26" i="1"/>
  <c r="P31" i="1"/>
  <c r="P37" i="1"/>
  <c r="P32" i="1"/>
  <c r="P25" i="1"/>
  <c r="P28" i="1"/>
  <c r="P35" i="1"/>
  <c r="M20" i="1"/>
  <c r="P20" i="1" s="1"/>
  <c r="N38" i="1"/>
  <c r="O39" i="1"/>
  <c r="N39" i="1"/>
  <c r="L39" i="1"/>
  <c r="H39" i="1"/>
  <c r="M39" i="1" s="1"/>
  <c r="H38" i="1"/>
  <c r="P39" i="1" l="1"/>
  <c r="N57" i="1"/>
  <c r="H16" i="3" s="1"/>
  <c r="H27" i="3" s="1"/>
  <c r="L38" i="1"/>
  <c r="O38" i="1"/>
  <c r="M38" i="1"/>
  <c r="K39" i="1"/>
  <c r="K38" i="1"/>
  <c r="O57" i="1" l="1"/>
  <c r="L57" i="1"/>
  <c r="J16" i="3" s="1"/>
  <c r="P38" i="1"/>
  <c r="I16" i="3" l="1"/>
  <c r="I27" i="3" s="1"/>
  <c r="J27" i="3"/>
  <c r="E9" i="3" s="1"/>
  <c r="P57" i="1"/>
  <c r="M57" i="1"/>
  <c r="G16" i="3" s="1"/>
  <c r="G27" i="3" s="1"/>
  <c r="O11" i="1" l="1"/>
  <c r="F16" i="3"/>
  <c r="F27" i="3" s="1"/>
  <c r="F28" i="3" l="1"/>
  <c r="F29" i="3" s="1"/>
  <c r="F30" i="3"/>
  <c r="F31" i="3" l="1"/>
  <c r="E8" i="3" s="1"/>
  <c r="E23" i="4" l="1"/>
  <c r="E25" i="4"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<sst xmlns="http://schemas.openxmlformats.org/spreadsheetml/2006/main" count="1241" uniqueCount="441">
  <si>
    <t xml:space="preserve">Lokālā tāme Nr. </t>
  </si>
  <si>
    <t xml:space="preserve">Objekta nosaukums: </t>
  </si>
  <si>
    <t xml:space="preserve">Būves nosaukums: </t>
  </si>
  <si>
    <t xml:space="preserve">Objekta adrese: </t>
  </si>
  <si>
    <t xml:space="preserve">Tāme sastādīta: </t>
  </si>
  <si>
    <t>Nr. p.k.</t>
  </si>
  <si>
    <t>Būvdarbu nosaukums</t>
  </si>
  <si>
    <t>Mērv.</t>
  </si>
  <si>
    <t>Daudz.</t>
  </si>
  <si>
    <t>Vienības izmaksas</t>
  </si>
  <si>
    <t>Kopā uz visu apjomu</t>
  </si>
  <si>
    <t>laika norma (c/h)</t>
  </si>
  <si>
    <t>darba samaksas likme (EUR/h)</t>
  </si>
  <si>
    <t>darbietilpība (c/h)</t>
  </si>
  <si>
    <t xml:space="preserve">Pārbaudīja: </t>
  </si>
  <si>
    <t>paraksts un tā atšifrējums, datums</t>
  </si>
  <si>
    <t>darba alga (EUR)</t>
  </si>
  <si>
    <t>būv-izstrādājumi (EUR)</t>
  </si>
  <si>
    <t>mehānismi (EUR)</t>
  </si>
  <si>
    <t>Kopā            (EUR)</t>
  </si>
  <si>
    <t>Summa (EUR)</t>
  </si>
  <si>
    <t xml:space="preserve">Tāmes tiešās izmaksas (EUR bez PVN): </t>
  </si>
  <si>
    <t>01.07.2026.</t>
  </si>
  <si>
    <t>Tāme sastādīta 2026.gada tirgus cenās, pamatojoties uz iepirkuma dokumentāciju.</t>
  </si>
  <si>
    <t>Pašteces kanalizācija K1</t>
  </si>
  <si>
    <t xml:space="preserve">Pasūtījuma / līguma Nr.: </t>
  </si>
  <si>
    <t xml:space="preserve">Sertifikāta Nr.: </t>
  </si>
  <si>
    <t xml:space="preserve">Sastādīja: </t>
  </si>
  <si>
    <t>Kleistu iela 28, Rīga</t>
  </si>
  <si>
    <t>būvdarbu veids vai konstruktīvā elementa nosaukums</t>
  </si>
  <si>
    <t xml:space="preserve">Kopsavilkuma aprēķins Nr. </t>
  </si>
  <si>
    <t xml:space="preserve">Kopējā darbietilpība (c/h): </t>
  </si>
  <si>
    <t>Būvdarbu veids vai konstruktīvā elementa nosaukums</t>
  </si>
  <si>
    <t>Tāmes Nr.</t>
  </si>
  <si>
    <t xml:space="preserve"> 1-1</t>
  </si>
  <si>
    <t>Pašteces kanalizācija K2</t>
  </si>
  <si>
    <t>Tāmes izmaksas (EUR)</t>
  </si>
  <si>
    <t>Tai skaitā</t>
  </si>
  <si>
    <t xml:space="preserve">Kopā: </t>
  </si>
  <si>
    <t xml:space="preserve">Zemes darbi projektēto K1 tīklu darbu zonā </t>
  </si>
  <si>
    <t>Tranšejas rakšana un aizbēršana kanalizācijas tīklu OD110 montāžai (ieskaitot grunts nomaiņu, aizvešanu, atvešanu utt.) H=0,9 - 1,50 m</t>
  </si>
  <si>
    <t>m</t>
  </si>
  <si>
    <t>Tranšejas rakšana un aizbēršana kanalizācijas tīklu OD160 montāžai (ieskaitot grunts nomaiņu, aizvešanu, atvešanu utt.) H=0,9 - 1,50 m</t>
  </si>
  <si>
    <t>Tranšejas rakšana un aizbēršana kanalizācijas tīklu OD200 montāžai (ieskaitot grunts nomaiņu, aizvešanu, atvešanu utt.) H=1,0-2,0 m</t>
  </si>
  <si>
    <t>Tranšejas rakšana un aizbēršana kanalizācijas tīklu OD200 montāžai (ieskaitot grunts nomaiņu, aizvešanu, atvešanu utt.) H=2,0-2,5 m</t>
  </si>
  <si>
    <t>Tranšejas rakšana un aizbēršana kanalizācijas spiedvada OD90 montāžai (ieskaitot grunts nomaiņu, aizvešanu, atvešanu utt.) H÷ 2,00 m</t>
  </si>
  <si>
    <t xml:space="preserve">Tranšejas sienu nostiprināšana ar metāla vairogiem (divpusēji) pie dziļuma, kas lielāks par 1,50 m. *norādīts tekošais tranšejas garums, pieņemot, ka sienas nostiprinātas abās būvgrāvja pusēs </t>
  </si>
  <si>
    <t xml:space="preserve">Smilts pamatnes ierīkošana zem cauruļvadiem, h=15 cm </t>
  </si>
  <si>
    <t>m3</t>
  </si>
  <si>
    <t xml:space="preserve">Cauruļvadu smilšu apbērums, h=15 cm </t>
  </si>
  <si>
    <t>Gruntsūdens līmeņa pazemināšana</t>
  </si>
  <si>
    <t xml:space="preserve">Kanalizācijas K1 montāžas darbi </t>
  </si>
  <si>
    <t>PP  gofrēta dubultsienu kanalizācijas caurules ar uzmavām un blīvi OD110; H=0,90 - 1,50 m,  ieguldes klase SN8 montāža un ar to saistītie darbi</t>
  </si>
  <si>
    <t>PP  gofrēta dubultsienu kanalizācijas caurules ar uzmavām un blīvi OD160; H=0,90 - 1,50 m,  ieguldes klase SN8 montāža un ar to saistītie darbi</t>
  </si>
  <si>
    <t>PP  gofrēta dubultsienu  kanalizācijas caurules ar uzmavām un blīvi OD200; H=1,0 - 2,0 m,  ieguldes klase SN8 montāža un ar to saistītie darbi</t>
  </si>
  <si>
    <t>PP  gofrēta dubultsienu kanalizācijas caurules ar uzmavām un blīvi OD200; H=2,0 - 2,50 m,  ieguldes klase SN8 montāža un ar to saistītie darbi</t>
  </si>
  <si>
    <t>Caurule SDR17 PE100 OD90  PN10; H ÷ 2,0 m, montāža un ar to saistītie darbi</t>
  </si>
  <si>
    <t>Sadzīves kanalizācijas sūkņu stacija, korpuss HDPE Ø1500, H=3,51 m; ar aizslēdzamu vāku - uzstādīšana, savienošana ar kanalizācijas pienākošo pašteces vadu un aizejošo kanalizācijas spiedvadu, iekšējā komplektācija atbilstoši rasējumam UKT/LKT-6</t>
  </si>
  <si>
    <t>kpl</t>
  </si>
  <si>
    <t xml:space="preserve">Sūkņu stacijas vadības un automātikas bloks LC231, kas izvietojams VS-2 sadalnē, atbilstoši rasējumam UKT/LKT-6, ELT-5. </t>
  </si>
  <si>
    <t>PP skataka ID600 H=1,0-2,0 m, aku vākiem ir jābūt montētiem uz armēta dzelzbetona slodzi kliedējoša atbalsta gredzena no C50/60 markas betona, ķeta vākiem D400 klases, pamatne ar tekni rūpnieciski izgatavota, montāža un ar  to saistītie darbi</t>
  </si>
  <si>
    <t>PP skataka ID600 H=2,0-2,5 m, aku vākiem ir jābūt montētiem uz armēta dzelzbetona slodzi kliedējoša atbalsta gredzena no C50/60 markas betona, ķeta vākiem D400 klases, pamatne ar tekni rūpnieciski izgatavota, montāža un ar  to saistītie darbi</t>
  </si>
  <si>
    <t>Dz. b. skataka DN1000 H=1,0-1,5 m, aku vākiem ir jābūt montētiem uz armēta dzelzbetona slodzi kliedējoša atbalsta gredzena no C50/60 markas betona, ķeta vākiem D400 klases, pamatne ar tekni rūpnieciski izgatavota, spiediena atsitiena plāksne, montāža un ar  to saistītie darbi</t>
  </si>
  <si>
    <t>kpl.</t>
  </si>
  <si>
    <t xml:space="preserve">Pieslēguma izbūve kanalizācijas tīkliem d200mm </t>
  </si>
  <si>
    <t xml:space="preserve">Pieslēguma izbūve kanalizācijas tīkliem d150mm </t>
  </si>
  <si>
    <t xml:space="preserve">Pieslēguma izbūve kanalizācijas tīkliem d100mm </t>
  </si>
  <si>
    <t xml:space="preserve">Pieslēguma izbūve kanalizācijas tīkliem d50mm </t>
  </si>
  <si>
    <t>Pievienojums pie esošā spiedvada d90</t>
  </si>
  <si>
    <t>gb</t>
  </si>
  <si>
    <t>Pievienojums pie esošā spiedvada d75</t>
  </si>
  <si>
    <t>CCTV inspekcija</t>
  </si>
  <si>
    <t>Pašteces kanalizācijas trases nospraušana</t>
  </si>
  <si>
    <t xml:space="preserve">Kanalizācijas spiedvada hidrauliskā pārbaude </t>
  </si>
  <si>
    <t>Kanalizācijas spiedvada trases nospraušana</t>
  </si>
  <si>
    <t>Aku vāku apbetonēšana, betons C20/25</t>
  </si>
  <si>
    <t>EM PE līkums OD90 90o</t>
  </si>
  <si>
    <t>Šķērsojumi ar esošajām inženierkomunikācijām, atšurfēšana, nepārsniedzot 3m dziļumu, minimālā platība 1m², maksimālais garums 5m</t>
  </si>
  <si>
    <t>skaits</t>
  </si>
  <si>
    <t xml:space="preserve">Esošo elektrokabeļu un sakaru kabeļu aizsardzība to šķērsojumu vietās ar projektēto kanalizāciju, ievietojot tos saliekamajās aizsargčaulās AROT OD110, L=3m </t>
  </si>
  <si>
    <t xml:space="preserve">Citi darbi </t>
  </si>
  <si>
    <t>Esošā žoga rūpīga noņemšana un novietošana atpakaļ (būvdarbu zonā). L=4.0m</t>
  </si>
  <si>
    <t xml:space="preserve">Pavisam kopā (EUR bez PVN): </t>
  </si>
  <si>
    <t>Būvniecības koptāme</t>
  </si>
  <si>
    <t>Objekta nosaukums</t>
  </si>
  <si>
    <t xml:space="preserve">Būvniecības izmaksas kopā (EUR ar PVN): </t>
  </si>
  <si>
    <t>Objekta izmaksas 
(EUR bez PVN)</t>
  </si>
  <si>
    <t>Atbilstoši: Latvijas būvnormatīva LBN 501-17
"Būvizmaksu noteikšanas kārtība"
7.pielikumam</t>
  </si>
  <si>
    <t>Atbilstoši: Latvijas būvnormatīva LBN 501-17
"Būvizmaksu noteikšanas kārtība"
6.pielikumam</t>
  </si>
  <si>
    <t>Atbilstoši: Latvijas būvnormatīva LBN 501-17
"Būvizmaksu noteikšanas kārtība"
5.pielikumam</t>
  </si>
  <si>
    <t xml:space="preserve">Pievienotās vērtības nodoklis </t>
  </si>
  <si>
    <t xml:space="preserve">Virsizdevumi </t>
  </si>
  <si>
    <t xml:space="preserve">t. sk. darba aizsardzībai (no virsizdevumiem) </t>
  </si>
  <si>
    <t xml:space="preserve">Peļņa </t>
  </si>
  <si>
    <t xml:space="preserve">Tiešās izmaksas kopā, t. sk. darba devēja sociālais nodoklis (23,59%): </t>
  </si>
  <si>
    <t xml:space="preserve"> 1-2</t>
  </si>
  <si>
    <t>Lietus kanalizācija LK1</t>
  </si>
  <si>
    <t>Lietus kanalizācija LK2</t>
  </si>
  <si>
    <t>Esošās kanalizācijas demontāža</t>
  </si>
  <si>
    <t>Būvkonstrukcijas</t>
  </si>
  <si>
    <t>Ārējā elektroapgāde, sadalne VS-1</t>
  </si>
  <si>
    <t>Ārējā elektroapgāde, sadalne VS-2</t>
  </si>
  <si>
    <t>Ārējā elektroapgāde, sadalne VS-3</t>
  </si>
  <si>
    <t>Ceļa darbi</t>
  </si>
  <si>
    <t xml:space="preserve"> 1-3</t>
  </si>
  <si>
    <t xml:space="preserve"> 1-4</t>
  </si>
  <si>
    <t xml:space="preserve"> 1-5</t>
  </si>
  <si>
    <t xml:space="preserve"> 1-6</t>
  </si>
  <si>
    <t xml:space="preserve"> 1-7</t>
  </si>
  <si>
    <t>Ārējā elektroapgāde - sadalne VS-1</t>
  </si>
  <si>
    <t xml:space="preserve"> 1-8</t>
  </si>
  <si>
    <t>Ārējā elektroapgāde - sadalne VS-2</t>
  </si>
  <si>
    <t xml:space="preserve"> 1-9</t>
  </si>
  <si>
    <t>Ārējā elektroapgāde - sadalne VS-3</t>
  </si>
  <si>
    <t xml:space="preserve"> 1-10</t>
  </si>
  <si>
    <t>Sagatavošanas/ dažādi darbi</t>
  </si>
  <si>
    <t>Uzmērīšana un nospraušana</t>
  </si>
  <si>
    <t>Brauktuves betona bruģa seguma demontāža</t>
  </si>
  <si>
    <t>m2</t>
  </si>
  <si>
    <t>Ietves betona bruģa seguma demontāža</t>
  </si>
  <si>
    <t>Betona apmaļu ar pamatiem demontāža</t>
  </si>
  <si>
    <t>Inženiertīklu aku vāku un kapju līmeņa regulēšana</t>
  </si>
  <si>
    <t>Zemes klātne</t>
  </si>
  <si>
    <t xml:space="preserve">Zemes klātnes ierakuma būvniecība </t>
  </si>
  <si>
    <t>Zemes klātnes uzbēruma būvniecība - piebērums (ierakuma materiāls)</t>
  </si>
  <si>
    <t>Konstruktīvās kārtas</t>
  </si>
  <si>
    <t>Konstrukcija Nr. 1 - Betona segums brauktuvei</t>
  </si>
  <si>
    <t>Minerālmateriālu maisījuma 0/56 vai 0/63pn (N-II) nesošās kārtas būvniecība, h=16cm</t>
  </si>
  <si>
    <t>Armēšana ar ģeosintētiskiem materiāliem (F≥40/40 kN)</t>
  </si>
  <si>
    <t>Pastiprinātas salizturīgās kārtas būvniecība, hmin=40cm</t>
  </si>
  <si>
    <t>Konstrukcija Nr. 2 - Betona bruģa segums brauktuvei</t>
  </si>
  <si>
    <t>Betona bruģa seguma būvniecība, h=12cm</t>
  </si>
  <si>
    <t>Izlīdzinošās starpkārtas būvniecība, h=4cm</t>
  </si>
  <si>
    <t>Minerālmateriālu maisījuma 0/45 (N-I) nesošās kārtas būvniecība, h=15cm</t>
  </si>
  <si>
    <t>Minerālmateriālu maisījuma 0/56 vai 0/63pn (N-II) nesošās kārtas būvniecība, h=20cm</t>
  </si>
  <si>
    <t>Konstrukcija Nr. 2a - Brauktuves seguma atjaunošana</t>
  </si>
  <si>
    <t>Konstrukcija Nr. 3 - Betona bruģa segums ietvei</t>
  </si>
  <si>
    <t>Betona bruģa seguma būvniecība, h=6cm</t>
  </si>
  <si>
    <t>Minerālmateriālu maisījuma 0/45 (N-III) nesošās kārtas būvniecība, h=15cm</t>
  </si>
  <si>
    <t>Nepastiprinātas salizturīgās kārtas būvniecība, hmin=30cm</t>
  </si>
  <si>
    <t>Konstrukcija Nr. 3a - Ietves seguma atjaunošana</t>
  </si>
  <si>
    <t>Tips 4 - Apzaļumošana</t>
  </si>
  <si>
    <t>Apzaļumošana NN-3, h=10cm</t>
  </si>
  <si>
    <t>Satiksmes aprīkojums</t>
  </si>
  <si>
    <t>Betona apmales 100x30x15 uzstādīšana (uz minerālmateriālu maisījuma un betona pamata)</t>
  </si>
  <si>
    <t>Betona apmales 100x20x8 uzstādīšana (uz minerālmateriālu maisījuma un betona pamata)</t>
  </si>
  <si>
    <t>Darbu izmaksas</t>
  </si>
  <si>
    <t>Tranšeja - bedre kabeļa vai citu apakšzemes komunikāciju apsekošanai (šurfēšana)</t>
  </si>
  <si>
    <t>Tranšejas rakšana un aizbēršana viena līdz divu kabeļu (caurules) guldīšanai 1m dziļumā</t>
  </si>
  <si>
    <t>Caurumu lielāka par 30 mm urbšana līdz 1 m</t>
  </si>
  <si>
    <t>Plastmasas caurules guldīšana gatavā tranšejā</t>
  </si>
  <si>
    <t>Kabeļu aizsargcaurules d=līdz 50 mm montāža</t>
  </si>
  <si>
    <t>ZS kabeļa ievēršana caurulē</t>
  </si>
  <si>
    <t>ZS kabeļa līdz 35 mm2 montāža ar skavām pa sienām, griestiem, uz troses</t>
  </si>
  <si>
    <t>Kabeļa brīdinājuma lentas ieklāšana</t>
  </si>
  <si>
    <t>Vadības sadalne VS-3 montāža, izgatavošana, piegāde, uzstādīšana un pieslēgšana, ieskaitot visus nepieciešamos materiālus</t>
  </si>
  <si>
    <t>Sadales zemējuma montāža</t>
  </si>
  <si>
    <t>Automātslēdža montāža sadalnē</t>
  </si>
  <si>
    <t>EPL vai sarkanās līnijas nospraušana</t>
  </si>
  <si>
    <t>EPL digitālā uzmērīšana</t>
  </si>
  <si>
    <t>Materiālu izmaksas</t>
  </si>
  <si>
    <t>Z/spr. kabelis ar Cu dzīslām NYY-J-2x2.5</t>
  </si>
  <si>
    <t>Kontrolkabelis Cu 2x2.5</t>
  </si>
  <si>
    <t>Caurule PE D32mm</t>
  </si>
  <si>
    <t>Caurule PE D50mm, 450N</t>
  </si>
  <si>
    <t>Kabeļa brīdinājuma lente "UZMANĪBU KABELIS"</t>
  </si>
  <si>
    <t>Vadības sadalne VS-3, sadalnes uz kronšteiniem, ar visiem nepieciešamiem piederumiem pēc shēmas ELT-6</t>
  </si>
  <si>
    <t>Automātslēdzis 1P, C, 16A</t>
  </si>
  <si>
    <t>Sadales zemējuma komplekts</t>
  </si>
  <si>
    <t>Celtniecības smilts</t>
  </si>
  <si>
    <t>Pārējie montāžas izstrādājumi</t>
  </si>
  <si>
    <t>obj</t>
  </si>
  <si>
    <t>Transporta un gājēju kustības organizēšana</t>
  </si>
  <si>
    <t>Rakšanas atļaujas saņemšana</t>
  </si>
  <si>
    <t>Tehniskās dokumentācijas izgatavošana</t>
  </si>
  <si>
    <t>Tranšejas rakšana un aizbēršana viena līdz divu kabeļu (caurules) guldīšanai 0.7m dziļumā</t>
  </si>
  <si>
    <t>Tranšejas rakšana un aizbēršana viena līdz divu kabeļu (caurules) guldīšanai 1m dziļumā (kabeļu demontāža)</t>
  </si>
  <si>
    <t>Tranšeja horizontālam zemēšanas kontūram</t>
  </si>
  <si>
    <t>Kabeļu aizsargcaurules d=līdz 50 mm montāža telpā</t>
  </si>
  <si>
    <t>ZS kabeļa līdz 35 mm2 montāža uz plauktiem, kabeļu tuneļos, kanālos</t>
  </si>
  <si>
    <t>ZS sausā kabeļa līdz 35 mm2 gala apdare</t>
  </si>
  <si>
    <t>Visu spriegumu plastm. vai papīra izolācijas kabeļu gala uzgaļi</t>
  </si>
  <si>
    <t>Vadības sadalne VS-2 montāža, izgatavošana, piegāde, uzstādīšana un pieslēgšana, ieskaitot visus nepieciešamos materiālus</t>
  </si>
  <si>
    <t>ZS kabeļa demontāža</t>
  </si>
  <si>
    <t>Z/spr. kabelis ar Cu dzīslām NYY-J-3x2.5</t>
  </si>
  <si>
    <t>Z/spr. kabelis ar Cu dzīslām NYY-J-5x4</t>
  </si>
  <si>
    <t>Z/spr. kabelis ar Cu dzīslām NYY-J-5x6</t>
  </si>
  <si>
    <t>Kontrolkabelis LiYCY 3x1.5</t>
  </si>
  <si>
    <t>Kontrolkabelis DS300</t>
  </si>
  <si>
    <t>Kape kabeļgalu hermetizēšanai</t>
  </si>
  <si>
    <t>Caurule PE D50mm, 750N</t>
  </si>
  <si>
    <t>Vadības sadalne VS-2, sadalnes pamatne, ar visiem nepieciešamiem piederumiem pēc shēmas ELT-5</t>
  </si>
  <si>
    <t>Kabeļa gala apdare</t>
  </si>
  <si>
    <t>Automātslēdzis 3P, C, 20A</t>
  </si>
  <si>
    <t>Cinkots apaļdzelzs ∅10</t>
  </si>
  <si>
    <t>Pārtraucamais savienojums 233A VA(8-10xFL30-40)</t>
  </si>
  <si>
    <t>Kabeļu kurpe M8/16 presējamā</t>
  </si>
  <si>
    <t>Tranšejas rakšana un aizbēršana trīs līdz četru kabeļu (caurules) guldīšanai 1m dziļumā</t>
  </si>
  <si>
    <t xml:space="preserve">Tranšejas rakšana un aizbēršana piecu līdz astoņu kabeļu (caurules) guldīšanai 1m dziļumā </t>
  </si>
  <si>
    <t>Tranšejas rakšana un aizbēršana viena līdz divu kabeļu (caurules) guldīšanai 0.7m dziļumā ar rokām (kabeļu demontāža)</t>
  </si>
  <si>
    <t>Tranšejas rakšana un aizbēršana trīs līdz četru kabeļu (caurules) guldīšanai 1m dziļumā ar rokām</t>
  </si>
  <si>
    <t>Ekspluatācijā esoša kabeļa kabeļa pārcelšana - bez sprieguma</t>
  </si>
  <si>
    <t>Vadības sadalne VS-1 montāža, izgatavošana, piegāde, uzstādīšana un pieslēgšana, ieskaitot visus nepieciešamos materiālus</t>
  </si>
  <si>
    <t>Sadales demontāža</t>
  </si>
  <si>
    <t>Vadības sadalne VS-1, sadalnes pamatne, ar visiem nepieciešamiem piederumiem pēc shēmas ELT-4</t>
  </si>
  <si>
    <t>Zemējuma plakandzelzis, cinkots 4x40mm</t>
  </si>
  <si>
    <t>Naftas / smilšu nostādinātāja pamatu un slodzi izlīdzinošā plātne</t>
  </si>
  <si>
    <t>Šķembu pamatojuma izbūve, fr.0/45</t>
  </si>
  <si>
    <t>Betona sagataves kārta C8/10</t>
  </si>
  <si>
    <t>Pamata P-1 betonēšana, betons C30/37, XC2+XF3, iesk.veidņu montāžu, demontāžu un īri, deformācijas šuvi, ja nepieciešams</t>
  </si>
  <si>
    <t>Stiegrošana ar tērauda stiegrām d8 B500B</t>
  </si>
  <si>
    <t>kg</t>
  </si>
  <si>
    <t>Stiegrošana ar tērauda stiegrām d10 B500B</t>
  </si>
  <si>
    <t>Stiegrošana ar tērauda stiegrām d12 B500B</t>
  </si>
  <si>
    <t>Slodzi izlīdzinošās plātnes SL1 betonēšana, betons C34/45, XC4+XD3+XF4, iesk.veidņu montāžu, demontāžu un īri, deformācijas šuvi, ja nepieciešams</t>
  </si>
  <si>
    <t>Tvertņu enkurojuma josta</t>
  </si>
  <si>
    <t>Gruntsūdens atsūknēšana</t>
  </si>
  <si>
    <t>Tranšejas rakšana un aizbēršana kanalizācijas tīklu d90-d315 demontāžai (ieskaitot grunts nomaiņu, aizvešanu, atvešanu utt.) H=1,00 - 2,00 m</t>
  </si>
  <si>
    <t>Esošās kanalizācijas D90 tīkla demontāža, utilizēšana un ar to saistītie darbi</t>
  </si>
  <si>
    <t>Esošās kanalizācijas D110 tīkla demontāža, utilizēšana un ar to saistītie darbi</t>
  </si>
  <si>
    <t>Esošās kanalizācijas D160 tīkla demontāža, utilizēšana un ar to saistītie darbi</t>
  </si>
  <si>
    <t>Esošās kanalizācijas D200 tīkla demontāža, utilizēšana un ar to saistītie darbi</t>
  </si>
  <si>
    <t>Esošās kanalizācijas D250 tīkla demontāža, utilizēšana un ar to saistītie darbi</t>
  </si>
  <si>
    <t>Esošās kanalizācijas D315 tīkla demontāža, utilizēšana un ar to saistītie darbi</t>
  </si>
  <si>
    <t>Esošās dzelzbetona akas demontāža, izrakšana, utilizēšana un ar to saistītie darbi</t>
  </si>
  <si>
    <t>Esošās sazīves kanalizācijas tīkla d160 tamponēšana un ar to saistītie darbi</t>
  </si>
  <si>
    <t>Esošās sazīves kanalizācijas sūkņu stacijas demontāža, izrakšana, utilizēšana un ar to saistītie darbi</t>
  </si>
  <si>
    <t>Demontēt nolauzto sazīves kanalizācijas cauruļvada veidgabalu akā</t>
  </si>
  <si>
    <t>Esošo naftas produktu atdalītāju demontāža, izrakšana, utilizēšana un ar to saistītie darbi</t>
  </si>
  <si>
    <t>Esošās ražošanas sūkņu stacijas demontāžu un utilizēšanu</t>
  </si>
  <si>
    <t>Veikt esošo BNAI demontāžu un utilizēšanu, un ar to saistītie darbi</t>
  </si>
  <si>
    <t xml:space="preserve">Esošā naftas produktu krājrezervuāra demontāža un utilizēšana  Q=10 m3. </t>
  </si>
  <si>
    <t>Esošās lietus kanalizācijas sūkņu stacijas demontāža un utilizēšanu</t>
  </si>
  <si>
    <t>Esošo smilšu atdalītāju demontāža, izrakšana, utilizēšana un ar to saistītie darbi</t>
  </si>
  <si>
    <t>Esošās akas pamatnes rekonstrukcija</t>
  </si>
  <si>
    <t>Būvniecības laikā precizēt  cauruļvada atzīmes. Ja traucē, tad veikt ūdensvada d100mm pārbūvi</t>
  </si>
  <si>
    <t>Esošās lietus kanalizācijas tīkla d200 aizpildīšana ar vieglbetonu, tamponēšana un ar to saistītie darbi</t>
  </si>
  <si>
    <t>Esošās lietus kanalizācijas tīkla d450 tamponēšana un ar to saistītie darbi</t>
  </si>
  <si>
    <t xml:space="preserve">Zemes darbi projektēto LK2 tīklu darbu zonā </t>
  </si>
  <si>
    <t>Tranšejas rakšana un aizbēršana lietus kanalizācijas tīklu OD200 montāžai (ieskaitot grunts nomaiņu*, aizvešanu, atvešanu utt.) H=1,0-1,5 m</t>
  </si>
  <si>
    <t>Tranšejas rakšana un aizbēršana lietus kanalizācijas tīklu OD200 montāžai (ieskaitot grunts nomaiņu*, aizvešanu, atvešanu utt.) H=1,5-2,0 m</t>
  </si>
  <si>
    <t>Tranšejas rakšana un aizbēršana lietus kanalizācijas tīklu OD200 montāžai (ieskaitot grunts nomaiņu*, aizvešanu, atvešanu utt.) H=2,0-2,5 m</t>
  </si>
  <si>
    <t>Tranšejas rakšana un aizbēršana lietus kanalizācijas tīklu OD250 montāžai (ieskaitot grunts nomaiņu*, aizvešanu, atvešanu utt.) H=1,5-2,0 m</t>
  </si>
  <si>
    <t>Tranšejas rakšana un aizbēršana lietus kanalizācijas tīklu OD315 montāžai (ieskaitot grunts nomaiņu*, aizvešanu, atvešanu utt.) H=1,5-2,0 m</t>
  </si>
  <si>
    <t>Tranšejas rakšana un aizbēršana lietus kanalizācijas tīklu OD315 montāžai (ieskaitot grunts nomaiņu*, aizvešanu, atvešanu utt.) H=2,5-3,0 m</t>
  </si>
  <si>
    <t>Tranšejas rakšana un aizbēršana lietus kanalizācijas tīklu OD160 montāžai (ieskaitot grunts nomaiņu*, aizvešanu, atvešanu utt.) H=1,0-1,50 m</t>
  </si>
  <si>
    <t>Tranšejas rakšana un aizbēršana lietus kanalizācijas tīklu OD110 pievadu montāžai (ieskaitot grunts nomaiņu*, aizvešanu, atvešanu utt.) H=1,0-1,5 m</t>
  </si>
  <si>
    <t xml:space="preserve">Tranšejas sienu nostiprināšana ar metāla vairogiem (divpusēji) pie dziļuma, kas lielāks par 1,5m. *norādīts tekošais tranšejas garums, pieņemot, ka sienas nostiprinātas abās būvgrāvja pusēs </t>
  </si>
  <si>
    <t xml:space="preserve">Lietus kanalizācijas LK2 montāžas darbi </t>
  </si>
  <si>
    <t>PP  gofrēta dubultsienu lietus kanalizācijas caurules ar uzmavām un blīvi OD200; H=1,0 - 1,5m,  ieguldes klase SN8 montāža un ar to saistītie darbi</t>
  </si>
  <si>
    <t>PP  gofrēta dubultsienu lietus kanalizācijas caurules ar uzmavām un blīvi OD200; H=1,5 - 2,0m,  ieguldes klase SN8 montāža un ar to saistītie darbi</t>
  </si>
  <si>
    <t>PP  gofrēta dubultsienu lietus kanalizācijas caurules ar uzmavām un blīvi OD200; H=2,0 - 2,5m,  ieguldes klase SN8 montāža un ar to saistītie darbi</t>
  </si>
  <si>
    <t>PP  gofrēta dubultsienu lietus kanalizācijas caurules ar uzmavām un blīvi OD250; H=1,5-2,0m,  ieguldes klase SN8 montāža un ar to saistītie darbi</t>
  </si>
  <si>
    <t>PP  gofrēta dubultsienu lietus kanalizācijas caurules ar uzmavām un blīvi OD315; H=2,5-3,0m,  ieguldes klase SN8 montāža un ar to saistītie darbi</t>
  </si>
  <si>
    <t>PP  gofrēta dubultsienu lietus kanalizācijas caurules ar uzmavām un blīvi OD315; H=3,0-3,5m,  ieguldes klase SN8 montāža un ar to saistītie darbi</t>
  </si>
  <si>
    <t xml:space="preserve">PP lietus kanalizācijas caurules ar uzmavām un blīvi OD160; H=1,5 - 2,0 m,  ieguldes klase SN8 montāža un ar to saistītie darbi </t>
  </si>
  <si>
    <t>PP lietus kanalizācijas caurules ar uzmavām un blīvi OD110; H=1,0 - 1,5 m,  ieguldes klase SN8 montāža un ar to saistītie darbi (pievadi no nojumes jumtiem)</t>
  </si>
  <si>
    <t>PP skataka ID600 H=1,0-1,5 m, aku vākiem ir jābūt montētiem uz armēta dzelzbetona slodzi kliedējoša atbalsta gredzena no C50/60 markas betona, ķeta vākiem D400 klases, pamatne ar tekni rūpnieciski izgatavota, montāža un ar  to saistītie darbi</t>
  </si>
  <si>
    <t>PP skataka ID600 H=1,5-2,0 m, aku vākiem ir jābūt montētiem uz armēta dzelzbetona slodzi kliedējoša atbalsta gredzena no C50/60 markas betona, ķeta vākiem D400 klases, pamatne ar tekni rūpnieciski izgatavota, montāža un ar  to saistītie darbi</t>
  </si>
  <si>
    <t>PP skataka ID600 H=2,0-2,50m, aku vākiem ir jābūt montētiem uz armēta dzelzbetona slodzi kliedējoša atbalsta gredzena no C50/60 markas betona, ķeta vākiem D400 klases, pamatne ar tekni rūpnieciski izgatavota, montāža un ar  to saistītie darbi</t>
  </si>
  <si>
    <t>PP skataka ID600 H=2,50-3,0m, aku vākiem ir jābūt montētiem uz armēta dzelzbetona slodzi kliedējoša atbalsta gredzena no C50/60 markas betona, ķeta vākiem D400 klases, pamatne ar tekni rūpnieciski izgatavota, montāža un ar  to saistītie darbi</t>
  </si>
  <si>
    <t>PP skataka ID1000 H=3,0-3,50m, aku vākiem ir jābūt montētiem uz armēta dzelzbetona slodzi kliedējoša atbalsta gredzena no C50/60 markas betona, ķeta vākiem D400 klases, pamatne ar tekni rūpnieciski izgatavota, montāža un ar  to saistītie darbi</t>
  </si>
  <si>
    <t>Pievienojums pie d100</t>
  </si>
  <si>
    <t>Pievienojums pie d160</t>
  </si>
  <si>
    <t xml:space="preserve">Pieslēgums esošai kanalizācijai d315mm jaunas akā (tajā skaitā: -savienojuma uzmava OD315/d315mm -1.gab; -caurule PP, OD315, L=0,5m –1.gab. </t>
  </si>
  <si>
    <t xml:space="preserve">Pieslēgums esošai kanalizācijai d200mm jaunas akā (tajā skaitā: -savienojuma uzmava OD200/d200mm -1.gab; -caurule PP, OD200, L=0,5m –1.gab. </t>
  </si>
  <si>
    <t>Lietus kanalizācijas trases nospraušana</t>
  </si>
  <si>
    <t>Aku vāku apbetonēšana</t>
  </si>
  <si>
    <t>PP UV izturīgs vertikāls lietus ūdens traps DN125 (305 x 155 x 235 mm)</t>
  </si>
  <si>
    <t>PP lietus kanalizācijas caurules ar uzmavām un blīvi OD110; montāža un ar to saistītie darbi (pievadi / vertikālais posms)</t>
  </si>
  <si>
    <t>PP redukcijas trejgabals OD200/110 450</t>
  </si>
  <si>
    <t>PP Līkums OD110 450</t>
  </si>
  <si>
    <t>PP Līkums OD110 900</t>
  </si>
  <si>
    <t>Esošo skataku pamatnes rekonstrukcija</t>
  </si>
  <si>
    <t xml:space="preserve">Esošo skatakas nosēddaļas iztukšona un atbrīvošana no gružiem </t>
  </si>
  <si>
    <t xml:space="preserve">Zemes darbi projektēto LK1 tīklu darbu zonā </t>
  </si>
  <si>
    <t>Tranšejas rakšana un aizbēršana lietus kanalizācijas tīklu OD315 montāžai (ieskaitot grunts nomaiņu*, aizvešanu, atvešanu utt.) H=2,0-2,5 m</t>
  </si>
  <si>
    <t>Tranšejas rakšana un aizbēršana lietus kanalizācijas tīklu OD450 montāžai (ieskaitot grunts nomaiņu*, aizvešanu, atvešanu utt.) H=2,5-3,0 m</t>
  </si>
  <si>
    <t>Tranšejas rakšana un aizbēršana lietus kanalizācijas tīklu OD450 montāžai (ieskaitot grunts nomaiņu*, aizvešanu, atvešanu utt.) H=3,0-3,5 m</t>
  </si>
  <si>
    <t xml:space="preserve">Cauruļvadu smilšu apbērums, h=15cm </t>
  </si>
  <si>
    <t>Būvbedres sagatavošana 14,0m x 3,0m ar rievsienām lietus ūdens uzkrāšanas tvertnes izbūvei, rakšana un aizbēršana, gruntsūdens atsūknēšana (ieskaitot grunts nomaiņu, aizvešanu, atvešanu utt), H= 4,50m.</t>
  </si>
  <si>
    <t xml:space="preserve">Lietus kanalizācijas LK1 montāžas darbi </t>
  </si>
  <si>
    <t>PP gofrēta dubultsienu lietus kanalizācijas caurules ar uzmavām un blīvi OD200; H=1,0 - 1,5 m,  ieguldes klase SN8 montāža un ar to saistītie darbi</t>
  </si>
  <si>
    <t>PP gofrēta dubultsienu lietus kanalizācijas caurules ar uzmavām un blīvi OD200; H=1,5 - 2,00m,  ieguldes klase SN8 montāža un ar to saistītie darbi</t>
  </si>
  <si>
    <t>PP gofrēta dubultsienu lietus kanalizācijas caurules ar uzmavām un blīvi OD315; H=2,0 - 2,50m,  ieguldes klase SN8 montāža un ar to saistītie darbi</t>
  </si>
  <si>
    <t>PP gofrēta dubultsienu lietus kanalizācijas caurules ar uzmavām un blīvi OD315; H=2,5 - 3,0m,  ieguldes klase SN8 montāža un ar to saistītie darbi</t>
  </si>
  <si>
    <t>PP gofrēta dubultsienu lietus kanalizācijas caurules ar uzmavām un blīvi OD450; H=2,5 - 3,0m,  ieguldes klase SN8 montāža un ar to saistītie darbi</t>
  </si>
  <si>
    <t>PP gofrēta dubultsienu lietus kanalizācijas caurules ar uzmavām un blīvi OD450; H=3,0 - 3,50m,  ieguldes klase SN8 montāža un ar to saistītie darbi</t>
  </si>
  <si>
    <t>PP skataka ID600 H=1,0-1,5m, aku vākiem ir jābūt montētiem uz armēta dzelzbetona slodzi kliedējoša atbalsta gredzena no C50/60 markas betona, ķeta vākiem D400 klases, pamatne ar tekni rūpnieciski izgatavota, montāža un ar  to saistītie darbi</t>
  </si>
  <si>
    <t>PP skataka ID600 H=1,5-2,0m, aku vākiem ir jābūt montētiem uz armēta dzelzbetona slodzi kliedējoša atbalsta gredzena no C50/60 markas betona, ķeta vākiem D400 klases, pamatne ar tekni rūpnieciski izgatavota, montāža un ar  to saistītie darbi</t>
  </si>
  <si>
    <t>PP skataka ID1000 H=2,0-2,50m, aku vākiem ir jābūt montētiem uz armēta dzelzbetona slodzi kliedējoša atbalsta gredzena no C50/60 markas betona, ķeta vākiem D400 klases, pamatne ar tekni rūpnieciski izgatavota, montāža un ar  to saistītie darbi</t>
  </si>
  <si>
    <t>PP skataka ID1000 H=2,5-3,0m, aku vākiem ir jābūt montētiem uz armēta dzelzbetona slodzi kliedējoša atbalsta gredzena no C50/60 markas betona, ķeta vākiem D400 klases, pamatne ar tekni rūpnieciski izgatavota, montāža un ar  to saistītie darbi</t>
  </si>
  <si>
    <t>PP uztvērējaka ID600 (gūlija) ar nosēddaļu 0,6m  H=1,5-2,0m, aku vākiem ir jābūt montētiem uz armēta dzelzbetona slodzi kliedējoša atbalsta gredzena no C50/60 markas betona, komplektā ar četrkantīgu čuguna rāmi un taisnstūrveida resti 500 x 500, D400 klases, montāža un ar  to saistītie darbi</t>
  </si>
  <si>
    <t>PP uztvērējaka ID600 (gūlija) ar nosēddaļu 0,6m  H=2,0-2,5m, aku vākiem ir jābūt montētiem uz armēta dzelzbetona slodzi kliedējoša atbalsta gredzena no C50/60 markas betona, komplektā ar četrkantīgu čuguna rāmi un taisnstūrveida resti 500 x 500, D400 klases, montāža un ar  to saistītie darbi</t>
  </si>
  <si>
    <t>Pievienojums pie esošās skatakas</t>
  </si>
  <si>
    <t xml:space="preserve">Pieslēgums esošai kanalizācijai d300mm jaunas akā (tajā skaitā: -savienojuma uzmava OD315/d300mm -1.gab; -caurule PP, OD315, L=0,5m –1.gab. </t>
  </si>
  <si>
    <t xml:space="preserve">Pieslēgums esošai kanalizācijai d160mm jaunas akā (tajā skaitā: -savienojuma uzmava OD160/d160mm -1.gab; -caurule PP, OD160, L=0,5m –1.gab. </t>
  </si>
  <si>
    <t xml:space="preserve">Pieslēgums esošai kanalizācijai d315mm, d250mm jaunas akā (tajā skaitā: -savienojuma uzmava OD315/d315mm -1.gab; -caurule PP, OD315, L=0,5m –1.gab.; -savienojuma uzmava OD250/d250mm -1.gab; -caurule PP, OD250, L=0,5m–1.gab.  </t>
  </si>
  <si>
    <t xml:space="preserve">Pieslēgums esošai kanalizācijai d315mm, d200mm jaunas akā (tajā skaitā: -savienojuma uzmava OD315/d315mm -1.gab; -caurule PP, OD315, L=0,5m –1.gab.; -savienojuma uzmava OD200/d200mm -1.gab; -caurule PP, OD200, L=0,5m–1.gab.  </t>
  </si>
  <si>
    <t xml:space="preserve">Pieslēgums esošai kanalizācijai d250mm, d150mm jaunas akā (tajā skaitā: -savienojuma uzmava OD250/d250mm -1.gab; -caurule PP, OD250, L=0,5m –1.gab.; -savienojuma uzmava OD160/d150mm -3.gab; -caurule PP, OD160, L=0,5m–3.gab.  </t>
  </si>
  <si>
    <t xml:space="preserve">Pieslēgums esošai kanalizācijai d150mm, d100mm jaunas akā (tajā skaitā: -savienojuma uzmava OD160/d150mm -2.gab; -caurule PP, OD160, L=0,5m –2.gab.; -savienojuma uzmava OD110/d100mm -1.gab; -caurule PP, OD110, L=0,5m–1.gab.  </t>
  </si>
  <si>
    <t>Naftas produktu atdalītājs ACO Oleopator P NS 10/1080, saskaņā ar LVS EN858.  Komplektā ar D400 slodzes klases lūku; montāža un ar to saistītie darbi, komplektācija atbilstoši rasējumam UKT/LKT-7</t>
  </si>
  <si>
    <t xml:space="preserve">Vadības bloks ID SET 34, kas izvietojams VS-1 sadalnē, atbilstoši rasējumam UKT/LKT-7, ELT-6. </t>
  </si>
  <si>
    <t>Lietus ūdens attīrīšanas iekārtas ACO Oleopator G NS 200/20000;  montāža un ar to saistītie darbi, komplektācija atbilstoši rasējumam UKT/LKT-14</t>
  </si>
  <si>
    <t xml:space="preserve">Vadības bloks ID OIL-30-3G, kas izvietojams VS-1 sadalnē, atbilstoši rasējumam UKT/LKT-14, ELT-4. </t>
  </si>
  <si>
    <t>Aizsargčaula dz. betona akas sienā PP OD450mm caurulei</t>
  </si>
  <si>
    <t>Aizsargčaula dz. betona akas sienā PP OD200mm caurulei</t>
  </si>
  <si>
    <t xml:space="preserve">Zemes darbi projektēto K2 tīklu darbu zonā </t>
  </si>
  <si>
    <t>Tranšejas rakšana un aizbēršana kanalizācijas tīklu OD50 montāžai (ieskaitot grunts nomaiņu*, aizvešanu, atvešanu utt.) H=1,0 - 1,50 m</t>
  </si>
  <si>
    <t>Tranšejas rakšana un aizbēršana kanalizācijas tīklu OD110 montāžai (ieskaitot grunts nomaiņu*, aizvešanu, atvešanu utt.) H=1,0 - 1,50 m</t>
  </si>
  <si>
    <t>Tranšejas rakšana un aizbēršana kanalizācijas tīklu OD160 montāžai (ieskaitot grunts nomaiņu*, aizvešanu, atvešanu utt.) H=1,0 - 1,50 m</t>
  </si>
  <si>
    <t>Tranšejas rakšana un aizbēršana kanalizācijas tīklu OD160 montāžai (ieskaitot grunts nomaiņu*, aizvešanu, atvešanu utt.) H=1,5 - 2,0 m</t>
  </si>
  <si>
    <t>Tranšejas rakšana un aizbēršana kanalizācijas tīklu OD200 montāžai (ieskaitot grunts nomaiņu*, aizvešanu, atvešanu utt.) H=1,0-1,50 m</t>
  </si>
  <si>
    <t>Tranšejas rakšana un aizbēršana kanalizācijas tīklu OD200 montāžai (ieskaitot grunts nomaiņu*, aizvešanu, atvešanu utt.) H=1,5-2,00 m</t>
  </si>
  <si>
    <t>Tranšejas rakšana un aizbēršana kanalizācijas tīklu OD200 montāžai (ieskaitot grunts nomaiņu*, aizvešanu, atvešanu utt.) H=2,00-2,5 m</t>
  </si>
  <si>
    <t>Tranšejas rakšana un aizbēršana kanalizācijas tīklu OD200 montāžai (ieskaitot grunts nomaiņu*, aizvešanu, atvešanu utt.) H=2,5-3,0 m</t>
  </si>
  <si>
    <t>Tranšejas rakšana un aizbēršana kanalizācijas spiedvada OD90 montāžai (ieskaitot grunts nomaiņu*, aizvešanu, atvešanu utt.) H÷ 2,00 m</t>
  </si>
  <si>
    <t>Tranšejas rakšana un aizbēršana kanalizācijas spiedvada OD90 montāžai (ieskaitot grunts nomaiņu*, aizvešanu, atvešanu utt.) H= 2,00-2,5 m</t>
  </si>
  <si>
    <t>Būvbedres sagatavošana 10,0m x 12.0m ar rievsienām ražošanas notekūdeņu  tvertņu izbūvei, rakšana un aizbēršana, gruntsūdens atsūknēšana (ieskaitot grunts nomaiņu, aizvešanu, atvešanu utt), H= 5.0m.</t>
  </si>
  <si>
    <t xml:space="preserve">Kanalizācijas K2 montāžas darbi </t>
  </si>
  <si>
    <t>PP  kanalizācijas caurules ar uzmavām un blīvi OD50; H=1,0 - 1,50 m,  ieguldes klase SN8 montāža un ar to saistītie darbi</t>
  </si>
  <si>
    <t>PP  gofrēta dubultsienu kanalizācijas caurules ar uzmavām un blīvi OD110; H=1,0 - 1,50 m,  ieguldes klase SN8 montāža un ar to saistītie darbi</t>
  </si>
  <si>
    <t>PP  gofrēta dubultsienu kanalizācijas caurules ar uzmavām un blīvi OD160; H=1,0 - 1,50 m,  ieguldes klase SN8 montāža un ar to saistītie darbi</t>
  </si>
  <si>
    <t>PP  gofrēta dubultsienu kanalizācijas caurules ar uzmavām un blīvi OD160; H=1,5 - 2,0 m,  ieguldes klase SN8 montāža un ar to saistītie darbi</t>
  </si>
  <si>
    <t>PP  gofrēta dubultsienu  kanalizācijas caurules ar uzmavām un blīvi OD200; H=1,0 - 1,50 m,  ieguldes klase SN8 montāža un ar to saistītie darbi</t>
  </si>
  <si>
    <t>PP  gofrēta dubultsienu  kanalizācijas caurules ar uzmavām un blīvi OD200; H=1,50 - 2,00 m,  ieguldes klase SN8 montāža un ar to saistītie darbi</t>
  </si>
  <si>
    <t>PP  gofrēta dubultsienu  kanalizācijas caurules ar uzmavām un blīvi OD200; H=2,00 - 2,50 m,  ieguldes klase SN8 montāža un ar to saistītie darbi</t>
  </si>
  <si>
    <t>PP  gofrēta dubultsienu  kanalizācijas caurules ar uzmavām un blīvi OD200; H=2,50 - 3,00 m,  ieguldes klase SN8 montāža un ar to saistītie darbi</t>
  </si>
  <si>
    <t>Caurule SDR17 PE100 OD90  PN10; H= 2,0-2,5 m, montāža un ar to saistītie darbi</t>
  </si>
  <si>
    <t>PP skataka ID600 H=1,50-2,0 m, aku vākiem ir jābūt montētiem uz armēta dzelzbetona slodzi kliedējoša atbalsta gredzena no C50/60 markas betona, ķeta vākiem D400 klases, pamatne ar tekni rūpnieciski izgatavota, montāža un ar  to saistītie darbi</t>
  </si>
  <si>
    <t>PP skataka ID1000 H=2,5-3,0 m, aku vākiem ir jābūt montētiem uz armēta dzelzbetona slodzi kliedējoša atbalsta gredzena no C50/60 markas betona, ķeta vākiem D400 klases, pamatne ar tekni rūpnieciski izgatavota, montāža un ar  to saistītie darbi</t>
  </si>
  <si>
    <t>Plūsmas uzskaites aka ID2000 ar aprīkojumu, komplektācija atbilstoši rasējumam UKT/LKT-9, t.sk.:</t>
  </si>
  <si>
    <t>HDPE sūknētavas tvertne ID2000, h=3.75m, SN8</t>
  </si>
  <si>
    <t>Stiklašķiedras kompozīta kāpnes ar PE stiprinājumiem</t>
  </si>
  <si>
    <t>Kabeļa ievads</t>
  </si>
  <si>
    <t>HDPE ieplūde D=200</t>
  </si>
  <si>
    <t>HDPE izplūde D=200</t>
  </si>
  <si>
    <t>AISI 316 diametru pāreja DN200/100</t>
  </si>
  <si>
    <t>Atloku plūsmas mērītājs DN100 Optiflux vai ekvivalents</t>
  </si>
  <si>
    <t>Iekšējā apsaiste AISI 316 DN100</t>
  </si>
  <si>
    <t>Atloku gala noslēgs DN100</t>
  </si>
  <si>
    <t xml:space="preserve">Plūsmas mērītāja vadības bloks IFC 050, kas izvietojams VS-1 sadalnē, atbilstoši rasējumam UKT/LKT-9, ELT-4. </t>
  </si>
  <si>
    <t>Naftas produktu atdalītājs ar smilšu nostādinātāju: ACO Oleopator G FST NS 10/1000, montāža, izbūve un ar to saistītie darbi, komplektācija atbilstoši rasējumam UKT/LKT-10</t>
  </si>
  <si>
    <t xml:space="preserve">Vadības bloks ID OIL 30, kas izvietojams VS-1 sadalnē, atbilstoši rasējumam UKT/LKT-10, ELT-4. </t>
  </si>
  <si>
    <t>Plūsmas sadales aka ID1000</t>
  </si>
  <si>
    <t>Tehniskais filtrs ACO Stormclean G 1800 FM BP, komplektācija atbilstoši rasējumam UKT/LKT-11</t>
  </si>
  <si>
    <t xml:space="preserve">Vadības bloks COM BOX 442, kas izvietojams VS-1 sadalnē, atbilstoši rasējumam UKT/LKT-11, ELT-4. </t>
  </si>
  <si>
    <t>Ražošanas kanalizācijas sūkņu stacija, korpuss HDPE Ø1200, H=4,32m; ar aizslēdzamu vāku - uzstādīšana, savienošana ar kanalizācijas pienākošo pašteces vadu un aizejošo kanalizācijas spiedvadu,iekšējā komplektācija atbilstoši rasējumam UKT/LKT-12</t>
  </si>
  <si>
    <t xml:space="preserve">Sūkņu stacijas vadības un automātikas bloks LC231, kas izvietojams VS-1 sadalnē, atbilstoši rasējumam UKT/LKT-12, ELT-4. </t>
  </si>
  <si>
    <t xml:space="preserve">Plūsmas mērītāja vadības bloks IFC 050, kas izvietojams VS-1 sadalnē, atbilstoši rasējumam UKT/LKT-12, ELT-4. </t>
  </si>
  <si>
    <t>Grodu tipa PE spiediena dzēšanas aka DN625, H=1,20m, komplektā ar betona gredzenu, 40tn ķeta lūku un vāku, montāža un ar to saistītie darbi</t>
  </si>
  <si>
    <t>Naftas produktu krājrezervuārs 10m3 CS10000, montāža, izbūve un ar to saistītie darbi, iekšējā komplektācija atbilstoši rasējumam UKT/LKT-13</t>
  </si>
  <si>
    <t xml:space="preserve">Vadības bloks ID OIL-30-3G, kas izvietojams VS-3 sadalnē, atbilstoši rasējumam UKT/LKT-13, ELT-6. </t>
  </si>
  <si>
    <t>Pievienojums pie d200</t>
  </si>
  <si>
    <t>Pievienojums pie d110</t>
  </si>
  <si>
    <t>Pievienojums pie d50</t>
  </si>
  <si>
    <t>EM PE līkums OD90 450</t>
  </si>
  <si>
    <t>Veikt esošās apstrādātās eļļas uzglabāšanas tvertnes skalošanu un uzstādīt līmeņa signalizāciju</t>
  </si>
  <si>
    <t xml:space="preserve">Vadības bloks ID SET 34, kas izvietojams VS-1 sadalnē, atbilstoši rasējumam ELT-6. </t>
  </si>
  <si>
    <t>L.t. 1-1</t>
  </si>
  <si>
    <t>L.t. 1-2</t>
  </si>
  <si>
    <t>L.t. 1-3</t>
  </si>
  <si>
    <t>L.t. 1-4</t>
  </si>
  <si>
    <t>L.t. 1-5</t>
  </si>
  <si>
    <t>L.t. 1-6</t>
  </si>
  <si>
    <t>L.t. 1-7</t>
  </si>
  <si>
    <t>L.t. 1-8</t>
  </si>
  <si>
    <t>L.t. 1-9</t>
  </si>
  <si>
    <t>L.t. 1-10</t>
  </si>
  <si>
    <t>Skaidrojošs apraksts</t>
  </si>
  <si>
    <t>Ārējo lietus, ražošanas un sadzīves kanalizācijas tīklu modernizācija Kleistu ielā 28 (autobusu parks Nr.6), Rīgā</t>
  </si>
  <si>
    <t>Ārējie kanalizācijas tīkli un inženierbūves</t>
  </si>
  <si>
    <t>APSTIPRINU:</t>
  </si>
  <si>
    <t>pasūtītāja pārstāvis, paraksts un tā atšifrējums</t>
  </si>
  <si>
    <t>Datums:</t>
  </si>
  <si>
    <t>DOKUMENTS IR PARAKSTĪTS AR DROŠU ELEKTRONISKO PARAKSTU UN SATUR LAIKA ZĪMOGU</t>
  </si>
  <si>
    <t>Betona segums (apjoms un prasības ietvertas BK sadaļas apjomos (poz. Nr.7-Nr.9))</t>
  </si>
  <si>
    <t>Nesaistītu minerālmateriālu pamata nesošās kārtas būvniecība (Apjoms un prasības ietvertas BK sadaļas apjomos (poz. Nr.1))</t>
  </si>
  <si>
    <t>Pamata plātnes apbērums ar smalku smilti atbilstoši "Autoceļu būvdarbu specifikācijas 2023/3 (ABS 2023/3)"</t>
  </si>
  <si>
    <t xml:space="preserve">Piezīme pie 10.pozīcijas: "Autoceļu būvdarbu specifikācijas 2023/3 (ABS 2023/3)" 
https://lvceli.lv/wp-content/uploads/2025/10/Autocelu_buvdarbu_specifikacijas_2023_3-1.pdf </t>
  </si>
  <si>
    <r>
      <t xml:space="preserve">Objekta nosaukums: 
</t>
    </r>
    <r>
      <rPr>
        <b/>
        <sz val="11"/>
        <rFont val="Arial"/>
        <family val="2"/>
        <charset val="186"/>
      </rPr>
      <t>Ārējo lietus, ražošanas un sadzīves kanalizācijas tīklu modernizācija Kleistu ielā 28 (autobusu parks Nr.6), Rīgā</t>
    </r>
  </si>
  <si>
    <r>
      <t xml:space="preserve">Objekta adrese: 
</t>
    </r>
    <r>
      <rPr>
        <b/>
        <sz val="11"/>
        <rFont val="Arial"/>
        <family val="2"/>
        <charset val="186"/>
      </rPr>
      <t>Kleistu iela 28, Rīga</t>
    </r>
  </si>
  <si>
    <t>1. Vispārīgi</t>
  </si>
  <si>
    <t>1.1.</t>
  </si>
  <si>
    <t>1.2.</t>
  </si>
  <si>
    <t>1.3.</t>
  </si>
  <si>
    <t>1.4.</t>
  </si>
  <si>
    <t>1.5.</t>
  </si>
  <si>
    <t>Vispārīgi</t>
  </si>
  <si>
    <t>elektroniski</t>
  </si>
  <si>
    <t>papīrā</t>
  </si>
  <si>
    <t>UKT (Ūdensapgāde un kanalizācija - ārējā)</t>
  </si>
  <si>
    <t>Izpildrasējumi ar augstumu atzīmēm, cauruļvadu diametriem, materiāliem, noslēgarmatūru utt.</t>
  </si>
  <si>
    <t>Izpildshēma</t>
  </si>
  <si>
    <t>Pieņemšanas-nodošanas akts ar ūdensapgādes uzņēmumu (vai atzinums), ja attiecināms</t>
  </si>
  <si>
    <t>Būvizstrādājumu atbilstības apliecinājumi - cauruļvadiem, armatūrai, fasondaļām, iekārtām u.c.</t>
  </si>
  <si>
    <t>Iekārtu tehniskās pases</t>
  </si>
  <si>
    <t>Iekārtu tehniskā dokumentācija, rokasgrāmatas, automātikas elektrosadalņu shēmas</t>
  </si>
  <si>
    <t>Apkopes instrukcijas (reglaments, grafiks)</t>
  </si>
  <si>
    <t>Automātikas ieregulēšanas protokols</t>
  </si>
  <si>
    <t>EL, ESS, VAS u.c. saistīto sistēmu apsaistes shēmas</t>
  </si>
  <si>
    <t>Piezīmes:</t>
  </si>
  <si>
    <t xml:space="preserve">Dokumentāciju sadalīt atbilstoši projekta dokumentācijai / loģiskajiem blokiem, piemēram, atsevišķi par ūdensvadu, sadzīves kanalizāciju, ražošanas kanalizāciju, lietus kanalizāciju, KSS1, KSS2, naftas atdalītājs, smilšu uztvērējs utt.
Visām shēmām, instrukcijām, rokasgrāmatām, tehniskajai, ekspluatācijas un garantijas dokumentācijai ir jābūt valsts valodā (latviešu). 
Dokumentiem jābūt parakstītiem. 
Titullapā, kā arī uz izpildrasējumiem un izpildshēmām, obligāti jābūt norādītai informācijai: Pasūtītājs jeb Būvniecības ierosinātājs: RP SIA "Rīgas satiksme"; Izpildītājs: ģenerāluzņēmējs, apakšuzņēmējs; un Izstrādātājs: būvspeciālists. </t>
  </si>
  <si>
    <t>Hidrauliskās pārbaudes akts ūdensvadam, ja attiecināms</t>
  </si>
  <si>
    <t>Skalošanas un dezinfekcijas akts ūdensvadam, ja attiecināms</t>
  </si>
  <si>
    <t>Izpilduzmērījums, jābūt reģistrētiem pašvaldības ADTI uzturētāja datubāzē</t>
  </si>
  <si>
    <t>Kanalizācijas cauruļvadu tīkla CCTV videoinspekcijas atskaite, ar identificējamiem posmiem atbilstoši izpildshēmai vai izpildrasējumam (ja nepieciešams, jāveic atkārtoti pēc seguma izbūves)</t>
  </si>
  <si>
    <t>Būvdarbu fotofiksācijas</t>
  </si>
  <si>
    <t>1.6.</t>
  </si>
  <si>
    <t>1.7.</t>
  </si>
  <si>
    <t>1.8.</t>
  </si>
  <si>
    <t>1.9.</t>
  </si>
  <si>
    <t>1.10.</t>
  </si>
  <si>
    <t>1.11.</t>
  </si>
  <si>
    <t>2. Izpilddokumentācija</t>
  </si>
  <si>
    <t>2.1.</t>
  </si>
  <si>
    <t>2.2.</t>
  </si>
  <si>
    <t>1.12.</t>
  </si>
  <si>
    <t>1.13.</t>
  </si>
  <si>
    <t>1.14.</t>
  </si>
  <si>
    <t>1.15.</t>
  </si>
  <si>
    <t>1.16.</t>
  </si>
  <si>
    <t xml:space="preserve">Tāmēs būvizmaksu aprēķins veicams, pamatojoties uz SIA "Firma L4" izstrādāto būvniecības ieceres dokumentāciju - būvprojektu, darba organizēšanas projektu, ņemot vērā skaidrojošos aprakstus, grafisko daļu, norādes, darbu un materiālu specifikācijas.
</t>
  </si>
  <si>
    <t xml:space="preserve">Tāmes aprēķins veicams saskaņā ar LBN 501-17 "Būvizmaksu noteikšanas kārtība", iesniedzams elektroniskas tabulas formātā (tabulai jābūt saderīgai ar Microsoft Excel), saglabājot formulas. Ievadot vērtības, tām jābūt ar precizitāti divas zīmes aiz komata. Darba devēja sociālā nodokļa daļai jābūt iekļautai attiecīgās darba pozīcijas vienības cenā.
</t>
  </si>
  <si>
    <t xml:space="preserve">Izstrādājot piedāvājumu, Pretendentam rūpīgi jāiepazīstas ar būvprojektu, darbu organizēšanas projektu un piedāvājumā jāiekļauj arī būvapjomos neuzrādītie darbi, kas nepieciešami, lai kvalitatīvi veiktu būvniecību un bez kuriem nebūtu iespējama tehnoloģiski pareiza un Latvijas Republikā spēkā esošajiem normatīvajiem aktiem atbilstoša būvdarbu veikšana pilnā apjomā.
</t>
  </si>
  <si>
    <t xml:space="preserve">Materiālu komplektāciju veikt atbilstoši izstrādātājām būvprojektam, ražotāju un Latvijas Republikas normatīvo aktu nosacījumiem. Jāņemj vērā, ka materiālu daudzums ir dots (ja dots), neievertējot atlikumus/atgriezumus. 
</t>
  </si>
  <si>
    <t xml:space="preserve">Visas atsauces uz iekārtu, materiālu un izstrādājumu ražotājiem un/vai konkrētiem modeļiem, kuri norādīti iepirkuma dokumentācijā vai būvniecības ieceres dokumentācijā, liecina tikai par šo izstrādājumu un iekārtu tehnisko parametru, veiktspējas, kvalitātes un apkalpošanas līmeni. Uzrādītos materiālus iespējams aizvietot ar ekvivalentiem (līdzvērtīgiem vai labākiem), Latvijā sertificētiem attiecīgās nozares materiāliem. Ja Pretendents piedāvā ekvivalentu materiālu, tad Tehniskajā piedāvājumā jāpievieno ekvivalentu salīdzināšanas tabula un dokumenti, kas sniedz pietiekamu informāciju par piedāvāto materiālu un tā raksturlielumu atbilstību (līdzvērtīgs vai labāks) iepirkuma dokumentācijā vai būvniecības ieceres dokumentācijā prasītajam. Informācijā obligāti ir jānorāda, kurām tāmes pozīcijām tiek piedāvāts katrs ekvivalents. Pretendentam ir jāpierāda, ka piedāvājums ir ekvivalents (līdzvērtīgs vai labāks) un apmierina Pasūtītāja prasības.
</t>
  </si>
  <si>
    <t xml:space="preserve">Jebkura vēlāka materiālu nomaiņa būvdarbu procesā ir jāsaskaņo ar Projekta autoru (autoruzraugu), Būvuzraugu un Pasūtītāju.
</t>
  </si>
  <si>
    <t xml:space="preserve">Būvdarbu veicējam jāparedz un jāiekļauj piedāvājumā visi ar darba izpildi saistītie izdevumi, to skaitā: 
- normatīvajos aktos un būvdarbu līgumā norādīto būvtāfeļu un informatīvo plakātu izgatavošana, uzstādīšana un demontāža;
- uzmērīšana un nospraušana; 
- visi, ar minēto darbu sarakstu saistīti sagatavošanas darbi, nobeiguma, teritorijas sakārtošanas darbi un darbi, kas tāmē nav minēti, kā atsevišķi darbi, bet ir nepieciešami, lai darbu kvalitāte atbilstu līguma, LVS, LR likumu un normatīvu prasībām; 
- būvlaukuma ierīkošana un uzturēšana visam būvniecības periodam;
- palīgteritoriju iegūšana un uzturēšana, ja nepieciešams; 
- saskaņojumu un atļauju iegūšana; 
- sanitāro un drošības normu ievērošana; 
- satiksmes organizēšana; 
- nepieciešamās dokumentācijas un atļauju noformēšana; 
- darba izpildes u.c. nepieciešamo projektu izstrāde (mērījumi, aprēķini, rasējumi, apraksti, plāni, grafiki, darbu veikšanas projekts u.tml.); 
- kvalitātes nodrošināšana un kontrole (paraugu ņemšana, testēšana, uzmērījumi, dokumentēšana, kvalitātes procedūras, preventīvās darbības u.tml.); 
- būvmateriālu un būvizstrādājumu sagatavošana, uzglabāšana, piegādes un iestrādes;  
- iekārtas un ar tām saistītie izdevumi pagaidu darbiem (papildu darbiem, lai izpildītu pamatdarbu); 
- darbaspēks, materiāli un mehānismi; 
- būvgružu un demontēto materiālu savākšana, transportēšana un utilizēšana;
- zemes darbi, tranšeju sienu nostiprināšana, virsūdens un gruntsūdens atvadīšana, atsūknēšana un priekšattīrīšana;
- pagaidu risinājumi, lai nodrošinātu visu esošo inženierkomunikāciju (tajā skaitā ūdensapgādes, kanalizācijas sistēmu, elektroapgādes, vājstrāvas sistēmu, siltumapgādes sistēmu u.c.) nepārtrauktu darbību būvprojektā paredzēto būvdarbu veikšanas laikā;
</t>
  </si>
  <si>
    <t xml:space="preserve">Būvdarbu veicējam jāparedz un jāiekļauj piedāvājumā visi ar darba izpildi saistītie izdevumi, to skaitā (turpinājums): 
- vispārējās saistības, atbildības un risku nodrošinājums; 
- darbu organizācija un administrēšana; 
- tiesību aktos noteikto nodokļu un nodevu nomaksa, izņemot pievienotās vērtības nodokli; 
- izpilddokumentācijas sagatavošana 1 papīra eksempārā un elektronisko dokumentu veidā atbilstoši Izpilddokumentācijas sadaļā minētajam (Skatīt lapu "SA_izpilddok".), t.i.izpildīto darbu mērījumi, diagrammas, shēmas, akti, segto darbu akti, deklarācijas, materiālu sertifikāti, detalizētas izpildshēmas ar augstuma atzīmēm un piesaistēm, tehniskā dokumentācija u.c.; 
- visi izdevumi atzinumu saņemšanai un objekta nodošanai ekspluatācijā;
- visi izdevumi Pasūtītāja pārstāvju instruēšanai (apmācībai) par iebūvētajām iekārtām, to ekspluatāciju, apkopēm un garantijas saistību nosacījumiem;
- jebkuru citu iepirkuma dokumentācijā un/vai būvniecības ieceres dokumentācijā minēto darbu pozīciju, kas nav atsevišķi norādītas citviet, izmaksas; 
- jāvērtē visi nepieciešamie darbi, materiāli, būvmašīnas un transports, bez kā nevarētu būt iespējama darba daudzumu sarakstā minēto darbu tehnoloģiski pareiza, Pasūtītāja prasībām atbilstoša izpilde pilnā apjomā.
</t>
  </si>
  <si>
    <t xml:space="preserve">Ja Pretendents konstatē pretrunas starp būvprojektu, tehnisko specifikāciju un/vai finanšu piedāvājuma formu (tāmi), viņam ir pienākums jautājumu un atbilžu laikā pirms piedāvājumu iesniegšanas pieprasīt skaidrojumu Pasūtītājam. Ja šāds skaidrojums nav pieprasīts, tiek uzskatīts, kā Pretendents ir iecenojis visus darbus un materiālus pilnā apjomā saskaņā ar būvprojektu.
</t>
  </si>
  <si>
    <t xml:space="preserve">Finanšu piedāvājuma formā, lokālajā tāmē Nr.1-6 BK Būvkonstrukcijas, pozīcijā Nr.11 ir atsauce uz specifikāciju “Pamata plātnes apbērums ar smalku smilti atbilstoši "Autoceļu būvdarbu specifikācijas 2023/3 (ABS 2023/3)" (https://lvceli.lv/wp-content/uploads/2025/10/Autocelu_buvdarbu_specifikacijas_2023_3-1.pdf)”. Būvprojekta grafiskajā daļā ir saglabājusies atsauce uz vecāku specifikāciju. Jāņem vērā finanšu piedāvājuma formā (tāmē) minētā specifikācija.
</t>
  </si>
  <si>
    <t xml:space="preserve">Pirms piedāvājuma iesniegšanas obligāti jāveic objekta apsekošanu dabā. Objekta apskati nepieciešams pieteikt iepriekš. Lai vienotos par apskates laiku, lūdzam sazināties ar iepirkuma dokumentācijā minēto kontaktpersonu.
</t>
  </si>
  <si>
    <t xml:space="preserve">Būvdarbu izpildei nav paredzami īpaši apstākļi, izņemot nepieciešamību nodrošināt objekta nepārtrauktu darbību būvdarbu laikā, teritorijas uzturēšanu (pēc Būvlaukuma nodošanas akta parakstīšanas, kas tiks fiksēts ar konstatācijas aktu un fotofiksācijām). 
</t>
  </si>
  <si>
    <t xml:space="preserve">Ja atsevišķus darbus būs nepieciešams veikt ārpus darba laika vai nakts laikā, tas iepriekš jāsaskaņo ar Pasūtītāju. Pasūtītāja darba laiks P.-C. 7:30 - 16:30 un Pk. 7:30 - 14:00.
</t>
  </si>
  <si>
    <t xml:space="preserve">Veicot būvdarbus nedrīkst ietekmēt un traucēt sabiedriskā transporta kustību un autobusu parka darbību. Ja būvdarbi nav izpildāmi bez ierobežojumiem sabiedriskā transporta kustībai, ierobežojumi, pirms to veikšanas, saskaņojami ar Pasūtītāju.
</t>
  </si>
  <si>
    <t xml:space="preserve">Būvdarbu laikā nodrošināt gājēju un transporta līdzekļu drošu pārvietošanos gar būvdarbu zonu.
</t>
  </si>
  <si>
    <t xml:space="preserve">Visu darbu veikšanas laikā veikt fotofiksāciju un uzrādīt Pasūtītāja pilnvarotajiem pārstāvjiem, kā arī iekļaut Izpilddokumentācijā (Skatīt lapu "SA_izpilddok".)
</t>
  </si>
  <si>
    <t xml:space="preserve">Izpildmērījumiem jābūt veiktiem atbilstoši faktiskajai izbūves situācijai dabā. Izpildmērījumi jāiesniedz elektroniski parakstīta dokumenta veidā DWG vai DGN formātā. Pirms iesniegšanas tiem jābūt reģistrētiem pašvaldības ADTI uzturētāja datubāzē.
</t>
  </si>
  <si>
    <t>Skaidrojošs apraksts - Izpilddokumentācija</t>
  </si>
  <si>
    <t xml:space="preserve">Būvdarbu veicējam būs jāveic izpilddokumentācijas iesniegšana šādos viedos:
- BIS vidē, atbilstoši normatīvo aktu un būvniecības informācijas sistēmas prasībām;
- BIM / Trimble vidē, atbilstoši Rīgas satiksmes prasībām par dokumentu struktūru un formu;
- papīra formātā (atsevišķi norādītās pozīcijas) un elektronisko dokumentu formātā, atbilstoši Rīgas satiksmes prasībām par šīs sadaļas dokumentu struktūru un formu (Skatīt lapu "SA_izpilddok".);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</si>
</sst>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yyyy/"/>
    <numFmt numFmtId="165" formatCode="#,##0.00\ [$€-40C]"/>
    <numFmt numFmtId="166" formatCode="0.0"/>
  </numFmts>
  <fonts count="31" x14ac:knownFonts="1">
    <font>
      <sz val="11"/>
      <color theme="1"/>
      <name val="Aptos Narrow"/>
      <family val="2"/>
      <charset val="186"/>
      <scheme val="minor"/>
    </font>
    <font>
      <sz val="11"/>
      <color theme="1"/>
      <name val="Aptos Narrow"/>
      <family val="2"/>
      <charset val="186"/>
      <scheme val="minor"/>
    </font>
    <font>
      <sz val="9"/>
      <name val="Arial"/>
      <family val="2"/>
    </font>
    <font>
      <sz val="10"/>
      <name val="Arial"/>
      <family val="2"/>
      <charset val="186"/>
    </font>
    <font>
      <b/>
      <sz val="11"/>
      <name val="Arial"/>
      <family val="2"/>
    </font>
    <font>
      <b/>
      <sz val="9"/>
      <name val="Arial"/>
      <family val="2"/>
    </font>
    <font>
      <b/>
      <i/>
      <sz val="10"/>
      <name val="Arial"/>
      <family val="2"/>
    </font>
    <font>
      <sz val="11"/>
      <name val="Arial"/>
      <family val="2"/>
    </font>
    <font>
      <i/>
      <vertAlign val="superscript"/>
      <sz val="10"/>
      <name val="Arial"/>
      <family val="2"/>
    </font>
    <font>
      <sz val="10"/>
      <name val="Arial"/>
      <family val="2"/>
    </font>
    <font>
      <sz val="9"/>
      <name val="Arial"/>
      <family val="2"/>
      <charset val="186"/>
    </font>
    <font>
      <b/>
      <sz val="8"/>
      <name val="Arial"/>
      <family val="2"/>
    </font>
    <font>
      <sz val="8"/>
      <name val="Arial"/>
      <family val="2"/>
    </font>
    <font>
      <i/>
      <sz val="8"/>
      <name val="Arial"/>
      <family val="2"/>
    </font>
    <font>
      <b/>
      <i/>
      <sz val="12"/>
      <name val="Arial"/>
      <family val="2"/>
    </font>
    <font>
      <b/>
      <sz val="9"/>
      <name val="Arial"/>
      <family val="2"/>
      <charset val="186"/>
    </font>
    <font>
      <b/>
      <sz val="8"/>
      <name val="Arial"/>
      <family val="2"/>
      <charset val="186"/>
    </font>
    <font>
      <i/>
      <sz val="8"/>
      <name val="Arial"/>
      <family val="2"/>
      <charset val="186"/>
    </font>
    <font>
      <b/>
      <sz val="10"/>
      <name val="Arial"/>
      <family val="2"/>
      <charset val="186"/>
    </font>
    <font>
      <b/>
      <sz val="10"/>
      <name val="Arial"/>
      <family val="2"/>
    </font>
    <font>
      <i/>
      <sz val="10"/>
      <name val="Arial"/>
      <family val="2"/>
    </font>
    <font>
      <b/>
      <sz val="11"/>
      <name val="Arial"/>
      <family val="2"/>
      <charset val="186"/>
    </font>
    <font>
      <sz val="8"/>
      <name val="Aptos Narrow"/>
      <family val="2"/>
      <charset val="186"/>
      <scheme val="minor"/>
    </font>
    <font>
      <u/>
      <sz val="9"/>
      <name val="Arial"/>
      <family val="2"/>
      <charset val="186"/>
    </font>
    <font>
      <sz val="11"/>
      <color rgb="FF000000"/>
      <name val="Aptos Narrow"/>
      <family val="2"/>
      <scheme val="minor"/>
    </font>
    <font>
      <sz val="11"/>
      <name val="Arial"/>
      <family val="2"/>
      <charset val="186"/>
    </font>
    <font>
      <sz val="10"/>
      <color theme="0"/>
      <name val="Arial"/>
      <family val="2"/>
      <charset val="186"/>
    </font>
    <font>
      <sz val="10"/>
      <color theme="1"/>
      <name val="Arial"/>
      <family val="2"/>
      <charset val="186"/>
    </font>
    <font>
      <b/>
      <sz val="14"/>
      <color theme="1"/>
      <name val="Arial"/>
      <family val="2"/>
      <charset val="186"/>
    </font>
    <font>
      <u/>
      <sz val="10"/>
      <name val="Arial"/>
      <family val="2"/>
      <charset val="186"/>
    </font>
    <font>
      <b/>
      <sz val="14"/>
      <name val="Arial"/>
      <family val="2"/>
      <charset val="186"/>
    </font>
  </fonts>
  <fills count="3">
    <fill>
      <patternFill patternType="none"/>
    </fill>
    <fill>
      <patternFill patternType="gray125"/>
    </fill>
    <fill>
      <patternFill patternType="solid">
        <fgColor rgb="FFFFFFCC"/>
        <bgColor indexed="64"/>
      </patternFill>
    </fill>
  </fills>
  <borders count="61">
    <border>
      <left/>
      <right/>
      <top/>
      <bottom/>
      <diagonal/>
    </border>
    <border>
      <left/>
      <right/>
      <top/>
      <bottom style="thin">
        <color indexed="64"/>
      </bottom>
      <diagonal/>
    </border>
    <border>
      <left/>
      <right/>
      <top/>
      <bottom style="medium">
        <color auto="1"/>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auto="1"/>
      </left>
      <right style="thin">
        <color auto="1"/>
      </right>
      <top/>
      <bottom/>
      <diagonal/>
    </border>
    <border>
      <left style="thin">
        <color indexed="64"/>
      </left>
      <right/>
      <top/>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medium">
        <color auto="1"/>
      </left>
      <right style="thin">
        <color auto="1"/>
      </right>
      <top style="hair">
        <color indexed="64"/>
      </top>
      <bottom style="hair">
        <color indexed="64"/>
      </bottom>
      <diagonal/>
    </border>
    <border>
      <left/>
      <right style="thin">
        <color auto="1"/>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auto="1"/>
      </left>
      <right style="medium">
        <color auto="1"/>
      </right>
      <top style="hair">
        <color indexed="64"/>
      </top>
      <bottom style="hair">
        <color indexed="64"/>
      </bottom>
      <diagonal/>
    </border>
    <border>
      <left style="thin">
        <color auto="1"/>
      </left>
      <right/>
      <top style="hair">
        <color indexed="64"/>
      </top>
      <bottom style="hair">
        <color indexed="64"/>
      </bottom>
      <diagonal/>
    </border>
    <border>
      <left style="medium">
        <color indexed="64"/>
      </left>
      <right style="thin">
        <color auto="1"/>
      </right>
      <top style="hair">
        <color indexed="64"/>
      </top>
      <bottom style="double">
        <color indexed="64"/>
      </bottom>
      <diagonal/>
    </border>
    <border>
      <left/>
      <right style="thin">
        <color auto="1"/>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thin">
        <color auto="1"/>
      </left>
      <right style="medium">
        <color auto="1"/>
      </right>
      <top style="hair">
        <color indexed="64"/>
      </top>
      <bottom style="double">
        <color indexed="64"/>
      </bottom>
      <diagonal/>
    </border>
    <border>
      <left/>
      <right/>
      <top style="thin">
        <color indexed="64"/>
      </top>
      <bottom/>
      <diagonal/>
    </border>
    <border>
      <left/>
      <right style="thin">
        <color indexed="64"/>
      </right>
      <top/>
      <bottom/>
      <diagonal/>
    </border>
    <border>
      <left/>
      <right style="thin">
        <color indexed="64"/>
      </right>
      <top/>
      <bottom style="double">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auto="1"/>
      </left>
      <right/>
      <top style="thin">
        <color auto="1"/>
      </top>
      <bottom/>
      <diagonal/>
    </border>
    <border>
      <left style="thin">
        <color indexed="64"/>
      </left>
      <right style="thin">
        <color indexed="64"/>
      </right>
      <top/>
      <bottom style="thin">
        <color indexed="64"/>
      </bottom>
      <diagonal/>
    </border>
    <border>
      <left/>
      <right style="thin">
        <color auto="1"/>
      </right>
      <top style="thin">
        <color auto="1"/>
      </top>
      <bottom/>
      <diagonal/>
    </border>
    <border>
      <left/>
      <right/>
      <top style="double">
        <color indexed="64"/>
      </top>
      <bottom/>
      <diagonal/>
    </border>
    <border>
      <left style="thin">
        <color indexed="64"/>
      </left>
      <right/>
      <top style="double">
        <color indexed="64"/>
      </top>
      <bottom style="hair">
        <color indexed="64"/>
      </bottom>
      <diagonal/>
    </border>
    <border>
      <left/>
      <right style="thin">
        <color indexed="64"/>
      </right>
      <top style="double">
        <color indexed="64"/>
      </top>
      <bottom style="hair">
        <color indexed="64"/>
      </bottom>
      <diagonal/>
    </border>
    <border>
      <left style="thin">
        <color auto="1"/>
      </left>
      <right/>
      <top style="hair">
        <color indexed="64"/>
      </top>
      <bottom style="double">
        <color indexed="64"/>
      </bottom>
      <diagonal/>
    </border>
    <border>
      <left style="thin">
        <color indexed="64"/>
      </left>
      <right/>
      <top style="double">
        <color indexed="64"/>
      </top>
      <bottom/>
      <diagonal/>
    </border>
    <border>
      <left style="thin">
        <color indexed="64"/>
      </left>
      <right/>
      <top style="double">
        <color indexed="64"/>
      </top>
      <bottom style="thin">
        <color indexed="64"/>
      </bottom>
      <diagonal/>
    </border>
    <border>
      <left style="thin">
        <color auto="1"/>
      </left>
      <right/>
      <top style="thin">
        <color auto="1"/>
      </top>
      <bottom style="thin">
        <color indexed="64"/>
      </bottom>
      <diagonal/>
    </border>
    <border>
      <left style="thin">
        <color indexed="64"/>
      </left>
      <right style="thin">
        <color indexed="64"/>
      </right>
      <top/>
      <bottom style="hair">
        <color indexed="64"/>
      </bottom>
      <diagonal/>
    </border>
    <border>
      <left style="medium">
        <color indexed="64"/>
      </left>
      <right style="thin">
        <color indexed="64"/>
      </right>
      <top style="double">
        <color indexed="64"/>
      </top>
      <bottom style="thin">
        <color indexed="64"/>
      </bottom>
      <diagonal/>
    </border>
    <border>
      <left/>
      <right style="medium">
        <color indexed="64"/>
      </right>
      <top style="double">
        <color indexed="64"/>
      </top>
      <bottom style="thin">
        <color indexed="64"/>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thin">
        <color auto="1"/>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hair">
        <color indexed="64"/>
      </top>
      <bottom/>
      <diagonal/>
    </border>
  </borders>
  <cellStyleXfs count="10">
    <xf numFmtId="0" fontId="0" fillId="0" borderId="0"/>
    <xf numFmtId="0" fontId="1" fillId="0" borderId="0"/>
    <xf numFmtId="0" fontId="3" fillId="0" borderId="0"/>
    <xf numFmtId="0" fontId="3" fillId="0" borderId="0"/>
    <xf numFmtId="0" fontId="1" fillId="0" borderId="0"/>
    <xf numFmtId="0" fontId="1" fillId="0" borderId="0"/>
    <xf numFmtId="0" fontId="9" fillId="0" borderId="0"/>
    <xf numFmtId="0" fontId="3" fillId="0" borderId="0"/>
    <xf numFmtId="0" fontId="3" fillId="0" borderId="0"/>
    <xf numFmtId="0" fontId="24" fillId="0" borderId="0"/>
  </cellStyleXfs>
  <cellXfs count="195">
    <xf numFmtId="0" fontId="0" fillId="0" borderId="0" xfId="0"/>
    <xf numFmtId="0" fontId="2" fillId="0" borderId="0" xfId="1" applyFont="1"/>
    <xf numFmtId="2" fontId="2" fillId="0" borderId="0" xfId="1" applyNumberFormat="1" applyFont="1"/>
    <xf numFmtId="0" fontId="2" fillId="0" borderId="0" xfId="2" applyFont="1" applyAlignment="1">
      <alignment horizontal="right" vertical="center"/>
    </xf>
    <xf numFmtId="0" fontId="5" fillId="0" borderId="0" xfId="1" applyFont="1"/>
    <xf numFmtId="0" fontId="7" fillId="0" borderId="0" xfId="2" applyFont="1" applyAlignment="1">
      <alignment vertical="center"/>
    </xf>
    <xf numFmtId="0" fontId="9" fillId="0" borderId="0" xfId="2" applyFont="1" applyAlignment="1">
      <alignment vertical="center"/>
    </xf>
    <xf numFmtId="0" fontId="10" fillId="0" borderId="0" xfId="2" applyFont="1" applyAlignment="1">
      <alignment horizontal="right" vertical="center"/>
    </xf>
    <xf numFmtId="165" fontId="6" fillId="0" borderId="2" xfId="2" applyNumberFormat="1" applyFont="1" applyBorder="1" applyAlignment="1">
      <alignment vertical="center"/>
    </xf>
    <xf numFmtId="0" fontId="13" fillId="0" borderId="20" xfId="2" applyFont="1" applyBorder="1" applyAlignment="1">
      <alignment horizontal="center" vertical="center"/>
    </xf>
    <xf numFmtId="0" fontId="13" fillId="0" borderId="21" xfId="2" applyFont="1" applyBorder="1" applyAlignment="1">
      <alignment horizontal="center" vertical="center"/>
    </xf>
    <xf numFmtId="0" fontId="13" fillId="0" borderId="22" xfId="2" applyFont="1" applyBorder="1" applyAlignment="1">
      <alignment horizontal="center" vertical="center"/>
    </xf>
    <xf numFmtId="0" fontId="13" fillId="0" borderId="23" xfId="2" applyFont="1" applyBorder="1" applyAlignment="1">
      <alignment horizontal="center" vertical="center"/>
    </xf>
    <xf numFmtId="0" fontId="13" fillId="0" borderId="24" xfId="2" applyFont="1" applyBorder="1" applyAlignment="1">
      <alignment horizontal="center" vertical="center"/>
    </xf>
    <xf numFmtId="2" fontId="2" fillId="0" borderId="25" xfId="2" applyNumberFormat="1" applyFont="1" applyBorder="1" applyAlignment="1">
      <alignment horizontal="center" vertical="center"/>
    </xf>
    <xf numFmtId="2" fontId="2" fillId="0" borderId="27" xfId="2" applyNumberFormat="1" applyFont="1" applyBorder="1" applyAlignment="1">
      <alignment vertical="center"/>
    </xf>
    <xf numFmtId="2" fontId="5" fillId="0" borderId="28" xfId="6" applyNumberFormat="1" applyFont="1" applyBorder="1" applyAlignment="1">
      <alignment horizontal="right" vertical="center" wrapText="1"/>
    </xf>
    <xf numFmtId="2" fontId="2" fillId="0" borderId="27" xfId="6" applyNumberFormat="1" applyFont="1" applyBorder="1" applyAlignment="1">
      <alignment horizontal="right" vertical="center" wrapText="1"/>
    </xf>
    <xf numFmtId="0" fontId="2" fillId="0" borderId="25" xfId="5" applyFont="1" applyBorder="1" applyAlignment="1">
      <alignment horizontal="center" vertical="center"/>
    </xf>
    <xf numFmtId="0" fontId="2" fillId="0" borderId="27" xfId="2" applyFont="1" applyBorder="1" applyAlignment="1">
      <alignment vertical="center" wrapText="1"/>
    </xf>
    <xf numFmtId="0" fontId="2" fillId="0" borderId="27" xfId="2" applyFont="1" applyBorder="1" applyAlignment="1">
      <alignment horizontal="center" vertical="center"/>
    </xf>
    <xf numFmtId="166" fontId="2" fillId="0" borderId="29" xfId="2" applyNumberFormat="1" applyFont="1" applyBorder="1" applyAlignment="1">
      <alignment horizontal="center" vertical="center"/>
    </xf>
    <xf numFmtId="166" fontId="2" fillId="0" borderId="25" xfId="2" applyNumberFormat="1" applyFont="1" applyBorder="1" applyAlignment="1">
      <alignment horizontal="center" vertical="center"/>
    </xf>
    <xf numFmtId="0" fontId="7" fillId="0" borderId="0" xfId="2" applyFont="1" applyAlignment="1">
      <alignment vertical="center" wrapText="1"/>
    </xf>
    <xf numFmtId="0" fontId="2" fillId="0" borderId="29" xfId="2" applyFont="1" applyBorder="1" applyAlignment="1">
      <alignment horizontal="center" vertical="center"/>
    </xf>
    <xf numFmtId="2" fontId="2" fillId="0" borderId="30" xfId="2" applyNumberFormat="1" applyFont="1" applyBorder="1" applyAlignment="1">
      <alignment horizontal="center" vertical="center"/>
    </xf>
    <xf numFmtId="2" fontId="2" fillId="0" borderId="31" xfId="2" applyNumberFormat="1" applyFont="1" applyBorder="1" applyAlignment="1">
      <alignment vertical="center"/>
    </xf>
    <xf numFmtId="2" fontId="2" fillId="0" borderId="32" xfId="2" applyNumberFormat="1" applyFont="1" applyBorder="1" applyAlignment="1">
      <alignment vertical="center"/>
    </xf>
    <xf numFmtId="2" fontId="5" fillId="0" borderId="33" xfId="6" applyNumberFormat="1" applyFont="1" applyBorder="1" applyAlignment="1">
      <alignment horizontal="right" vertical="center" wrapText="1"/>
    </xf>
    <xf numFmtId="2" fontId="2" fillId="2" borderId="26" xfId="2" applyNumberFormat="1" applyFont="1" applyFill="1" applyBorder="1" applyAlignment="1">
      <alignment vertical="center"/>
    </xf>
    <xf numFmtId="2" fontId="2" fillId="2" borderId="27" xfId="2" applyNumberFormat="1" applyFont="1" applyFill="1" applyBorder="1" applyAlignment="1">
      <alignment vertical="center"/>
    </xf>
    <xf numFmtId="0" fontId="5" fillId="0" borderId="0" xfId="1" applyFont="1" applyAlignment="1">
      <alignment vertical="center"/>
    </xf>
    <xf numFmtId="0" fontId="4" fillId="0" borderId="0" xfId="3" applyFont="1" applyAlignment="1">
      <alignment vertical="center"/>
    </xf>
    <xf numFmtId="164" fontId="15" fillId="2" borderId="1" xfId="2" applyNumberFormat="1" applyFont="1" applyFill="1" applyBorder="1" applyAlignment="1">
      <alignment horizontal="center" vertical="center"/>
    </xf>
    <xf numFmtId="0" fontId="8" fillId="0" borderId="0" xfId="2" applyFont="1" applyAlignment="1">
      <alignment vertical="center"/>
    </xf>
    <xf numFmtId="165" fontId="6" fillId="0" borderId="0" xfId="2" applyNumberFormat="1" applyFont="1" applyAlignment="1">
      <alignment vertical="center"/>
    </xf>
    <xf numFmtId="2" fontId="5" fillId="0" borderId="42" xfId="2" applyNumberFormat="1" applyFont="1" applyBorder="1" applyAlignment="1">
      <alignment horizontal="right" vertical="center"/>
    </xf>
    <xf numFmtId="0" fontId="15" fillId="0" borderId="27" xfId="2" applyFont="1" applyBorder="1" applyAlignment="1">
      <alignment vertical="center" wrapText="1"/>
    </xf>
    <xf numFmtId="0" fontId="10" fillId="0" borderId="27" xfId="5" applyFont="1" applyBorder="1" applyAlignment="1">
      <alignment horizontal="center" vertical="center"/>
    </xf>
    <xf numFmtId="16" fontId="10" fillId="0" borderId="26" xfId="5" quotePrefix="1" applyNumberFormat="1" applyFont="1" applyBorder="1" applyAlignment="1">
      <alignment horizontal="center" vertical="center"/>
    </xf>
    <xf numFmtId="0" fontId="10" fillId="0" borderId="27" xfId="2" applyFont="1" applyBorder="1" applyAlignment="1">
      <alignment vertical="center" wrapText="1"/>
    </xf>
    <xf numFmtId="0" fontId="10" fillId="0" borderId="26" xfId="5" applyFont="1" applyBorder="1" applyAlignment="1">
      <alignment horizontal="center" vertical="center"/>
    </xf>
    <xf numFmtId="0" fontId="10" fillId="0" borderId="32" xfId="5" applyFont="1" applyBorder="1" applyAlignment="1">
      <alignment horizontal="center" vertical="center"/>
    </xf>
    <xf numFmtId="0" fontId="10" fillId="0" borderId="31" xfId="5" applyFont="1" applyBorder="1" applyAlignment="1">
      <alignment horizontal="center" vertical="center"/>
    </xf>
    <xf numFmtId="0" fontId="10" fillId="0" borderId="29" xfId="2" applyFont="1" applyBorder="1" applyAlignment="1">
      <alignment horizontal="left" vertical="center" wrapText="1"/>
    </xf>
    <xf numFmtId="0" fontId="10" fillId="0" borderId="26" xfId="2" applyFont="1" applyBorder="1" applyAlignment="1">
      <alignment horizontal="left" vertical="center" wrapText="1"/>
    </xf>
    <xf numFmtId="0" fontId="9" fillId="0" borderId="0" xfId="2" applyFont="1" applyAlignment="1">
      <alignment horizontal="right" vertical="center"/>
    </xf>
    <xf numFmtId="0" fontId="9" fillId="0" borderId="46" xfId="2" applyFont="1" applyBorder="1" applyAlignment="1">
      <alignment vertical="center"/>
    </xf>
    <xf numFmtId="0" fontId="9" fillId="0" borderId="50" xfId="2" applyFont="1" applyBorder="1" applyAlignment="1">
      <alignment vertical="center"/>
    </xf>
    <xf numFmtId="2" fontId="18" fillId="0" borderId="39" xfId="2" applyNumberFormat="1" applyFont="1" applyBorder="1" applyAlignment="1">
      <alignment vertical="center"/>
    </xf>
    <xf numFmtId="2" fontId="9" fillId="0" borderId="39" xfId="2" applyNumberFormat="1" applyFont="1" applyBorder="1" applyAlignment="1">
      <alignment vertical="center"/>
    </xf>
    <xf numFmtId="0" fontId="15" fillId="2" borderId="1" xfId="2" applyFont="1" applyFill="1" applyBorder="1" applyAlignment="1">
      <alignment horizontal="center" vertical="center"/>
    </xf>
    <xf numFmtId="0" fontId="9" fillId="0" borderId="0" xfId="4" applyFont="1" applyAlignment="1">
      <alignment horizontal="left" vertical="center"/>
    </xf>
    <xf numFmtId="0" fontId="19" fillId="0" borderId="0" xfId="1" applyFont="1" applyAlignment="1">
      <alignment vertical="center"/>
    </xf>
    <xf numFmtId="0" fontId="19" fillId="0" borderId="0" xfId="1" applyFont="1" applyAlignment="1">
      <alignment vertical="center" wrapText="1"/>
    </xf>
    <xf numFmtId="0" fontId="19" fillId="0" borderId="0" xfId="4" applyFont="1" applyAlignment="1">
      <alignment horizontal="left" vertical="center"/>
    </xf>
    <xf numFmtId="0" fontId="9" fillId="0" borderId="0" xfId="4" applyFont="1" applyAlignment="1">
      <alignment vertical="center"/>
    </xf>
    <xf numFmtId="164" fontId="9" fillId="0" borderId="0" xfId="2" applyNumberFormat="1" applyFont="1" applyAlignment="1">
      <alignment vertical="center"/>
    </xf>
    <xf numFmtId="0" fontId="6" fillId="0" borderId="0" xfId="2" applyFont="1" applyAlignment="1">
      <alignment horizontal="center" vertical="center"/>
    </xf>
    <xf numFmtId="49" fontId="9" fillId="0" borderId="0" xfId="2" applyNumberFormat="1" applyFont="1" applyAlignment="1">
      <alignment vertical="center"/>
    </xf>
    <xf numFmtId="0" fontId="19" fillId="0" borderId="0" xfId="4" applyFont="1" applyAlignment="1">
      <alignment vertical="center"/>
    </xf>
    <xf numFmtId="49" fontId="9" fillId="0" borderId="2" xfId="2" applyNumberFormat="1" applyFont="1" applyBorder="1" applyAlignment="1">
      <alignment vertical="center"/>
    </xf>
    <xf numFmtId="2" fontId="19" fillId="0" borderId="39" xfId="2" applyNumberFormat="1" applyFont="1" applyBorder="1" applyAlignment="1">
      <alignment vertical="center"/>
    </xf>
    <xf numFmtId="2" fontId="20" fillId="0" borderId="39" xfId="2" applyNumberFormat="1" applyFont="1" applyBorder="1" applyAlignment="1">
      <alignment vertical="center"/>
    </xf>
    <xf numFmtId="0" fontId="17" fillId="0" borderId="0" xfId="2" applyFont="1" applyAlignment="1">
      <alignment horizontal="center" vertical="top"/>
    </xf>
    <xf numFmtId="9" fontId="9" fillId="2" borderId="37" xfId="2" applyNumberFormat="1" applyFont="1" applyFill="1" applyBorder="1" applyAlignment="1">
      <alignment horizontal="center" vertical="center"/>
    </xf>
    <xf numFmtId="0" fontId="4" fillId="0" borderId="0" xfId="3" applyFont="1"/>
    <xf numFmtId="2" fontId="10" fillId="0" borderId="27" xfId="2" applyNumberFormat="1" applyFont="1" applyBorder="1" applyAlignment="1">
      <alignment horizontal="right" vertical="center"/>
    </xf>
    <xf numFmtId="2" fontId="10" fillId="0" borderId="32" xfId="2" applyNumberFormat="1" applyFont="1" applyBorder="1" applyAlignment="1">
      <alignment horizontal="right" vertical="center"/>
    </xf>
    <xf numFmtId="2" fontId="19" fillId="0" borderId="39" xfId="2" applyNumberFormat="1" applyFont="1" applyBorder="1" applyAlignment="1">
      <alignment horizontal="right" vertical="center"/>
    </xf>
    <xf numFmtId="0" fontId="12" fillId="0" borderId="0" xfId="2" applyFont="1" applyAlignment="1">
      <alignment horizontal="right" vertical="top" wrapText="1"/>
    </xf>
    <xf numFmtId="0" fontId="4" fillId="0" borderId="0" xfId="3" applyFont="1" applyAlignment="1">
      <alignment horizontal="left"/>
    </xf>
    <xf numFmtId="2" fontId="10" fillId="0" borderId="53" xfId="2" applyNumberFormat="1" applyFont="1" applyBorder="1" applyAlignment="1">
      <alignment horizontal="right" vertical="center"/>
    </xf>
    <xf numFmtId="0" fontId="7" fillId="0" borderId="54" xfId="2" applyFont="1" applyBorder="1" applyAlignment="1">
      <alignment vertical="center"/>
    </xf>
    <xf numFmtId="2" fontId="5" fillId="0" borderId="54" xfId="2" applyNumberFormat="1" applyFont="1" applyBorder="1" applyAlignment="1">
      <alignment horizontal="right" vertical="center"/>
    </xf>
    <xf numFmtId="2" fontId="5" fillId="0" borderId="55" xfId="2" applyNumberFormat="1" applyFont="1" applyBorder="1" applyAlignment="1">
      <alignment horizontal="right" vertical="center"/>
    </xf>
    <xf numFmtId="0" fontId="19" fillId="0" borderId="38" xfId="4" applyFont="1" applyBorder="1" applyAlignment="1">
      <alignment vertical="center"/>
    </xf>
    <xf numFmtId="9" fontId="20" fillId="2" borderId="37" xfId="2" applyNumberFormat="1" applyFont="1" applyFill="1" applyBorder="1" applyAlignment="1">
      <alignment horizontal="center" vertical="center"/>
    </xf>
    <xf numFmtId="9" fontId="9" fillId="2" borderId="44" xfId="2" applyNumberFormat="1" applyFont="1" applyFill="1" applyBorder="1" applyAlignment="1">
      <alignment horizontal="center" vertical="center"/>
    </xf>
    <xf numFmtId="0" fontId="23" fillId="0" borderId="27" xfId="2" applyFont="1" applyBorder="1" applyAlignment="1">
      <alignment vertical="center" wrapText="1"/>
    </xf>
    <xf numFmtId="2" fontId="2" fillId="0" borderId="26" xfId="2" applyNumberFormat="1" applyFont="1" applyBorder="1" applyAlignment="1">
      <alignment vertical="center"/>
    </xf>
    <xf numFmtId="9" fontId="9" fillId="0" borderId="37" xfId="2" applyNumberFormat="1" applyFont="1" applyBorder="1" applyAlignment="1">
      <alignment horizontal="center" vertical="center"/>
    </xf>
    <xf numFmtId="2" fontId="2" fillId="0" borderId="29" xfId="2" applyNumberFormat="1" applyFont="1" applyBorder="1" applyAlignment="1">
      <alignment horizontal="center" vertical="center"/>
    </xf>
    <xf numFmtId="2" fontId="2" fillId="2" borderId="25" xfId="2" applyNumberFormat="1" applyFont="1" applyFill="1" applyBorder="1" applyAlignment="1">
      <alignment horizontal="center" vertical="center"/>
    </xf>
    <xf numFmtId="2" fontId="19" fillId="0" borderId="40" xfId="2" applyNumberFormat="1" applyFont="1" applyBorder="1" applyAlignment="1">
      <alignment horizontal="right" vertical="center"/>
    </xf>
    <xf numFmtId="0" fontId="10" fillId="0" borderId="27" xfId="2" applyFont="1" applyBorder="1" applyAlignment="1">
      <alignment horizontal="right" vertical="center" wrapText="1"/>
    </xf>
    <xf numFmtId="0" fontId="9" fillId="0" borderId="0" xfId="2" applyFont="1" applyAlignment="1">
      <alignment horizontal="right" vertical="center" wrapText="1"/>
    </xf>
    <xf numFmtId="164" fontId="18" fillId="0" borderId="1" xfId="2" applyNumberFormat="1" applyFont="1" applyBorder="1" applyAlignment="1">
      <alignment horizontal="center" vertical="center"/>
    </xf>
    <xf numFmtId="164" fontId="18" fillId="0" borderId="0" xfId="2" applyNumberFormat="1" applyFont="1" applyAlignment="1">
      <alignment horizontal="center" vertical="center"/>
    </xf>
    <xf numFmtId="0" fontId="7" fillId="0" borderId="0" xfId="2" applyFont="1" applyAlignment="1">
      <alignment horizontal="center" vertical="center" wrapText="1"/>
    </xf>
    <xf numFmtId="0" fontId="7" fillId="0" borderId="37" xfId="2" applyFont="1" applyBorder="1" applyAlignment="1">
      <alignment vertical="center" wrapText="1"/>
    </xf>
    <xf numFmtId="0" fontId="7" fillId="0" borderId="37" xfId="2" applyFont="1" applyBorder="1" applyAlignment="1">
      <alignment horizontal="center" vertical="center" wrapText="1"/>
    </xf>
    <xf numFmtId="0" fontId="25" fillId="0" borderId="37" xfId="2" applyFont="1" applyBorder="1" applyAlignment="1">
      <alignment horizontal="left" vertical="center" wrapText="1"/>
    </xf>
    <xf numFmtId="0" fontId="25" fillId="0" borderId="37" xfId="2" applyFont="1" applyBorder="1" applyAlignment="1">
      <alignment horizontal="center" vertical="center" wrapText="1"/>
    </xf>
    <xf numFmtId="0" fontId="26" fillId="0" borderId="0" xfId="0" applyFont="1" applyAlignment="1">
      <alignment vertical="center"/>
    </xf>
    <xf numFmtId="0" fontId="27" fillId="0" borderId="0" xfId="0" applyFont="1" applyAlignment="1">
      <alignment vertical="center"/>
    </xf>
    <xf numFmtId="0" fontId="28" fillId="0" borderId="0" xfId="0" applyFont="1" applyAlignment="1">
      <alignment vertical="center"/>
    </xf>
    <xf numFmtId="0" fontId="29" fillId="0" borderId="37" xfId="0" applyFont="1" applyBorder="1" applyAlignment="1">
      <alignment horizontal="center" vertical="center"/>
    </xf>
    <xf numFmtId="0" fontId="27" fillId="0" borderId="56" xfId="0" applyFont="1" applyBorder="1" applyAlignment="1">
      <alignment horizontal="center" vertical="center"/>
    </xf>
    <xf numFmtId="0" fontId="27" fillId="0" borderId="56" xfId="0" applyFont="1" applyBorder="1" applyAlignment="1">
      <alignment vertical="center" wrapText="1"/>
    </xf>
    <xf numFmtId="0" fontId="27" fillId="0" borderId="27" xfId="0" applyFont="1" applyBorder="1" applyAlignment="1">
      <alignment horizontal="center" vertical="center"/>
    </xf>
    <xf numFmtId="0" fontId="27" fillId="0" borderId="27" xfId="0" applyFont="1" applyBorder="1" applyAlignment="1">
      <alignment vertical="center" wrapText="1"/>
    </xf>
    <xf numFmtId="0" fontId="27" fillId="0" borderId="57" xfId="0" applyFont="1" applyBorder="1" applyAlignment="1">
      <alignment horizontal="center" vertical="center"/>
    </xf>
    <xf numFmtId="0" fontId="27" fillId="0" borderId="57" xfId="0" applyFont="1" applyBorder="1" applyAlignment="1">
      <alignment vertical="center" wrapText="1"/>
    </xf>
    <xf numFmtId="0" fontId="29" fillId="0" borderId="13" xfId="0" applyFont="1" applyBorder="1" applyAlignment="1">
      <alignment horizontal="center" vertical="center"/>
    </xf>
    <xf numFmtId="0" fontId="27" fillId="0" borderId="44" xfId="0" applyFont="1" applyBorder="1" applyAlignment="1">
      <alignment horizontal="center" vertical="center"/>
    </xf>
    <xf numFmtId="0" fontId="7" fillId="0" borderId="37" xfId="2" quotePrefix="1" applyFont="1" applyBorder="1" applyAlignment="1">
      <alignment vertical="center" wrapText="1"/>
    </xf>
    <xf numFmtId="0" fontId="27" fillId="0" borderId="60" xfId="0" applyFont="1" applyBorder="1" applyAlignment="1">
      <alignment horizontal="center" vertical="center"/>
    </xf>
    <xf numFmtId="0" fontId="27" fillId="0" borderId="60" xfId="0" applyFont="1" applyBorder="1" applyAlignment="1">
      <alignment vertical="center" wrapText="1"/>
    </xf>
    <xf numFmtId="0" fontId="4" fillId="0" borderId="52" xfId="2" applyFont="1" applyBorder="1" applyAlignment="1">
      <alignment horizontal="left" vertical="center" wrapText="1"/>
    </xf>
    <xf numFmtId="0" fontId="4" fillId="0" borderId="39" xfId="2" applyFont="1" applyBorder="1" applyAlignment="1">
      <alignment horizontal="left" vertical="center" wrapText="1"/>
    </xf>
    <xf numFmtId="0" fontId="4" fillId="0" borderId="37" xfId="2" applyFont="1" applyBorder="1" applyAlignment="1">
      <alignment horizontal="left" vertical="center" wrapText="1"/>
    </xf>
    <xf numFmtId="0" fontId="30" fillId="0" borderId="37" xfId="2" applyFont="1" applyBorder="1" applyAlignment="1">
      <alignment horizontal="center" vertical="center" wrapText="1"/>
    </xf>
    <xf numFmtId="0" fontId="7" fillId="0" borderId="37" xfId="2" applyFont="1" applyBorder="1" applyAlignment="1">
      <alignment horizontal="left" vertical="center" wrapText="1"/>
    </xf>
    <xf numFmtId="0" fontId="27" fillId="0" borderId="58" xfId="0" applyFont="1" applyBorder="1" applyAlignment="1">
      <alignment horizontal="left" vertical="center" wrapText="1"/>
    </xf>
    <xf numFmtId="0" fontId="27" fillId="0" borderId="1" xfId="0" applyFont="1" applyBorder="1" applyAlignment="1">
      <alignment horizontal="left" vertical="center" wrapText="1"/>
    </xf>
    <xf numFmtId="0" fontId="27" fillId="0" borderId="59" xfId="0" applyFont="1" applyBorder="1" applyAlignment="1">
      <alignment horizontal="left" vertical="center" wrapText="1"/>
    </xf>
    <xf numFmtId="0" fontId="30" fillId="0" borderId="52" xfId="2" applyFont="1" applyBorder="1" applyAlignment="1">
      <alignment horizontal="center" vertical="center" wrapText="1"/>
    </xf>
    <xf numFmtId="0" fontId="30" fillId="0" borderId="38" xfId="2" applyFont="1" applyBorder="1" applyAlignment="1">
      <alignment horizontal="center" vertical="center" wrapText="1"/>
    </xf>
    <xf numFmtId="0" fontId="30" fillId="0" borderId="39" xfId="2" applyFont="1" applyBorder="1" applyAlignment="1">
      <alignment horizontal="center" vertical="center" wrapText="1"/>
    </xf>
    <xf numFmtId="0" fontId="4" fillId="0" borderId="0" xfId="3" applyFont="1" applyAlignment="1">
      <alignment horizontal="center" vertical="center"/>
    </xf>
    <xf numFmtId="0" fontId="12" fillId="0" borderId="0" xfId="2" applyFont="1" applyAlignment="1">
      <alignment horizontal="right" vertical="top" wrapText="1"/>
    </xf>
    <xf numFmtId="0" fontId="19" fillId="0" borderId="51" xfId="2" applyFont="1" applyBorder="1" applyAlignment="1">
      <alignment horizontal="right" vertical="center"/>
    </xf>
    <xf numFmtId="0" fontId="19" fillId="0" borderId="41" xfId="2" applyFont="1" applyBorder="1" applyAlignment="1">
      <alignment horizontal="right" vertical="center"/>
    </xf>
    <xf numFmtId="0" fontId="19" fillId="0" borderId="42" xfId="2" applyFont="1" applyBorder="1" applyAlignment="1">
      <alignment horizontal="right" vertical="center"/>
    </xf>
    <xf numFmtId="0" fontId="10" fillId="0" borderId="47" xfId="2" applyFont="1" applyBorder="1" applyAlignment="1">
      <alignment horizontal="left" vertical="center" wrapText="1"/>
    </xf>
    <xf numFmtId="0" fontId="10" fillId="0" borderId="48" xfId="2" applyFont="1" applyBorder="1" applyAlignment="1">
      <alignment horizontal="left" vertical="center" wrapText="1"/>
    </xf>
    <xf numFmtId="49" fontId="16" fillId="0" borderId="13" xfId="2" applyNumberFormat="1" applyFont="1" applyBorder="1" applyAlignment="1">
      <alignment horizontal="center" vertical="center" wrapText="1"/>
    </xf>
    <xf numFmtId="49" fontId="16" fillId="0" borderId="10" xfId="2" applyNumberFormat="1" applyFont="1" applyBorder="1" applyAlignment="1">
      <alignment horizontal="center" vertical="center" wrapText="1"/>
    </xf>
    <xf numFmtId="49" fontId="15" fillId="0" borderId="17" xfId="2" applyNumberFormat="1" applyFont="1" applyBorder="1" applyAlignment="1">
      <alignment horizontal="center" vertical="center" wrapText="1"/>
    </xf>
    <xf numFmtId="49" fontId="16" fillId="0" borderId="43" xfId="2" applyNumberFormat="1" applyFont="1" applyBorder="1" applyAlignment="1">
      <alignment horizontal="center" vertical="center" wrapText="1"/>
    </xf>
    <xf numFmtId="49" fontId="16" fillId="0" borderId="45" xfId="2" applyNumberFormat="1" applyFont="1" applyBorder="1" applyAlignment="1">
      <alignment horizontal="center" vertical="center" wrapText="1"/>
    </xf>
    <xf numFmtId="49" fontId="16" fillId="0" borderId="11" xfId="2" applyNumberFormat="1" applyFont="1" applyBorder="1" applyAlignment="1">
      <alignment horizontal="center" vertical="center" wrapText="1"/>
    </xf>
    <xf numFmtId="49" fontId="16" fillId="0" borderId="35" xfId="2" applyNumberFormat="1" applyFont="1" applyBorder="1" applyAlignment="1">
      <alignment horizontal="center" vertical="center" wrapText="1"/>
    </xf>
    <xf numFmtId="49" fontId="16" fillId="0" borderId="18" xfId="2" applyNumberFormat="1" applyFont="1" applyBorder="1" applyAlignment="1">
      <alignment horizontal="center" vertical="center" wrapText="1"/>
    </xf>
    <xf numFmtId="49" fontId="16" fillId="0" borderId="36" xfId="2" applyNumberFormat="1" applyFont="1" applyBorder="1" applyAlignment="1">
      <alignment horizontal="center" vertical="center" wrapText="1"/>
    </xf>
    <xf numFmtId="49" fontId="16" fillId="0" borderId="17" xfId="2" applyNumberFormat="1" applyFont="1" applyBorder="1" applyAlignment="1">
      <alignment horizontal="center" vertical="center" wrapText="1"/>
    </xf>
    <xf numFmtId="0" fontId="19" fillId="0" borderId="1" xfId="4" applyFont="1" applyBorder="1" applyAlignment="1">
      <alignment horizontal="left" vertical="center" wrapText="1"/>
    </xf>
    <xf numFmtId="0" fontId="19" fillId="0" borderId="38" xfId="4" applyFont="1" applyBorder="1" applyAlignment="1">
      <alignment horizontal="left" vertical="center" wrapText="1"/>
    </xf>
    <xf numFmtId="0" fontId="19" fillId="0" borderId="38" xfId="4" applyFont="1" applyBorder="1" applyAlignment="1">
      <alignment horizontal="left" vertical="center"/>
    </xf>
    <xf numFmtId="0" fontId="18" fillId="0" borderId="1" xfId="2" applyFont="1" applyBorder="1" applyAlignment="1">
      <alignment horizontal="center" vertical="center" wrapText="1"/>
    </xf>
    <xf numFmtId="0" fontId="12" fillId="0" borderId="34" xfId="2" applyFont="1" applyBorder="1" applyAlignment="1">
      <alignment horizontal="center" vertical="top" wrapText="1"/>
    </xf>
    <xf numFmtId="0" fontId="7" fillId="0" borderId="0" xfId="2" applyFont="1" applyAlignment="1">
      <alignment horizontal="center" vertical="center" wrapText="1"/>
    </xf>
    <xf numFmtId="0" fontId="19" fillId="0" borderId="52" xfId="2" applyFont="1" applyBorder="1" applyAlignment="1">
      <alignment horizontal="right" vertical="center"/>
    </xf>
    <xf numFmtId="0" fontId="19" fillId="0" borderId="38" xfId="2" applyFont="1" applyBorder="1" applyAlignment="1">
      <alignment horizontal="right" vertical="center"/>
    </xf>
    <xf numFmtId="0" fontId="19" fillId="0" borderId="39" xfId="2" applyFont="1" applyBorder="1" applyAlignment="1">
      <alignment horizontal="right" vertical="center"/>
    </xf>
    <xf numFmtId="0" fontId="15" fillId="2" borderId="1" xfId="2" applyFont="1" applyFill="1" applyBorder="1" applyAlignment="1">
      <alignment horizontal="center" vertical="center"/>
    </xf>
    <xf numFmtId="0" fontId="17" fillId="0" borderId="0" xfId="2" applyFont="1" applyAlignment="1">
      <alignment horizontal="center" vertical="top"/>
    </xf>
    <xf numFmtId="0" fontId="10" fillId="0" borderId="49" xfId="5" applyFont="1" applyBorder="1" applyAlignment="1">
      <alignment horizontal="center" vertical="center"/>
    </xf>
    <xf numFmtId="0" fontId="10" fillId="0" borderId="31" xfId="5" applyFont="1" applyBorder="1" applyAlignment="1">
      <alignment horizontal="center" vertical="center"/>
    </xf>
    <xf numFmtId="0" fontId="9" fillId="0" borderId="52" xfId="2" applyFont="1" applyBorder="1" applyAlignment="1">
      <alignment horizontal="right" vertical="center"/>
    </xf>
    <xf numFmtId="0" fontId="9" fillId="0" borderId="38" xfId="2" applyFont="1" applyBorder="1" applyAlignment="1">
      <alignment horizontal="right" vertical="center"/>
    </xf>
    <xf numFmtId="0" fontId="10" fillId="0" borderId="29" xfId="2" applyFont="1" applyBorder="1" applyAlignment="1">
      <alignment horizontal="left" vertical="center" wrapText="1"/>
    </xf>
    <xf numFmtId="0" fontId="10" fillId="0" borderId="26" xfId="2" applyFont="1" applyBorder="1" applyAlignment="1">
      <alignment horizontal="left" vertical="center" wrapText="1"/>
    </xf>
    <xf numFmtId="49" fontId="15" fillId="0" borderId="36" xfId="2" applyNumberFormat="1" applyFont="1" applyBorder="1" applyAlignment="1">
      <alignment horizontal="center" vertical="center" wrapText="1"/>
    </xf>
    <xf numFmtId="0" fontId="19" fillId="0" borderId="1" xfId="4" applyFont="1" applyBorder="1" applyAlignment="1">
      <alignment horizontal="left" vertical="center"/>
    </xf>
    <xf numFmtId="0" fontId="17" fillId="0" borderId="34" xfId="2" applyFont="1" applyBorder="1" applyAlignment="1">
      <alignment horizontal="center" vertical="top"/>
    </xf>
    <xf numFmtId="0" fontId="20" fillId="0" borderId="52" xfId="2" applyFont="1" applyBorder="1" applyAlignment="1">
      <alignment horizontal="right" vertical="center"/>
    </xf>
    <xf numFmtId="0" fontId="20" fillId="0" borderId="38" xfId="2" applyFont="1" applyBorder="1" applyAlignment="1">
      <alignment horizontal="right" vertical="center"/>
    </xf>
    <xf numFmtId="0" fontId="19" fillId="0" borderId="0" xfId="2" applyFont="1" applyAlignment="1">
      <alignment horizontal="right" vertical="center"/>
    </xf>
    <xf numFmtId="2" fontId="19" fillId="0" borderId="1" xfId="2" applyNumberFormat="1" applyFont="1" applyBorder="1" applyAlignment="1">
      <alignment horizontal="center" vertical="center"/>
    </xf>
    <xf numFmtId="2" fontId="19" fillId="0" borderId="38" xfId="2" applyNumberFormat="1" applyFont="1" applyBorder="1" applyAlignment="1">
      <alignment horizontal="center" vertical="center"/>
    </xf>
    <xf numFmtId="49" fontId="16" fillId="0" borderId="52" xfId="2" applyNumberFormat="1" applyFont="1" applyBorder="1" applyAlignment="1">
      <alignment horizontal="center" vertical="center"/>
    </xf>
    <xf numFmtId="49" fontId="16" fillId="0" borderId="38" xfId="2" applyNumberFormat="1" applyFont="1" applyBorder="1" applyAlignment="1">
      <alignment horizontal="center" vertical="center"/>
    </xf>
    <xf numFmtId="0" fontId="4" fillId="0" borderId="0" xfId="3" applyFont="1" applyAlignment="1">
      <alignment horizontal="right"/>
    </xf>
    <xf numFmtId="0" fontId="14" fillId="0" borderId="1" xfId="2" applyFont="1" applyBorder="1" applyAlignment="1">
      <alignment horizontal="center"/>
    </xf>
    <xf numFmtId="0" fontId="4" fillId="0" borderId="0" xfId="3" applyFont="1" applyAlignment="1">
      <alignment horizontal="right" vertical="center"/>
    </xf>
    <xf numFmtId="0" fontId="4" fillId="0" borderId="0" xfId="3" applyFont="1" applyAlignment="1">
      <alignment horizontal="left" vertical="center"/>
    </xf>
    <xf numFmtId="0" fontId="21" fillId="2" borderId="1" xfId="2" applyFont="1" applyFill="1" applyBorder="1" applyAlignment="1">
      <alignment horizontal="center" vertical="center" wrapText="1"/>
    </xf>
    <xf numFmtId="2" fontId="19" fillId="0" borderId="38" xfId="2" applyNumberFormat="1" applyFont="1" applyBorder="1" applyAlignment="1">
      <alignment horizontal="right" vertical="center"/>
    </xf>
    <xf numFmtId="49" fontId="12" fillId="0" borderId="13" xfId="2" applyNumberFormat="1" applyFont="1" applyBorder="1" applyAlignment="1">
      <alignment horizontal="center" vertical="center" wrapText="1"/>
    </xf>
    <xf numFmtId="49" fontId="12" fillId="0" borderId="10" xfId="2" applyNumberFormat="1" applyFont="1" applyBorder="1" applyAlignment="1">
      <alignment horizontal="center" vertical="center" wrapText="1"/>
    </xf>
    <xf numFmtId="49" fontId="12" fillId="0" borderId="17" xfId="2" applyNumberFormat="1" applyFont="1" applyBorder="1" applyAlignment="1">
      <alignment horizontal="center" vertical="center" wrapText="1"/>
    </xf>
    <xf numFmtId="164" fontId="19" fillId="2" borderId="1" xfId="2" applyNumberFormat="1" applyFont="1" applyFill="1" applyBorder="1" applyAlignment="1">
      <alignment horizontal="right" vertical="center"/>
    </xf>
    <xf numFmtId="49" fontId="11" fillId="0" borderId="14" xfId="2" applyNumberFormat="1" applyFont="1" applyBorder="1" applyAlignment="1">
      <alignment horizontal="center" vertical="center" wrapText="1"/>
    </xf>
    <xf numFmtId="49" fontId="11" fillId="0" borderId="15" xfId="2" applyNumberFormat="1" applyFont="1" applyBorder="1" applyAlignment="1">
      <alignment horizontal="center" vertical="center" wrapText="1"/>
    </xf>
    <xf numFmtId="49" fontId="11" fillId="0" borderId="19" xfId="2" applyNumberFormat="1" applyFont="1" applyBorder="1" applyAlignment="1">
      <alignment horizontal="center" vertical="center" wrapText="1"/>
    </xf>
    <xf numFmtId="49" fontId="11" fillId="0" borderId="5" xfId="2" applyNumberFormat="1" applyFont="1" applyBorder="1" applyAlignment="1">
      <alignment horizontal="center" vertical="center" wrapText="1"/>
    </xf>
    <xf numFmtId="49" fontId="11" fillId="0" borderId="11" xfId="2" applyNumberFormat="1" applyFont="1" applyBorder="1" applyAlignment="1">
      <alignment horizontal="center" vertical="center" wrapText="1"/>
    </xf>
    <xf numFmtId="49" fontId="11" fillId="0" borderId="18" xfId="2" applyNumberFormat="1" applyFont="1" applyBorder="1" applyAlignment="1">
      <alignment horizontal="center" vertical="center" wrapText="1"/>
    </xf>
    <xf numFmtId="49" fontId="11" fillId="0" borderId="6" xfId="2" applyNumberFormat="1" applyFont="1" applyBorder="1" applyAlignment="1">
      <alignment horizontal="center" vertical="center"/>
    </xf>
    <xf numFmtId="49" fontId="11" fillId="0" borderId="7" xfId="2" applyNumberFormat="1" applyFont="1" applyBorder="1" applyAlignment="1">
      <alignment horizontal="center" vertical="center"/>
    </xf>
    <xf numFmtId="49" fontId="11" fillId="0" borderId="8" xfId="2" applyNumberFormat="1" applyFont="1" applyBorder="1" applyAlignment="1">
      <alignment horizontal="center" vertical="center"/>
    </xf>
    <xf numFmtId="49" fontId="12" fillId="0" borderId="12" xfId="2" applyNumberFormat="1" applyFont="1" applyBorder="1" applyAlignment="1">
      <alignment horizontal="center" vertical="center" wrapText="1"/>
    </xf>
    <xf numFmtId="49" fontId="12" fillId="0" borderId="9" xfId="2" applyNumberFormat="1" applyFont="1" applyBorder="1" applyAlignment="1">
      <alignment horizontal="center" vertical="center" wrapText="1"/>
    </xf>
    <xf numFmtId="49" fontId="12" fillId="0" borderId="16" xfId="2" applyNumberFormat="1" applyFont="1" applyBorder="1" applyAlignment="1">
      <alignment horizontal="center" vertical="center" wrapText="1"/>
    </xf>
    <xf numFmtId="49" fontId="9" fillId="0" borderId="10" xfId="2" applyNumberFormat="1" applyFont="1" applyBorder="1" applyAlignment="1">
      <alignment horizontal="center" vertical="center" wrapText="1"/>
    </xf>
    <xf numFmtId="49" fontId="11" fillId="0" borderId="3" xfId="2" applyNumberFormat="1" applyFont="1" applyBorder="1" applyAlignment="1">
      <alignment horizontal="center" vertical="center" wrapText="1"/>
    </xf>
    <xf numFmtId="49" fontId="11" fillId="0" borderId="9" xfId="2" applyNumberFormat="1" applyFont="1" applyBorder="1" applyAlignment="1">
      <alignment horizontal="center" vertical="center" wrapText="1"/>
    </xf>
    <xf numFmtId="49" fontId="2" fillId="0" borderId="16" xfId="2" applyNumberFormat="1" applyFont="1" applyBorder="1" applyAlignment="1">
      <alignment horizontal="center" vertical="center" wrapText="1"/>
    </xf>
    <xf numFmtId="49" fontId="11" fillId="0" borderId="4" xfId="2" applyNumberFormat="1" applyFont="1" applyBorder="1" applyAlignment="1">
      <alignment horizontal="center" vertical="center" wrapText="1"/>
    </xf>
    <xf numFmtId="49" fontId="11" fillId="0" borderId="10" xfId="2" applyNumberFormat="1" applyFont="1" applyBorder="1" applyAlignment="1">
      <alignment horizontal="center" vertical="center" wrapText="1"/>
    </xf>
    <xf numFmtId="49" fontId="11" fillId="0" borderId="17" xfId="2" applyNumberFormat="1" applyFont="1" applyBorder="1" applyAlignment="1">
      <alignment horizontal="center" vertical="center" wrapText="1"/>
    </xf>
    <xf numFmtId="0" fontId="5" fillId="0" borderId="41" xfId="2" applyFont="1" applyBorder="1" applyAlignment="1">
      <alignment horizontal="right" vertical="center"/>
    </xf>
    <xf numFmtId="0" fontId="7" fillId="0" borderId="0" xfId="2" applyFont="1" applyAlignment="1">
      <alignment horizontal="left" vertical="center" wrapText="1"/>
    </xf>
  </cellXfs>
  <cellStyles count="10">
    <cellStyle name="Normal" xfId="0" builtinId="0"/>
    <cellStyle name="Normal 10" xfId="7" xr:uid="{920DFC6A-1866-4DFC-B5DC-AE668CF76E25}"/>
    <cellStyle name="Normal 10 10" xfId="8" xr:uid="{D144E93F-EFB6-4C30-AF15-9D58172ECC48}"/>
    <cellStyle name="Normal 12" xfId="1" xr:uid="{196454E5-5B12-4FBF-BF03-6EBEE856DA7F}"/>
    <cellStyle name="Normal 19 2" xfId="9" xr:uid="{C6743A23-3C48-4CE1-8FBA-90ADD7A54BED}"/>
    <cellStyle name="Normal 2 2" xfId="3" xr:uid="{D412811E-8998-4715-B694-65CC1FA06DE9}"/>
    <cellStyle name="Normal 3" xfId="2" xr:uid="{E5E1E0C2-2617-4AC6-9A95-68FE8E133926}"/>
    <cellStyle name="Normal 5 2" xfId="4" xr:uid="{9FA0420E-7BFE-4E5A-A7E8-3E532551AEE5}"/>
    <cellStyle name="Normal_09-08-25 Auciems" xfId="6" xr:uid="{47CE087F-A0D1-4E58-9CDE-C3D002874146}"/>
    <cellStyle name="Обычный 2 2 3 2" xfId="5" xr:uid="{66BA25AC-E958-401D-963B-BBF5F91815F2}"/>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fs-depo-5\IUN\Sagataves\2025-04-01_izpilddokumentacijas_saraksts_sagatave.xlsx" TargetMode="External"/><Relationship Id="rId1" Type="http://schemas.openxmlformats.org/officeDocument/2006/relationships/externalLinkPath" Target="file:///\\fs-depo-5\IUN\Sagataves\2025-04-01_izpilddokumentacijas_saraksts_sagatav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vots"/>
      <sheetName val="markas"/>
      <sheetName val="Visparigi"/>
      <sheetName val="AVK-A"/>
      <sheetName val="AVK-V"/>
      <sheetName val="AVK-K"/>
      <sheetName val="SM"/>
      <sheetName val="UK"/>
      <sheetName val="UKT"/>
      <sheetName val="TN-SGS"/>
    </sheetNames>
    <sheetDataSet>
      <sheetData sheetId="0" refreshError="1"/>
      <sheetData sheetId="1" refreshError="1"/>
      <sheetData sheetId="2">
        <row r="4">
          <cell r="B4">
            <v>1</v>
          </cell>
          <cell r="C4" t="str">
            <v>Titullapa</v>
          </cell>
          <cell r="D4" t="str">
            <v>elektroniski</v>
          </cell>
          <cell r="E4" t="str">
            <v>precizēt</v>
          </cell>
        </row>
        <row r="5">
          <cell r="B5">
            <v>2</v>
          </cell>
          <cell r="C5" t="str">
            <v>Saturs</v>
          </cell>
          <cell r="D5" t="str">
            <v>elektroniski</v>
          </cell>
          <cell r="E5" t="str">
            <v>precizēt</v>
          </cell>
        </row>
        <row r="6">
          <cell r="B6">
            <v>3</v>
          </cell>
          <cell r="C6" t="str">
            <v>Ģenerāluzņēmēja Komersanta reģistrācijas apliecība</v>
          </cell>
          <cell r="D6" t="str">
            <v>elektroniski</v>
          </cell>
          <cell r="E6" t="str">
            <v>precizēt</v>
          </cell>
        </row>
        <row r="7">
          <cell r="B7">
            <v>4</v>
          </cell>
          <cell r="C7" t="str">
            <v>Ģenerāluzņēmēja Būvkomersanta reģistrācijas apliecība (vai izdruka no BIS sistēmas)</v>
          </cell>
          <cell r="D7" t="str">
            <v>elektroniski</v>
          </cell>
          <cell r="E7" t="str">
            <v>precizēt</v>
          </cell>
        </row>
        <row r="8">
          <cell r="B8">
            <v>5</v>
          </cell>
          <cell r="C8" t="str">
            <v>Atbildīgā būvdarbu vadītāja sertifikāti</v>
          </cell>
          <cell r="D8" t="str">
            <v>elektroniski</v>
          </cell>
          <cell r="E8" t="str">
            <v>precizēt</v>
          </cell>
        </row>
        <row r="9">
          <cell r="B9">
            <v>6</v>
          </cell>
          <cell r="C9" t="str">
            <v>Darbu veicēja / apakšuzņēmēja Komersanta reģistrācijas apliecība</v>
          </cell>
          <cell r="D9" t="str">
            <v>elektroniski</v>
          </cell>
          <cell r="E9" t="str">
            <v>precizēt</v>
          </cell>
        </row>
        <row r="10">
          <cell r="B10">
            <v>7</v>
          </cell>
          <cell r="C10" t="str">
            <v>Darbu veicēja / apakšuzņēmēja Būvkomersanta reģistrācijas apliecība (vai izdruka no BIS sistēmas)</v>
          </cell>
          <cell r="D10" t="str">
            <v>elektroniski</v>
          </cell>
          <cell r="E10" t="str">
            <v>precizēt</v>
          </cell>
        </row>
        <row r="11">
          <cell r="B11">
            <v>8</v>
          </cell>
          <cell r="C11" t="str">
            <v>Darbu vadītāja sertifikāti</v>
          </cell>
          <cell r="D11" t="str">
            <v>elektroniski</v>
          </cell>
          <cell r="E11" t="str">
            <v>precizēt</v>
          </cell>
        </row>
        <row r="12">
          <cell r="B12">
            <v>9</v>
          </cell>
          <cell r="C12" t="str">
            <v>Izpildrasējumi un izpildshēmas PDF un DWG formātā, atsevišķos gadījumos arī papīra formātā / katrai markai skatīt iespējamos precizējumus</v>
          </cell>
          <cell r="D12" t="str">
            <v>elektroniski</v>
          </cell>
          <cell r="E12" t="str">
            <v>precizēt</v>
          </cell>
        </row>
        <row r="13">
          <cell r="B13">
            <v>10</v>
          </cell>
          <cell r="C13" t="str">
            <v>Ekspluatācijas dokumentācija / katrai markai skatīt iespējamos precizējumus</v>
          </cell>
          <cell r="D13" t="str">
            <v>elektroniski</v>
          </cell>
          <cell r="E13" t="str">
            <v xml:space="preserve"> precizēt</v>
          </cell>
        </row>
        <row r="14">
          <cell r="B14">
            <v>11</v>
          </cell>
          <cell r="C14" t="str">
            <v>Būvizstrādājumu atbilstības apliecinājumi (ekspluatācijas īpašību deklarācijas, sertifikāti u.c.) / katrai markai skatīt iespējamos precizējumus</v>
          </cell>
          <cell r="D14" t="str">
            <v>elektroniski</v>
          </cell>
          <cell r="E14" t="str">
            <v>precizēt</v>
          </cell>
        </row>
        <row r="15">
          <cell r="B15">
            <v>12</v>
          </cell>
          <cell r="C15" t="str">
            <v>Segto (slēpto) darbu pieņemšanas akti (parakstīti ar elektronisko parakstu)</v>
          </cell>
          <cell r="D15" t="str">
            <v>elektroniski</v>
          </cell>
          <cell r="E15" t="str">
            <v>precizēt</v>
          </cell>
        </row>
        <row r="16">
          <cell r="B16">
            <v>13</v>
          </cell>
          <cell r="C16" t="str">
            <v>Garantijas dokumentācija un termiņa apliecinājums atbilstoši līguma nosacījumiem. Jābūt norādītai kontaktpersonai garantijas jautājumu risināšanai. / katrai markai skatīt iespējamos precizējumus</v>
          </cell>
          <cell r="D16" t="str">
            <v>elektroniski</v>
          </cell>
          <cell r="E16" t="str">
            <v>precizēt</v>
          </cell>
        </row>
      </sheetData>
      <sheetData sheetId="3" refreshError="1"/>
      <sheetData sheetId="4" refreshError="1"/>
      <sheetData sheetId="5" refreshError="1"/>
      <sheetData sheetId="6" refreshError="1"/>
      <sheetData sheetId="7" refreshError="1"/>
      <sheetData sheetId="8"/>
      <sheetData sheetId="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62589-2810-4447-9393-85439FC32888}">
  <sheetPr>
    <pageSetUpPr fitToPage="1"/>
  </sheetPr>
  <dimension ref="B2:C24"/>
  <sheetViews>
    <sheetView topLeftCell="A3" zoomScaleNormal="100" workbookViewId="0"/>
  </sheetViews>
  <sheetFormatPr defaultColWidth="9.1796875" defaultRowHeight="14" x14ac:dyDescent="0.35"/>
  <cols>
    <col min="1" max="1" width="9.1796875" style="23"/>
    <col min="2" max="2" width="9.81640625" style="89" customWidth="1"/>
    <col min="3" max="3" width="105.7265625" style="23" customWidth="1"/>
    <col min="4" max="4" width="10.81640625" style="23" customWidth="1"/>
    <col min="5" max="5" width="20.7265625" style="23" customWidth="1"/>
    <col min="6" max="16384" width="9.1796875" style="23"/>
  </cols>
  <sheetData>
    <row r="2" spans="2:3" ht="18" x14ac:dyDescent="0.35">
      <c r="B2" s="112" t="s">
        <v>369</v>
      </c>
      <c r="C2" s="112"/>
    </row>
    <row r="3" spans="2:3" ht="31.5" customHeight="1" x14ac:dyDescent="0.35">
      <c r="B3" s="113" t="s">
        <v>380</v>
      </c>
      <c r="C3" s="113"/>
    </row>
    <row r="4" spans="2:3" ht="35.25" customHeight="1" x14ac:dyDescent="0.35">
      <c r="B4" s="113" t="s">
        <v>381</v>
      </c>
      <c r="C4" s="113"/>
    </row>
    <row r="5" spans="2:3" x14ac:dyDescent="0.35">
      <c r="B5" s="111" t="s">
        <v>382</v>
      </c>
      <c r="C5" s="111"/>
    </row>
    <row r="6" spans="2:3" ht="56" x14ac:dyDescent="0.35">
      <c r="B6" s="93" t="s">
        <v>383</v>
      </c>
      <c r="C6" s="92" t="s">
        <v>422</v>
      </c>
    </row>
    <row r="7" spans="2:3" ht="70" x14ac:dyDescent="0.35">
      <c r="B7" s="93" t="s">
        <v>384</v>
      </c>
      <c r="C7" s="92" t="s">
        <v>423</v>
      </c>
    </row>
    <row r="8" spans="2:3" ht="70" x14ac:dyDescent="0.35">
      <c r="B8" s="93" t="s">
        <v>385</v>
      </c>
      <c r="C8" s="92" t="s">
        <v>424</v>
      </c>
    </row>
    <row r="9" spans="2:3" ht="42" x14ac:dyDescent="0.35">
      <c r="B9" s="93" t="s">
        <v>386</v>
      </c>
      <c r="C9" s="92" t="s">
        <v>425</v>
      </c>
    </row>
    <row r="10" spans="2:3" ht="140" x14ac:dyDescent="0.35">
      <c r="B10" s="93" t="s">
        <v>387</v>
      </c>
      <c r="C10" s="92" t="s">
        <v>426</v>
      </c>
    </row>
    <row r="11" spans="2:3" ht="42" x14ac:dyDescent="0.35">
      <c r="B11" s="93" t="s">
        <v>408</v>
      </c>
      <c r="C11" s="90" t="s">
        <v>427</v>
      </c>
    </row>
    <row r="12" spans="2:3" ht="364" x14ac:dyDescent="0.35">
      <c r="B12" s="93" t="s">
        <v>409</v>
      </c>
      <c r="C12" s="90" t="s">
        <v>428</v>
      </c>
    </row>
    <row r="13" spans="2:3" ht="261.75" customHeight="1" x14ac:dyDescent="0.35">
      <c r="B13" s="93" t="s">
        <v>410</v>
      </c>
      <c r="C13" s="106" t="s">
        <v>429</v>
      </c>
    </row>
    <row r="14" spans="2:3" ht="70" x14ac:dyDescent="0.35">
      <c r="B14" s="93" t="s">
        <v>411</v>
      </c>
      <c r="C14" s="90" t="s">
        <v>430</v>
      </c>
    </row>
    <row r="15" spans="2:3" ht="84" x14ac:dyDescent="0.35">
      <c r="B15" s="93" t="s">
        <v>412</v>
      </c>
      <c r="C15" s="90" t="s">
        <v>431</v>
      </c>
    </row>
    <row r="16" spans="2:3" ht="42" x14ac:dyDescent="0.35">
      <c r="B16" s="93" t="s">
        <v>413</v>
      </c>
      <c r="C16" s="90" t="s">
        <v>432</v>
      </c>
    </row>
    <row r="17" spans="2:3" ht="56" x14ac:dyDescent="0.35">
      <c r="B17" s="91" t="s">
        <v>417</v>
      </c>
      <c r="C17" s="90" t="s">
        <v>433</v>
      </c>
    </row>
    <row r="18" spans="2:3" ht="42" x14ac:dyDescent="0.35">
      <c r="B18" s="91" t="s">
        <v>418</v>
      </c>
      <c r="C18" s="90" t="s">
        <v>434</v>
      </c>
    </row>
    <row r="19" spans="2:3" ht="56" x14ac:dyDescent="0.35">
      <c r="B19" s="91" t="s">
        <v>419</v>
      </c>
      <c r="C19" s="90" t="s">
        <v>435</v>
      </c>
    </row>
    <row r="20" spans="2:3" ht="28" x14ac:dyDescent="0.35">
      <c r="B20" s="91" t="s">
        <v>420</v>
      </c>
      <c r="C20" s="90" t="s">
        <v>436</v>
      </c>
    </row>
    <row r="21" spans="2:3" ht="42" x14ac:dyDescent="0.35">
      <c r="B21" s="91" t="s">
        <v>421</v>
      </c>
      <c r="C21" s="90" t="s">
        <v>437</v>
      </c>
    </row>
    <row r="22" spans="2:3" ht="15" customHeight="1" x14ac:dyDescent="0.35">
      <c r="B22" s="109" t="s">
        <v>414</v>
      </c>
      <c r="C22" s="110"/>
    </row>
    <row r="23" spans="2:3" ht="84" x14ac:dyDescent="0.35">
      <c r="B23" s="93" t="s">
        <v>415</v>
      </c>
      <c r="C23" s="90" t="s">
        <v>440</v>
      </c>
    </row>
    <row r="24" spans="2:3" ht="56" x14ac:dyDescent="0.35">
      <c r="B24" s="93" t="s">
        <v>416</v>
      </c>
      <c r="C24" s="90" t="s">
        <v>438</v>
      </c>
    </row>
  </sheetData>
  <mergeCells count="5">
    <mergeCell ref="B22:C22"/>
    <mergeCell ref="B5:C5"/>
    <mergeCell ref="B2:C2"/>
    <mergeCell ref="B4:C4"/>
    <mergeCell ref="B3:C3"/>
  </mergeCells>
  <printOptions horizontalCentered="1"/>
  <pageMargins left="0.51181102362204722" right="0.51181102362204722" top="0.78740157480314965" bottom="0.78740157480314965" header="0.31496062992125984" footer="0.31496062992125984"/>
  <pageSetup paperSize="9" scale="73" orientation="portrait" r:id="rId1"/>
  <headerFooter>
    <oddFooter>&amp;L&amp;"Arial,полужирный"&amp;8&amp;F&amp;C&amp;8Lapa  &amp;P no &amp;N&amp;R&amp;8&amp;A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84EBF-9364-49FA-A549-FE4EBE4B0C64}">
  <sheetPr>
    <pageSetUpPr fitToPage="1"/>
  </sheetPr>
  <dimension ref="A1:E33"/>
  <sheetViews>
    <sheetView workbookViewId="0"/>
  </sheetViews>
  <sheetFormatPr defaultColWidth="9.1796875" defaultRowHeight="12.5" x14ac:dyDescent="0.35"/>
  <cols>
    <col min="1" max="2" width="10.7265625" style="95" customWidth="1"/>
    <col min="3" max="3" width="75.7265625" style="95" customWidth="1"/>
    <col min="4" max="5" width="15.7265625" style="95" customWidth="1"/>
    <col min="6" max="16384" width="9.1796875" style="95"/>
  </cols>
  <sheetData>
    <row r="1" spans="1:5" ht="18" customHeight="1" x14ac:dyDescent="0.35">
      <c r="A1" s="94">
        <v>10</v>
      </c>
      <c r="B1" s="117" t="s">
        <v>439</v>
      </c>
      <c r="C1" s="118"/>
      <c r="D1" s="118"/>
      <c r="E1" s="119"/>
    </row>
    <row r="3" spans="1:5" ht="18" x14ac:dyDescent="0.35">
      <c r="B3" s="96" t="s">
        <v>388</v>
      </c>
      <c r="D3" s="97" t="s">
        <v>389</v>
      </c>
      <c r="E3" s="97" t="s">
        <v>390</v>
      </c>
    </row>
    <row r="4" spans="1:5" x14ac:dyDescent="0.35">
      <c r="B4" s="98" cm="1">
        <f t="array" ref="B4:E16">[1]Visparigi!$B$4:$E$16</f>
        <v>1</v>
      </c>
      <c r="C4" s="99" t="str">
        <v>Titullapa</v>
      </c>
      <c r="D4" s="98" t="str">
        <v>elektroniski</v>
      </c>
      <c r="E4" s="98" t="str">
        <v>precizēt</v>
      </c>
    </row>
    <row r="5" spans="1:5" x14ac:dyDescent="0.35">
      <c r="B5" s="100">
        <v>2</v>
      </c>
      <c r="C5" s="101" t="str">
        <v>Saturs</v>
      </c>
      <c r="D5" s="100" t="str">
        <v>elektroniski</v>
      </c>
      <c r="E5" s="100" t="str">
        <v>precizēt</v>
      </c>
    </row>
    <row r="6" spans="1:5" x14ac:dyDescent="0.35">
      <c r="B6" s="100">
        <v>3</v>
      </c>
      <c r="C6" s="101" t="str">
        <v>Ģenerāluzņēmēja Komersanta reģistrācijas apliecība</v>
      </c>
      <c r="D6" s="100" t="str">
        <v>elektroniski</v>
      </c>
      <c r="E6" s="100" t="str">
        <v>precizēt</v>
      </c>
    </row>
    <row r="7" spans="1:5" x14ac:dyDescent="0.35">
      <c r="B7" s="100">
        <v>4</v>
      </c>
      <c r="C7" s="101" t="str">
        <v>Ģenerāluzņēmēja Būvkomersanta reģistrācijas apliecība (vai izdruka no BIS sistēmas)</v>
      </c>
      <c r="D7" s="100" t="str">
        <v>elektroniski</v>
      </c>
      <c r="E7" s="100" t="str">
        <v>precizēt</v>
      </c>
    </row>
    <row r="8" spans="1:5" x14ac:dyDescent="0.35">
      <c r="B8" s="100">
        <v>5</v>
      </c>
      <c r="C8" s="101" t="str">
        <v>Atbildīgā būvdarbu vadītāja sertifikāti</v>
      </c>
      <c r="D8" s="100" t="str">
        <v>elektroniski</v>
      </c>
      <c r="E8" s="100" t="str">
        <v>precizēt</v>
      </c>
    </row>
    <row r="9" spans="1:5" x14ac:dyDescent="0.35">
      <c r="B9" s="100">
        <v>6</v>
      </c>
      <c r="C9" s="101" t="str">
        <v>Darbu veicēja / apakšuzņēmēja Komersanta reģistrācijas apliecība</v>
      </c>
      <c r="D9" s="100" t="str">
        <v>elektroniski</v>
      </c>
      <c r="E9" s="100" t="str">
        <v>precizēt</v>
      </c>
    </row>
    <row r="10" spans="1:5" ht="25" x14ac:dyDescent="0.35">
      <c r="B10" s="100">
        <v>7</v>
      </c>
      <c r="C10" s="101" t="str">
        <v>Darbu veicēja / apakšuzņēmēja Būvkomersanta reģistrācijas apliecība (vai izdruka no BIS sistēmas)</v>
      </c>
      <c r="D10" s="100" t="str">
        <v>elektroniski</v>
      </c>
      <c r="E10" s="100" t="str">
        <v>precizēt</v>
      </c>
    </row>
    <row r="11" spans="1:5" x14ac:dyDescent="0.35">
      <c r="B11" s="100">
        <v>8</v>
      </c>
      <c r="C11" s="101" t="str">
        <v>Darbu vadītāja sertifikāti</v>
      </c>
      <c r="D11" s="100" t="str">
        <v>elektroniski</v>
      </c>
      <c r="E11" s="100" t="str">
        <v>precizēt</v>
      </c>
    </row>
    <row r="12" spans="1:5" ht="25" x14ac:dyDescent="0.35">
      <c r="B12" s="100">
        <v>9</v>
      </c>
      <c r="C12" s="101" t="str">
        <v>Izpildrasējumi un izpildshēmas PDF un DWG formātā, atsevišķos gadījumos arī papīra formātā / katrai markai skatīt iespējamos precizējumus</v>
      </c>
      <c r="D12" s="100" t="str">
        <v>elektroniski</v>
      </c>
      <c r="E12" s="100" t="str">
        <v>precizēt</v>
      </c>
    </row>
    <row r="13" spans="1:5" x14ac:dyDescent="0.35">
      <c r="B13" s="100">
        <v>10</v>
      </c>
      <c r="C13" s="101" t="str">
        <v>Ekspluatācijas dokumentācija / katrai markai skatīt iespējamos precizējumus</v>
      </c>
      <c r="D13" s="100" t="str">
        <v>elektroniski</v>
      </c>
      <c r="E13" s="100" t="str">
        <v xml:space="preserve"> precizēt</v>
      </c>
    </row>
    <row r="14" spans="1:5" ht="25" x14ac:dyDescent="0.35">
      <c r="B14" s="100">
        <v>11</v>
      </c>
      <c r="C14" s="101" t="str">
        <v>Būvizstrādājumu atbilstības apliecinājumi (ekspluatācijas īpašību deklarācijas, sertifikāti u.c.) / katrai markai skatīt iespējamos precizējumus</v>
      </c>
      <c r="D14" s="100" t="str">
        <v>elektroniski</v>
      </c>
      <c r="E14" s="100" t="str">
        <v>precizēt</v>
      </c>
    </row>
    <row r="15" spans="1:5" x14ac:dyDescent="0.35">
      <c r="B15" s="100">
        <v>12</v>
      </c>
      <c r="C15" s="101" t="str">
        <v>Segto (slēpto) darbu pieņemšanas akti (parakstīti ar elektronisko parakstu)</v>
      </c>
      <c r="D15" s="100" t="str">
        <v>elektroniski</v>
      </c>
      <c r="E15" s="100" t="str">
        <v>precizēt</v>
      </c>
    </row>
    <row r="16" spans="1:5" ht="37.5" x14ac:dyDescent="0.35">
      <c r="B16" s="102">
        <v>13</v>
      </c>
      <c r="C16" s="103" t="str">
        <v>Garantijas dokumentācija un termiņa apliecinājums atbilstoši līguma nosacījumiem. Jābūt norādītai kontaktpersonai garantijas jautājumu risināšanai. / katrai markai skatīt iespējamos precizējumus</v>
      </c>
      <c r="D16" s="102" t="str">
        <v>elektroniski</v>
      </c>
      <c r="E16" s="102" t="str">
        <v>precizēt</v>
      </c>
    </row>
    <row r="18" spans="2:5" ht="18" x14ac:dyDescent="0.35">
      <c r="B18" s="96" t="s">
        <v>391</v>
      </c>
      <c r="D18" s="104" t="s">
        <v>389</v>
      </c>
      <c r="E18" s="104" t="s">
        <v>390</v>
      </c>
    </row>
    <row r="19" spans="2:5" ht="25" x14ac:dyDescent="0.35">
      <c r="B19" s="98">
        <f>B16+1</f>
        <v>14</v>
      </c>
      <c r="C19" s="99" t="s">
        <v>392</v>
      </c>
      <c r="D19" s="98" t="s">
        <v>389</v>
      </c>
      <c r="E19" s="98"/>
    </row>
    <row r="20" spans="2:5" x14ac:dyDescent="0.35">
      <c r="B20" s="100">
        <f>B19+1</f>
        <v>15</v>
      </c>
      <c r="C20" s="101" t="s">
        <v>393</v>
      </c>
      <c r="D20" s="100" t="s">
        <v>389</v>
      </c>
      <c r="E20" s="100"/>
    </row>
    <row r="21" spans="2:5" x14ac:dyDescent="0.35">
      <c r="B21" s="100">
        <f t="shared" ref="B21:B31" si="0">B20+1</f>
        <v>16</v>
      </c>
      <c r="C21" s="101" t="s">
        <v>405</v>
      </c>
      <c r="D21" s="100" t="s">
        <v>389</v>
      </c>
      <c r="E21" s="100" t="s">
        <v>390</v>
      </c>
    </row>
    <row r="22" spans="2:5" x14ac:dyDescent="0.35">
      <c r="B22" s="100">
        <f t="shared" si="0"/>
        <v>17</v>
      </c>
      <c r="C22" s="101" t="s">
        <v>403</v>
      </c>
      <c r="D22" s="100" t="s">
        <v>389</v>
      </c>
      <c r="E22" s="100"/>
    </row>
    <row r="23" spans="2:5" x14ac:dyDescent="0.35">
      <c r="B23" s="100">
        <f t="shared" si="0"/>
        <v>18</v>
      </c>
      <c r="C23" s="101" t="s">
        <v>404</v>
      </c>
      <c r="D23" s="100" t="s">
        <v>389</v>
      </c>
      <c r="E23" s="100"/>
    </row>
    <row r="24" spans="2:5" x14ac:dyDescent="0.35">
      <c r="B24" s="100">
        <f t="shared" si="0"/>
        <v>19</v>
      </c>
      <c r="C24" s="101" t="s">
        <v>394</v>
      </c>
      <c r="D24" s="100" t="s">
        <v>389</v>
      </c>
      <c r="E24" s="100" t="s">
        <v>390</v>
      </c>
    </row>
    <row r="25" spans="2:5" ht="37.5" x14ac:dyDescent="0.35">
      <c r="B25" s="100">
        <f t="shared" si="0"/>
        <v>20</v>
      </c>
      <c r="C25" s="101" t="s">
        <v>406</v>
      </c>
      <c r="D25" s="100" t="s">
        <v>389</v>
      </c>
      <c r="E25" s="100"/>
    </row>
    <row r="26" spans="2:5" ht="25" x14ac:dyDescent="0.35">
      <c r="B26" s="100">
        <f t="shared" si="0"/>
        <v>21</v>
      </c>
      <c r="C26" s="101" t="s">
        <v>395</v>
      </c>
      <c r="D26" s="100" t="s">
        <v>389</v>
      </c>
      <c r="E26" s="100"/>
    </row>
    <row r="27" spans="2:5" x14ac:dyDescent="0.35">
      <c r="B27" s="100">
        <f t="shared" si="0"/>
        <v>22</v>
      </c>
      <c r="C27" s="101" t="s">
        <v>396</v>
      </c>
      <c r="D27" s="100" t="s">
        <v>389</v>
      </c>
      <c r="E27" s="100" t="s">
        <v>390</v>
      </c>
    </row>
    <row r="28" spans="2:5" x14ac:dyDescent="0.35">
      <c r="B28" s="100">
        <f t="shared" si="0"/>
        <v>23</v>
      </c>
      <c r="C28" s="101" t="s">
        <v>397</v>
      </c>
      <c r="D28" s="100" t="s">
        <v>389</v>
      </c>
      <c r="E28" s="100"/>
    </row>
    <row r="29" spans="2:5" x14ac:dyDescent="0.35">
      <c r="B29" s="100">
        <f t="shared" si="0"/>
        <v>24</v>
      </c>
      <c r="C29" s="101" t="s">
        <v>398</v>
      </c>
      <c r="D29" s="100" t="s">
        <v>389</v>
      </c>
      <c r="E29" s="100" t="s">
        <v>390</v>
      </c>
    </row>
    <row r="30" spans="2:5" x14ac:dyDescent="0.35">
      <c r="B30" s="100">
        <f t="shared" si="0"/>
        <v>25</v>
      </c>
      <c r="C30" s="101" t="s">
        <v>399</v>
      </c>
      <c r="D30" s="100" t="s">
        <v>389</v>
      </c>
      <c r="E30" s="100" t="s">
        <v>390</v>
      </c>
    </row>
    <row r="31" spans="2:5" x14ac:dyDescent="0.35">
      <c r="B31" s="100">
        <f t="shared" si="0"/>
        <v>26</v>
      </c>
      <c r="C31" s="108" t="s">
        <v>400</v>
      </c>
      <c r="D31" s="100" t="s">
        <v>389</v>
      </c>
      <c r="E31" s="107"/>
    </row>
    <row r="32" spans="2:5" x14ac:dyDescent="0.35">
      <c r="B32" s="102">
        <f>B31+1</f>
        <v>27</v>
      </c>
      <c r="C32" s="103" t="s">
        <v>407</v>
      </c>
      <c r="D32" s="102" t="s">
        <v>389</v>
      </c>
      <c r="E32" s="102"/>
    </row>
    <row r="33" spans="2:5" ht="113.25" customHeight="1" x14ac:dyDescent="0.35">
      <c r="B33" s="105" t="s">
        <v>401</v>
      </c>
      <c r="C33" s="114" t="s">
        <v>402</v>
      </c>
      <c r="D33" s="115"/>
      <c r="E33" s="116"/>
    </row>
  </sheetData>
  <mergeCells count="2">
    <mergeCell ref="C33:E33"/>
    <mergeCell ref="B1:E1"/>
  </mergeCells>
  <pageMargins left="0.70866141732283472" right="0.70866141732283472" top="0.74803149606299213" bottom="0.74803149606299213" header="0.31496062992125984" footer="0.31496062992125984"/>
  <pageSetup paperSize="9" scale="74" fitToHeight="10"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13E6CB-4C85-4D38-B286-AE64DDA700CC}">
  <sheetPr>
    <pageSetUpPr fitToPage="1"/>
  </sheetPr>
  <dimension ref="B1:H38"/>
  <sheetViews>
    <sheetView zoomScaleNormal="100" workbookViewId="0"/>
  </sheetViews>
  <sheetFormatPr defaultColWidth="9.1796875" defaultRowHeight="14" x14ac:dyDescent="0.35"/>
  <cols>
    <col min="1" max="1" width="9.1796875" style="23"/>
    <col min="2" max="2" width="21.81640625" style="23" customWidth="1"/>
    <col min="3" max="3" width="46.26953125" style="23" customWidth="1"/>
    <col min="4" max="4" width="10.81640625" style="23" customWidth="1"/>
    <col min="5" max="5" width="23.453125" style="23" customWidth="1"/>
    <col min="6" max="16384" width="9.1796875" style="23"/>
  </cols>
  <sheetData>
    <row r="1" spans="2:8" s="1" customFormat="1" ht="40.5" customHeight="1" x14ac:dyDescent="0.25">
      <c r="C1" s="121" t="s">
        <v>87</v>
      </c>
      <c r="D1" s="121"/>
      <c r="E1" s="121"/>
    </row>
    <row r="2" spans="2:8" s="1" customFormat="1" ht="11.5" x14ac:dyDescent="0.25">
      <c r="C2" s="70"/>
      <c r="D2" s="70"/>
      <c r="E2" s="70"/>
    </row>
    <row r="3" spans="2:8" s="1" customFormat="1" ht="11.5" x14ac:dyDescent="0.25">
      <c r="C3" s="70"/>
      <c r="D3" s="70"/>
      <c r="E3" s="70"/>
    </row>
    <row r="4" spans="2:8" s="1" customFormat="1" ht="11.5" x14ac:dyDescent="0.25">
      <c r="C4" s="70"/>
      <c r="D4" s="70"/>
      <c r="E4" s="70"/>
    </row>
    <row r="5" spans="2:8" s="1" customFormat="1" ht="13" x14ac:dyDescent="0.25">
      <c r="C5" s="86" t="s">
        <v>372</v>
      </c>
      <c r="D5" s="140"/>
      <c r="E5" s="140"/>
    </row>
    <row r="6" spans="2:8" s="1" customFormat="1" ht="11.5" x14ac:dyDescent="0.25">
      <c r="C6" s="70"/>
      <c r="D6" s="141" t="s">
        <v>373</v>
      </c>
      <c r="E6" s="141"/>
    </row>
    <row r="7" spans="2:8" s="1" customFormat="1" ht="11.5" x14ac:dyDescent="0.25">
      <c r="C7" s="70"/>
      <c r="D7" s="70"/>
      <c r="E7" s="70"/>
    </row>
    <row r="8" spans="2:8" s="1" customFormat="1" ht="13" x14ac:dyDescent="0.25">
      <c r="C8" s="70"/>
      <c r="D8" s="86" t="s">
        <v>374</v>
      </c>
      <c r="E8" s="87"/>
    </row>
    <row r="9" spans="2:8" s="1" customFormat="1" ht="13" x14ac:dyDescent="0.25">
      <c r="C9" s="70"/>
      <c r="D9" s="86"/>
      <c r="E9" s="88"/>
    </row>
    <row r="10" spans="2:8" s="1" customFormat="1" ht="11.5" x14ac:dyDescent="0.25">
      <c r="C10" s="70"/>
      <c r="D10" s="70"/>
      <c r="E10" s="70"/>
    </row>
    <row r="11" spans="2:8" s="4" customFormat="1" x14ac:dyDescent="0.25">
      <c r="B11" s="120" t="s">
        <v>83</v>
      </c>
      <c r="C11" s="120"/>
      <c r="D11" s="120"/>
      <c r="E11" s="120"/>
    </row>
    <row r="12" spans="2:8" s="5" customFormat="1" ht="15" x14ac:dyDescent="0.35">
      <c r="B12" s="34"/>
      <c r="C12" s="34"/>
      <c r="D12" s="34"/>
      <c r="E12" s="34"/>
      <c r="H12" s="6"/>
    </row>
    <row r="13" spans="2:8" s="53" customFormat="1" ht="30.75" customHeight="1" x14ac:dyDescent="0.35">
      <c r="B13" s="52" t="s">
        <v>1</v>
      </c>
      <c r="C13" s="137" t="s">
        <v>370</v>
      </c>
      <c r="D13" s="137"/>
      <c r="E13" s="137"/>
      <c r="H13" s="6"/>
    </row>
    <row r="14" spans="2:8" s="54" customFormat="1" ht="13" x14ac:dyDescent="0.35">
      <c r="B14" s="52" t="s">
        <v>2</v>
      </c>
      <c r="C14" s="138" t="s">
        <v>371</v>
      </c>
      <c r="D14" s="138"/>
      <c r="E14" s="138"/>
      <c r="H14" s="6"/>
    </row>
    <row r="15" spans="2:8" s="54" customFormat="1" ht="12.75" customHeight="1" x14ac:dyDescent="0.35">
      <c r="B15" s="52" t="s">
        <v>3</v>
      </c>
      <c r="C15" s="139" t="s">
        <v>28</v>
      </c>
      <c r="D15" s="139"/>
      <c r="E15" s="139"/>
      <c r="H15" s="6"/>
    </row>
    <row r="16" spans="2:8" s="54" customFormat="1" ht="12.75" customHeight="1" x14ac:dyDescent="0.35">
      <c r="B16" s="52" t="s">
        <v>25</v>
      </c>
      <c r="C16" s="76"/>
      <c r="D16" s="60"/>
      <c r="E16" s="60"/>
      <c r="H16" s="6"/>
    </row>
    <row r="17" spans="2:5" s="6" customFormat="1" ht="12.5" x14ac:dyDescent="0.35"/>
    <row r="18" spans="2:5" s="6" customFormat="1" ht="12.75" customHeight="1" x14ac:dyDescent="0.35">
      <c r="B18" s="127" t="s">
        <v>5</v>
      </c>
      <c r="C18" s="130" t="s">
        <v>84</v>
      </c>
      <c r="D18" s="131"/>
      <c r="E18" s="127" t="s">
        <v>86</v>
      </c>
    </row>
    <row r="19" spans="2:5" s="6" customFormat="1" ht="12.75" customHeight="1" x14ac:dyDescent="0.35">
      <c r="B19" s="128"/>
      <c r="C19" s="132"/>
      <c r="D19" s="133"/>
      <c r="E19" s="128"/>
    </row>
    <row r="20" spans="2:5" s="6" customFormat="1" ht="15" customHeight="1" x14ac:dyDescent="0.35">
      <c r="B20" s="128"/>
      <c r="C20" s="132"/>
      <c r="D20" s="133"/>
      <c r="E20" s="128"/>
    </row>
    <row r="21" spans="2:5" s="6" customFormat="1" ht="15" customHeight="1" x14ac:dyDescent="0.35">
      <c r="B21" s="128"/>
      <c r="C21" s="132"/>
      <c r="D21" s="133"/>
      <c r="E21" s="128"/>
    </row>
    <row r="22" spans="2:5" s="6" customFormat="1" ht="15.75" customHeight="1" thickBot="1" x14ac:dyDescent="0.4">
      <c r="B22" s="129"/>
      <c r="C22" s="134"/>
      <c r="D22" s="135"/>
      <c r="E22" s="136"/>
    </row>
    <row r="23" spans="2:5" s="5" customFormat="1" ht="47.25" customHeight="1" thickTop="1" x14ac:dyDescent="0.35">
      <c r="B23" s="38">
        <v>1</v>
      </c>
      <c r="C23" s="125" t="str">
        <f>C13</f>
        <v>Ārējo lietus, ražošanas un sadzīves kanalizācijas tīklu modernizācija Kleistu ielā 28 (autobusu parks Nr.6), Rīgā</v>
      </c>
      <c r="D23" s="126"/>
      <c r="E23" s="67">
        <f>Kopsavilkums!F31</f>
        <v>0</v>
      </c>
    </row>
    <row r="24" spans="2:5" ht="15.75" customHeight="1" thickBot="1" x14ac:dyDescent="0.4">
      <c r="B24" s="42"/>
      <c r="C24" s="148"/>
      <c r="D24" s="149"/>
      <c r="E24" s="68"/>
    </row>
    <row r="25" spans="2:5" s="6" customFormat="1" ht="15" customHeight="1" thickTop="1" x14ac:dyDescent="0.35">
      <c r="B25" s="122" t="s">
        <v>38</v>
      </c>
      <c r="C25" s="123"/>
      <c r="D25" s="124"/>
      <c r="E25" s="62">
        <f>ROUND(SUM(E23:E24),2)</f>
        <v>0</v>
      </c>
    </row>
    <row r="26" spans="2:5" s="6" customFormat="1" ht="15" customHeight="1" x14ac:dyDescent="0.35">
      <c r="B26" s="150" t="s">
        <v>90</v>
      </c>
      <c r="C26" s="151"/>
      <c r="D26" s="81">
        <v>0.21</v>
      </c>
      <c r="E26" s="50">
        <f>ROUND(E25*D26,2)</f>
        <v>0</v>
      </c>
    </row>
    <row r="27" spans="2:5" s="6" customFormat="1" ht="15" customHeight="1" x14ac:dyDescent="0.35">
      <c r="B27" s="143" t="s">
        <v>85</v>
      </c>
      <c r="C27" s="144"/>
      <c r="D27" s="145"/>
      <c r="E27" s="49">
        <f>ROUND(SUM(E25:E26),2)</f>
        <v>0</v>
      </c>
    </row>
    <row r="28" spans="2:5" s="6" customFormat="1" ht="12.5" x14ac:dyDescent="0.35"/>
    <row r="29" spans="2:5" s="6" customFormat="1" ht="12.5" x14ac:dyDescent="0.35"/>
    <row r="30" spans="2:5" s="6" customFormat="1" ht="14.25" customHeight="1" x14ac:dyDescent="0.35">
      <c r="B30" s="3" t="s">
        <v>27</v>
      </c>
      <c r="C30" s="146"/>
      <c r="D30" s="146"/>
      <c r="E30" s="146"/>
    </row>
    <row r="31" spans="2:5" s="6" customFormat="1" ht="15" customHeight="1" x14ac:dyDescent="0.35">
      <c r="C31" s="147" t="s">
        <v>15</v>
      </c>
      <c r="D31" s="147"/>
      <c r="E31" s="147"/>
    </row>
    <row r="32" spans="2:5" s="6" customFormat="1" ht="15" customHeight="1" x14ac:dyDescent="0.35">
      <c r="B32" s="3" t="s">
        <v>26</v>
      </c>
      <c r="C32" s="51"/>
    </row>
    <row r="33" spans="2:5" s="6" customFormat="1" ht="15" customHeight="1" x14ac:dyDescent="0.35">
      <c r="C33" s="64"/>
      <c r="D33" s="64"/>
      <c r="E33" s="64"/>
    </row>
    <row r="34" spans="2:5" ht="15" customHeight="1" x14ac:dyDescent="0.35">
      <c r="B34" s="7" t="s">
        <v>4</v>
      </c>
      <c r="C34" s="33" t="s">
        <v>22</v>
      </c>
      <c r="D34" s="6"/>
      <c r="E34" s="6"/>
    </row>
    <row r="35" spans="2:5" x14ac:dyDescent="0.35">
      <c r="D35" s="6"/>
      <c r="E35" s="6"/>
    </row>
    <row r="38" spans="2:5" x14ac:dyDescent="0.35">
      <c r="B38" s="142" t="s">
        <v>375</v>
      </c>
      <c r="C38" s="142"/>
      <c r="D38" s="142"/>
      <c r="E38" s="142"/>
    </row>
  </sheetData>
  <mergeCells count="18">
    <mergeCell ref="B38:E38"/>
    <mergeCell ref="B27:D27"/>
    <mergeCell ref="C30:E30"/>
    <mergeCell ref="C31:E31"/>
    <mergeCell ref="C24:D24"/>
    <mergeCell ref="B26:C26"/>
    <mergeCell ref="B11:E11"/>
    <mergeCell ref="C1:E1"/>
    <mergeCell ref="B25:D25"/>
    <mergeCell ref="C23:D23"/>
    <mergeCell ref="B18:B22"/>
    <mergeCell ref="C18:D22"/>
    <mergeCell ref="E18:E22"/>
    <mergeCell ref="C13:E13"/>
    <mergeCell ref="C14:E14"/>
    <mergeCell ref="C15:E15"/>
    <mergeCell ref="D5:E5"/>
    <mergeCell ref="D6:E6"/>
  </mergeCells>
  <conditionalFormatting sqref="C23">
    <cfRule type="expression" priority="1" stopIfTrue="1">
      <formula>#REF!</formula>
    </cfRule>
  </conditionalFormatting>
  <printOptions horizontalCentered="1"/>
  <pageMargins left="0.51181102362204722" right="0.51181102362204722" top="0.78740157480314965" bottom="0.78740157480314965" header="0.31496062992125984" footer="0.31496062992125984"/>
  <pageSetup paperSize="9" scale="90" orientation="portrait" r:id="rId1"/>
  <headerFooter>
    <oddFooter>&amp;L&amp;"Arial,полужирный"&amp;8&amp;F&amp;C&amp;8Lapa  &amp;P no &amp;N&amp;R&amp;8&amp;A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95205-3905-4F20-8533-84D6AC65DC95}">
  <sheetPr>
    <pageSetUpPr fitToPage="1"/>
  </sheetPr>
  <dimension ref="B1:M41"/>
  <sheetViews>
    <sheetView zoomScaleNormal="100" workbookViewId="0"/>
  </sheetViews>
  <sheetFormatPr defaultColWidth="9.1796875" defaultRowHeight="14" x14ac:dyDescent="0.35"/>
  <cols>
    <col min="1" max="1" width="9.1796875" style="23"/>
    <col min="2" max="2" width="9" style="23" customWidth="1"/>
    <col min="3" max="3" width="12.453125" style="23" customWidth="1"/>
    <col min="4" max="4" width="32.1796875" style="23" customWidth="1"/>
    <col min="5" max="5" width="9.1796875" style="23" customWidth="1"/>
    <col min="6" max="10" width="12.7265625" style="23" customWidth="1"/>
    <col min="11" max="16384" width="9.1796875" style="23"/>
  </cols>
  <sheetData>
    <row r="1" spans="2:13" s="1" customFormat="1" ht="40.5" customHeight="1" x14ac:dyDescent="0.25">
      <c r="F1" s="2"/>
      <c r="G1" s="121" t="s">
        <v>88</v>
      </c>
      <c r="H1" s="121"/>
      <c r="I1" s="121"/>
      <c r="J1" s="121"/>
    </row>
    <row r="2" spans="2:13" s="4" customFormat="1" x14ac:dyDescent="0.3">
      <c r="B2" s="164" t="s">
        <v>30</v>
      </c>
      <c r="C2" s="164"/>
      <c r="D2" s="164"/>
      <c r="E2" s="164"/>
      <c r="F2" s="71">
        <v>1</v>
      </c>
      <c r="G2" s="71"/>
      <c r="H2" s="66"/>
      <c r="I2" s="66"/>
      <c r="J2" s="66"/>
    </row>
    <row r="3" spans="2:13" s="5" customFormat="1" ht="15" x14ac:dyDescent="0.35">
      <c r="B3" s="34"/>
      <c r="C3" s="34"/>
      <c r="D3" s="34"/>
      <c r="E3" s="34"/>
      <c r="F3" s="34"/>
      <c r="G3" s="34"/>
      <c r="H3" s="34"/>
      <c r="I3" s="34"/>
      <c r="J3" s="34"/>
      <c r="M3" s="6"/>
    </row>
    <row r="4" spans="2:13" s="53" customFormat="1" ht="13" x14ac:dyDescent="0.35">
      <c r="B4" s="52" t="s">
        <v>1</v>
      </c>
      <c r="C4" s="52"/>
      <c r="D4" s="155" t="str">
        <f>Koptame!C13</f>
        <v>Ārējo lietus, ražošanas un sadzīves kanalizācijas tīklu modernizācija Kleistu ielā 28 (autobusu parks Nr.6), Rīgā</v>
      </c>
      <c r="E4" s="155"/>
      <c r="F4" s="155"/>
      <c r="G4" s="155"/>
      <c r="H4" s="155"/>
      <c r="I4" s="155"/>
      <c r="J4" s="155"/>
      <c r="M4" s="6"/>
    </row>
    <row r="5" spans="2:13" s="54" customFormat="1" ht="12.75" customHeight="1" x14ac:dyDescent="0.35">
      <c r="B5" s="52" t="s">
        <v>2</v>
      </c>
      <c r="C5" s="52"/>
      <c r="D5" s="139" t="str">
        <f>Koptame!C14</f>
        <v>Ārējie kanalizācijas tīkli un inženierbūves</v>
      </c>
      <c r="E5" s="139"/>
      <c r="F5" s="139"/>
      <c r="G5" s="139"/>
      <c r="H5" s="139"/>
      <c r="I5" s="139"/>
      <c r="J5" s="139"/>
      <c r="M5" s="6"/>
    </row>
    <row r="6" spans="2:13" s="54" customFormat="1" ht="12.75" customHeight="1" x14ac:dyDescent="0.35">
      <c r="B6" s="52" t="s">
        <v>3</v>
      </c>
      <c r="C6" s="52"/>
      <c r="D6" s="139" t="str">
        <f>Koptame!C15</f>
        <v>Kleistu iela 28, Rīga</v>
      </c>
      <c r="E6" s="139"/>
      <c r="F6" s="139"/>
      <c r="G6" s="139"/>
      <c r="H6" s="139"/>
      <c r="I6" s="139"/>
      <c r="J6" s="139"/>
      <c r="M6" s="6"/>
    </row>
    <row r="7" spans="2:13" s="54" customFormat="1" ht="12.75" customHeight="1" x14ac:dyDescent="0.35">
      <c r="B7" s="52" t="s">
        <v>25</v>
      </c>
      <c r="C7" s="52"/>
      <c r="D7" s="139"/>
      <c r="E7" s="139"/>
      <c r="F7" s="139"/>
      <c r="G7" s="60"/>
      <c r="H7" s="55"/>
      <c r="I7" s="55"/>
      <c r="M7" s="6"/>
    </row>
    <row r="8" spans="2:13" s="54" customFormat="1" ht="13" x14ac:dyDescent="0.35">
      <c r="B8" s="52"/>
      <c r="C8" s="52"/>
      <c r="D8" s="46" t="s">
        <v>82</v>
      </c>
      <c r="E8" s="160">
        <f>F31</f>
        <v>0</v>
      </c>
      <c r="F8" s="160"/>
      <c r="J8" s="56"/>
      <c r="M8" s="6"/>
    </row>
    <row r="9" spans="2:13" s="6" customFormat="1" ht="13" x14ac:dyDescent="0.35">
      <c r="B9" s="56"/>
      <c r="C9" s="56"/>
      <c r="D9" s="46" t="s">
        <v>31</v>
      </c>
      <c r="E9" s="161">
        <f>J27</f>
        <v>0</v>
      </c>
      <c r="F9" s="161"/>
      <c r="J9" s="57"/>
    </row>
    <row r="10" spans="2:13" s="6" customFormat="1" ht="13" x14ac:dyDescent="0.35">
      <c r="G10" s="59"/>
      <c r="H10" s="59"/>
      <c r="I10" s="35"/>
      <c r="J10" s="35"/>
    </row>
    <row r="11" spans="2:13" s="6" customFormat="1" ht="12.75" customHeight="1" x14ac:dyDescent="0.35">
      <c r="B11" s="127" t="s">
        <v>5</v>
      </c>
      <c r="C11" s="131" t="s">
        <v>33</v>
      </c>
      <c r="D11" s="130" t="s">
        <v>32</v>
      </c>
      <c r="E11" s="131"/>
      <c r="F11" s="127" t="s">
        <v>36</v>
      </c>
      <c r="G11" s="162" t="s">
        <v>37</v>
      </c>
      <c r="H11" s="163"/>
      <c r="I11" s="163"/>
      <c r="J11" s="127" t="s">
        <v>13</v>
      </c>
    </row>
    <row r="12" spans="2:13" s="6" customFormat="1" ht="12.75" customHeight="1" x14ac:dyDescent="0.35">
      <c r="B12" s="128"/>
      <c r="C12" s="133"/>
      <c r="D12" s="132"/>
      <c r="E12" s="133"/>
      <c r="F12" s="128"/>
      <c r="G12" s="127" t="s">
        <v>16</v>
      </c>
      <c r="H12" s="127" t="s">
        <v>17</v>
      </c>
      <c r="I12" s="130" t="s">
        <v>18</v>
      </c>
      <c r="J12" s="128"/>
    </row>
    <row r="13" spans="2:13" s="6" customFormat="1" ht="15" customHeight="1" x14ac:dyDescent="0.35">
      <c r="B13" s="128"/>
      <c r="C13" s="133"/>
      <c r="D13" s="132"/>
      <c r="E13" s="133"/>
      <c r="F13" s="128"/>
      <c r="G13" s="128"/>
      <c r="H13" s="128"/>
      <c r="I13" s="132"/>
      <c r="J13" s="128"/>
    </row>
    <row r="14" spans="2:13" s="6" customFormat="1" ht="15" customHeight="1" x14ac:dyDescent="0.35">
      <c r="B14" s="128"/>
      <c r="C14" s="133"/>
      <c r="D14" s="132"/>
      <c r="E14" s="133"/>
      <c r="F14" s="128"/>
      <c r="G14" s="128"/>
      <c r="H14" s="128"/>
      <c r="I14" s="132"/>
      <c r="J14" s="128"/>
    </row>
    <row r="15" spans="2:13" s="6" customFormat="1" ht="15.75" customHeight="1" thickBot="1" x14ac:dyDescent="0.4">
      <c r="B15" s="129"/>
      <c r="C15" s="154"/>
      <c r="D15" s="134"/>
      <c r="E15" s="135"/>
      <c r="F15" s="136"/>
      <c r="G15" s="136"/>
      <c r="H15" s="136"/>
      <c r="I15" s="134"/>
      <c r="J15" s="136"/>
    </row>
    <row r="16" spans="2:13" s="5" customFormat="1" ht="15.75" customHeight="1" thickTop="1" x14ac:dyDescent="0.35">
      <c r="B16" s="38">
        <v>1</v>
      </c>
      <c r="C16" s="39" t="s">
        <v>359</v>
      </c>
      <c r="D16" s="125" t="s">
        <v>24</v>
      </c>
      <c r="E16" s="126"/>
      <c r="F16" s="67">
        <f>'1-1_K1'!P57</f>
        <v>0</v>
      </c>
      <c r="G16" s="67">
        <f>'1-1_K1'!M57</f>
        <v>0</v>
      </c>
      <c r="H16" s="67">
        <f>'1-1_K1'!N57</f>
        <v>0</v>
      </c>
      <c r="I16" s="67">
        <f>'1-1_K1'!O57</f>
        <v>0</v>
      </c>
      <c r="J16" s="72">
        <f>'1-1_K1'!L57</f>
        <v>0</v>
      </c>
    </row>
    <row r="17" spans="2:10" s="5" customFormat="1" ht="15" customHeight="1" x14ac:dyDescent="0.35">
      <c r="B17" s="38">
        <f>IF(B16&lt;&gt;"",B16+1,"")</f>
        <v>2</v>
      </c>
      <c r="C17" s="41" t="s">
        <v>360</v>
      </c>
      <c r="D17" s="152" t="s">
        <v>35</v>
      </c>
      <c r="E17" s="153"/>
      <c r="F17" s="67">
        <f>'1-2_K2'!P89</f>
        <v>0</v>
      </c>
      <c r="G17" s="67">
        <f>'1-2_K2'!M89</f>
        <v>0</v>
      </c>
      <c r="H17" s="67">
        <f>'1-2_K2'!N89</f>
        <v>0</v>
      </c>
      <c r="I17" s="67">
        <f>'1-2_K2'!O89</f>
        <v>0</v>
      </c>
      <c r="J17" s="67">
        <f>'1-2_K2'!L89</f>
        <v>0</v>
      </c>
    </row>
    <row r="18" spans="2:10" s="5" customFormat="1" x14ac:dyDescent="0.35">
      <c r="B18" s="38">
        <f t="shared" ref="B18:B25" si="0">IF(B17&lt;&gt;"",B17+1,"")</f>
        <v>3</v>
      </c>
      <c r="C18" s="41" t="s">
        <v>361</v>
      </c>
      <c r="D18" s="152" t="s">
        <v>96</v>
      </c>
      <c r="E18" s="153"/>
      <c r="F18" s="67">
        <f>'1-3_LK1'!P67</f>
        <v>0</v>
      </c>
      <c r="G18" s="67">
        <f>'1-3_LK1'!M67</f>
        <v>0</v>
      </c>
      <c r="H18" s="67">
        <f>'1-3_LK1'!N67</f>
        <v>0</v>
      </c>
      <c r="I18" s="67">
        <f>'1-3_LK1'!O67</f>
        <v>0</v>
      </c>
      <c r="J18" s="67">
        <f>'1-3_LK1'!L67</f>
        <v>0</v>
      </c>
    </row>
    <row r="19" spans="2:10" s="5" customFormat="1" x14ac:dyDescent="0.35">
      <c r="B19" s="38">
        <f t="shared" si="0"/>
        <v>4</v>
      </c>
      <c r="C19" s="41" t="s">
        <v>362</v>
      </c>
      <c r="D19" s="44" t="s">
        <v>97</v>
      </c>
      <c r="E19" s="45"/>
      <c r="F19" s="67">
        <f>'1-4_LK2'!P64</f>
        <v>0</v>
      </c>
      <c r="G19" s="67">
        <f>'1-4_LK2'!M64</f>
        <v>0</v>
      </c>
      <c r="H19" s="67">
        <f>'1-4_LK2'!N64</f>
        <v>0</v>
      </c>
      <c r="I19" s="67">
        <f>'1-4_LK2'!O64</f>
        <v>0</v>
      </c>
      <c r="J19" s="67">
        <f>'1-4_LK2'!L64</f>
        <v>0</v>
      </c>
    </row>
    <row r="20" spans="2:10" x14ac:dyDescent="0.35">
      <c r="B20" s="38">
        <f t="shared" si="0"/>
        <v>5</v>
      </c>
      <c r="C20" s="41" t="s">
        <v>363</v>
      </c>
      <c r="D20" s="152" t="s">
        <v>98</v>
      </c>
      <c r="E20" s="153"/>
      <c r="F20" s="67">
        <f>'1-5_DEM'!P43</f>
        <v>0</v>
      </c>
      <c r="G20" s="67">
        <f>'1-5_DEM'!M43</f>
        <v>0</v>
      </c>
      <c r="H20" s="67">
        <f>'1-5_DEM'!N43</f>
        <v>0</v>
      </c>
      <c r="I20" s="67">
        <f>'1-5_DEM'!O43</f>
        <v>0</v>
      </c>
      <c r="J20" s="67">
        <f>'1-5_DEM'!L43</f>
        <v>0</v>
      </c>
    </row>
    <row r="21" spans="2:10" x14ac:dyDescent="0.35">
      <c r="B21" s="38">
        <f t="shared" si="0"/>
        <v>6</v>
      </c>
      <c r="C21" s="41" t="s">
        <v>364</v>
      </c>
      <c r="D21" s="152" t="s">
        <v>99</v>
      </c>
      <c r="E21" s="153"/>
      <c r="F21" s="67">
        <f>'1-6_BK'!P33</f>
        <v>0</v>
      </c>
      <c r="G21" s="67">
        <f>'1-6_BK'!M33</f>
        <v>0</v>
      </c>
      <c r="H21" s="67">
        <f>'1-6_BK'!N33</f>
        <v>0</v>
      </c>
      <c r="I21" s="67">
        <f>'1-6_BK'!O33</f>
        <v>0</v>
      </c>
      <c r="J21" s="67">
        <f>'1-6_BK'!L33</f>
        <v>0</v>
      </c>
    </row>
    <row r="22" spans="2:10" x14ac:dyDescent="0.35">
      <c r="B22" s="38">
        <f t="shared" si="0"/>
        <v>7</v>
      </c>
      <c r="C22" s="41" t="s">
        <v>365</v>
      </c>
      <c r="D22" s="152" t="s">
        <v>100</v>
      </c>
      <c r="E22" s="153"/>
      <c r="F22" s="67">
        <f>'1-7_VS-1'!P61</f>
        <v>0</v>
      </c>
      <c r="G22" s="67">
        <f>'1-7_VS-1'!M61</f>
        <v>0</v>
      </c>
      <c r="H22" s="67">
        <f>'1-7_VS-1'!N61</f>
        <v>0</v>
      </c>
      <c r="I22" s="67">
        <f>'1-7_VS-1'!O61</f>
        <v>0</v>
      </c>
      <c r="J22" s="67">
        <f>'1-7_VS-1'!L61</f>
        <v>0</v>
      </c>
    </row>
    <row r="23" spans="2:10" x14ac:dyDescent="0.35">
      <c r="B23" s="38">
        <f t="shared" si="0"/>
        <v>8</v>
      </c>
      <c r="C23" s="41" t="s">
        <v>366</v>
      </c>
      <c r="D23" s="152" t="s">
        <v>101</v>
      </c>
      <c r="E23" s="153"/>
      <c r="F23" s="67">
        <f>'1-8_VS-2'!P63</f>
        <v>0</v>
      </c>
      <c r="G23" s="67">
        <f>'1-8_VS-2'!M63</f>
        <v>0</v>
      </c>
      <c r="H23" s="67">
        <f>'1-8_VS-2'!N63</f>
        <v>0</v>
      </c>
      <c r="I23" s="67">
        <f>'1-8_VS-2'!O63</f>
        <v>0</v>
      </c>
      <c r="J23" s="67">
        <f>'1-8_VS-2'!L63</f>
        <v>0</v>
      </c>
    </row>
    <row r="24" spans="2:10" x14ac:dyDescent="0.35">
      <c r="B24" s="38">
        <f t="shared" si="0"/>
        <v>9</v>
      </c>
      <c r="C24" s="41" t="s">
        <v>367</v>
      </c>
      <c r="D24" s="152" t="s">
        <v>102</v>
      </c>
      <c r="E24" s="153"/>
      <c r="F24" s="67">
        <f>'1-9_VS-3'!P49</f>
        <v>0</v>
      </c>
      <c r="G24" s="67">
        <f>'1-9_VS-3'!M49</f>
        <v>0</v>
      </c>
      <c r="H24" s="67">
        <f>'1-9_VS-3'!N49</f>
        <v>0</v>
      </c>
      <c r="I24" s="67">
        <f>'1-9_VS-3'!O49</f>
        <v>0</v>
      </c>
      <c r="J24" s="67">
        <f>'1-9_VS-3'!L49</f>
        <v>0</v>
      </c>
    </row>
    <row r="25" spans="2:10" x14ac:dyDescent="0.35">
      <c r="B25" s="38">
        <f t="shared" si="0"/>
        <v>10</v>
      </c>
      <c r="C25" s="41" t="s">
        <v>368</v>
      </c>
      <c r="D25" s="152" t="s">
        <v>103</v>
      </c>
      <c r="E25" s="153"/>
      <c r="F25" s="67">
        <f>'1-10_TS-CD'!P59</f>
        <v>0</v>
      </c>
      <c r="G25" s="67">
        <f>'1-10_TS-CD'!M59</f>
        <v>0</v>
      </c>
      <c r="H25" s="67">
        <f>'1-10_TS-CD'!N59</f>
        <v>0</v>
      </c>
      <c r="I25" s="67">
        <f>'1-10_TS-CD'!O59</f>
        <v>0</v>
      </c>
      <c r="J25" s="67">
        <f>'1-10_TS-CD'!L59</f>
        <v>0</v>
      </c>
    </row>
    <row r="26" spans="2:10" ht="15.75" customHeight="1" thickBot="1" x14ac:dyDescent="0.4">
      <c r="B26" s="42"/>
      <c r="C26" s="43"/>
      <c r="D26" s="148"/>
      <c r="E26" s="149"/>
      <c r="F26" s="68"/>
      <c r="G26" s="68"/>
      <c r="H26" s="68"/>
      <c r="I26" s="68"/>
      <c r="J26" s="68"/>
    </row>
    <row r="27" spans="2:10" s="6" customFormat="1" ht="15.75" customHeight="1" thickTop="1" x14ac:dyDescent="0.35">
      <c r="B27" s="48"/>
      <c r="C27" s="47"/>
      <c r="D27" s="159" t="s">
        <v>38</v>
      </c>
      <c r="E27" s="159"/>
      <c r="F27" s="69">
        <f>ROUND(SUM(F16:F26),2)</f>
        <v>0</v>
      </c>
      <c r="G27" s="84">
        <f>ROUND(SUM(G16:G26),2)</f>
        <v>0</v>
      </c>
      <c r="H27" s="84">
        <f>ROUND(SUM(H16:H26),2)</f>
        <v>0</v>
      </c>
      <c r="I27" s="84">
        <f>ROUND(SUM(I16:I26),2)</f>
        <v>0</v>
      </c>
      <c r="J27" s="84">
        <f>ROUND(SUM(J16:J26),2)</f>
        <v>0</v>
      </c>
    </row>
    <row r="28" spans="2:10" s="6" customFormat="1" ht="15" customHeight="1" x14ac:dyDescent="0.35">
      <c r="B28" s="150" t="s">
        <v>91</v>
      </c>
      <c r="C28" s="151"/>
      <c r="D28" s="151"/>
      <c r="E28" s="65">
        <v>0</v>
      </c>
      <c r="F28" s="50">
        <f>ROUND(F27*E28,2)</f>
        <v>0</v>
      </c>
    </row>
    <row r="29" spans="2:10" s="6" customFormat="1" ht="15" customHeight="1" x14ac:dyDescent="0.35">
      <c r="B29" s="157" t="s">
        <v>92</v>
      </c>
      <c r="C29" s="158"/>
      <c r="D29" s="158"/>
      <c r="E29" s="77">
        <v>0</v>
      </c>
      <c r="F29" s="63">
        <f>ROUND(F28*E29,2)</f>
        <v>0</v>
      </c>
    </row>
    <row r="30" spans="2:10" s="6" customFormat="1" ht="15" customHeight="1" x14ac:dyDescent="0.35">
      <c r="B30" s="150" t="s">
        <v>93</v>
      </c>
      <c r="C30" s="151"/>
      <c r="D30" s="151"/>
      <c r="E30" s="78">
        <v>0</v>
      </c>
      <c r="F30" s="50">
        <f>ROUND(F27*E30,2)</f>
        <v>0</v>
      </c>
    </row>
    <row r="31" spans="2:10" s="6" customFormat="1" ht="15" customHeight="1" x14ac:dyDescent="0.35">
      <c r="B31" s="143" t="s">
        <v>82</v>
      </c>
      <c r="C31" s="144"/>
      <c r="D31" s="144"/>
      <c r="E31" s="145"/>
      <c r="F31" s="49">
        <f>F27+F28+F30</f>
        <v>0</v>
      </c>
    </row>
    <row r="32" spans="2:10" s="6" customFormat="1" ht="12.5" x14ac:dyDescent="0.35"/>
    <row r="33" spans="3:10" s="6" customFormat="1" x14ac:dyDescent="0.35">
      <c r="G33" s="23"/>
      <c r="H33" s="23"/>
      <c r="I33" s="23"/>
      <c r="J33" s="23"/>
    </row>
    <row r="34" spans="3:10" s="6" customFormat="1" ht="14.25" customHeight="1" x14ac:dyDescent="0.35">
      <c r="C34" s="3" t="s">
        <v>27</v>
      </c>
      <c r="D34" s="146"/>
      <c r="E34" s="146"/>
      <c r="F34" s="146"/>
      <c r="G34" s="23"/>
      <c r="H34" s="23"/>
      <c r="I34" s="23"/>
      <c r="J34" s="23"/>
    </row>
    <row r="35" spans="3:10" s="6" customFormat="1" ht="15" customHeight="1" x14ac:dyDescent="0.35">
      <c r="D35" s="156" t="s">
        <v>15</v>
      </c>
      <c r="E35" s="156"/>
      <c r="F35" s="156"/>
      <c r="G35" s="23"/>
      <c r="H35" s="23"/>
      <c r="I35" s="23"/>
      <c r="J35" s="23"/>
    </row>
    <row r="36" spans="3:10" ht="15" customHeight="1" x14ac:dyDescent="0.35">
      <c r="C36" s="7" t="s">
        <v>4</v>
      </c>
      <c r="D36" s="33" t="str">
        <f>Koptame!C34</f>
        <v>01.07.2026.</v>
      </c>
    </row>
    <row r="39" spans="3:10" x14ac:dyDescent="0.35">
      <c r="C39" s="3" t="s">
        <v>14</v>
      </c>
      <c r="D39" s="146"/>
      <c r="E39" s="146"/>
      <c r="F39" s="146"/>
    </row>
    <row r="40" spans="3:10" x14ac:dyDescent="0.35">
      <c r="D40" s="156" t="s">
        <v>15</v>
      </c>
      <c r="E40" s="156"/>
      <c r="F40" s="156"/>
    </row>
    <row r="41" spans="3:10" x14ac:dyDescent="0.35">
      <c r="C41" s="3" t="s">
        <v>26</v>
      </c>
      <c r="D41" s="51"/>
    </row>
  </sheetData>
  <mergeCells count="36">
    <mergeCell ref="B11:B15"/>
    <mergeCell ref="F11:F15"/>
    <mergeCell ref="G1:J1"/>
    <mergeCell ref="D5:J5"/>
    <mergeCell ref="D6:J6"/>
    <mergeCell ref="E8:F8"/>
    <mergeCell ref="E9:F9"/>
    <mergeCell ref="J11:J15"/>
    <mergeCell ref="G11:I11"/>
    <mergeCell ref="I12:I15"/>
    <mergeCell ref="G12:G15"/>
    <mergeCell ref="H12:H15"/>
    <mergeCell ref="D7:F7"/>
    <mergeCell ref="B2:E2"/>
    <mergeCell ref="D11:E15"/>
    <mergeCell ref="D39:F39"/>
    <mergeCell ref="D40:F40"/>
    <mergeCell ref="B29:D29"/>
    <mergeCell ref="B28:D28"/>
    <mergeCell ref="D25:E25"/>
    <mergeCell ref="D26:E26"/>
    <mergeCell ref="D27:E27"/>
    <mergeCell ref="B31:E31"/>
    <mergeCell ref="B30:D30"/>
    <mergeCell ref="D34:F34"/>
    <mergeCell ref="D35:F35"/>
    <mergeCell ref="D20:E20"/>
    <mergeCell ref="D21:E21"/>
    <mergeCell ref="D22:E22"/>
    <mergeCell ref="D23:E23"/>
    <mergeCell ref="D24:E24"/>
    <mergeCell ref="D16:E16"/>
    <mergeCell ref="D17:E17"/>
    <mergeCell ref="D18:E18"/>
    <mergeCell ref="C11:C15"/>
    <mergeCell ref="D4:J4"/>
  </mergeCells>
  <phoneticPr fontId="22" type="noConversion"/>
  <conditionalFormatting sqref="D16:D25">
    <cfRule type="expression" priority="4" stopIfTrue="1">
      <formula>#REF!</formula>
    </cfRule>
  </conditionalFormatting>
  <printOptions horizontalCentered="1"/>
  <pageMargins left="0.51181102362204722" right="0.51181102362204722" top="0.78740157480314965" bottom="0.78740157480314965" header="0.31496062992125984" footer="0.31496062992125984"/>
  <pageSetup paperSize="9" scale="73" orientation="portrait" r:id="rId1"/>
  <headerFooter>
    <oddFooter>&amp;L&amp;"Arial,полужирный"&amp;8&amp;F&amp;C&amp;8Lapa  &amp;P no &amp;N&amp;R&amp;8&amp;A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E56971-EBAF-4186-AE8D-8D369EAE3B78}">
  <sheetPr>
    <pageSetUpPr fitToPage="1"/>
  </sheetPr>
  <dimension ref="B1:S66"/>
  <sheetViews>
    <sheetView zoomScaleNormal="100" workbookViewId="0"/>
  </sheetViews>
  <sheetFormatPr defaultColWidth="9.1796875" defaultRowHeight="14" x14ac:dyDescent="0.35"/>
  <cols>
    <col min="1" max="1" width="9.1796875" style="23"/>
    <col min="2" max="2" width="9" style="23" customWidth="1"/>
    <col min="3" max="3" width="42.26953125" style="23" customWidth="1"/>
    <col min="4" max="4" width="7.54296875" style="23" customWidth="1"/>
    <col min="5" max="8" width="8.1796875" style="23" customWidth="1"/>
    <col min="9" max="9" width="10.26953125" style="23" customWidth="1"/>
    <col min="10" max="10" width="8.54296875" style="23" customWidth="1"/>
    <col min="11" max="13" width="9.1796875" style="23" customWidth="1"/>
    <col min="14" max="14" width="10.26953125" style="23" customWidth="1"/>
    <col min="15" max="15" width="9.1796875" style="23" customWidth="1"/>
    <col min="16" max="16" width="10.1796875" style="23" customWidth="1"/>
    <col min="17" max="16384" width="9.1796875" style="23"/>
  </cols>
  <sheetData>
    <row r="1" spans="2:19" s="1" customFormat="1" ht="40.5" customHeight="1" x14ac:dyDescent="0.25">
      <c r="D1" s="2"/>
      <c r="M1" s="121" t="s">
        <v>89</v>
      </c>
      <c r="N1" s="121"/>
      <c r="O1" s="121"/>
      <c r="P1" s="121"/>
    </row>
    <row r="2" spans="2:19" s="31" customFormat="1" ht="15" customHeight="1" x14ac:dyDescent="0.35">
      <c r="B2" s="32"/>
      <c r="C2" s="166" t="s">
        <v>0</v>
      </c>
      <c r="D2" s="166"/>
      <c r="E2" s="166"/>
      <c r="F2" s="166"/>
      <c r="G2" s="166"/>
      <c r="H2" s="166"/>
      <c r="I2" s="167" t="s">
        <v>34</v>
      </c>
      <c r="J2" s="167"/>
      <c r="K2" s="32"/>
      <c r="L2" s="32"/>
      <c r="M2" s="32"/>
      <c r="N2" s="32"/>
      <c r="O2" s="32"/>
      <c r="P2" s="32"/>
    </row>
    <row r="3" spans="2:19" s="5" customFormat="1" ht="24.75" customHeight="1" x14ac:dyDescent="0.35">
      <c r="B3" s="31"/>
      <c r="C3" s="165" t="s">
        <v>24</v>
      </c>
      <c r="D3" s="165"/>
      <c r="E3" s="165"/>
      <c r="F3" s="165"/>
      <c r="G3" s="165"/>
      <c r="H3" s="165"/>
      <c r="I3" s="165"/>
      <c r="J3" s="165"/>
      <c r="K3" s="165"/>
      <c r="L3" s="165"/>
      <c r="M3" s="165"/>
      <c r="N3" s="165"/>
      <c r="O3" s="165"/>
      <c r="P3" s="31"/>
    </row>
    <row r="4" spans="2:19" s="5" customFormat="1" x14ac:dyDescent="0.35">
      <c r="B4" s="31"/>
      <c r="C4" s="156" t="s">
        <v>29</v>
      </c>
      <c r="D4" s="156"/>
      <c r="E4" s="156"/>
      <c r="F4" s="156"/>
      <c r="G4" s="156"/>
      <c r="H4" s="156"/>
      <c r="I4" s="156"/>
      <c r="J4" s="156"/>
      <c r="K4" s="156"/>
      <c r="L4" s="156"/>
      <c r="M4" s="156"/>
      <c r="N4" s="156"/>
      <c r="O4" s="156"/>
      <c r="P4" s="31"/>
      <c r="S4" s="6"/>
    </row>
    <row r="5" spans="2:19" s="53" customFormat="1" ht="13" x14ac:dyDescent="0.35">
      <c r="B5" s="52" t="s">
        <v>1</v>
      </c>
      <c r="C5" s="60"/>
      <c r="D5" s="155" t="str">
        <f>Koptame!C13</f>
        <v>Ārējo lietus, ražošanas un sadzīves kanalizācijas tīklu modernizācija Kleistu ielā 28 (autobusu parks Nr.6), Rīgā</v>
      </c>
      <c r="E5" s="155"/>
      <c r="F5" s="155"/>
      <c r="G5" s="155"/>
      <c r="H5" s="155"/>
      <c r="I5" s="155"/>
      <c r="J5" s="155"/>
      <c r="K5" s="155"/>
      <c r="L5" s="155"/>
      <c r="M5" s="155"/>
      <c r="N5" s="155"/>
      <c r="O5" s="155"/>
      <c r="P5" s="60"/>
      <c r="S5" s="6"/>
    </row>
    <row r="6" spans="2:19" s="54" customFormat="1" ht="12.75" customHeight="1" x14ac:dyDescent="0.35">
      <c r="B6" s="52" t="s">
        <v>2</v>
      </c>
      <c r="C6" s="60"/>
      <c r="D6" s="155" t="str">
        <f>Koptame!C14</f>
        <v>Ārējie kanalizācijas tīkli un inženierbūves</v>
      </c>
      <c r="E6" s="155"/>
      <c r="F6" s="155"/>
      <c r="G6" s="155"/>
      <c r="H6" s="155"/>
      <c r="I6" s="155"/>
      <c r="J6" s="155"/>
      <c r="K6" s="155"/>
      <c r="L6" s="155"/>
      <c r="M6" s="155"/>
      <c r="N6" s="155"/>
      <c r="O6" s="155"/>
      <c r="P6" s="55"/>
      <c r="S6" s="6"/>
    </row>
    <row r="7" spans="2:19" s="54" customFormat="1" ht="12.75" customHeight="1" x14ac:dyDescent="0.35">
      <c r="B7" s="52" t="s">
        <v>3</v>
      </c>
      <c r="C7" s="60"/>
      <c r="D7" s="155" t="str">
        <f>Koptame!C15</f>
        <v>Kleistu iela 28, Rīga</v>
      </c>
      <c r="E7" s="155"/>
      <c r="F7" s="155"/>
      <c r="G7" s="155"/>
      <c r="H7" s="155"/>
      <c r="I7" s="155"/>
      <c r="J7" s="155"/>
      <c r="K7" s="155"/>
      <c r="L7" s="155"/>
      <c r="M7" s="155"/>
      <c r="N7" s="155"/>
      <c r="O7" s="155"/>
      <c r="P7" s="55"/>
      <c r="S7" s="6"/>
    </row>
    <row r="8" spans="2:19" s="54" customFormat="1" ht="12.75" customHeight="1" x14ac:dyDescent="0.35">
      <c r="B8" s="52" t="s">
        <v>25</v>
      </c>
      <c r="D8" s="139"/>
      <c r="E8" s="139"/>
      <c r="F8" s="139"/>
      <c r="G8" s="139"/>
      <c r="H8" s="55"/>
      <c r="I8" s="55"/>
      <c r="J8" s="55"/>
      <c r="K8" s="55"/>
      <c r="L8" s="55"/>
      <c r="M8" s="55"/>
      <c r="N8" s="55"/>
      <c r="O8" s="55"/>
      <c r="P8" s="55"/>
      <c r="S8" s="6"/>
    </row>
    <row r="9" spans="2:19" s="54" customFormat="1" ht="12.75" customHeight="1" x14ac:dyDescent="0.35">
      <c r="B9" s="52"/>
      <c r="D9" s="56"/>
      <c r="E9" s="56"/>
      <c r="F9" s="56"/>
      <c r="G9" s="56"/>
      <c r="H9" s="56"/>
      <c r="I9" s="56"/>
      <c r="J9" s="56"/>
      <c r="K9" s="56"/>
      <c r="L9" s="56"/>
      <c r="M9" s="56"/>
      <c r="N9" s="56"/>
      <c r="O9" s="56"/>
      <c r="P9" s="56"/>
      <c r="S9" s="6"/>
    </row>
    <row r="10" spans="2:19" s="6" customFormat="1" ht="13" x14ac:dyDescent="0.35">
      <c r="B10" s="56" t="s">
        <v>23</v>
      </c>
      <c r="D10" s="58"/>
      <c r="E10" s="58"/>
      <c r="F10" s="58"/>
      <c r="G10" s="58"/>
      <c r="H10" s="58"/>
      <c r="I10" s="58"/>
      <c r="J10" s="58"/>
      <c r="K10" s="58"/>
      <c r="L10" s="58"/>
      <c r="M10" s="58"/>
      <c r="N10" s="46" t="s">
        <v>4</v>
      </c>
      <c r="O10" s="173" t="str">
        <f>Koptame!C34</f>
        <v>01.07.2026.</v>
      </c>
      <c r="P10" s="173"/>
    </row>
    <row r="11" spans="2:19" s="6" customFormat="1" ht="15" customHeight="1" x14ac:dyDescent="0.35">
      <c r="B11" s="56"/>
      <c r="D11" s="58"/>
      <c r="E11" s="58"/>
      <c r="F11" s="58"/>
      <c r="G11" s="58"/>
      <c r="H11" s="58"/>
      <c r="I11" s="58"/>
      <c r="J11" s="58"/>
      <c r="K11" s="58"/>
      <c r="L11" s="58"/>
      <c r="M11" s="58"/>
      <c r="N11" s="46" t="s">
        <v>21</v>
      </c>
      <c r="O11" s="169">
        <f>P57</f>
        <v>0</v>
      </c>
      <c r="P11" s="169"/>
    </row>
    <row r="12" spans="2:19" s="6" customFormat="1" ht="13.5" thickBot="1" x14ac:dyDescent="0.4">
      <c r="K12" s="61"/>
      <c r="L12" s="61"/>
      <c r="M12" s="61"/>
      <c r="N12" s="61"/>
      <c r="O12" s="8"/>
      <c r="P12" s="8"/>
    </row>
    <row r="13" spans="2:19" s="6" customFormat="1" ht="12.75" customHeight="1" x14ac:dyDescent="0.35">
      <c r="B13" s="187" t="s">
        <v>5</v>
      </c>
      <c r="C13" s="190" t="s">
        <v>6</v>
      </c>
      <c r="D13" s="190" t="s">
        <v>7</v>
      </c>
      <c r="E13" s="177" t="s">
        <v>8</v>
      </c>
      <c r="F13" s="180" t="s">
        <v>9</v>
      </c>
      <c r="G13" s="181"/>
      <c r="H13" s="181"/>
      <c r="I13" s="181"/>
      <c r="J13" s="181"/>
      <c r="K13" s="182"/>
      <c r="L13" s="180" t="s">
        <v>10</v>
      </c>
      <c r="M13" s="181"/>
      <c r="N13" s="181"/>
      <c r="O13" s="181"/>
      <c r="P13" s="182"/>
    </row>
    <row r="14" spans="2:19" s="6" customFormat="1" ht="12.75" customHeight="1" x14ac:dyDescent="0.35">
      <c r="B14" s="188"/>
      <c r="C14" s="191"/>
      <c r="D14" s="191"/>
      <c r="E14" s="178"/>
      <c r="F14" s="183" t="s">
        <v>11</v>
      </c>
      <c r="G14" s="170" t="s">
        <v>12</v>
      </c>
      <c r="H14" s="170" t="s">
        <v>16</v>
      </c>
      <c r="I14" s="170" t="s">
        <v>17</v>
      </c>
      <c r="J14" s="170" t="s">
        <v>18</v>
      </c>
      <c r="K14" s="174" t="s">
        <v>19</v>
      </c>
      <c r="L14" s="183" t="s">
        <v>13</v>
      </c>
      <c r="M14" s="170" t="s">
        <v>16</v>
      </c>
      <c r="N14" s="170" t="s">
        <v>17</v>
      </c>
      <c r="O14" s="170" t="s">
        <v>18</v>
      </c>
      <c r="P14" s="174" t="s">
        <v>20</v>
      </c>
    </row>
    <row r="15" spans="2:19" s="6" customFormat="1" ht="15" customHeight="1" x14ac:dyDescent="0.35">
      <c r="B15" s="188"/>
      <c r="C15" s="191"/>
      <c r="D15" s="191"/>
      <c r="E15" s="178"/>
      <c r="F15" s="184"/>
      <c r="G15" s="171"/>
      <c r="H15" s="171"/>
      <c r="I15" s="171"/>
      <c r="J15" s="171"/>
      <c r="K15" s="175"/>
      <c r="L15" s="184"/>
      <c r="M15" s="171"/>
      <c r="N15" s="171"/>
      <c r="O15" s="171"/>
      <c r="P15" s="175"/>
    </row>
    <row r="16" spans="2:19" s="6" customFormat="1" ht="15" customHeight="1" x14ac:dyDescent="0.35">
      <c r="B16" s="188"/>
      <c r="C16" s="191"/>
      <c r="D16" s="191"/>
      <c r="E16" s="178"/>
      <c r="F16" s="184"/>
      <c r="G16" s="186"/>
      <c r="H16" s="171"/>
      <c r="I16" s="171"/>
      <c r="J16" s="171"/>
      <c r="K16" s="175"/>
      <c r="L16" s="184"/>
      <c r="M16" s="171"/>
      <c r="N16" s="171"/>
      <c r="O16" s="171"/>
      <c r="P16" s="175"/>
    </row>
    <row r="17" spans="2:16" s="6" customFormat="1" ht="15.75" customHeight="1" thickBot="1" x14ac:dyDescent="0.4">
      <c r="B17" s="189"/>
      <c r="C17" s="192"/>
      <c r="D17" s="192"/>
      <c r="E17" s="179"/>
      <c r="F17" s="185"/>
      <c r="G17" s="172"/>
      <c r="H17" s="172"/>
      <c r="I17" s="172"/>
      <c r="J17" s="172"/>
      <c r="K17" s="176"/>
      <c r="L17" s="185"/>
      <c r="M17" s="172"/>
      <c r="N17" s="172"/>
      <c r="O17" s="172"/>
      <c r="P17" s="176"/>
    </row>
    <row r="18" spans="2:16" s="6" customFormat="1" ht="13.5" thickTop="1" thickBot="1" x14ac:dyDescent="0.4">
      <c r="B18" s="9">
        <v>1</v>
      </c>
      <c r="C18" s="11">
        <v>2</v>
      </c>
      <c r="D18" s="11">
        <v>3</v>
      </c>
      <c r="E18" s="12">
        <v>4</v>
      </c>
      <c r="F18" s="9">
        <v>5</v>
      </c>
      <c r="G18" s="11">
        <v>6</v>
      </c>
      <c r="H18" s="11">
        <v>7</v>
      </c>
      <c r="I18" s="11">
        <v>8</v>
      </c>
      <c r="J18" s="11">
        <v>9</v>
      </c>
      <c r="K18" s="13">
        <v>10</v>
      </c>
      <c r="L18" s="9">
        <v>11</v>
      </c>
      <c r="M18" s="11">
        <v>12</v>
      </c>
      <c r="N18" s="11">
        <v>13</v>
      </c>
      <c r="O18" s="10">
        <v>14</v>
      </c>
      <c r="P18" s="13">
        <v>15</v>
      </c>
    </row>
    <row r="19" spans="2:16" s="5" customFormat="1" ht="14.5" thickTop="1" x14ac:dyDescent="0.35">
      <c r="B19" s="18">
        <v>1</v>
      </c>
      <c r="C19" s="37" t="s">
        <v>39</v>
      </c>
      <c r="D19" s="20"/>
      <c r="E19" s="21"/>
      <c r="F19" s="14"/>
      <c r="G19" s="80"/>
      <c r="H19" s="15"/>
      <c r="I19" s="80"/>
      <c r="J19" s="15"/>
      <c r="K19" s="16"/>
      <c r="L19" s="22"/>
      <c r="M19" s="17"/>
      <c r="N19" s="17"/>
      <c r="O19" s="17"/>
      <c r="P19" s="16"/>
    </row>
    <row r="20" spans="2:16" s="5" customFormat="1" ht="34.5" x14ac:dyDescent="0.35">
      <c r="B20" s="18">
        <f>IF(B19&lt;&gt;"",B19+1,"")</f>
        <v>2</v>
      </c>
      <c r="C20" s="19" t="s">
        <v>40</v>
      </c>
      <c r="D20" s="20" t="s">
        <v>41</v>
      </c>
      <c r="E20" s="21">
        <v>5.3</v>
      </c>
      <c r="F20" s="83"/>
      <c r="G20" s="29"/>
      <c r="H20" s="15">
        <f t="shared" ref="H20:H37" si="0">ROUND(F20*G20,2)</f>
        <v>0</v>
      </c>
      <c r="I20" s="29"/>
      <c r="J20" s="30"/>
      <c r="K20" s="16">
        <f t="shared" ref="K20:K37" si="1">ROUND(SUM(H20:J20),2)</f>
        <v>0</v>
      </c>
      <c r="L20" s="22">
        <f t="shared" ref="L20:L37" si="2">ROUND(E20*F20,2)</f>
        <v>0</v>
      </c>
      <c r="M20" s="17">
        <f t="shared" ref="M20:M37" si="3">ROUND(E20*H20,2)</f>
        <v>0</v>
      </c>
      <c r="N20" s="17">
        <f t="shared" ref="N20:N37" si="4">ROUND(E20*I20,2)</f>
        <v>0</v>
      </c>
      <c r="O20" s="17">
        <f t="shared" ref="O20:O37" si="5">ROUND(E20*J20,2)</f>
        <v>0</v>
      </c>
      <c r="P20" s="16">
        <f t="shared" ref="P20:P37" si="6">ROUND(SUM(M20:O20),2)</f>
        <v>0</v>
      </c>
    </row>
    <row r="21" spans="2:16" s="5" customFormat="1" ht="34.5" x14ac:dyDescent="0.35">
      <c r="B21" s="18">
        <f t="shared" ref="B21:B39" si="7">IF(B20&lt;&gt;"",B20+1,"")</f>
        <v>3</v>
      </c>
      <c r="C21" s="19" t="s">
        <v>42</v>
      </c>
      <c r="D21" s="20" t="s">
        <v>41</v>
      </c>
      <c r="E21" s="21">
        <v>2.5</v>
      </c>
      <c r="F21" s="83"/>
      <c r="G21" s="29"/>
      <c r="H21" s="15">
        <f t="shared" si="0"/>
        <v>0</v>
      </c>
      <c r="I21" s="29"/>
      <c r="J21" s="30"/>
      <c r="K21" s="16">
        <f t="shared" si="1"/>
        <v>0</v>
      </c>
      <c r="L21" s="22">
        <f t="shared" si="2"/>
        <v>0</v>
      </c>
      <c r="M21" s="17">
        <f t="shared" si="3"/>
        <v>0</v>
      </c>
      <c r="N21" s="17">
        <f t="shared" si="4"/>
        <v>0</v>
      </c>
      <c r="O21" s="17">
        <f t="shared" si="5"/>
        <v>0</v>
      </c>
      <c r="P21" s="16">
        <f t="shared" si="6"/>
        <v>0</v>
      </c>
    </row>
    <row r="22" spans="2:16" s="5" customFormat="1" ht="34.5" x14ac:dyDescent="0.35">
      <c r="B22" s="18">
        <f t="shared" si="7"/>
        <v>4</v>
      </c>
      <c r="C22" s="19" t="s">
        <v>43</v>
      </c>
      <c r="D22" s="20" t="s">
        <v>41</v>
      </c>
      <c r="E22" s="21">
        <v>104.9</v>
      </c>
      <c r="F22" s="83"/>
      <c r="G22" s="29"/>
      <c r="H22" s="15">
        <f t="shared" si="0"/>
        <v>0</v>
      </c>
      <c r="I22" s="29"/>
      <c r="J22" s="30"/>
      <c r="K22" s="16">
        <f t="shared" si="1"/>
        <v>0</v>
      </c>
      <c r="L22" s="22">
        <f t="shared" si="2"/>
        <v>0</v>
      </c>
      <c r="M22" s="17">
        <f t="shared" si="3"/>
        <v>0</v>
      </c>
      <c r="N22" s="17">
        <f t="shared" si="4"/>
        <v>0</v>
      </c>
      <c r="O22" s="17">
        <f t="shared" si="5"/>
        <v>0</v>
      </c>
      <c r="P22" s="16">
        <f t="shared" si="6"/>
        <v>0</v>
      </c>
    </row>
    <row r="23" spans="2:16" s="5" customFormat="1" ht="34.5" x14ac:dyDescent="0.35">
      <c r="B23" s="18">
        <f t="shared" si="7"/>
        <v>5</v>
      </c>
      <c r="C23" s="19" t="s">
        <v>44</v>
      </c>
      <c r="D23" s="20" t="s">
        <v>41</v>
      </c>
      <c r="E23" s="21">
        <v>10.3</v>
      </c>
      <c r="F23" s="83"/>
      <c r="G23" s="29"/>
      <c r="H23" s="15">
        <f t="shared" si="0"/>
        <v>0</v>
      </c>
      <c r="I23" s="29"/>
      <c r="J23" s="30"/>
      <c r="K23" s="16">
        <f t="shared" si="1"/>
        <v>0</v>
      </c>
      <c r="L23" s="22">
        <f t="shared" si="2"/>
        <v>0</v>
      </c>
      <c r="M23" s="17">
        <f t="shared" si="3"/>
        <v>0</v>
      </c>
      <c r="N23" s="17">
        <f t="shared" si="4"/>
        <v>0</v>
      </c>
      <c r="O23" s="17">
        <f t="shared" si="5"/>
        <v>0</v>
      </c>
      <c r="P23" s="16">
        <f t="shared" si="6"/>
        <v>0</v>
      </c>
    </row>
    <row r="24" spans="2:16" s="5" customFormat="1" ht="34.5" x14ac:dyDescent="0.35">
      <c r="B24" s="18">
        <f t="shared" si="7"/>
        <v>6</v>
      </c>
      <c r="C24" s="19" t="s">
        <v>45</v>
      </c>
      <c r="D24" s="20" t="s">
        <v>41</v>
      </c>
      <c r="E24" s="21">
        <v>10.5</v>
      </c>
      <c r="F24" s="83"/>
      <c r="G24" s="29"/>
      <c r="H24" s="15">
        <f t="shared" si="0"/>
        <v>0</v>
      </c>
      <c r="I24" s="29"/>
      <c r="J24" s="30"/>
      <c r="K24" s="16">
        <f t="shared" si="1"/>
        <v>0</v>
      </c>
      <c r="L24" s="22">
        <f t="shared" si="2"/>
        <v>0</v>
      </c>
      <c r="M24" s="17">
        <f t="shared" si="3"/>
        <v>0</v>
      </c>
      <c r="N24" s="17">
        <f t="shared" si="4"/>
        <v>0</v>
      </c>
      <c r="O24" s="17">
        <f t="shared" si="5"/>
        <v>0</v>
      </c>
      <c r="P24" s="16">
        <f t="shared" si="6"/>
        <v>0</v>
      </c>
    </row>
    <row r="25" spans="2:16" s="5" customFormat="1" ht="46" x14ac:dyDescent="0.35">
      <c r="B25" s="18">
        <f t="shared" si="7"/>
        <v>7</v>
      </c>
      <c r="C25" s="19" t="s">
        <v>46</v>
      </c>
      <c r="D25" s="20" t="s">
        <v>41</v>
      </c>
      <c r="E25" s="21">
        <v>125.7</v>
      </c>
      <c r="F25" s="83"/>
      <c r="G25" s="29"/>
      <c r="H25" s="15">
        <f t="shared" si="0"/>
        <v>0</v>
      </c>
      <c r="I25" s="29"/>
      <c r="J25" s="30"/>
      <c r="K25" s="16">
        <f t="shared" si="1"/>
        <v>0</v>
      </c>
      <c r="L25" s="22">
        <f t="shared" si="2"/>
        <v>0</v>
      </c>
      <c r="M25" s="17">
        <f t="shared" si="3"/>
        <v>0</v>
      </c>
      <c r="N25" s="17">
        <f t="shared" si="4"/>
        <v>0</v>
      </c>
      <c r="O25" s="17">
        <f t="shared" si="5"/>
        <v>0</v>
      </c>
      <c r="P25" s="16">
        <f t="shared" si="6"/>
        <v>0</v>
      </c>
    </row>
    <row r="26" spans="2:16" s="5" customFormat="1" x14ac:dyDescent="0.35">
      <c r="B26" s="18">
        <f t="shared" si="7"/>
        <v>8</v>
      </c>
      <c r="C26" s="19" t="s">
        <v>47</v>
      </c>
      <c r="D26" s="20" t="s">
        <v>48</v>
      </c>
      <c r="E26" s="21">
        <v>19.804600000000004</v>
      </c>
      <c r="F26" s="83"/>
      <c r="G26" s="29"/>
      <c r="H26" s="15">
        <f t="shared" si="0"/>
        <v>0</v>
      </c>
      <c r="I26" s="29"/>
      <c r="J26" s="30"/>
      <c r="K26" s="16">
        <f t="shared" si="1"/>
        <v>0</v>
      </c>
      <c r="L26" s="22">
        <f t="shared" si="2"/>
        <v>0</v>
      </c>
      <c r="M26" s="17">
        <f t="shared" si="3"/>
        <v>0</v>
      </c>
      <c r="N26" s="17">
        <f t="shared" si="4"/>
        <v>0</v>
      </c>
      <c r="O26" s="17">
        <f t="shared" si="5"/>
        <v>0</v>
      </c>
      <c r="P26" s="16">
        <f t="shared" si="6"/>
        <v>0</v>
      </c>
    </row>
    <row r="27" spans="2:16" s="5" customFormat="1" x14ac:dyDescent="0.35">
      <c r="B27" s="18">
        <f t="shared" si="7"/>
        <v>9</v>
      </c>
      <c r="C27" s="19" t="s">
        <v>49</v>
      </c>
      <c r="D27" s="20" t="s">
        <v>48</v>
      </c>
      <c r="E27" s="21">
        <v>41.0304</v>
      </c>
      <c r="F27" s="83"/>
      <c r="G27" s="29"/>
      <c r="H27" s="15">
        <f t="shared" si="0"/>
        <v>0</v>
      </c>
      <c r="I27" s="29"/>
      <c r="J27" s="30"/>
      <c r="K27" s="16">
        <f t="shared" si="1"/>
        <v>0</v>
      </c>
      <c r="L27" s="22">
        <f t="shared" si="2"/>
        <v>0</v>
      </c>
      <c r="M27" s="17">
        <f t="shared" si="3"/>
        <v>0</v>
      </c>
      <c r="N27" s="17">
        <f t="shared" si="4"/>
        <v>0</v>
      </c>
      <c r="O27" s="17">
        <f t="shared" si="5"/>
        <v>0</v>
      </c>
      <c r="P27" s="16">
        <f t="shared" si="6"/>
        <v>0</v>
      </c>
    </row>
    <row r="28" spans="2:16" s="5" customFormat="1" x14ac:dyDescent="0.35">
      <c r="B28" s="18">
        <f t="shared" si="7"/>
        <v>10</v>
      </c>
      <c r="C28" s="19" t="s">
        <v>50</v>
      </c>
      <c r="D28" s="20" t="s">
        <v>41</v>
      </c>
      <c r="E28" s="21">
        <v>133.5</v>
      </c>
      <c r="F28" s="83"/>
      <c r="G28" s="29"/>
      <c r="H28" s="15">
        <f t="shared" si="0"/>
        <v>0</v>
      </c>
      <c r="I28" s="29"/>
      <c r="J28" s="30"/>
      <c r="K28" s="16">
        <f t="shared" si="1"/>
        <v>0</v>
      </c>
      <c r="L28" s="22">
        <f t="shared" si="2"/>
        <v>0</v>
      </c>
      <c r="M28" s="17">
        <f t="shared" si="3"/>
        <v>0</v>
      </c>
      <c r="N28" s="17">
        <f t="shared" si="4"/>
        <v>0</v>
      </c>
      <c r="O28" s="17">
        <f t="shared" si="5"/>
        <v>0</v>
      </c>
      <c r="P28" s="16">
        <f t="shared" si="6"/>
        <v>0</v>
      </c>
    </row>
    <row r="29" spans="2:16" s="5" customFormat="1" x14ac:dyDescent="0.35">
      <c r="B29" s="18">
        <f t="shared" si="7"/>
        <v>11</v>
      </c>
      <c r="C29" s="37" t="s">
        <v>51</v>
      </c>
      <c r="D29" s="20"/>
      <c r="E29" s="21"/>
      <c r="F29" s="14"/>
      <c r="G29" s="80"/>
      <c r="H29" s="15"/>
      <c r="I29" s="80"/>
      <c r="J29" s="15"/>
      <c r="K29" s="16"/>
      <c r="L29" s="22"/>
      <c r="M29" s="17"/>
      <c r="N29" s="17"/>
      <c r="O29" s="17"/>
      <c r="P29" s="16"/>
    </row>
    <row r="30" spans="2:16" s="5" customFormat="1" ht="34.5" x14ac:dyDescent="0.35">
      <c r="B30" s="18">
        <f t="shared" si="7"/>
        <v>12</v>
      </c>
      <c r="C30" s="19" t="s">
        <v>52</v>
      </c>
      <c r="D30" s="20" t="s">
        <v>41</v>
      </c>
      <c r="E30" s="21">
        <v>5.3</v>
      </c>
      <c r="F30" s="83"/>
      <c r="G30" s="29"/>
      <c r="H30" s="15">
        <f t="shared" si="0"/>
        <v>0</v>
      </c>
      <c r="I30" s="29"/>
      <c r="J30" s="30"/>
      <c r="K30" s="16">
        <f t="shared" si="1"/>
        <v>0</v>
      </c>
      <c r="L30" s="22">
        <f t="shared" si="2"/>
        <v>0</v>
      </c>
      <c r="M30" s="17">
        <f t="shared" si="3"/>
        <v>0</v>
      </c>
      <c r="N30" s="17">
        <f t="shared" si="4"/>
        <v>0</v>
      </c>
      <c r="O30" s="17">
        <f t="shared" si="5"/>
        <v>0</v>
      </c>
      <c r="P30" s="16">
        <f t="shared" si="6"/>
        <v>0</v>
      </c>
    </row>
    <row r="31" spans="2:16" s="5" customFormat="1" ht="34.5" x14ac:dyDescent="0.35">
      <c r="B31" s="18">
        <f t="shared" si="7"/>
        <v>13</v>
      </c>
      <c r="C31" s="19" t="s">
        <v>53</v>
      </c>
      <c r="D31" s="20" t="s">
        <v>41</v>
      </c>
      <c r="E31" s="21">
        <v>2.5</v>
      </c>
      <c r="F31" s="83"/>
      <c r="G31" s="29"/>
      <c r="H31" s="15">
        <f t="shared" si="0"/>
        <v>0</v>
      </c>
      <c r="I31" s="29"/>
      <c r="J31" s="30"/>
      <c r="K31" s="16">
        <f t="shared" si="1"/>
        <v>0</v>
      </c>
      <c r="L31" s="22">
        <f t="shared" si="2"/>
        <v>0</v>
      </c>
      <c r="M31" s="17">
        <f t="shared" si="3"/>
        <v>0</v>
      </c>
      <c r="N31" s="17">
        <f t="shared" si="4"/>
        <v>0</v>
      </c>
      <c r="O31" s="17">
        <f t="shared" si="5"/>
        <v>0</v>
      </c>
      <c r="P31" s="16">
        <f t="shared" si="6"/>
        <v>0</v>
      </c>
    </row>
    <row r="32" spans="2:16" s="5" customFormat="1" ht="34.5" x14ac:dyDescent="0.35">
      <c r="B32" s="18">
        <f t="shared" si="7"/>
        <v>14</v>
      </c>
      <c r="C32" s="19" t="s">
        <v>54</v>
      </c>
      <c r="D32" s="20" t="s">
        <v>41</v>
      </c>
      <c r="E32" s="21">
        <v>104.9</v>
      </c>
      <c r="F32" s="83"/>
      <c r="G32" s="29"/>
      <c r="H32" s="15">
        <f t="shared" si="0"/>
        <v>0</v>
      </c>
      <c r="I32" s="29"/>
      <c r="J32" s="30"/>
      <c r="K32" s="16">
        <f t="shared" si="1"/>
        <v>0</v>
      </c>
      <c r="L32" s="22">
        <f t="shared" si="2"/>
        <v>0</v>
      </c>
      <c r="M32" s="17">
        <f t="shared" si="3"/>
        <v>0</v>
      </c>
      <c r="N32" s="17">
        <f t="shared" si="4"/>
        <v>0</v>
      </c>
      <c r="O32" s="17">
        <f t="shared" si="5"/>
        <v>0</v>
      </c>
      <c r="P32" s="16">
        <f t="shared" si="6"/>
        <v>0</v>
      </c>
    </row>
    <row r="33" spans="2:16" s="5" customFormat="1" ht="34.5" x14ac:dyDescent="0.35">
      <c r="B33" s="18">
        <f t="shared" si="7"/>
        <v>15</v>
      </c>
      <c r="C33" s="19" t="s">
        <v>55</v>
      </c>
      <c r="D33" s="20" t="s">
        <v>41</v>
      </c>
      <c r="E33" s="21">
        <v>10.3</v>
      </c>
      <c r="F33" s="83"/>
      <c r="G33" s="29"/>
      <c r="H33" s="15">
        <f t="shared" si="0"/>
        <v>0</v>
      </c>
      <c r="I33" s="29"/>
      <c r="J33" s="30"/>
      <c r="K33" s="16">
        <f t="shared" si="1"/>
        <v>0</v>
      </c>
      <c r="L33" s="22">
        <f t="shared" si="2"/>
        <v>0</v>
      </c>
      <c r="M33" s="17">
        <f t="shared" si="3"/>
        <v>0</v>
      </c>
      <c r="N33" s="17">
        <f t="shared" si="4"/>
        <v>0</v>
      </c>
      <c r="O33" s="17">
        <f t="shared" si="5"/>
        <v>0</v>
      </c>
      <c r="P33" s="16">
        <f t="shared" si="6"/>
        <v>0</v>
      </c>
    </row>
    <row r="34" spans="2:16" s="5" customFormat="1" ht="23" x14ac:dyDescent="0.35">
      <c r="B34" s="18">
        <f t="shared" si="7"/>
        <v>16</v>
      </c>
      <c r="C34" s="19" t="s">
        <v>56</v>
      </c>
      <c r="D34" s="20" t="s">
        <v>41</v>
      </c>
      <c r="E34" s="21">
        <v>10.5</v>
      </c>
      <c r="F34" s="83"/>
      <c r="G34" s="29"/>
      <c r="H34" s="15">
        <f t="shared" si="0"/>
        <v>0</v>
      </c>
      <c r="I34" s="29"/>
      <c r="J34" s="30"/>
      <c r="K34" s="16">
        <f t="shared" si="1"/>
        <v>0</v>
      </c>
      <c r="L34" s="22">
        <f t="shared" si="2"/>
        <v>0</v>
      </c>
      <c r="M34" s="17">
        <f t="shared" si="3"/>
        <v>0</v>
      </c>
      <c r="N34" s="17">
        <f t="shared" si="4"/>
        <v>0</v>
      </c>
      <c r="O34" s="17">
        <f t="shared" si="5"/>
        <v>0</v>
      </c>
      <c r="P34" s="16">
        <f t="shared" si="6"/>
        <v>0</v>
      </c>
    </row>
    <row r="35" spans="2:16" s="5" customFormat="1" ht="57.5" x14ac:dyDescent="0.35">
      <c r="B35" s="18">
        <f t="shared" si="7"/>
        <v>17</v>
      </c>
      <c r="C35" s="19" t="s">
        <v>57</v>
      </c>
      <c r="D35" s="20" t="s">
        <v>58</v>
      </c>
      <c r="E35" s="21">
        <v>1</v>
      </c>
      <c r="F35" s="83"/>
      <c r="G35" s="29"/>
      <c r="H35" s="15">
        <f t="shared" si="0"/>
        <v>0</v>
      </c>
      <c r="I35" s="29"/>
      <c r="J35" s="30"/>
      <c r="K35" s="16">
        <f t="shared" si="1"/>
        <v>0</v>
      </c>
      <c r="L35" s="22">
        <f t="shared" si="2"/>
        <v>0</v>
      </c>
      <c r="M35" s="17">
        <f t="shared" si="3"/>
        <v>0</v>
      </c>
      <c r="N35" s="17">
        <f t="shared" si="4"/>
        <v>0</v>
      </c>
      <c r="O35" s="17">
        <f t="shared" si="5"/>
        <v>0</v>
      </c>
      <c r="P35" s="16">
        <f t="shared" si="6"/>
        <v>0</v>
      </c>
    </row>
    <row r="36" spans="2:16" s="5" customFormat="1" ht="34.5" x14ac:dyDescent="0.35">
      <c r="B36" s="18">
        <f t="shared" si="7"/>
        <v>18</v>
      </c>
      <c r="C36" s="19" t="s">
        <v>59</v>
      </c>
      <c r="D36" s="20" t="s">
        <v>58</v>
      </c>
      <c r="E36" s="21">
        <v>1</v>
      </c>
      <c r="F36" s="83"/>
      <c r="G36" s="29"/>
      <c r="H36" s="15">
        <f t="shared" si="0"/>
        <v>0</v>
      </c>
      <c r="I36" s="29"/>
      <c r="J36" s="30"/>
      <c r="K36" s="16">
        <f t="shared" si="1"/>
        <v>0</v>
      </c>
      <c r="L36" s="22">
        <f t="shared" si="2"/>
        <v>0</v>
      </c>
      <c r="M36" s="17">
        <f t="shared" si="3"/>
        <v>0</v>
      </c>
      <c r="N36" s="17">
        <f t="shared" si="4"/>
        <v>0</v>
      </c>
      <c r="O36" s="17">
        <f t="shared" si="5"/>
        <v>0</v>
      </c>
      <c r="P36" s="16">
        <f t="shared" si="6"/>
        <v>0</v>
      </c>
    </row>
    <row r="37" spans="2:16" s="5" customFormat="1" ht="57.5" x14ac:dyDescent="0.35">
      <c r="B37" s="18">
        <f t="shared" si="7"/>
        <v>19</v>
      </c>
      <c r="C37" s="19" t="s">
        <v>60</v>
      </c>
      <c r="D37" s="20" t="s">
        <v>58</v>
      </c>
      <c r="E37" s="21">
        <v>6</v>
      </c>
      <c r="F37" s="83"/>
      <c r="G37" s="29"/>
      <c r="H37" s="15">
        <f t="shared" si="0"/>
        <v>0</v>
      </c>
      <c r="I37" s="29"/>
      <c r="J37" s="30"/>
      <c r="K37" s="16">
        <f t="shared" si="1"/>
        <v>0</v>
      </c>
      <c r="L37" s="22">
        <f t="shared" si="2"/>
        <v>0</v>
      </c>
      <c r="M37" s="17">
        <f t="shared" si="3"/>
        <v>0</v>
      </c>
      <c r="N37" s="17">
        <f t="shared" si="4"/>
        <v>0</v>
      </c>
      <c r="O37" s="17">
        <f t="shared" si="5"/>
        <v>0</v>
      </c>
      <c r="P37" s="16">
        <f t="shared" si="6"/>
        <v>0</v>
      </c>
    </row>
    <row r="38" spans="2:16" ht="57.5" x14ac:dyDescent="0.35">
      <c r="B38" s="18">
        <f t="shared" si="7"/>
        <v>20</v>
      </c>
      <c r="C38" s="19" t="s">
        <v>61</v>
      </c>
      <c r="D38" s="20" t="s">
        <v>58</v>
      </c>
      <c r="E38" s="21">
        <v>1</v>
      </c>
      <c r="F38" s="83"/>
      <c r="G38" s="29"/>
      <c r="H38" s="15">
        <f t="shared" ref="H38:H39" si="8">ROUND(F38*G38,2)</f>
        <v>0</v>
      </c>
      <c r="I38" s="29"/>
      <c r="J38" s="30"/>
      <c r="K38" s="16">
        <f t="shared" ref="K38:K39" si="9">ROUND(SUM(H38:J38),2)</f>
        <v>0</v>
      </c>
      <c r="L38" s="22">
        <f t="shared" ref="L38:L39" si="10">ROUND(E38*F38,2)</f>
        <v>0</v>
      </c>
      <c r="M38" s="17">
        <f t="shared" ref="M38:M39" si="11">ROUND(E38*H38,2)</f>
        <v>0</v>
      </c>
      <c r="N38" s="17">
        <f t="shared" ref="N38:N39" si="12">ROUND(E38*I38,2)</f>
        <v>0</v>
      </c>
      <c r="O38" s="17">
        <f t="shared" ref="O38:O39" si="13">ROUND(E38*J38,2)</f>
        <v>0</v>
      </c>
      <c r="P38" s="16">
        <f t="shared" ref="P38:P39" si="14">ROUND(SUM(M38:O38),2)</f>
        <v>0</v>
      </c>
    </row>
    <row r="39" spans="2:16" ht="69" x14ac:dyDescent="0.35">
      <c r="B39" s="18">
        <f t="shared" si="7"/>
        <v>21</v>
      </c>
      <c r="C39" s="19" t="s">
        <v>62</v>
      </c>
      <c r="D39" s="20" t="s">
        <v>63</v>
      </c>
      <c r="E39" s="21">
        <v>1</v>
      </c>
      <c r="F39" s="83"/>
      <c r="G39" s="29"/>
      <c r="H39" s="15">
        <f t="shared" si="8"/>
        <v>0</v>
      </c>
      <c r="I39" s="29"/>
      <c r="J39" s="30"/>
      <c r="K39" s="16">
        <f t="shared" si="9"/>
        <v>0</v>
      </c>
      <c r="L39" s="22">
        <f t="shared" si="10"/>
        <v>0</v>
      </c>
      <c r="M39" s="17">
        <f t="shared" si="11"/>
        <v>0</v>
      </c>
      <c r="N39" s="17">
        <f t="shared" si="12"/>
        <v>0</v>
      </c>
      <c r="O39" s="17">
        <f t="shared" si="13"/>
        <v>0</v>
      </c>
      <c r="P39" s="16">
        <f t="shared" si="14"/>
        <v>0</v>
      </c>
    </row>
    <row r="40" spans="2:16" x14ac:dyDescent="0.35">
      <c r="B40" s="18">
        <f t="shared" ref="B40:B55" si="15">IF(B39&lt;&gt;"",B39+1,"")</f>
        <v>22</v>
      </c>
      <c r="C40" s="19" t="s">
        <v>64</v>
      </c>
      <c r="D40" s="20" t="s">
        <v>58</v>
      </c>
      <c r="E40" s="21">
        <v>2</v>
      </c>
      <c r="F40" s="83"/>
      <c r="G40" s="29"/>
      <c r="H40" s="15">
        <f t="shared" ref="H40:H55" si="16">ROUND(F40*G40,2)</f>
        <v>0</v>
      </c>
      <c r="I40" s="29"/>
      <c r="J40" s="30"/>
      <c r="K40" s="16">
        <f t="shared" ref="K40:K55" si="17">ROUND(SUM(H40:J40),2)</f>
        <v>0</v>
      </c>
      <c r="L40" s="22">
        <f t="shared" ref="L40:L55" si="18">ROUND(E40*F40,2)</f>
        <v>0</v>
      </c>
      <c r="M40" s="17">
        <f t="shared" ref="M40:M55" si="19">ROUND(E40*H40,2)</f>
        <v>0</v>
      </c>
      <c r="N40" s="17">
        <f t="shared" ref="N40:N55" si="20">ROUND(E40*I40,2)</f>
        <v>0</v>
      </c>
      <c r="O40" s="17">
        <f t="shared" ref="O40:O55" si="21">ROUND(E40*J40,2)</f>
        <v>0</v>
      </c>
      <c r="P40" s="16">
        <f t="shared" ref="P40:P55" si="22">ROUND(SUM(M40:O40),2)</f>
        <v>0</v>
      </c>
    </row>
    <row r="41" spans="2:16" x14ac:dyDescent="0.35">
      <c r="B41" s="18">
        <f t="shared" si="15"/>
        <v>23</v>
      </c>
      <c r="C41" s="19" t="s">
        <v>65</v>
      </c>
      <c r="D41" s="20" t="s">
        <v>58</v>
      </c>
      <c r="E41" s="21">
        <v>2</v>
      </c>
      <c r="F41" s="83"/>
      <c r="G41" s="29"/>
      <c r="H41" s="15">
        <f t="shared" si="16"/>
        <v>0</v>
      </c>
      <c r="I41" s="29"/>
      <c r="J41" s="30"/>
      <c r="K41" s="16">
        <f t="shared" si="17"/>
        <v>0</v>
      </c>
      <c r="L41" s="22">
        <f t="shared" si="18"/>
        <v>0</v>
      </c>
      <c r="M41" s="17">
        <f t="shared" si="19"/>
        <v>0</v>
      </c>
      <c r="N41" s="17">
        <f t="shared" si="20"/>
        <v>0</v>
      </c>
      <c r="O41" s="17">
        <f t="shared" si="21"/>
        <v>0</v>
      </c>
      <c r="P41" s="16">
        <f t="shared" si="22"/>
        <v>0</v>
      </c>
    </row>
    <row r="42" spans="2:16" x14ac:dyDescent="0.35">
      <c r="B42" s="18">
        <f t="shared" si="15"/>
        <v>24</v>
      </c>
      <c r="C42" s="19" t="s">
        <v>66</v>
      </c>
      <c r="D42" s="20" t="s">
        <v>58</v>
      </c>
      <c r="E42" s="21">
        <v>3</v>
      </c>
      <c r="F42" s="83"/>
      <c r="G42" s="29"/>
      <c r="H42" s="15">
        <f t="shared" si="16"/>
        <v>0</v>
      </c>
      <c r="I42" s="29"/>
      <c r="J42" s="30"/>
      <c r="K42" s="16">
        <f t="shared" si="17"/>
        <v>0</v>
      </c>
      <c r="L42" s="22">
        <f t="shared" si="18"/>
        <v>0</v>
      </c>
      <c r="M42" s="17">
        <f t="shared" si="19"/>
        <v>0</v>
      </c>
      <c r="N42" s="17">
        <f t="shared" si="20"/>
        <v>0</v>
      </c>
      <c r="O42" s="17">
        <f t="shared" si="21"/>
        <v>0</v>
      </c>
      <c r="P42" s="16">
        <f t="shared" si="22"/>
        <v>0</v>
      </c>
    </row>
    <row r="43" spans="2:16" x14ac:dyDescent="0.35">
      <c r="B43" s="18">
        <f t="shared" si="15"/>
        <v>25</v>
      </c>
      <c r="C43" s="19" t="s">
        <v>67</v>
      </c>
      <c r="D43" s="20" t="s">
        <v>58</v>
      </c>
      <c r="E43" s="21">
        <v>1</v>
      </c>
      <c r="F43" s="83"/>
      <c r="G43" s="29"/>
      <c r="H43" s="15">
        <f t="shared" si="16"/>
        <v>0</v>
      </c>
      <c r="I43" s="29"/>
      <c r="J43" s="30"/>
      <c r="K43" s="16">
        <f t="shared" si="17"/>
        <v>0</v>
      </c>
      <c r="L43" s="22">
        <f t="shared" si="18"/>
        <v>0</v>
      </c>
      <c r="M43" s="17">
        <f t="shared" si="19"/>
        <v>0</v>
      </c>
      <c r="N43" s="17">
        <f t="shared" si="20"/>
        <v>0</v>
      </c>
      <c r="O43" s="17">
        <f t="shared" si="21"/>
        <v>0</v>
      </c>
      <c r="P43" s="16">
        <f t="shared" si="22"/>
        <v>0</v>
      </c>
    </row>
    <row r="44" spans="2:16" x14ac:dyDescent="0.35">
      <c r="B44" s="18">
        <f t="shared" si="15"/>
        <v>26</v>
      </c>
      <c r="C44" s="19" t="s">
        <v>68</v>
      </c>
      <c r="D44" s="20" t="s">
        <v>69</v>
      </c>
      <c r="E44" s="21">
        <v>1</v>
      </c>
      <c r="F44" s="83"/>
      <c r="G44" s="29"/>
      <c r="H44" s="15">
        <f t="shared" si="16"/>
        <v>0</v>
      </c>
      <c r="I44" s="29"/>
      <c r="J44" s="30"/>
      <c r="K44" s="16">
        <f t="shared" si="17"/>
        <v>0</v>
      </c>
      <c r="L44" s="22">
        <f t="shared" si="18"/>
        <v>0</v>
      </c>
      <c r="M44" s="17">
        <f t="shared" si="19"/>
        <v>0</v>
      </c>
      <c r="N44" s="17">
        <f t="shared" si="20"/>
        <v>0</v>
      </c>
      <c r="O44" s="17">
        <f t="shared" si="21"/>
        <v>0</v>
      </c>
      <c r="P44" s="16">
        <f t="shared" si="22"/>
        <v>0</v>
      </c>
    </row>
    <row r="45" spans="2:16" x14ac:dyDescent="0.35">
      <c r="B45" s="18">
        <f t="shared" si="15"/>
        <v>27</v>
      </c>
      <c r="C45" s="19" t="s">
        <v>70</v>
      </c>
      <c r="D45" s="20" t="s">
        <v>69</v>
      </c>
      <c r="E45" s="21">
        <v>1</v>
      </c>
      <c r="F45" s="83"/>
      <c r="G45" s="29"/>
      <c r="H45" s="15">
        <f t="shared" si="16"/>
        <v>0</v>
      </c>
      <c r="I45" s="29"/>
      <c r="J45" s="30"/>
      <c r="K45" s="16">
        <f t="shared" si="17"/>
        <v>0</v>
      </c>
      <c r="L45" s="22">
        <f t="shared" si="18"/>
        <v>0</v>
      </c>
      <c r="M45" s="17">
        <f t="shared" si="19"/>
        <v>0</v>
      </c>
      <c r="N45" s="17">
        <f t="shared" si="20"/>
        <v>0</v>
      </c>
      <c r="O45" s="17">
        <f t="shared" si="21"/>
        <v>0</v>
      </c>
      <c r="P45" s="16">
        <f t="shared" si="22"/>
        <v>0</v>
      </c>
    </row>
    <row r="46" spans="2:16" x14ac:dyDescent="0.35">
      <c r="B46" s="18">
        <f t="shared" si="15"/>
        <v>28</v>
      </c>
      <c r="C46" s="19" t="s">
        <v>71</v>
      </c>
      <c r="D46" s="20" t="s">
        <v>41</v>
      </c>
      <c r="E46" s="21">
        <v>123</v>
      </c>
      <c r="F46" s="83"/>
      <c r="G46" s="29"/>
      <c r="H46" s="15">
        <f t="shared" si="16"/>
        <v>0</v>
      </c>
      <c r="I46" s="29"/>
      <c r="J46" s="30"/>
      <c r="K46" s="16">
        <f t="shared" si="17"/>
        <v>0</v>
      </c>
      <c r="L46" s="22">
        <f t="shared" si="18"/>
        <v>0</v>
      </c>
      <c r="M46" s="17">
        <f t="shared" si="19"/>
        <v>0</v>
      </c>
      <c r="N46" s="17">
        <f t="shared" si="20"/>
        <v>0</v>
      </c>
      <c r="O46" s="17">
        <f t="shared" si="21"/>
        <v>0</v>
      </c>
      <c r="P46" s="16">
        <f t="shared" si="22"/>
        <v>0</v>
      </c>
    </row>
    <row r="47" spans="2:16" x14ac:dyDescent="0.35">
      <c r="B47" s="18">
        <f t="shared" si="15"/>
        <v>29</v>
      </c>
      <c r="C47" s="19" t="s">
        <v>72</v>
      </c>
      <c r="D47" s="20" t="s">
        <v>41</v>
      </c>
      <c r="E47" s="21">
        <v>123</v>
      </c>
      <c r="F47" s="83"/>
      <c r="G47" s="29"/>
      <c r="H47" s="15">
        <f t="shared" si="16"/>
        <v>0</v>
      </c>
      <c r="I47" s="29"/>
      <c r="J47" s="30"/>
      <c r="K47" s="16">
        <f t="shared" si="17"/>
        <v>0</v>
      </c>
      <c r="L47" s="22">
        <f t="shared" si="18"/>
        <v>0</v>
      </c>
      <c r="M47" s="17">
        <f t="shared" si="19"/>
        <v>0</v>
      </c>
      <c r="N47" s="17">
        <f t="shared" si="20"/>
        <v>0</v>
      </c>
      <c r="O47" s="17">
        <f t="shared" si="21"/>
        <v>0</v>
      </c>
      <c r="P47" s="16">
        <f t="shared" si="22"/>
        <v>0</v>
      </c>
    </row>
    <row r="48" spans="2:16" x14ac:dyDescent="0.35">
      <c r="B48" s="18">
        <f t="shared" si="15"/>
        <v>30</v>
      </c>
      <c r="C48" s="19" t="s">
        <v>73</v>
      </c>
      <c r="D48" s="20" t="s">
        <v>41</v>
      </c>
      <c r="E48" s="21">
        <v>10.5</v>
      </c>
      <c r="F48" s="83"/>
      <c r="G48" s="29"/>
      <c r="H48" s="15">
        <f t="shared" si="16"/>
        <v>0</v>
      </c>
      <c r="I48" s="29"/>
      <c r="J48" s="30"/>
      <c r="K48" s="16">
        <f t="shared" si="17"/>
        <v>0</v>
      </c>
      <c r="L48" s="22">
        <f t="shared" si="18"/>
        <v>0</v>
      </c>
      <c r="M48" s="17">
        <f t="shared" si="19"/>
        <v>0</v>
      </c>
      <c r="N48" s="17">
        <f t="shared" si="20"/>
        <v>0</v>
      </c>
      <c r="O48" s="17">
        <f t="shared" si="21"/>
        <v>0</v>
      </c>
      <c r="P48" s="16">
        <f t="shared" si="22"/>
        <v>0</v>
      </c>
    </row>
    <row r="49" spans="2:16" x14ac:dyDescent="0.35">
      <c r="B49" s="18">
        <f t="shared" si="15"/>
        <v>31</v>
      </c>
      <c r="C49" s="19" t="s">
        <v>74</v>
      </c>
      <c r="D49" s="20" t="s">
        <v>41</v>
      </c>
      <c r="E49" s="21">
        <v>10.5</v>
      </c>
      <c r="F49" s="83"/>
      <c r="G49" s="29"/>
      <c r="H49" s="15">
        <f t="shared" si="16"/>
        <v>0</v>
      </c>
      <c r="I49" s="29"/>
      <c r="J49" s="30"/>
      <c r="K49" s="16">
        <f t="shared" si="17"/>
        <v>0</v>
      </c>
      <c r="L49" s="22">
        <f t="shared" si="18"/>
        <v>0</v>
      </c>
      <c r="M49" s="17">
        <f t="shared" si="19"/>
        <v>0</v>
      </c>
      <c r="N49" s="17">
        <f t="shared" si="20"/>
        <v>0</v>
      </c>
      <c r="O49" s="17">
        <f t="shared" si="21"/>
        <v>0</v>
      </c>
      <c r="P49" s="16">
        <f t="shared" si="22"/>
        <v>0</v>
      </c>
    </row>
    <row r="50" spans="2:16" x14ac:dyDescent="0.35">
      <c r="B50" s="18">
        <f t="shared" si="15"/>
        <v>32</v>
      </c>
      <c r="C50" s="19" t="s">
        <v>75</v>
      </c>
      <c r="D50" s="20" t="s">
        <v>69</v>
      </c>
      <c r="E50" s="21">
        <v>8</v>
      </c>
      <c r="F50" s="83"/>
      <c r="G50" s="29"/>
      <c r="H50" s="15">
        <f t="shared" si="16"/>
        <v>0</v>
      </c>
      <c r="I50" s="29"/>
      <c r="J50" s="30"/>
      <c r="K50" s="16">
        <f t="shared" si="17"/>
        <v>0</v>
      </c>
      <c r="L50" s="22">
        <f t="shared" si="18"/>
        <v>0</v>
      </c>
      <c r="M50" s="17">
        <f t="shared" si="19"/>
        <v>0</v>
      </c>
      <c r="N50" s="17">
        <f t="shared" si="20"/>
        <v>0</v>
      </c>
      <c r="O50" s="17">
        <f t="shared" si="21"/>
        <v>0</v>
      </c>
      <c r="P50" s="16">
        <f t="shared" si="22"/>
        <v>0</v>
      </c>
    </row>
    <row r="51" spans="2:16" x14ac:dyDescent="0.35">
      <c r="B51" s="18">
        <f t="shared" si="15"/>
        <v>33</v>
      </c>
      <c r="C51" s="19" t="s">
        <v>76</v>
      </c>
      <c r="D51" s="20" t="s">
        <v>69</v>
      </c>
      <c r="E51" s="21">
        <v>1</v>
      </c>
      <c r="F51" s="83"/>
      <c r="G51" s="29"/>
      <c r="H51" s="15">
        <f t="shared" si="16"/>
        <v>0</v>
      </c>
      <c r="I51" s="29"/>
      <c r="J51" s="30"/>
      <c r="K51" s="16">
        <f t="shared" si="17"/>
        <v>0</v>
      </c>
      <c r="L51" s="22">
        <f t="shared" si="18"/>
        <v>0</v>
      </c>
      <c r="M51" s="17">
        <f t="shared" si="19"/>
        <v>0</v>
      </c>
      <c r="N51" s="17">
        <f t="shared" si="20"/>
        <v>0</v>
      </c>
      <c r="O51" s="17">
        <f t="shared" si="21"/>
        <v>0</v>
      </c>
      <c r="P51" s="16">
        <f t="shared" si="22"/>
        <v>0</v>
      </c>
    </row>
    <row r="52" spans="2:16" ht="34.5" x14ac:dyDescent="0.35">
      <c r="B52" s="18">
        <f t="shared" si="15"/>
        <v>34</v>
      </c>
      <c r="C52" s="19" t="s">
        <v>77</v>
      </c>
      <c r="D52" s="20" t="s">
        <v>78</v>
      </c>
      <c r="E52" s="21">
        <v>18</v>
      </c>
      <c r="F52" s="83"/>
      <c r="G52" s="29"/>
      <c r="H52" s="15">
        <f t="shared" si="16"/>
        <v>0</v>
      </c>
      <c r="I52" s="29"/>
      <c r="J52" s="30"/>
      <c r="K52" s="16">
        <f t="shared" si="17"/>
        <v>0</v>
      </c>
      <c r="L52" s="22">
        <f t="shared" si="18"/>
        <v>0</v>
      </c>
      <c r="M52" s="17">
        <f t="shared" si="19"/>
        <v>0</v>
      </c>
      <c r="N52" s="17">
        <f t="shared" si="20"/>
        <v>0</v>
      </c>
      <c r="O52" s="17">
        <f t="shared" si="21"/>
        <v>0</v>
      </c>
      <c r="P52" s="16">
        <f t="shared" si="22"/>
        <v>0</v>
      </c>
    </row>
    <row r="53" spans="2:16" ht="34.5" x14ac:dyDescent="0.35">
      <c r="B53" s="18">
        <f t="shared" si="15"/>
        <v>35</v>
      </c>
      <c r="C53" s="19" t="s">
        <v>79</v>
      </c>
      <c r="D53" s="20" t="s">
        <v>69</v>
      </c>
      <c r="E53" s="21">
        <v>7</v>
      </c>
      <c r="F53" s="83"/>
      <c r="G53" s="29"/>
      <c r="H53" s="15">
        <f t="shared" si="16"/>
        <v>0</v>
      </c>
      <c r="I53" s="29"/>
      <c r="J53" s="30"/>
      <c r="K53" s="16">
        <f t="shared" si="17"/>
        <v>0</v>
      </c>
      <c r="L53" s="22">
        <f t="shared" si="18"/>
        <v>0</v>
      </c>
      <c r="M53" s="17">
        <f t="shared" si="19"/>
        <v>0</v>
      </c>
      <c r="N53" s="17">
        <f t="shared" si="20"/>
        <v>0</v>
      </c>
      <c r="O53" s="17">
        <f t="shared" si="21"/>
        <v>0</v>
      </c>
      <c r="P53" s="16">
        <f t="shared" si="22"/>
        <v>0</v>
      </c>
    </row>
    <row r="54" spans="2:16" x14ac:dyDescent="0.35">
      <c r="B54" s="18">
        <f t="shared" si="15"/>
        <v>36</v>
      </c>
      <c r="C54" s="37" t="s">
        <v>80</v>
      </c>
      <c r="D54" s="20"/>
      <c r="E54" s="21"/>
      <c r="F54" s="14"/>
      <c r="G54" s="80"/>
      <c r="H54" s="15"/>
      <c r="I54" s="80"/>
      <c r="J54" s="15"/>
      <c r="K54" s="16"/>
      <c r="L54" s="22"/>
      <c r="M54" s="17"/>
      <c r="N54" s="17"/>
      <c r="O54" s="17"/>
      <c r="P54" s="16"/>
    </row>
    <row r="55" spans="2:16" ht="23" x14ac:dyDescent="0.35">
      <c r="B55" s="18">
        <f t="shared" si="15"/>
        <v>37</v>
      </c>
      <c r="C55" s="19" t="s">
        <v>81</v>
      </c>
      <c r="D55" s="20" t="s">
        <v>58</v>
      </c>
      <c r="E55" s="21">
        <v>1</v>
      </c>
      <c r="F55" s="83"/>
      <c r="G55" s="29"/>
      <c r="H55" s="15">
        <f t="shared" si="16"/>
        <v>0</v>
      </c>
      <c r="I55" s="29"/>
      <c r="J55" s="30"/>
      <c r="K55" s="16">
        <f t="shared" si="17"/>
        <v>0</v>
      </c>
      <c r="L55" s="22">
        <f t="shared" si="18"/>
        <v>0</v>
      </c>
      <c r="M55" s="17">
        <f t="shared" si="19"/>
        <v>0</v>
      </c>
      <c r="N55" s="17">
        <f t="shared" si="20"/>
        <v>0</v>
      </c>
      <c r="O55" s="17">
        <f t="shared" si="21"/>
        <v>0</v>
      </c>
      <c r="P55" s="16">
        <f t="shared" si="22"/>
        <v>0</v>
      </c>
    </row>
    <row r="56" spans="2:16" ht="14.5" thickBot="1" x14ac:dyDescent="0.4">
      <c r="B56" s="18"/>
      <c r="C56" s="19"/>
      <c r="D56" s="20"/>
      <c r="E56" s="24"/>
      <c r="F56" s="25"/>
      <c r="G56" s="26"/>
      <c r="H56" s="27"/>
      <c r="I56" s="27"/>
      <c r="J56" s="27"/>
      <c r="K56" s="28"/>
      <c r="L56" s="14"/>
      <c r="M56" s="17"/>
      <c r="N56" s="17"/>
      <c r="O56" s="17"/>
      <c r="P56" s="16"/>
    </row>
    <row r="57" spans="2:16" ht="30.75" customHeight="1" thickTop="1" x14ac:dyDescent="0.35">
      <c r="B57" s="73"/>
      <c r="C57" s="193" t="s">
        <v>94</v>
      </c>
      <c r="D57" s="193"/>
      <c r="E57" s="193"/>
      <c r="F57" s="193"/>
      <c r="G57" s="193"/>
      <c r="H57" s="193"/>
      <c r="I57" s="193"/>
      <c r="J57" s="193"/>
      <c r="K57" s="193"/>
      <c r="L57" s="74">
        <f>SUM(L19:L56)</f>
        <v>0</v>
      </c>
      <c r="M57" s="36">
        <f>SUM(M19:M56)</f>
        <v>0</v>
      </c>
      <c r="N57" s="36">
        <f>SUM(N19:N56)</f>
        <v>0</v>
      </c>
      <c r="O57" s="36">
        <f>SUM(O19:O56)</f>
        <v>0</v>
      </c>
      <c r="P57" s="75">
        <f>SUM(P19:P56)</f>
        <v>0</v>
      </c>
    </row>
    <row r="58" spans="2:16" s="6" customFormat="1" ht="12.5" x14ac:dyDescent="0.35"/>
    <row r="59" spans="2:16" s="6" customFormat="1" x14ac:dyDescent="0.35">
      <c r="H59" s="23"/>
      <c r="I59" s="23"/>
      <c r="J59" s="23"/>
      <c r="K59" s="23"/>
      <c r="L59" s="23"/>
      <c r="M59" s="23"/>
      <c r="N59" s="23"/>
      <c r="O59" s="23"/>
      <c r="P59" s="23"/>
    </row>
    <row r="60" spans="2:16" s="6" customFormat="1" ht="14.25" customHeight="1" x14ac:dyDescent="0.35">
      <c r="C60" s="3" t="s">
        <v>27</v>
      </c>
      <c r="D60" s="146"/>
      <c r="E60" s="146"/>
      <c r="F60" s="146"/>
      <c r="G60" s="146"/>
      <c r="H60" s="146"/>
      <c r="I60" s="146"/>
      <c r="J60" s="23"/>
      <c r="K60" s="23"/>
      <c r="L60" s="23"/>
      <c r="M60" s="23"/>
      <c r="N60" s="23"/>
      <c r="O60" s="23"/>
      <c r="P60" s="23"/>
    </row>
    <row r="61" spans="2:16" s="6" customFormat="1" ht="15" customHeight="1" x14ac:dyDescent="0.35">
      <c r="D61" s="156" t="s">
        <v>15</v>
      </c>
      <c r="E61" s="156"/>
      <c r="F61" s="156"/>
      <c r="G61" s="156"/>
      <c r="H61" s="156"/>
      <c r="I61" s="156"/>
      <c r="J61" s="23"/>
      <c r="K61" s="23"/>
      <c r="L61" s="23"/>
      <c r="M61" s="23"/>
      <c r="N61" s="23"/>
      <c r="O61" s="23"/>
      <c r="P61" s="23"/>
    </row>
    <row r="64" spans="2:16" x14ac:dyDescent="0.35">
      <c r="C64" s="3" t="s">
        <v>14</v>
      </c>
      <c r="D64" s="146"/>
      <c r="E64" s="146"/>
      <c r="F64" s="146"/>
      <c r="G64" s="146"/>
      <c r="H64" s="146"/>
      <c r="I64" s="146"/>
    </row>
    <row r="65" spans="3:9" x14ac:dyDescent="0.35">
      <c r="C65" s="6"/>
      <c r="D65" s="156" t="s">
        <v>15</v>
      </c>
      <c r="E65" s="156"/>
      <c r="F65" s="156"/>
      <c r="G65" s="156"/>
      <c r="H65" s="156"/>
      <c r="I65" s="156"/>
    </row>
    <row r="66" spans="3:9" x14ac:dyDescent="0.35">
      <c r="C66" s="3" t="s">
        <v>26</v>
      </c>
      <c r="D66" s="168"/>
      <c r="E66" s="168"/>
      <c r="F66" s="168"/>
    </row>
  </sheetData>
  <mergeCells count="34">
    <mergeCell ref="B13:B17"/>
    <mergeCell ref="C13:C17"/>
    <mergeCell ref="D13:D17"/>
    <mergeCell ref="C57:K57"/>
    <mergeCell ref="N14:N17"/>
    <mergeCell ref="D5:O5"/>
    <mergeCell ref="D6:O6"/>
    <mergeCell ref="D7:O7"/>
    <mergeCell ref="O10:P10"/>
    <mergeCell ref="P14:P17"/>
    <mergeCell ref="E13:E17"/>
    <mergeCell ref="F13:K13"/>
    <mergeCell ref="L13:P13"/>
    <mergeCell ref="F14:F17"/>
    <mergeCell ref="G14:G17"/>
    <mergeCell ref="H14:H17"/>
    <mergeCell ref="I14:I17"/>
    <mergeCell ref="J14:J17"/>
    <mergeCell ref="K14:K17"/>
    <mergeCell ref="L14:L17"/>
    <mergeCell ref="O14:O17"/>
    <mergeCell ref="D66:F66"/>
    <mergeCell ref="D60:I60"/>
    <mergeCell ref="D61:I61"/>
    <mergeCell ref="D8:G8"/>
    <mergeCell ref="O11:P11"/>
    <mergeCell ref="M14:M17"/>
    <mergeCell ref="D64:I64"/>
    <mergeCell ref="D65:I65"/>
    <mergeCell ref="M1:P1"/>
    <mergeCell ref="C4:O4"/>
    <mergeCell ref="C3:O3"/>
    <mergeCell ref="C2:H2"/>
    <mergeCell ref="I2:J2"/>
  </mergeCells>
  <conditionalFormatting sqref="C19:C56">
    <cfRule type="expression" priority="1" stopIfTrue="1">
      <formula>#REF!</formula>
    </cfRule>
  </conditionalFormatting>
  <printOptions horizontalCentered="1"/>
  <pageMargins left="0.51181102362204722" right="0.51181102362204722" top="0.78740157480314965" bottom="0.78740157480314965" header="0.31496062992125984" footer="0.31496062992125984"/>
  <pageSetup paperSize="9" scale="81" fitToHeight="0" orientation="landscape" r:id="rId1"/>
  <headerFooter>
    <oddFooter>&amp;L&amp;"Arial,полужирный"&amp;8&amp;F&amp;C&amp;8Lapa  &amp;P no &amp;N&amp;R&amp;8&amp;A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29BAEA-277E-4563-AE8F-FBD08D956579}">
  <sheetPr>
    <pageSetUpPr fitToPage="1"/>
  </sheetPr>
  <dimension ref="B1:S98"/>
  <sheetViews>
    <sheetView zoomScaleNormal="100" workbookViewId="0"/>
  </sheetViews>
  <sheetFormatPr defaultColWidth="9.1796875" defaultRowHeight="14" x14ac:dyDescent="0.35"/>
  <cols>
    <col min="1" max="1" width="9.1796875" style="23"/>
    <col min="2" max="2" width="9" style="23" customWidth="1"/>
    <col min="3" max="3" width="42.26953125" style="23" customWidth="1"/>
    <col min="4" max="4" width="7.54296875" style="23" customWidth="1"/>
    <col min="5" max="8" width="8.1796875" style="23" customWidth="1"/>
    <col min="9" max="9" width="10.26953125" style="23" customWidth="1"/>
    <col min="10" max="10" width="8.54296875" style="23" customWidth="1"/>
    <col min="11" max="13" width="9.1796875" style="23" customWidth="1"/>
    <col min="14" max="14" width="10.26953125" style="23" customWidth="1"/>
    <col min="15" max="15" width="9.1796875" style="23" customWidth="1"/>
    <col min="16" max="16" width="10.1796875" style="23" customWidth="1"/>
    <col min="17" max="16384" width="9.1796875" style="23"/>
  </cols>
  <sheetData>
    <row r="1" spans="2:19" s="1" customFormat="1" ht="40.5" customHeight="1" x14ac:dyDescent="0.25">
      <c r="D1" s="2"/>
      <c r="M1" s="121" t="s">
        <v>89</v>
      </c>
      <c r="N1" s="121"/>
      <c r="O1" s="121"/>
      <c r="P1" s="121"/>
    </row>
    <row r="2" spans="2:19" s="31" customFormat="1" ht="15" customHeight="1" x14ac:dyDescent="0.35">
      <c r="B2" s="32"/>
      <c r="C2" s="166" t="s">
        <v>0</v>
      </c>
      <c r="D2" s="166"/>
      <c r="E2" s="166"/>
      <c r="F2" s="166"/>
      <c r="G2" s="166"/>
      <c r="H2" s="166"/>
      <c r="I2" s="167" t="s">
        <v>95</v>
      </c>
      <c r="J2" s="167"/>
      <c r="K2" s="32"/>
      <c r="L2" s="32"/>
      <c r="M2" s="32"/>
      <c r="N2" s="32"/>
      <c r="O2" s="32"/>
      <c r="P2" s="32"/>
    </row>
    <row r="3" spans="2:19" s="5" customFormat="1" ht="24.75" customHeight="1" x14ac:dyDescent="0.35">
      <c r="B3" s="31"/>
      <c r="C3" s="165" t="s">
        <v>35</v>
      </c>
      <c r="D3" s="165"/>
      <c r="E3" s="165"/>
      <c r="F3" s="165"/>
      <c r="G3" s="165"/>
      <c r="H3" s="165"/>
      <c r="I3" s="165"/>
      <c r="J3" s="165"/>
      <c r="K3" s="165"/>
      <c r="L3" s="165"/>
      <c r="M3" s="165"/>
      <c r="N3" s="165"/>
      <c r="O3" s="165"/>
      <c r="P3" s="31"/>
    </row>
    <row r="4" spans="2:19" s="5" customFormat="1" x14ac:dyDescent="0.35">
      <c r="B4" s="31"/>
      <c r="C4" s="156" t="s">
        <v>29</v>
      </c>
      <c r="D4" s="156"/>
      <c r="E4" s="156"/>
      <c r="F4" s="156"/>
      <c r="G4" s="156"/>
      <c r="H4" s="156"/>
      <c r="I4" s="156"/>
      <c r="J4" s="156"/>
      <c r="K4" s="156"/>
      <c r="L4" s="156"/>
      <c r="M4" s="156"/>
      <c r="N4" s="156"/>
      <c r="O4" s="156"/>
      <c r="P4" s="31"/>
      <c r="S4" s="6"/>
    </row>
    <row r="5" spans="2:19" s="53" customFormat="1" ht="13" x14ac:dyDescent="0.35">
      <c r="B5" s="52" t="s">
        <v>1</v>
      </c>
      <c r="C5" s="60"/>
      <c r="D5" s="155" t="str">
        <f>Koptame!C13</f>
        <v>Ārējo lietus, ražošanas un sadzīves kanalizācijas tīklu modernizācija Kleistu ielā 28 (autobusu parks Nr.6), Rīgā</v>
      </c>
      <c r="E5" s="155"/>
      <c r="F5" s="155"/>
      <c r="G5" s="155"/>
      <c r="H5" s="155"/>
      <c r="I5" s="155"/>
      <c r="J5" s="155"/>
      <c r="K5" s="155"/>
      <c r="L5" s="155"/>
      <c r="M5" s="155"/>
      <c r="N5" s="155"/>
      <c r="O5" s="155"/>
      <c r="P5" s="60"/>
      <c r="S5" s="6"/>
    </row>
    <row r="6" spans="2:19" s="54" customFormat="1" ht="12.75" customHeight="1" x14ac:dyDescent="0.35">
      <c r="B6" s="52" t="s">
        <v>2</v>
      </c>
      <c r="C6" s="60"/>
      <c r="D6" s="155" t="str">
        <f>Koptame!C14</f>
        <v>Ārējie kanalizācijas tīkli un inženierbūves</v>
      </c>
      <c r="E6" s="155"/>
      <c r="F6" s="155"/>
      <c r="G6" s="155"/>
      <c r="H6" s="155"/>
      <c r="I6" s="155"/>
      <c r="J6" s="155"/>
      <c r="K6" s="155"/>
      <c r="L6" s="155"/>
      <c r="M6" s="155"/>
      <c r="N6" s="155"/>
      <c r="O6" s="155"/>
      <c r="P6" s="55"/>
      <c r="S6" s="6"/>
    </row>
    <row r="7" spans="2:19" s="54" customFormat="1" ht="12.75" customHeight="1" x14ac:dyDescent="0.35">
      <c r="B7" s="52" t="s">
        <v>3</v>
      </c>
      <c r="C7" s="60"/>
      <c r="D7" s="155" t="str">
        <f>Koptame!C15</f>
        <v>Kleistu iela 28, Rīga</v>
      </c>
      <c r="E7" s="155"/>
      <c r="F7" s="155"/>
      <c r="G7" s="155"/>
      <c r="H7" s="155"/>
      <c r="I7" s="155"/>
      <c r="J7" s="155"/>
      <c r="K7" s="155"/>
      <c r="L7" s="155"/>
      <c r="M7" s="155"/>
      <c r="N7" s="155"/>
      <c r="O7" s="155"/>
      <c r="P7" s="55"/>
      <c r="S7" s="6"/>
    </row>
    <row r="8" spans="2:19" s="54" customFormat="1" ht="12.75" customHeight="1" x14ac:dyDescent="0.35">
      <c r="B8" s="52" t="s">
        <v>25</v>
      </c>
      <c r="D8" s="139"/>
      <c r="E8" s="139"/>
      <c r="F8" s="139"/>
      <c r="G8" s="139"/>
      <c r="H8" s="55"/>
      <c r="I8" s="55"/>
      <c r="J8" s="55"/>
      <c r="K8" s="55"/>
      <c r="L8" s="55"/>
      <c r="M8" s="55"/>
      <c r="N8" s="55"/>
      <c r="O8" s="55"/>
      <c r="P8" s="55"/>
      <c r="S8" s="6"/>
    </row>
    <row r="9" spans="2:19" s="54" customFormat="1" ht="12.75" customHeight="1" x14ac:dyDescent="0.35">
      <c r="B9" s="52"/>
      <c r="D9" s="56"/>
      <c r="E9" s="56"/>
      <c r="F9" s="56"/>
      <c r="G9" s="56"/>
      <c r="H9" s="56"/>
      <c r="I9" s="56"/>
      <c r="J9" s="56"/>
      <c r="K9" s="56"/>
      <c r="L9" s="56"/>
      <c r="M9" s="56"/>
      <c r="N9" s="56"/>
      <c r="O9" s="56"/>
      <c r="P9" s="56"/>
      <c r="S9" s="6"/>
    </row>
    <row r="10" spans="2:19" s="6" customFormat="1" ht="13" x14ac:dyDescent="0.35">
      <c r="B10" s="56" t="s">
        <v>23</v>
      </c>
      <c r="D10" s="58"/>
      <c r="E10" s="58"/>
      <c r="F10" s="58"/>
      <c r="G10" s="58"/>
      <c r="H10" s="58"/>
      <c r="I10" s="58"/>
      <c r="J10" s="58"/>
      <c r="K10" s="58"/>
      <c r="L10" s="58"/>
      <c r="M10" s="58"/>
      <c r="N10" s="46" t="s">
        <v>4</v>
      </c>
      <c r="O10" s="173" t="str">
        <f>Koptame!C34</f>
        <v>01.07.2026.</v>
      </c>
      <c r="P10" s="173"/>
    </row>
    <row r="11" spans="2:19" s="6" customFormat="1" ht="15" customHeight="1" x14ac:dyDescent="0.35">
      <c r="B11" s="56"/>
      <c r="D11" s="58"/>
      <c r="E11" s="58"/>
      <c r="F11" s="58"/>
      <c r="G11" s="58"/>
      <c r="H11" s="58"/>
      <c r="I11" s="58"/>
      <c r="J11" s="58"/>
      <c r="K11" s="58"/>
      <c r="L11" s="58"/>
      <c r="M11" s="58"/>
      <c r="N11" s="46" t="s">
        <v>21</v>
      </c>
      <c r="O11" s="169">
        <f>P89</f>
        <v>0</v>
      </c>
      <c r="P11" s="169"/>
    </row>
    <row r="12" spans="2:19" s="6" customFormat="1" ht="13.5" thickBot="1" x14ac:dyDescent="0.4">
      <c r="K12" s="61"/>
      <c r="L12" s="61"/>
      <c r="M12" s="61"/>
      <c r="N12" s="61"/>
      <c r="O12" s="8"/>
      <c r="P12" s="8"/>
    </row>
    <row r="13" spans="2:19" s="6" customFormat="1" ht="12.75" customHeight="1" x14ac:dyDescent="0.35">
      <c r="B13" s="187" t="s">
        <v>5</v>
      </c>
      <c r="C13" s="190" t="s">
        <v>6</v>
      </c>
      <c r="D13" s="190" t="s">
        <v>7</v>
      </c>
      <c r="E13" s="177" t="s">
        <v>8</v>
      </c>
      <c r="F13" s="180" t="s">
        <v>9</v>
      </c>
      <c r="G13" s="181"/>
      <c r="H13" s="181"/>
      <c r="I13" s="181"/>
      <c r="J13" s="181"/>
      <c r="K13" s="182"/>
      <c r="L13" s="180" t="s">
        <v>10</v>
      </c>
      <c r="M13" s="181"/>
      <c r="N13" s="181"/>
      <c r="O13" s="181"/>
      <c r="P13" s="182"/>
    </row>
    <row r="14" spans="2:19" s="6" customFormat="1" ht="12.75" customHeight="1" x14ac:dyDescent="0.35">
      <c r="B14" s="188"/>
      <c r="C14" s="191"/>
      <c r="D14" s="191"/>
      <c r="E14" s="178"/>
      <c r="F14" s="183" t="s">
        <v>11</v>
      </c>
      <c r="G14" s="170" t="s">
        <v>12</v>
      </c>
      <c r="H14" s="170" t="s">
        <v>16</v>
      </c>
      <c r="I14" s="170" t="s">
        <v>17</v>
      </c>
      <c r="J14" s="170" t="s">
        <v>18</v>
      </c>
      <c r="K14" s="174" t="s">
        <v>19</v>
      </c>
      <c r="L14" s="183" t="s">
        <v>13</v>
      </c>
      <c r="M14" s="170" t="s">
        <v>16</v>
      </c>
      <c r="N14" s="170" t="s">
        <v>17</v>
      </c>
      <c r="O14" s="170" t="s">
        <v>18</v>
      </c>
      <c r="P14" s="174" t="s">
        <v>20</v>
      </c>
    </row>
    <row r="15" spans="2:19" s="6" customFormat="1" ht="15" customHeight="1" x14ac:dyDescent="0.35">
      <c r="B15" s="188"/>
      <c r="C15" s="191"/>
      <c r="D15" s="191"/>
      <c r="E15" s="178"/>
      <c r="F15" s="184"/>
      <c r="G15" s="171"/>
      <c r="H15" s="171"/>
      <c r="I15" s="171"/>
      <c r="J15" s="171"/>
      <c r="K15" s="175"/>
      <c r="L15" s="184"/>
      <c r="M15" s="171"/>
      <c r="N15" s="171"/>
      <c r="O15" s="171"/>
      <c r="P15" s="175"/>
    </row>
    <row r="16" spans="2:19" s="6" customFormat="1" ht="15" customHeight="1" x14ac:dyDescent="0.35">
      <c r="B16" s="188"/>
      <c r="C16" s="191"/>
      <c r="D16" s="191"/>
      <c r="E16" s="178"/>
      <c r="F16" s="184"/>
      <c r="G16" s="186"/>
      <c r="H16" s="171"/>
      <c r="I16" s="171"/>
      <c r="J16" s="171"/>
      <c r="K16" s="175"/>
      <c r="L16" s="184"/>
      <c r="M16" s="171"/>
      <c r="N16" s="171"/>
      <c r="O16" s="171"/>
      <c r="P16" s="175"/>
    </row>
    <row r="17" spans="2:16" s="6" customFormat="1" ht="15.75" customHeight="1" thickBot="1" x14ac:dyDescent="0.4">
      <c r="B17" s="189"/>
      <c r="C17" s="192"/>
      <c r="D17" s="192"/>
      <c r="E17" s="179"/>
      <c r="F17" s="185"/>
      <c r="G17" s="172"/>
      <c r="H17" s="172"/>
      <c r="I17" s="172"/>
      <c r="J17" s="172"/>
      <c r="K17" s="176"/>
      <c r="L17" s="185"/>
      <c r="M17" s="172"/>
      <c r="N17" s="172"/>
      <c r="O17" s="172"/>
      <c r="P17" s="176"/>
    </row>
    <row r="18" spans="2:16" s="6" customFormat="1" ht="13.5" thickTop="1" thickBot="1" x14ac:dyDescent="0.4">
      <c r="B18" s="9">
        <v>1</v>
      </c>
      <c r="C18" s="11">
        <v>2</v>
      </c>
      <c r="D18" s="11">
        <v>3</v>
      </c>
      <c r="E18" s="12">
        <v>4</v>
      </c>
      <c r="F18" s="9">
        <v>5</v>
      </c>
      <c r="G18" s="11">
        <v>6</v>
      </c>
      <c r="H18" s="11">
        <v>7</v>
      </c>
      <c r="I18" s="11">
        <v>8</v>
      </c>
      <c r="J18" s="11">
        <v>9</v>
      </c>
      <c r="K18" s="13">
        <v>10</v>
      </c>
      <c r="L18" s="9">
        <v>11</v>
      </c>
      <c r="M18" s="11">
        <v>12</v>
      </c>
      <c r="N18" s="11">
        <v>13</v>
      </c>
      <c r="O18" s="10">
        <v>14</v>
      </c>
      <c r="P18" s="13">
        <v>15</v>
      </c>
    </row>
    <row r="19" spans="2:16" s="5" customFormat="1" ht="14.5" thickTop="1" x14ac:dyDescent="0.35">
      <c r="B19" s="18">
        <v>1</v>
      </c>
      <c r="C19" s="37" t="s">
        <v>307</v>
      </c>
      <c r="D19" s="20"/>
      <c r="E19" s="21"/>
      <c r="F19" s="14"/>
      <c r="G19" s="80"/>
      <c r="H19" s="15"/>
      <c r="I19" s="80"/>
      <c r="J19" s="15"/>
      <c r="K19" s="16"/>
      <c r="L19" s="22"/>
      <c r="M19" s="17"/>
      <c r="N19" s="17"/>
      <c r="O19" s="17"/>
      <c r="P19" s="16"/>
    </row>
    <row r="20" spans="2:16" s="5" customFormat="1" ht="34.5" x14ac:dyDescent="0.35">
      <c r="B20" s="18">
        <f>IF(B19&lt;&gt;"",B19+1,"")</f>
        <v>2</v>
      </c>
      <c r="C20" s="40" t="s">
        <v>308</v>
      </c>
      <c r="D20" s="20" t="s">
        <v>41</v>
      </c>
      <c r="E20" s="21">
        <v>4.3</v>
      </c>
      <c r="F20" s="83"/>
      <c r="G20" s="29"/>
      <c r="H20" s="15">
        <f t="shared" ref="H20:H83" si="0">ROUND(F20*G20,2)</f>
        <v>0</v>
      </c>
      <c r="I20" s="29"/>
      <c r="J20" s="30"/>
      <c r="K20" s="16">
        <f t="shared" ref="K20:K83" si="1">ROUND(SUM(H20:J20),2)</f>
        <v>0</v>
      </c>
      <c r="L20" s="22">
        <f t="shared" ref="L20:L83" si="2">ROUND(E20*F20,2)</f>
        <v>0</v>
      </c>
      <c r="M20" s="17">
        <f t="shared" ref="M20:M83" si="3">ROUND(E20*H20,2)</f>
        <v>0</v>
      </c>
      <c r="N20" s="17">
        <f t="shared" ref="N20:N83" si="4">ROUND(E20*I20,2)</f>
        <v>0</v>
      </c>
      <c r="O20" s="17">
        <f t="shared" ref="O20:O83" si="5">ROUND(E20*J20,2)</f>
        <v>0</v>
      </c>
      <c r="P20" s="16">
        <f t="shared" ref="P20:P83" si="6">ROUND(SUM(M20:O20),2)</f>
        <v>0</v>
      </c>
    </row>
    <row r="21" spans="2:16" s="5" customFormat="1" ht="34.5" x14ac:dyDescent="0.35">
      <c r="B21" s="18">
        <f t="shared" ref="B21:B87" si="7">IF(B20&lt;&gt;"",B20+1,"")</f>
        <v>3</v>
      </c>
      <c r="C21" s="40" t="s">
        <v>309</v>
      </c>
      <c r="D21" s="20" t="s">
        <v>41</v>
      </c>
      <c r="E21" s="21">
        <v>4.2</v>
      </c>
      <c r="F21" s="83"/>
      <c r="G21" s="29"/>
      <c r="H21" s="15">
        <f t="shared" si="0"/>
        <v>0</v>
      </c>
      <c r="I21" s="29"/>
      <c r="J21" s="30"/>
      <c r="K21" s="16">
        <f t="shared" si="1"/>
        <v>0</v>
      </c>
      <c r="L21" s="22">
        <f t="shared" si="2"/>
        <v>0</v>
      </c>
      <c r="M21" s="17">
        <f t="shared" si="3"/>
        <v>0</v>
      </c>
      <c r="N21" s="17">
        <f t="shared" si="4"/>
        <v>0</v>
      </c>
      <c r="O21" s="17">
        <f t="shared" si="5"/>
        <v>0</v>
      </c>
      <c r="P21" s="16">
        <f t="shared" si="6"/>
        <v>0</v>
      </c>
    </row>
    <row r="22" spans="2:16" s="5" customFormat="1" ht="34.5" x14ac:dyDescent="0.35">
      <c r="B22" s="18">
        <f t="shared" si="7"/>
        <v>4</v>
      </c>
      <c r="C22" s="40" t="s">
        <v>310</v>
      </c>
      <c r="D22" s="20" t="s">
        <v>41</v>
      </c>
      <c r="E22" s="21">
        <v>21.1</v>
      </c>
      <c r="F22" s="83"/>
      <c r="G22" s="29"/>
      <c r="H22" s="15">
        <f t="shared" si="0"/>
        <v>0</v>
      </c>
      <c r="I22" s="29"/>
      <c r="J22" s="30"/>
      <c r="K22" s="16">
        <f t="shared" si="1"/>
        <v>0</v>
      </c>
      <c r="L22" s="22">
        <f t="shared" si="2"/>
        <v>0</v>
      </c>
      <c r="M22" s="17">
        <f t="shared" si="3"/>
        <v>0</v>
      </c>
      <c r="N22" s="17">
        <f t="shared" si="4"/>
        <v>0</v>
      </c>
      <c r="O22" s="17">
        <f t="shared" si="5"/>
        <v>0</v>
      </c>
      <c r="P22" s="16">
        <f t="shared" si="6"/>
        <v>0</v>
      </c>
    </row>
    <row r="23" spans="2:16" s="5" customFormat="1" ht="34.5" x14ac:dyDescent="0.35">
      <c r="B23" s="18">
        <f t="shared" si="7"/>
        <v>5</v>
      </c>
      <c r="C23" s="40" t="s">
        <v>311</v>
      </c>
      <c r="D23" s="20" t="s">
        <v>41</v>
      </c>
      <c r="E23" s="21">
        <v>3.8</v>
      </c>
      <c r="F23" s="83"/>
      <c r="G23" s="29"/>
      <c r="H23" s="15">
        <f t="shared" si="0"/>
        <v>0</v>
      </c>
      <c r="I23" s="29"/>
      <c r="J23" s="30"/>
      <c r="K23" s="16">
        <f t="shared" si="1"/>
        <v>0</v>
      </c>
      <c r="L23" s="22">
        <f t="shared" si="2"/>
        <v>0</v>
      </c>
      <c r="M23" s="17">
        <f t="shared" si="3"/>
        <v>0</v>
      </c>
      <c r="N23" s="17">
        <f t="shared" si="4"/>
        <v>0</v>
      </c>
      <c r="O23" s="17">
        <f t="shared" si="5"/>
        <v>0</v>
      </c>
      <c r="P23" s="16">
        <f t="shared" si="6"/>
        <v>0</v>
      </c>
    </row>
    <row r="24" spans="2:16" s="5" customFormat="1" ht="34.5" x14ac:dyDescent="0.35">
      <c r="B24" s="18">
        <f t="shared" si="7"/>
        <v>6</v>
      </c>
      <c r="C24" s="40" t="s">
        <v>312</v>
      </c>
      <c r="D24" s="20" t="s">
        <v>41</v>
      </c>
      <c r="E24" s="21">
        <v>76.5</v>
      </c>
      <c r="F24" s="83"/>
      <c r="G24" s="29"/>
      <c r="H24" s="15">
        <f t="shared" si="0"/>
        <v>0</v>
      </c>
      <c r="I24" s="29"/>
      <c r="J24" s="30"/>
      <c r="K24" s="16">
        <f t="shared" si="1"/>
        <v>0</v>
      </c>
      <c r="L24" s="22">
        <f t="shared" si="2"/>
        <v>0</v>
      </c>
      <c r="M24" s="17">
        <f t="shared" si="3"/>
        <v>0</v>
      </c>
      <c r="N24" s="17">
        <f t="shared" si="4"/>
        <v>0</v>
      </c>
      <c r="O24" s="17">
        <f t="shared" si="5"/>
        <v>0</v>
      </c>
      <c r="P24" s="16">
        <f t="shared" si="6"/>
        <v>0</v>
      </c>
    </row>
    <row r="25" spans="2:16" s="5" customFormat="1" ht="34.5" x14ac:dyDescent="0.35">
      <c r="B25" s="18">
        <f t="shared" si="7"/>
        <v>7</v>
      </c>
      <c r="C25" s="40" t="s">
        <v>313</v>
      </c>
      <c r="D25" s="20" t="s">
        <v>41</v>
      </c>
      <c r="E25" s="21">
        <v>96.1</v>
      </c>
      <c r="F25" s="83"/>
      <c r="G25" s="29"/>
      <c r="H25" s="15">
        <f t="shared" si="0"/>
        <v>0</v>
      </c>
      <c r="I25" s="29"/>
      <c r="J25" s="30"/>
      <c r="K25" s="16">
        <f t="shared" si="1"/>
        <v>0</v>
      </c>
      <c r="L25" s="22">
        <f t="shared" si="2"/>
        <v>0</v>
      </c>
      <c r="M25" s="17">
        <f t="shared" si="3"/>
        <v>0</v>
      </c>
      <c r="N25" s="17">
        <f t="shared" si="4"/>
        <v>0</v>
      </c>
      <c r="O25" s="17">
        <f t="shared" si="5"/>
        <v>0</v>
      </c>
      <c r="P25" s="16">
        <f t="shared" si="6"/>
        <v>0</v>
      </c>
    </row>
    <row r="26" spans="2:16" s="5" customFormat="1" ht="34.5" x14ac:dyDescent="0.35">
      <c r="B26" s="18">
        <f t="shared" si="7"/>
        <v>8</v>
      </c>
      <c r="C26" s="40" t="s">
        <v>314</v>
      </c>
      <c r="D26" s="20" t="s">
        <v>41</v>
      </c>
      <c r="E26" s="21">
        <v>24.3</v>
      </c>
      <c r="F26" s="83"/>
      <c r="G26" s="29"/>
      <c r="H26" s="15">
        <f t="shared" si="0"/>
        <v>0</v>
      </c>
      <c r="I26" s="29"/>
      <c r="J26" s="30"/>
      <c r="K26" s="16">
        <f t="shared" si="1"/>
        <v>0</v>
      </c>
      <c r="L26" s="22">
        <f t="shared" si="2"/>
        <v>0</v>
      </c>
      <c r="M26" s="17">
        <f t="shared" si="3"/>
        <v>0</v>
      </c>
      <c r="N26" s="17">
        <f t="shared" si="4"/>
        <v>0</v>
      </c>
      <c r="O26" s="17">
        <f t="shared" si="5"/>
        <v>0</v>
      </c>
      <c r="P26" s="16">
        <f t="shared" si="6"/>
        <v>0</v>
      </c>
    </row>
    <row r="27" spans="2:16" s="5" customFormat="1" ht="34.5" x14ac:dyDescent="0.35">
      <c r="B27" s="18">
        <f t="shared" si="7"/>
        <v>9</v>
      </c>
      <c r="C27" s="40" t="s">
        <v>315</v>
      </c>
      <c r="D27" s="20" t="s">
        <v>41</v>
      </c>
      <c r="E27" s="21">
        <v>12.2</v>
      </c>
      <c r="F27" s="83"/>
      <c r="G27" s="29"/>
      <c r="H27" s="15">
        <f t="shared" si="0"/>
        <v>0</v>
      </c>
      <c r="I27" s="29"/>
      <c r="J27" s="30"/>
      <c r="K27" s="16">
        <f t="shared" si="1"/>
        <v>0</v>
      </c>
      <c r="L27" s="22">
        <f t="shared" si="2"/>
        <v>0</v>
      </c>
      <c r="M27" s="17">
        <f t="shared" si="3"/>
        <v>0</v>
      </c>
      <c r="N27" s="17">
        <f t="shared" si="4"/>
        <v>0</v>
      </c>
      <c r="O27" s="17">
        <f t="shared" si="5"/>
        <v>0</v>
      </c>
      <c r="P27" s="16">
        <f t="shared" si="6"/>
        <v>0</v>
      </c>
    </row>
    <row r="28" spans="2:16" s="5" customFormat="1" ht="34.5" x14ac:dyDescent="0.35">
      <c r="B28" s="18">
        <f t="shared" si="7"/>
        <v>10</v>
      </c>
      <c r="C28" s="40" t="s">
        <v>316</v>
      </c>
      <c r="D28" s="20" t="s">
        <v>41</v>
      </c>
      <c r="E28" s="21">
        <v>68.900000000000006</v>
      </c>
      <c r="F28" s="83"/>
      <c r="G28" s="29"/>
      <c r="H28" s="15">
        <f t="shared" si="0"/>
        <v>0</v>
      </c>
      <c r="I28" s="29"/>
      <c r="J28" s="30"/>
      <c r="K28" s="16">
        <f t="shared" si="1"/>
        <v>0</v>
      </c>
      <c r="L28" s="22">
        <f t="shared" si="2"/>
        <v>0</v>
      </c>
      <c r="M28" s="17">
        <f t="shared" si="3"/>
        <v>0</v>
      </c>
      <c r="N28" s="17">
        <f t="shared" si="4"/>
        <v>0</v>
      </c>
      <c r="O28" s="17">
        <f t="shared" si="5"/>
        <v>0</v>
      </c>
      <c r="P28" s="16">
        <f t="shared" si="6"/>
        <v>0</v>
      </c>
    </row>
    <row r="29" spans="2:16" s="5" customFormat="1" ht="34.5" x14ac:dyDescent="0.35">
      <c r="B29" s="18">
        <f t="shared" si="7"/>
        <v>11</v>
      </c>
      <c r="C29" s="40" t="s">
        <v>317</v>
      </c>
      <c r="D29" s="20" t="s">
        <v>41</v>
      </c>
      <c r="E29" s="21">
        <v>69.400000000000006</v>
      </c>
      <c r="F29" s="83"/>
      <c r="G29" s="29"/>
      <c r="H29" s="15">
        <f t="shared" si="0"/>
        <v>0</v>
      </c>
      <c r="I29" s="29"/>
      <c r="J29" s="30"/>
      <c r="K29" s="16">
        <f t="shared" si="1"/>
        <v>0</v>
      </c>
      <c r="L29" s="22">
        <f t="shared" si="2"/>
        <v>0</v>
      </c>
      <c r="M29" s="17">
        <f t="shared" si="3"/>
        <v>0</v>
      </c>
      <c r="N29" s="17">
        <f t="shared" si="4"/>
        <v>0</v>
      </c>
      <c r="O29" s="17">
        <f t="shared" si="5"/>
        <v>0</v>
      </c>
      <c r="P29" s="16">
        <f t="shared" si="6"/>
        <v>0</v>
      </c>
    </row>
    <row r="30" spans="2:16" s="5" customFormat="1" ht="46" x14ac:dyDescent="0.35">
      <c r="B30" s="18">
        <f t="shared" si="7"/>
        <v>12</v>
      </c>
      <c r="C30" s="40" t="s">
        <v>46</v>
      </c>
      <c r="D30" s="20" t="s">
        <v>41</v>
      </c>
      <c r="E30" s="21">
        <v>274.7</v>
      </c>
      <c r="F30" s="83"/>
      <c r="G30" s="29"/>
      <c r="H30" s="15">
        <f t="shared" si="0"/>
        <v>0</v>
      </c>
      <c r="I30" s="29"/>
      <c r="J30" s="30"/>
      <c r="K30" s="16">
        <f t="shared" si="1"/>
        <v>0</v>
      </c>
      <c r="L30" s="22">
        <f t="shared" si="2"/>
        <v>0</v>
      </c>
      <c r="M30" s="17">
        <f t="shared" si="3"/>
        <v>0</v>
      </c>
      <c r="N30" s="17">
        <f t="shared" si="4"/>
        <v>0</v>
      </c>
      <c r="O30" s="17">
        <f t="shared" si="5"/>
        <v>0</v>
      </c>
      <c r="P30" s="16">
        <f t="shared" si="6"/>
        <v>0</v>
      </c>
    </row>
    <row r="31" spans="2:16" s="5" customFormat="1" x14ac:dyDescent="0.35">
      <c r="B31" s="18">
        <f t="shared" si="7"/>
        <v>13</v>
      </c>
      <c r="C31" s="40" t="s">
        <v>47</v>
      </c>
      <c r="D31" s="20" t="s">
        <v>48</v>
      </c>
      <c r="E31" s="21">
        <v>55.1</v>
      </c>
      <c r="F31" s="83"/>
      <c r="G31" s="29"/>
      <c r="H31" s="15">
        <f t="shared" si="0"/>
        <v>0</v>
      </c>
      <c r="I31" s="29"/>
      <c r="J31" s="30"/>
      <c r="K31" s="16">
        <f t="shared" si="1"/>
        <v>0</v>
      </c>
      <c r="L31" s="22">
        <f t="shared" si="2"/>
        <v>0</v>
      </c>
      <c r="M31" s="17">
        <f t="shared" si="3"/>
        <v>0</v>
      </c>
      <c r="N31" s="17">
        <f t="shared" si="4"/>
        <v>0</v>
      </c>
      <c r="O31" s="17">
        <f t="shared" si="5"/>
        <v>0</v>
      </c>
      <c r="P31" s="16">
        <f t="shared" si="6"/>
        <v>0</v>
      </c>
    </row>
    <row r="32" spans="2:16" s="5" customFormat="1" x14ac:dyDescent="0.35">
      <c r="B32" s="18">
        <f t="shared" si="7"/>
        <v>14</v>
      </c>
      <c r="C32" s="40" t="s">
        <v>49</v>
      </c>
      <c r="D32" s="20" t="s">
        <v>48</v>
      </c>
      <c r="E32" s="21">
        <v>106.1</v>
      </c>
      <c r="F32" s="83"/>
      <c r="G32" s="29"/>
      <c r="H32" s="15">
        <f t="shared" si="0"/>
        <v>0</v>
      </c>
      <c r="I32" s="29"/>
      <c r="J32" s="30"/>
      <c r="K32" s="16">
        <f t="shared" si="1"/>
        <v>0</v>
      </c>
      <c r="L32" s="22">
        <f t="shared" si="2"/>
        <v>0</v>
      </c>
      <c r="M32" s="17">
        <f t="shared" si="3"/>
        <v>0</v>
      </c>
      <c r="N32" s="17">
        <f t="shared" si="4"/>
        <v>0</v>
      </c>
      <c r="O32" s="17">
        <f t="shared" si="5"/>
        <v>0</v>
      </c>
      <c r="P32" s="16">
        <f t="shared" si="6"/>
        <v>0</v>
      </c>
    </row>
    <row r="33" spans="2:16" s="5" customFormat="1" ht="46" x14ac:dyDescent="0.35">
      <c r="B33" s="18">
        <f t="shared" si="7"/>
        <v>15</v>
      </c>
      <c r="C33" s="40" t="s">
        <v>318</v>
      </c>
      <c r="D33" s="20" t="s">
        <v>58</v>
      </c>
      <c r="E33" s="21">
        <v>1</v>
      </c>
      <c r="F33" s="83"/>
      <c r="G33" s="29"/>
      <c r="H33" s="15">
        <f t="shared" si="0"/>
        <v>0</v>
      </c>
      <c r="I33" s="29"/>
      <c r="J33" s="30"/>
      <c r="K33" s="16">
        <f t="shared" si="1"/>
        <v>0</v>
      </c>
      <c r="L33" s="22">
        <f t="shared" si="2"/>
        <v>0</v>
      </c>
      <c r="M33" s="17">
        <f t="shared" si="3"/>
        <v>0</v>
      </c>
      <c r="N33" s="17">
        <f t="shared" si="4"/>
        <v>0</v>
      </c>
      <c r="O33" s="17">
        <f t="shared" si="5"/>
        <v>0</v>
      </c>
      <c r="P33" s="16">
        <f t="shared" si="6"/>
        <v>0</v>
      </c>
    </row>
    <row r="34" spans="2:16" s="5" customFormat="1" x14ac:dyDescent="0.35">
      <c r="B34" s="18">
        <f t="shared" si="7"/>
        <v>16</v>
      </c>
      <c r="C34" s="40" t="s">
        <v>50</v>
      </c>
      <c r="D34" s="20" t="s">
        <v>41</v>
      </c>
      <c r="E34" s="21">
        <v>380.79999999999995</v>
      </c>
      <c r="F34" s="83"/>
      <c r="G34" s="29"/>
      <c r="H34" s="15">
        <f t="shared" si="0"/>
        <v>0</v>
      </c>
      <c r="I34" s="29"/>
      <c r="J34" s="30"/>
      <c r="K34" s="16">
        <f t="shared" si="1"/>
        <v>0</v>
      </c>
      <c r="L34" s="22">
        <f t="shared" si="2"/>
        <v>0</v>
      </c>
      <c r="M34" s="17">
        <f t="shared" si="3"/>
        <v>0</v>
      </c>
      <c r="N34" s="17">
        <f t="shared" si="4"/>
        <v>0</v>
      </c>
      <c r="O34" s="17">
        <f t="shared" si="5"/>
        <v>0</v>
      </c>
      <c r="P34" s="16">
        <f t="shared" si="6"/>
        <v>0</v>
      </c>
    </row>
    <row r="35" spans="2:16" s="5" customFormat="1" x14ac:dyDescent="0.35">
      <c r="B35" s="18">
        <f t="shared" si="7"/>
        <v>17</v>
      </c>
      <c r="C35" s="37" t="s">
        <v>319</v>
      </c>
      <c r="D35" s="20"/>
      <c r="E35" s="21"/>
      <c r="F35" s="14"/>
      <c r="G35" s="80"/>
      <c r="H35" s="15"/>
      <c r="I35" s="80"/>
      <c r="J35" s="15"/>
      <c r="K35" s="16"/>
      <c r="L35" s="22"/>
      <c r="M35" s="17"/>
      <c r="N35" s="17"/>
      <c r="O35" s="17"/>
      <c r="P35" s="16"/>
    </row>
    <row r="36" spans="2:16" s="5" customFormat="1" ht="34.5" x14ac:dyDescent="0.35">
      <c r="B36" s="18">
        <f t="shared" si="7"/>
        <v>18</v>
      </c>
      <c r="C36" s="40" t="s">
        <v>320</v>
      </c>
      <c r="D36" s="20" t="s">
        <v>41</v>
      </c>
      <c r="E36" s="21">
        <v>4.3</v>
      </c>
      <c r="F36" s="83"/>
      <c r="G36" s="29"/>
      <c r="H36" s="15">
        <f t="shared" si="0"/>
        <v>0</v>
      </c>
      <c r="I36" s="29"/>
      <c r="J36" s="30"/>
      <c r="K36" s="16">
        <f t="shared" si="1"/>
        <v>0</v>
      </c>
      <c r="L36" s="22">
        <f t="shared" si="2"/>
        <v>0</v>
      </c>
      <c r="M36" s="17">
        <f t="shared" si="3"/>
        <v>0</v>
      </c>
      <c r="N36" s="17">
        <f t="shared" si="4"/>
        <v>0</v>
      </c>
      <c r="O36" s="17">
        <f t="shared" si="5"/>
        <v>0</v>
      </c>
      <c r="P36" s="16">
        <f t="shared" si="6"/>
        <v>0</v>
      </c>
    </row>
    <row r="37" spans="2:16" s="5" customFormat="1" ht="34.5" x14ac:dyDescent="0.35">
      <c r="B37" s="18">
        <f t="shared" si="7"/>
        <v>19</v>
      </c>
      <c r="C37" s="40" t="s">
        <v>321</v>
      </c>
      <c r="D37" s="20" t="s">
        <v>41</v>
      </c>
      <c r="E37" s="21">
        <v>4.2</v>
      </c>
      <c r="F37" s="83"/>
      <c r="G37" s="29"/>
      <c r="H37" s="15">
        <f t="shared" si="0"/>
        <v>0</v>
      </c>
      <c r="I37" s="29"/>
      <c r="J37" s="30"/>
      <c r="K37" s="16">
        <f t="shared" si="1"/>
        <v>0</v>
      </c>
      <c r="L37" s="22">
        <f t="shared" si="2"/>
        <v>0</v>
      </c>
      <c r="M37" s="17">
        <f t="shared" si="3"/>
        <v>0</v>
      </c>
      <c r="N37" s="17">
        <f t="shared" si="4"/>
        <v>0</v>
      </c>
      <c r="O37" s="17">
        <f t="shared" si="5"/>
        <v>0</v>
      </c>
      <c r="P37" s="16">
        <f t="shared" si="6"/>
        <v>0</v>
      </c>
    </row>
    <row r="38" spans="2:16" s="5" customFormat="1" ht="34.5" x14ac:dyDescent="0.35">
      <c r="B38" s="18">
        <f t="shared" si="7"/>
        <v>20</v>
      </c>
      <c r="C38" s="40" t="s">
        <v>322</v>
      </c>
      <c r="D38" s="20" t="s">
        <v>41</v>
      </c>
      <c r="E38" s="21">
        <v>21.1</v>
      </c>
      <c r="F38" s="83"/>
      <c r="G38" s="29"/>
      <c r="H38" s="15">
        <f t="shared" ref="H38:H66" si="8">ROUND(F38*G38,2)</f>
        <v>0</v>
      </c>
      <c r="I38" s="29"/>
      <c r="J38" s="30"/>
      <c r="K38" s="16">
        <f t="shared" ref="K38:K66" si="9">ROUND(SUM(H38:J38),2)</f>
        <v>0</v>
      </c>
      <c r="L38" s="22">
        <f t="shared" ref="L38:L66" si="10">ROUND(E38*F38,2)</f>
        <v>0</v>
      </c>
      <c r="M38" s="17">
        <f t="shared" ref="M38:M66" si="11">ROUND(E38*H38,2)</f>
        <v>0</v>
      </c>
      <c r="N38" s="17">
        <f t="shared" ref="N38:N66" si="12">ROUND(E38*I38,2)</f>
        <v>0</v>
      </c>
      <c r="O38" s="17">
        <f t="shared" ref="O38:O66" si="13">ROUND(E38*J38,2)</f>
        <v>0</v>
      </c>
      <c r="P38" s="16">
        <f t="shared" ref="P38:P66" si="14">ROUND(SUM(M38:O38),2)</f>
        <v>0</v>
      </c>
    </row>
    <row r="39" spans="2:16" s="5" customFormat="1" ht="34.5" x14ac:dyDescent="0.35">
      <c r="B39" s="18">
        <f t="shared" si="7"/>
        <v>21</v>
      </c>
      <c r="C39" s="40" t="s">
        <v>323</v>
      </c>
      <c r="D39" s="20" t="s">
        <v>41</v>
      </c>
      <c r="E39" s="21">
        <v>3.8</v>
      </c>
      <c r="F39" s="83"/>
      <c r="G39" s="29"/>
      <c r="H39" s="15">
        <f t="shared" si="8"/>
        <v>0</v>
      </c>
      <c r="I39" s="29"/>
      <c r="J39" s="30"/>
      <c r="K39" s="16">
        <f t="shared" si="9"/>
        <v>0</v>
      </c>
      <c r="L39" s="22">
        <f t="shared" si="10"/>
        <v>0</v>
      </c>
      <c r="M39" s="17">
        <f t="shared" si="11"/>
        <v>0</v>
      </c>
      <c r="N39" s="17">
        <f t="shared" si="12"/>
        <v>0</v>
      </c>
      <c r="O39" s="17">
        <f t="shared" si="13"/>
        <v>0</v>
      </c>
      <c r="P39" s="16">
        <f t="shared" si="14"/>
        <v>0</v>
      </c>
    </row>
    <row r="40" spans="2:16" s="5" customFormat="1" ht="34.5" x14ac:dyDescent="0.35">
      <c r="B40" s="18">
        <f t="shared" si="7"/>
        <v>22</v>
      </c>
      <c r="C40" s="40" t="s">
        <v>324</v>
      </c>
      <c r="D40" s="20" t="s">
        <v>41</v>
      </c>
      <c r="E40" s="21">
        <v>76.5</v>
      </c>
      <c r="F40" s="83"/>
      <c r="G40" s="29"/>
      <c r="H40" s="15">
        <f t="shared" si="8"/>
        <v>0</v>
      </c>
      <c r="I40" s="29"/>
      <c r="J40" s="30"/>
      <c r="K40" s="16">
        <f t="shared" si="9"/>
        <v>0</v>
      </c>
      <c r="L40" s="22">
        <f t="shared" si="10"/>
        <v>0</v>
      </c>
      <c r="M40" s="17">
        <f t="shared" si="11"/>
        <v>0</v>
      </c>
      <c r="N40" s="17">
        <f t="shared" si="12"/>
        <v>0</v>
      </c>
      <c r="O40" s="17">
        <f t="shared" si="13"/>
        <v>0</v>
      </c>
      <c r="P40" s="16">
        <f t="shared" si="14"/>
        <v>0</v>
      </c>
    </row>
    <row r="41" spans="2:16" s="5" customFormat="1" ht="34.5" x14ac:dyDescent="0.35">
      <c r="B41" s="18">
        <f t="shared" si="7"/>
        <v>23</v>
      </c>
      <c r="C41" s="40" t="s">
        <v>325</v>
      </c>
      <c r="D41" s="20" t="s">
        <v>41</v>
      </c>
      <c r="E41" s="21">
        <v>96.1</v>
      </c>
      <c r="F41" s="83"/>
      <c r="G41" s="29"/>
      <c r="H41" s="15">
        <f t="shared" si="8"/>
        <v>0</v>
      </c>
      <c r="I41" s="29"/>
      <c r="J41" s="30"/>
      <c r="K41" s="16">
        <f t="shared" si="9"/>
        <v>0</v>
      </c>
      <c r="L41" s="22">
        <f t="shared" si="10"/>
        <v>0</v>
      </c>
      <c r="M41" s="17">
        <f t="shared" si="11"/>
        <v>0</v>
      </c>
      <c r="N41" s="17">
        <f t="shared" si="12"/>
        <v>0</v>
      </c>
      <c r="O41" s="17">
        <f t="shared" si="13"/>
        <v>0</v>
      </c>
      <c r="P41" s="16">
        <f t="shared" si="14"/>
        <v>0</v>
      </c>
    </row>
    <row r="42" spans="2:16" s="5" customFormat="1" ht="34.5" x14ac:dyDescent="0.35">
      <c r="B42" s="18">
        <f t="shared" si="7"/>
        <v>24</v>
      </c>
      <c r="C42" s="40" t="s">
        <v>326</v>
      </c>
      <c r="D42" s="20" t="s">
        <v>41</v>
      </c>
      <c r="E42" s="21">
        <v>24.3</v>
      </c>
      <c r="F42" s="83"/>
      <c r="G42" s="29"/>
      <c r="H42" s="15">
        <f t="shared" si="8"/>
        <v>0</v>
      </c>
      <c r="I42" s="29"/>
      <c r="J42" s="30"/>
      <c r="K42" s="16">
        <f t="shared" si="9"/>
        <v>0</v>
      </c>
      <c r="L42" s="22">
        <f t="shared" si="10"/>
        <v>0</v>
      </c>
      <c r="M42" s="17">
        <f t="shared" si="11"/>
        <v>0</v>
      </c>
      <c r="N42" s="17">
        <f t="shared" si="12"/>
        <v>0</v>
      </c>
      <c r="O42" s="17">
        <f t="shared" si="13"/>
        <v>0</v>
      </c>
      <c r="P42" s="16">
        <f t="shared" si="14"/>
        <v>0</v>
      </c>
    </row>
    <row r="43" spans="2:16" s="5" customFormat="1" ht="34.5" x14ac:dyDescent="0.35">
      <c r="B43" s="18">
        <f t="shared" si="7"/>
        <v>25</v>
      </c>
      <c r="C43" s="40" t="s">
        <v>327</v>
      </c>
      <c r="D43" s="20" t="s">
        <v>41</v>
      </c>
      <c r="E43" s="21">
        <v>12.2</v>
      </c>
      <c r="F43" s="83"/>
      <c r="G43" s="29"/>
      <c r="H43" s="15">
        <f t="shared" si="8"/>
        <v>0</v>
      </c>
      <c r="I43" s="29"/>
      <c r="J43" s="30"/>
      <c r="K43" s="16">
        <f t="shared" si="9"/>
        <v>0</v>
      </c>
      <c r="L43" s="22">
        <f t="shared" si="10"/>
        <v>0</v>
      </c>
      <c r="M43" s="17">
        <f t="shared" si="11"/>
        <v>0</v>
      </c>
      <c r="N43" s="17">
        <f t="shared" si="12"/>
        <v>0</v>
      </c>
      <c r="O43" s="17">
        <f t="shared" si="13"/>
        <v>0</v>
      </c>
      <c r="P43" s="16">
        <f t="shared" si="14"/>
        <v>0</v>
      </c>
    </row>
    <row r="44" spans="2:16" s="5" customFormat="1" ht="23" x14ac:dyDescent="0.35">
      <c r="B44" s="18">
        <f t="shared" si="7"/>
        <v>26</v>
      </c>
      <c r="C44" s="40" t="s">
        <v>56</v>
      </c>
      <c r="D44" s="20" t="s">
        <v>41</v>
      </c>
      <c r="E44" s="21">
        <v>68.900000000000006</v>
      </c>
      <c r="F44" s="83"/>
      <c r="G44" s="29"/>
      <c r="H44" s="15">
        <f t="shared" si="8"/>
        <v>0</v>
      </c>
      <c r="I44" s="29"/>
      <c r="J44" s="30"/>
      <c r="K44" s="16">
        <f t="shared" si="9"/>
        <v>0</v>
      </c>
      <c r="L44" s="22">
        <f t="shared" si="10"/>
        <v>0</v>
      </c>
      <c r="M44" s="17">
        <f t="shared" si="11"/>
        <v>0</v>
      </c>
      <c r="N44" s="17">
        <f t="shared" si="12"/>
        <v>0</v>
      </c>
      <c r="O44" s="17">
        <f t="shared" si="13"/>
        <v>0</v>
      </c>
      <c r="P44" s="16">
        <f t="shared" si="14"/>
        <v>0</v>
      </c>
    </row>
    <row r="45" spans="2:16" s="5" customFormat="1" ht="23" x14ac:dyDescent="0.35">
      <c r="B45" s="18">
        <f t="shared" si="7"/>
        <v>27</v>
      </c>
      <c r="C45" s="40" t="s">
        <v>328</v>
      </c>
      <c r="D45" s="20" t="s">
        <v>41</v>
      </c>
      <c r="E45" s="21">
        <v>69.400000000000006</v>
      </c>
      <c r="F45" s="83"/>
      <c r="G45" s="29"/>
      <c r="H45" s="15">
        <f t="shared" si="8"/>
        <v>0</v>
      </c>
      <c r="I45" s="29"/>
      <c r="J45" s="30"/>
      <c r="K45" s="16">
        <f t="shared" si="9"/>
        <v>0</v>
      </c>
      <c r="L45" s="22">
        <f t="shared" si="10"/>
        <v>0</v>
      </c>
      <c r="M45" s="17">
        <f t="shared" si="11"/>
        <v>0</v>
      </c>
      <c r="N45" s="17">
        <f t="shared" si="12"/>
        <v>0</v>
      </c>
      <c r="O45" s="17">
        <f t="shared" si="13"/>
        <v>0</v>
      </c>
      <c r="P45" s="16">
        <f t="shared" si="14"/>
        <v>0</v>
      </c>
    </row>
    <row r="46" spans="2:16" s="5" customFormat="1" ht="57.5" x14ac:dyDescent="0.35">
      <c r="B46" s="18">
        <f t="shared" si="7"/>
        <v>28</v>
      </c>
      <c r="C46" s="40" t="s">
        <v>257</v>
      </c>
      <c r="D46" s="20" t="s">
        <v>58</v>
      </c>
      <c r="E46" s="21">
        <v>4</v>
      </c>
      <c r="F46" s="83"/>
      <c r="G46" s="29"/>
      <c r="H46" s="15">
        <f t="shared" si="8"/>
        <v>0</v>
      </c>
      <c r="I46" s="29"/>
      <c r="J46" s="30"/>
      <c r="K46" s="16">
        <f t="shared" si="9"/>
        <v>0</v>
      </c>
      <c r="L46" s="22">
        <f t="shared" si="10"/>
        <v>0</v>
      </c>
      <c r="M46" s="17">
        <f t="shared" si="11"/>
        <v>0</v>
      </c>
      <c r="N46" s="17">
        <f t="shared" si="12"/>
        <v>0</v>
      </c>
      <c r="O46" s="17">
        <f t="shared" si="13"/>
        <v>0</v>
      </c>
      <c r="P46" s="16">
        <f t="shared" si="14"/>
        <v>0</v>
      </c>
    </row>
    <row r="47" spans="2:16" s="5" customFormat="1" ht="57.5" x14ac:dyDescent="0.35">
      <c r="B47" s="18">
        <f t="shared" si="7"/>
        <v>29</v>
      </c>
      <c r="C47" s="40" t="s">
        <v>329</v>
      </c>
      <c r="D47" s="20" t="s">
        <v>58</v>
      </c>
      <c r="E47" s="21">
        <v>5</v>
      </c>
      <c r="F47" s="83"/>
      <c r="G47" s="29"/>
      <c r="H47" s="15">
        <f t="shared" si="8"/>
        <v>0</v>
      </c>
      <c r="I47" s="29"/>
      <c r="J47" s="30"/>
      <c r="K47" s="16">
        <f t="shared" si="9"/>
        <v>0</v>
      </c>
      <c r="L47" s="22">
        <f t="shared" si="10"/>
        <v>0</v>
      </c>
      <c r="M47" s="17">
        <f t="shared" si="11"/>
        <v>0</v>
      </c>
      <c r="N47" s="17">
        <f t="shared" si="12"/>
        <v>0</v>
      </c>
      <c r="O47" s="17">
        <f t="shared" si="13"/>
        <v>0</v>
      </c>
      <c r="P47" s="16">
        <f t="shared" si="14"/>
        <v>0</v>
      </c>
    </row>
    <row r="48" spans="2:16" s="5" customFormat="1" ht="57.5" x14ac:dyDescent="0.35">
      <c r="B48" s="18">
        <f t="shared" si="7"/>
        <v>30</v>
      </c>
      <c r="C48" s="40" t="s">
        <v>61</v>
      </c>
      <c r="D48" s="20" t="s">
        <v>58</v>
      </c>
      <c r="E48" s="21">
        <v>3</v>
      </c>
      <c r="F48" s="83"/>
      <c r="G48" s="29"/>
      <c r="H48" s="15">
        <f t="shared" si="8"/>
        <v>0</v>
      </c>
      <c r="I48" s="29"/>
      <c r="J48" s="30"/>
      <c r="K48" s="16">
        <f t="shared" si="9"/>
        <v>0</v>
      </c>
      <c r="L48" s="22">
        <f t="shared" si="10"/>
        <v>0</v>
      </c>
      <c r="M48" s="17">
        <f t="shared" si="11"/>
        <v>0</v>
      </c>
      <c r="N48" s="17">
        <f t="shared" si="12"/>
        <v>0</v>
      </c>
      <c r="O48" s="17">
        <f t="shared" si="13"/>
        <v>0</v>
      </c>
      <c r="P48" s="16">
        <f t="shared" si="14"/>
        <v>0</v>
      </c>
    </row>
    <row r="49" spans="2:16" s="5" customFormat="1" ht="57.5" x14ac:dyDescent="0.35">
      <c r="B49" s="18">
        <f t="shared" si="7"/>
        <v>31</v>
      </c>
      <c r="C49" s="40" t="s">
        <v>330</v>
      </c>
      <c r="D49" s="20" t="s">
        <v>58</v>
      </c>
      <c r="E49" s="21">
        <v>1</v>
      </c>
      <c r="F49" s="83"/>
      <c r="G49" s="29"/>
      <c r="H49" s="15">
        <f t="shared" si="8"/>
        <v>0</v>
      </c>
      <c r="I49" s="29"/>
      <c r="J49" s="30"/>
      <c r="K49" s="16">
        <f t="shared" si="9"/>
        <v>0</v>
      </c>
      <c r="L49" s="22">
        <f t="shared" si="10"/>
        <v>0</v>
      </c>
      <c r="M49" s="17">
        <f t="shared" si="11"/>
        <v>0</v>
      </c>
      <c r="N49" s="17">
        <f t="shared" si="12"/>
        <v>0</v>
      </c>
      <c r="O49" s="17">
        <f t="shared" si="13"/>
        <v>0</v>
      </c>
      <c r="P49" s="16">
        <f t="shared" si="14"/>
        <v>0</v>
      </c>
    </row>
    <row r="50" spans="2:16" s="5" customFormat="1" ht="34.5" x14ac:dyDescent="0.35">
      <c r="B50" s="18">
        <f t="shared" si="7"/>
        <v>32</v>
      </c>
      <c r="C50" s="37" t="s">
        <v>331</v>
      </c>
      <c r="D50" s="20" t="s">
        <v>63</v>
      </c>
      <c r="E50" s="21">
        <v>1</v>
      </c>
      <c r="F50" s="83"/>
      <c r="G50" s="29"/>
      <c r="H50" s="15">
        <f t="shared" si="8"/>
        <v>0</v>
      </c>
      <c r="I50" s="29"/>
      <c r="J50" s="30"/>
      <c r="K50" s="16">
        <f t="shared" si="9"/>
        <v>0</v>
      </c>
      <c r="L50" s="22">
        <f t="shared" si="10"/>
        <v>0</v>
      </c>
      <c r="M50" s="17">
        <f t="shared" si="11"/>
        <v>0</v>
      </c>
      <c r="N50" s="17">
        <f t="shared" si="12"/>
        <v>0</v>
      </c>
      <c r="O50" s="17">
        <f t="shared" si="13"/>
        <v>0</v>
      </c>
      <c r="P50" s="16">
        <f t="shared" si="14"/>
        <v>0</v>
      </c>
    </row>
    <row r="51" spans="2:16" s="5" customFormat="1" x14ac:dyDescent="0.35">
      <c r="B51" s="18">
        <f t="shared" si="7"/>
        <v>33</v>
      </c>
      <c r="C51" s="85" t="s">
        <v>332</v>
      </c>
      <c r="D51" s="20" t="s">
        <v>58</v>
      </c>
      <c r="E51" s="21">
        <v>1</v>
      </c>
      <c r="F51" s="14"/>
      <c r="G51" s="80"/>
      <c r="H51" s="15"/>
      <c r="I51" s="80"/>
      <c r="J51" s="15"/>
      <c r="K51" s="16"/>
      <c r="L51" s="22"/>
      <c r="M51" s="17"/>
      <c r="N51" s="17"/>
      <c r="O51" s="17"/>
      <c r="P51" s="16"/>
    </row>
    <row r="52" spans="2:16" s="5" customFormat="1" x14ac:dyDescent="0.35">
      <c r="B52" s="18">
        <f t="shared" si="7"/>
        <v>34</v>
      </c>
      <c r="C52" s="85" t="s">
        <v>333</v>
      </c>
      <c r="D52" s="20" t="s">
        <v>69</v>
      </c>
      <c r="E52" s="21">
        <v>1</v>
      </c>
      <c r="F52" s="14"/>
      <c r="G52" s="80"/>
      <c r="H52" s="15"/>
      <c r="I52" s="80"/>
      <c r="J52" s="15"/>
      <c r="K52" s="16"/>
      <c r="L52" s="22"/>
      <c r="M52" s="17"/>
      <c r="N52" s="17"/>
      <c r="O52" s="17"/>
      <c r="P52" s="16"/>
    </row>
    <row r="53" spans="2:16" s="5" customFormat="1" x14ac:dyDescent="0.35">
      <c r="B53" s="18">
        <f t="shared" si="7"/>
        <v>35</v>
      </c>
      <c r="C53" s="85" t="s">
        <v>334</v>
      </c>
      <c r="D53" s="20" t="s">
        <v>69</v>
      </c>
      <c r="E53" s="21">
        <v>1</v>
      </c>
      <c r="F53" s="14"/>
      <c r="G53" s="80"/>
      <c r="H53" s="15"/>
      <c r="I53" s="80"/>
      <c r="J53" s="15"/>
      <c r="K53" s="16"/>
      <c r="L53" s="22"/>
      <c r="M53" s="17"/>
      <c r="N53" s="17"/>
      <c r="O53" s="17"/>
      <c r="P53" s="16"/>
    </row>
    <row r="54" spans="2:16" s="5" customFormat="1" x14ac:dyDescent="0.35">
      <c r="B54" s="18">
        <f t="shared" si="7"/>
        <v>36</v>
      </c>
      <c r="C54" s="85" t="s">
        <v>335</v>
      </c>
      <c r="D54" s="20" t="s">
        <v>69</v>
      </c>
      <c r="E54" s="21">
        <v>1</v>
      </c>
      <c r="F54" s="14"/>
      <c r="G54" s="80"/>
      <c r="H54" s="15"/>
      <c r="I54" s="80"/>
      <c r="J54" s="15"/>
      <c r="K54" s="16"/>
      <c r="L54" s="22"/>
      <c r="M54" s="17"/>
      <c r="N54" s="17"/>
      <c r="O54" s="17"/>
      <c r="P54" s="16"/>
    </row>
    <row r="55" spans="2:16" s="5" customFormat="1" x14ac:dyDescent="0.35">
      <c r="B55" s="18">
        <f t="shared" si="7"/>
        <v>37</v>
      </c>
      <c r="C55" s="85" t="s">
        <v>336</v>
      </c>
      <c r="D55" s="20" t="s">
        <v>69</v>
      </c>
      <c r="E55" s="21">
        <v>1</v>
      </c>
      <c r="F55" s="14"/>
      <c r="G55" s="80"/>
      <c r="H55" s="15"/>
      <c r="I55" s="80"/>
      <c r="J55" s="15"/>
      <c r="K55" s="16"/>
      <c r="L55" s="22"/>
      <c r="M55" s="17"/>
      <c r="N55" s="17"/>
      <c r="O55" s="17"/>
      <c r="P55" s="16"/>
    </row>
    <row r="56" spans="2:16" s="5" customFormat="1" x14ac:dyDescent="0.35">
      <c r="B56" s="18">
        <f t="shared" si="7"/>
        <v>38</v>
      </c>
      <c r="C56" s="85" t="s">
        <v>337</v>
      </c>
      <c r="D56" s="20" t="s">
        <v>69</v>
      </c>
      <c r="E56" s="21">
        <v>2</v>
      </c>
      <c r="F56" s="14"/>
      <c r="G56" s="80"/>
      <c r="H56" s="15"/>
      <c r="I56" s="80"/>
      <c r="J56" s="15"/>
      <c r="K56" s="16"/>
      <c r="L56" s="22"/>
      <c r="M56" s="17"/>
      <c r="N56" s="17"/>
      <c r="O56" s="17"/>
      <c r="P56" s="16"/>
    </row>
    <row r="57" spans="2:16" s="5" customFormat="1" x14ac:dyDescent="0.35">
      <c r="B57" s="18">
        <f t="shared" si="7"/>
        <v>39</v>
      </c>
      <c r="C57" s="85" t="s">
        <v>338</v>
      </c>
      <c r="D57" s="20" t="s">
        <v>69</v>
      </c>
      <c r="E57" s="21">
        <v>1</v>
      </c>
      <c r="F57" s="14"/>
      <c r="G57" s="80"/>
      <c r="H57" s="15"/>
      <c r="I57" s="80"/>
      <c r="J57" s="15"/>
      <c r="K57" s="16"/>
      <c r="L57" s="22"/>
      <c r="M57" s="17"/>
      <c r="N57" s="17"/>
      <c r="O57" s="17"/>
      <c r="P57" s="16"/>
    </row>
    <row r="58" spans="2:16" s="5" customFormat="1" x14ac:dyDescent="0.35">
      <c r="B58" s="18">
        <f t="shared" si="7"/>
        <v>40</v>
      </c>
      <c r="C58" s="85" t="s">
        <v>339</v>
      </c>
      <c r="D58" s="20" t="s">
        <v>58</v>
      </c>
      <c r="E58" s="21">
        <v>1</v>
      </c>
      <c r="F58" s="14"/>
      <c r="G58" s="80"/>
      <c r="H58" s="15"/>
      <c r="I58" s="80"/>
      <c r="J58" s="15"/>
      <c r="K58" s="16"/>
      <c r="L58" s="22"/>
      <c r="M58" s="17"/>
      <c r="N58" s="17"/>
      <c r="O58" s="17"/>
      <c r="P58" s="16"/>
    </row>
    <row r="59" spans="2:16" s="5" customFormat="1" x14ac:dyDescent="0.35">
      <c r="B59" s="18">
        <f t="shared" si="7"/>
        <v>41</v>
      </c>
      <c r="C59" s="85" t="s">
        <v>340</v>
      </c>
      <c r="D59" s="20" t="s">
        <v>69</v>
      </c>
      <c r="E59" s="21">
        <v>1</v>
      </c>
      <c r="F59" s="14"/>
      <c r="G59" s="80"/>
      <c r="H59" s="15"/>
      <c r="I59" s="80"/>
      <c r="J59" s="15"/>
      <c r="K59" s="16"/>
      <c r="L59" s="22"/>
      <c r="M59" s="17"/>
      <c r="N59" s="17"/>
      <c r="O59" s="17"/>
      <c r="P59" s="16"/>
    </row>
    <row r="60" spans="2:16" s="5" customFormat="1" ht="34.5" x14ac:dyDescent="0.35">
      <c r="B60" s="18">
        <f t="shared" si="7"/>
        <v>42</v>
      </c>
      <c r="C60" s="40" t="s">
        <v>341</v>
      </c>
      <c r="D60" s="20" t="s">
        <v>58</v>
      </c>
      <c r="E60" s="21">
        <v>1</v>
      </c>
      <c r="F60" s="83"/>
      <c r="G60" s="29"/>
      <c r="H60" s="15">
        <f t="shared" si="8"/>
        <v>0</v>
      </c>
      <c r="I60" s="29"/>
      <c r="J60" s="30"/>
      <c r="K60" s="16">
        <f t="shared" si="9"/>
        <v>0</v>
      </c>
      <c r="L60" s="22">
        <f t="shared" si="10"/>
        <v>0</v>
      </c>
      <c r="M60" s="17">
        <f t="shared" si="11"/>
        <v>0</v>
      </c>
      <c r="N60" s="17">
        <f t="shared" si="12"/>
        <v>0</v>
      </c>
      <c r="O60" s="17">
        <f t="shared" si="13"/>
        <v>0</v>
      </c>
      <c r="P60" s="16">
        <f t="shared" si="14"/>
        <v>0</v>
      </c>
    </row>
    <row r="61" spans="2:16" s="5" customFormat="1" ht="46" x14ac:dyDescent="0.35">
      <c r="B61" s="18">
        <f t="shared" si="7"/>
        <v>43</v>
      </c>
      <c r="C61" s="40" t="s">
        <v>342</v>
      </c>
      <c r="D61" s="20" t="s">
        <v>63</v>
      </c>
      <c r="E61" s="21">
        <v>1</v>
      </c>
      <c r="F61" s="83"/>
      <c r="G61" s="29"/>
      <c r="H61" s="15">
        <f t="shared" si="8"/>
        <v>0</v>
      </c>
      <c r="I61" s="29"/>
      <c r="J61" s="30"/>
      <c r="K61" s="16">
        <f t="shared" si="9"/>
        <v>0</v>
      </c>
      <c r="L61" s="22">
        <f t="shared" si="10"/>
        <v>0</v>
      </c>
      <c r="M61" s="17">
        <f t="shared" si="11"/>
        <v>0</v>
      </c>
      <c r="N61" s="17">
        <f t="shared" si="12"/>
        <v>0</v>
      </c>
      <c r="O61" s="17">
        <f t="shared" si="13"/>
        <v>0</v>
      </c>
      <c r="P61" s="16">
        <f t="shared" si="14"/>
        <v>0</v>
      </c>
    </row>
    <row r="62" spans="2:16" s="5" customFormat="1" ht="23" x14ac:dyDescent="0.35">
      <c r="B62" s="18">
        <f t="shared" si="7"/>
        <v>44</v>
      </c>
      <c r="C62" s="40" t="s">
        <v>343</v>
      </c>
      <c r="D62" s="20" t="s">
        <v>58</v>
      </c>
      <c r="E62" s="21">
        <v>1</v>
      </c>
      <c r="F62" s="83"/>
      <c r="G62" s="29"/>
      <c r="H62" s="15">
        <f t="shared" si="8"/>
        <v>0</v>
      </c>
      <c r="I62" s="29"/>
      <c r="J62" s="30"/>
      <c r="K62" s="16">
        <f t="shared" si="9"/>
        <v>0</v>
      </c>
      <c r="L62" s="22">
        <f t="shared" si="10"/>
        <v>0</v>
      </c>
      <c r="M62" s="17">
        <f t="shared" si="11"/>
        <v>0</v>
      </c>
      <c r="N62" s="17">
        <f t="shared" si="12"/>
        <v>0</v>
      </c>
      <c r="O62" s="17">
        <f t="shared" si="13"/>
        <v>0</v>
      </c>
      <c r="P62" s="16">
        <f t="shared" si="14"/>
        <v>0</v>
      </c>
    </row>
    <row r="63" spans="2:16" s="5" customFormat="1" x14ac:dyDescent="0.35">
      <c r="B63" s="18">
        <f t="shared" si="7"/>
        <v>45</v>
      </c>
      <c r="C63" s="40" t="s">
        <v>344</v>
      </c>
      <c r="D63" s="20" t="s">
        <v>63</v>
      </c>
      <c r="E63" s="21">
        <v>1</v>
      </c>
      <c r="F63" s="83"/>
      <c r="G63" s="29"/>
      <c r="H63" s="15">
        <f t="shared" si="8"/>
        <v>0</v>
      </c>
      <c r="I63" s="29"/>
      <c r="J63" s="30"/>
      <c r="K63" s="16">
        <f t="shared" si="9"/>
        <v>0</v>
      </c>
      <c r="L63" s="22">
        <f t="shared" si="10"/>
        <v>0</v>
      </c>
      <c r="M63" s="17">
        <f t="shared" si="11"/>
        <v>0</v>
      </c>
      <c r="N63" s="17">
        <f t="shared" si="12"/>
        <v>0</v>
      </c>
      <c r="O63" s="17">
        <f t="shared" si="13"/>
        <v>0</v>
      </c>
      <c r="P63" s="16">
        <f t="shared" si="14"/>
        <v>0</v>
      </c>
    </row>
    <row r="64" spans="2:16" s="5" customFormat="1" ht="23" x14ac:dyDescent="0.35">
      <c r="B64" s="18">
        <f t="shared" si="7"/>
        <v>46</v>
      </c>
      <c r="C64" s="40" t="s">
        <v>345</v>
      </c>
      <c r="D64" s="20" t="s">
        <v>63</v>
      </c>
      <c r="E64" s="21">
        <v>2</v>
      </c>
      <c r="F64" s="83"/>
      <c r="G64" s="29"/>
      <c r="H64" s="15">
        <f t="shared" si="8"/>
        <v>0</v>
      </c>
      <c r="I64" s="29"/>
      <c r="J64" s="30"/>
      <c r="K64" s="16">
        <f t="shared" si="9"/>
        <v>0</v>
      </c>
      <c r="L64" s="22">
        <f t="shared" si="10"/>
        <v>0</v>
      </c>
      <c r="M64" s="17">
        <f t="shared" si="11"/>
        <v>0</v>
      </c>
      <c r="N64" s="17">
        <f t="shared" si="12"/>
        <v>0</v>
      </c>
      <c r="O64" s="17">
        <f t="shared" si="13"/>
        <v>0</v>
      </c>
      <c r="P64" s="16">
        <f t="shared" si="14"/>
        <v>0</v>
      </c>
    </row>
    <row r="65" spans="2:16" s="5" customFormat="1" ht="23" x14ac:dyDescent="0.35">
      <c r="B65" s="18">
        <f t="shared" si="7"/>
        <v>47</v>
      </c>
      <c r="C65" s="40" t="s">
        <v>346</v>
      </c>
      <c r="D65" s="20" t="s">
        <v>58</v>
      </c>
      <c r="E65" s="21">
        <v>1</v>
      </c>
      <c r="F65" s="83"/>
      <c r="G65" s="29"/>
      <c r="H65" s="15">
        <f t="shared" si="8"/>
        <v>0</v>
      </c>
      <c r="I65" s="29"/>
      <c r="J65" s="30"/>
      <c r="K65" s="16">
        <f t="shared" si="9"/>
        <v>0</v>
      </c>
      <c r="L65" s="22">
        <f t="shared" si="10"/>
        <v>0</v>
      </c>
      <c r="M65" s="17">
        <f t="shared" si="11"/>
        <v>0</v>
      </c>
      <c r="N65" s="17">
        <f t="shared" si="12"/>
        <v>0</v>
      </c>
      <c r="O65" s="17">
        <f t="shared" si="13"/>
        <v>0</v>
      </c>
      <c r="P65" s="16">
        <f t="shared" si="14"/>
        <v>0</v>
      </c>
    </row>
    <row r="66" spans="2:16" ht="57.5" x14ac:dyDescent="0.35">
      <c r="B66" s="18">
        <f t="shared" si="7"/>
        <v>48</v>
      </c>
      <c r="C66" s="40" t="s">
        <v>347</v>
      </c>
      <c r="D66" s="20" t="s">
        <v>63</v>
      </c>
      <c r="E66" s="21">
        <v>1</v>
      </c>
      <c r="F66" s="83"/>
      <c r="G66" s="29"/>
      <c r="H66" s="15">
        <f t="shared" si="8"/>
        <v>0</v>
      </c>
      <c r="I66" s="29"/>
      <c r="J66" s="30"/>
      <c r="K66" s="16">
        <f t="shared" si="9"/>
        <v>0</v>
      </c>
      <c r="L66" s="22">
        <f t="shared" si="10"/>
        <v>0</v>
      </c>
      <c r="M66" s="17">
        <f t="shared" si="11"/>
        <v>0</v>
      </c>
      <c r="N66" s="17">
        <f t="shared" si="12"/>
        <v>0</v>
      </c>
      <c r="O66" s="17">
        <f t="shared" si="13"/>
        <v>0</v>
      </c>
      <c r="P66" s="16">
        <f t="shared" si="14"/>
        <v>0</v>
      </c>
    </row>
    <row r="67" spans="2:16" ht="34.5" x14ac:dyDescent="0.35">
      <c r="B67" s="18">
        <f t="shared" si="7"/>
        <v>49</v>
      </c>
      <c r="C67" s="40" t="s">
        <v>348</v>
      </c>
      <c r="D67" s="20" t="s">
        <v>58</v>
      </c>
      <c r="E67" s="21">
        <v>1</v>
      </c>
      <c r="F67" s="83"/>
      <c r="G67" s="29"/>
      <c r="H67" s="15">
        <f t="shared" si="0"/>
        <v>0</v>
      </c>
      <c r="I67" s="29"/>
      <c r="J67" s="30"/>
      <c r="K67" s="16">
        <f t="shared" si="1"/>
        <v>0</v>
      </c>
      <c r="L67" s="22">
        <f t="shared" si="2"/>
        <v>0</v>
      </c>
      <c r="M67" s="17">
        <f t="shared" si="3"/>
        <v>0</v>
      </c>
      <c r="N67" s="17">
        <f t="shared" si="4"/>
        <v>0</v>
      </c>
      <c r="O67" s="17">
        <f t="shared" si="5"/>
        <v>0</v>
      </c>
      <c r="P67" s="16">
        <f t="shared" si="6"/>
        <v>0</v>
      </c>
    </row>
    <row r="68" spans="2:16" ht="34.5" x14ac:dyDescent="0.35">
      <c r="B68" s="18">
        <f t="shared" si="7"/>
        <v>50</v>
      </c>
      <c r="C68" s="40" t="s">
        <v>349</v>
      </c>
      <c r="D68" s="20" t="s">
        <v>58</v>
      </c>
      <c r="E68" s="21">
        <v>1</v>
      </c>
      <c r="F68" s="83"/>
      <c r="G68" s="29"/>
      <c r="H68" s="15">
        <f t="shared" si="0"/>
        <v>0</v>
      </c>
      <c r="I68" s="29"/>
      <c r="J68" s="30"/>
      <c r="K68" s="16">
        <f t="shared" si="1"/>
        <v>0</v>
      </c>
      <c r="L68" s="22">
        <f t="shared" si="2"/>
        <v>0</v>
      </c>
      <c r="M68" s="17">
        <f t="shared" si="3"/>
        <v>0</v>
      </c>
      <c r="N68" s="17">
        <f t="shared" si="4"/>
        <v>0</v>
      </c>
      <c r="O68" s="17">
        <f t="shared" si="5"/>
        <v>0</v>
      </c>
      <c r="P68" s="16">
        <f t="shared" si="6"/>
        <v>0</v>
      </c>
    </row>
    <row r="69" spans="2:16" ht="34.5" x14ac:dyDescent="0.35">
      <c r="B69" s="18">
        <f t="shared" si="7"/>
        <v>51</v>
      </c>
      <c r="C69" s="40" t="s">
        <v>350</v>
      </c>
      <c r="D69" s="20" t="s">
        <v>63</v>
      </c>
      <c r="E69" s="21">
        <v>1</v>
      </c>
      <c r="F69" s="83"/>
      <c r="G69" s="29"/>
      <c r="H69" s="15">
        <f t="shared" si="0"/>
        <v>0</v>
      </c>
      <c r="I69" s="29"/>
      <c r="J69" s="30"/>
      <c r="K69" s="16">
        <f t="shared" si="1"/>
        <v>0</v>
      </c>
      <c r="L69" s="22">
        <f t="shared" si="2"/>
        <v>0</v>
      </c>
      <c r="M69" s="17">
        <f t="shared" si="3"/>
        <v>0</v>
      </c>
      <c r="N69" s="17">
        <f t="shared" si="4"/>
        <v>0</v>
      </c>
      <c r="O69" s="17">
        <f t="shared" si="5"/>
        <v>0</v>
      </c>
      <c r="P69" s="16">
        <f t="shared" si="6"/>
        <v>0</v>
      </c>
    </row>
    <row r="70" spans="2:16" ht="34.5" x14ac:dyDescent="0.35">
      <c r="B70" s="18">
        <f t="shared" si="7"/>
        <v>52</v>
      </c>
      <c r="C70" s="40" t="s">
        <v>351</v>
      </c>
      <c r="D70" s="20" t="s">
        <v>63</v>
      </c>
      <c r="E70" s="21">
        <v>1</v>
      </c>
      <c r="F70" s="83"/>
      <c r="G70" s="29"/>
      <c r="H70" s="15">
        <f t="shared" si="0"/>
        <v>0</v>
      </c>
      <c r="I70" s="29"/>
      <c r="J70" s="30"/>
      <c r="K70" s="16">
        <f t="shared" si="1"/>
        <v>0</v>
      </c>
      <c r="L70" s="22">
        <f t="shared" si="2"/>
        <v>0</v>
      </c>
      <c r="M70" s="17">
        <f t="shared" si="3"/>
        <v>0</v>
      </c>
      <c r="N70" s="17">
        <f t="shared" si="4"/>
        <v>0</v>
      </c>
      <c r="O70" s="17">
        <f t="shared" si="5"/>
        <v>0</v>
      </c>
      <c r="P70" s="16">
        <f t="shared" si="6"/>
        <v>0</v>
      </c>
    </row>
    <row r="71" spans="2:16" ht="23" x14ac:dyDescent="0.35">
      <c r="B71" s="18">
        <f t="shared" si="7"/>
        <v>53</v>
      </c>
      <c r="C71" s="40" t="s">
        <v>352</v>
      </c>
      <c r="D71" s="20"/>
      <c r="E71" s="21"/>
      <c r="F71" s="83"/>
      <c r="G71" s="29"/>
      <c r="H71" s="15">
        <f t="shared" si="0"/>
        <v>0</v>
      </c>
      <c r="I71" s="29"/>
      <c r="J71" s="30"/>
      <c r="K71" s="16">
        <f t="shared" si="1"/>
        <v>0</v>
      </c>
      <c r="L71" s="22">
        <f t="shared" si="2"/>
        <v>0</v>
      </c>
      <c r="M71" s="17">
        <f t="shared" si="3"/>
        <v>0</v>
      </c>
      <c r="N71" s="17">
        <f t="shared" si="4"/>
        <v>0</v>
      </c>
      <c r="O71" s="17">
        <f t="shared" si="5"/>
        <v>0</v>
      </c>
      <c r="P71" s="16">
        <f t="shared" si="6"/>
        <v>0</v>
      </c>
    </row>
    <row r="72" spans="2:16" x14ac:dyDescent="0.35">
      <c r="B72" s="18">
        <f t="shared" si="7"/>
        <v>54</v>
      </c>
      <c r="C72" s="40" t="s">
        <v>294</v>
      </c>
      <c r="D72" s="20" t="s">
        <v>58</v>
      </c>
      <c r="E72" s="21">
        <v>1</v>
      </c>
      <c r="F72" s="83"/>
      <c r="G72" s="29"/>
      <c r="H72" s="15">
        <f t="shared" si="0"/>
        <v>0</v>
      </c>
      <c r="I72" s="29"/>
      <c r="J72" s="30"/>
      <c r="K72" s="16">
        <f t="shared" si="1"/>
        <v>0</v>
      </c>
      <c r="L72" s="22">
        <f t="shared" si="2"/>
        <v>0</v>
      </c>
      <c r="M72" s="17">
        <f t="shared" si="3"/>
        <v>0</v>
      </c>
      <c r="N72" s="17">
        <f t="shared" si="4"/>
        <v>0</v>
      </c>
      <c r="O72" s="17">
        <f t="shared" si="5"/>
        <v>0</v>
      </c>
      <c r="P72" s="16">
        <f t="shared" si="6"/>
        <v>0</v>
      </c>
    </row>
    <row r="73" spans="2:16" x14ac:dyDescent="0.35">
      <c r="B73" s="18">
        <f t="shared" si="7"/>
        <v>55</v>
      </c>
      <c r="C73" s="40" t="s">
        <v>353</v>
      </c>
      <c r="D73" s="20" t="s">
        <v>58</v>
      </c>
      <c r="E73" s="21">
        <v>4</v>
      </c>
      <c r="F73" s="83"/>
      <c r="G73" s="29"/>
      <c r="H73" s="15">
        <f t="shared" si="0"/>
        <v>0</v>
      </c>
      <c r="I73" s="29"/>
      <c r="J73" s="30"/>
      <c r="K73" s="16">
        <f t="shared" si="1"/>
        <v>0</v>
      </c>
      <c r="L73" s="22">
        <f t="shared" si="2"/>
        <v>0</v>
      </c>
      <c r="M73" s="17">
        <f t="shared" si="3"/>
        <v>0</v>
      </c>
      <c r="N73" s="17">
        <f t="shared" si="4"/>
        <v>0</v>
      </c>
      <c r="O73" s="17">
        <f t="shared" si="5"/>
        <v>0</v>
      </c>
      <c r="P73" s="16">
        <f t="shared" si="6"/>
        <v>0</v>
      </c>
    </row>
    <row r="74" spans="2:16" x14ac:dyDescent="0.35">
      <c r="B74" s="18">
        <f t="shared" si="7"/>
        <v>56</v>
      </c>
      <c r="C74" s="40" t="s">
        <v>263</v>
      </c>
      <c r="D74" s="20" t="s">
        <v>63</v>
      </c>
      <c r="E74" s="21">
        <v>3</v>
      </c>
      <c r="F74" s="83"/>
      <c r="G74" s="29"/>
      <c r="H74" s="15">
        <f t="shared" si="0"/>
        <v>0</v>
      </c>
      <c r="I74" s="29"/>
      <c r="J74" s="30"/>
      <c r="K74" s="16">
        <f t="shared" si="1"/>
        <v>0</v>
      </c>
      <c r="L74" s="22">
        <f t="shared" si="2"/>
        <v>0</v>
      </c>
      <c r="M74" s="17">
        <f t="shared" si="3"/>
        <v>0</v>
      </c>
      <c r="N74" s="17">
        <f t="shared" si="4"/>
        <v>0</v>
      </c>
      <c r="O74" s="17">
        <f t="shared" si="5"/>
        <v>0</v>
      </c>
      <c r="P74" s="16">
        <f t="shared" si="6"/>
        <v>0</v>
      </c>
    </row>
    <row r="75" spans="2:16" x14ac:dyDescent="0.35">
      <c r="B75" s="18">
        <f t="shared" si="7"/>
        <v>57</v>
      </c>
      <c r="C75" s="40" t="s">
        <v>354</v>
      </c>
      <c r="D75" s="20" t="s">
        <v>58</v>
      </c>
      <c r="E75" s="21">
        <v>2</v>
      </c>
      <c r="F75" s="83"/>
      <c r="G75" s="29"/>
      <c r="H75" s="15">
        <f t="shared" si="0"/>
        <v>0</v>
      </c>
      <c r="I75" s="29"/>
      <c r="J75" s="30"/>
      <c r="K75" s="16">
        <f t="shared" si="1"/>
        <v>0</v>
      </c>
      <c r="L75" s="22">
        <f t="shared" si="2"/>
        <v>0</v>
      </c>
      <c r="M75" s="17">
        <f t="shared" si="3"/>
        <v>0</v>
      </c>
      <c r="N75" s="17">
        <f t="shared" si="4"/>
        <v>0</v>
      </c>
      <c r="O75" s="17">
        <f t="shared" si="5"/>
        <v>0</v>
      </c>
      <c r="P75" s="16">
        <f t="shared" si="6"/>
        <v>0</v>
      </c>
    </row>
    <row r="76" spans="2:16" x14ac:dyDescent="0.35">
      <c r="B76" s="18">
        <f t="shared" si="7"/>
        <v>58</v>
      </c>
      <c r="C76" s="40" t="s">
        <v>355</v>
      </c>
      <c r="D76" s="20" t="s">
        <v>58</v>
      </c>
      <c r="E76" s="21">
        <v>1</v>
      </c>
      <c r="F76" s="83"/>
      <c r="G76" s="29"/>
      <c r="H76" s="15">
        <f t="shared" si="0"/>
        <v>0</v>
      </c>
      <c r="I76" s="29"/>
      <c r="J76" s="30"/>
      <c r="K76" s="16">
        <f t="shared" si="1"/>
        <v>0</v>
      </c>
      <c r="L76" s="22">
        <f t="shared" si="2"/>
        <v>0</v>
      </c>
      <c r="M76" s="17">
        <f t="shared" si="3"/>
        <v>0</v>
      </c>
      <c r="N76" s="17">
        <f t="shared" si="4"/>
        <v>0</v>
      </c>
      <c r="O76" s="17">
        <f t="shared" si="5"/>
        <v>0</v>
      </c>
      <c r="P76" s="16">
        <f t="shared" si="6"/>
        <v>0</v>
      </c>
    </row>
    <row r="77" spans="2:16" ht="34.5" x14ac:dyDescent="0.35">
      <c r="B77" s="18">
        <f t="shared" si="7"/>
        <v>59</v>
      </c>
      <c r="C77" s="40" t="s">
        <v>265</v>
      </c>
      <c r="D77" s="20" t="s">
        <v>58</v>
      </c>
      <c r="E77" s="21">
        <v>1</v>
      </c>
      <c r="F77" s="83"/>
      <c r="G77" s="29"/>
      <c r="H77" s="15">
        <f t="shared" si="0"/>
        <v>0</v>
      </c>
      <c r="I77" s="29"/>
      <c r="J77" s="30"/>
      <c r="K77" s="16">
        <f t="shared" si="1"/>
        <v>0</v>
      </c>
      <c r="L77" s="22">
        <f t="shared" si="2"/>
        <v>0</v>
      </c>
      <c r="M77" s="17">
        <f t="shared" si="3"/>
        <v>0</v>
      </c>
      <c r="N77" s="17">
        <f t="shared" si="4"/>
        <v>0</v>
      </c>
      <c r="O77" s="17">
        <f t="shared" si="5"/>
        <v>0</v>
      </c>
      <c r="P77" s="16">
        <f t="shared" si="6"/>
        <v>0</v>
      </c>
    </row>
    <row r="78" spans="2:16" x14ac:dyDescent="0.35">
      <c r="B78" s="18">
        <f t="shared" si="7"/>
        <v>60</v>
      </c>
      <c r="C78" s="40" t="s">
        <v>71</v>
      </c>
      <c r="D78" s="20" t="s">
        <v>41</v>
      </c>
      <c r="E78" s="21">
        <v>238.2</v>
      </c>
      <c r="F78" s="83"/>
      <c r="G78" s="29"/>
      <c r="H78" s="15">
        <f t="shared" si="0"/>
        <v>0</v>
      </c>
      <c r="I78" s="29"/>
      <c r="J78" s="30"/>
      <c r="K78" s="16">
        <f t="shared" si="1"/>
        <v>0</v>
      </c>
      <c r="L78" s="22">
        <f t="shared" si="2"/>
        <v>0</v>
      </c>
      <c r="M78" s="17">
        <f t="shared" si="3"/>
        <v>0</v>
      </c>
      <c r="N78" s="17">
        <f t="shared" si="4"/>
        <v>0</v>
      </c>
      <c r="O78" s="17">
        <f t="shared" si="5"/>
        <v>0</v>
      </c>
      <c r="P78" s="16">
        <f t="shared" si="6"/>
        <v>0</v>
      </c>
    </row>
    <row r="79" spans="2:16" x14ac:dyDescent="0.35">
      <c r="B79" s="18">
        <f t="shared" si="7"/>
        <v>61</v>
      </c>
      <c r="C79" s="40" t="s">
        <v>72</v>
      </c>
      <c r="D79" s="20" t="s">
        <v>41</v>
      </c>
      <c r="E79" s="21">
        <v>242.5</v>
      </c>
      <c r="F79" s="83"/>
      <c r="G79" s="29"/>
      <c r="H79" s="15">
        <f t="shared" si="0"/>
        <v>0</v>
      </c>
      <c r="I79" s="29"/>
      <c r="J79" s="30"/>
      <c r="K79" s="16">
        <f t="shared" si="1"/>
        <v>0</v>
      </c>
      <c r="L79" s="22">
        <f t="shared" si="2"/>
        <v>0</v>
      </c>
      <c r="M79" s="17">
        <f t="shared" si="3"/>
        <v>0</v>
      </c>
      <c r="N79" s="17">
        <f t="shared" si="4"/>
        <v>0</v>
      </c>
      <c r="O79" s="17">
        <f t="shared" si="5"/>
        <v>0</v>
      </c>
      <c r="P79" s="16">
        <f t="shared" si="6"/>
        <v>0</v>
      </c>
    </row>
    <row r="80" spans="2:16" x14ac:dyDescent="0.35">
      <c r="B80" s="18">
        <f t="shared" si="7"/>
        <v>62</v>
      </c>
      <c r="C80" s="40" t="s">
        <v>73</v>
      </c>
      <c r="D80" s="20" t="s">
        <v>41</v>
      </c>
      <c r="E80" s="21">
        <v>138.30000000000001</v>
      </c>
      <c r="F80" s="83"/>
      <c r="G80" s="29"/>
      <c r="H80" s="15">
        <f t="shared" si="0"/>
        <v>0</v>
      </c>
      <c r="I80" s="29"/>
      <c r="J80" s="30"/>
      <c r="K80" s="16">
        <f t="shared" si="1"/>
        <v>0</v>
      </c>
      <c r="L80" s="22">
        <f t="shared" si="2"/>
        <v>0</v>
      </c>
      <c r="M80" s="17">
        <f t="shared" si="3"/>
        <v>0</v>
      </c>
      <c r="N80" s="17">
        <f t="shared" si="4"/>
        <v>0</v>
      </c>
      <c r="O80" s="17">
        <f t="shared" si="5"/>
        <v>0</v>
      </c>
      <c r="P80" s="16">
        <f t="shared" si="6"/>
        <v>0</v>
      </c>
    </row>
    <row r="81" spans="2:16" x14ac:dyDescent="0.35">
      <c r="B81" s="18">
        <f t="shared" si="7"/>
        <v>63</v>
      </c>
      <c r="C81" s="40" t="s">
        <v>74</v>
      </c>
      <c r="D81" s="20" t="s">
        <v>41</v>
      </c>
      <c r="E81" s="21">
        <v>138.30000000000001</v>
      </c>
      <c r="F81" s="83"/>
      <c r="G81" s="29"/>
      <c r="H81" s="15">
        <f t="shared" si="0"/>
        <v>0</v>
      </c>
      <c r="I81" s="29"/>
      <c r="J81" s="30"/>
      <c r="K81" s="16">
        <f t="shared" si="1"/>
        <v>0</v>
      </c>
      <c r="L81" s="22">
        <f t="shared" si="2"/>
        <v>0</v>
      </c>
      <c r="M81" s="17">
        <f t="shared" si="3"/>
        <v>0</v>
      </c>
      <c r="N81" s="17">
        <f t="shared" si="4"/>
        <v>0</v>
      </c>
      <c r="O81" s="17">
        <f t="shared" si="5"/>
        <v>0</v>
      </c>
      <c r="P81" s="16">
        <f t="shared" si="6"/>
        <v>0</v>
      </c>
    </row>
    <row r="82" spans="2:16" x14ac:dyDescent="0.35">
      <c r="B82" s="18">
        <f t="shared" si="7"/>
        <v>64</v>
      </c>
      <c r="C82" s="40" t="s">
        <v>356</v>
      </c>
      <c r="D82" s="20" t="s">
        <v>69</v>
      </c>
      <c r="E82" s="21">
        <v>10</v>
      </c>
      <c r="F82" s="83"/>
      <c r="G82" s="29"/>
      <c r="H82" s="15">
        <f t="shared" si="0"/>
        <v>0</v>
      </c>
      <c r="I82" s="29"/>
      <c r="J82" s="30"/>
      <c r="K82" s="16">
        <f t="shared" si="1"/>
        <v>0</v>
      </c>
      <c r="L82" s="22">
        <f t="shared" si="2"/>
        <v>0</v>
      </c>
      <c r="M82" s="17">
        <f t="shared" si="3"/>
        <v>0</v>
      </c>
      <c r="N82" s="17">
        <f t="shared" si="4"/>
        <v>0</v>
      </c>
      <c r="O82" s="17">
        <f t="shared" si="5"/>
        <v>0</v>
      </c>
      <c r="P82" s="16">
        <f t="shared" si="6"/>
        <v>0</v>
      </c>
    </row>
    <row r="83" spans="2:16" ht="34.5" x14ac:dyDescent="0.35">
      <c r="B83" s="18">
        <f t="shared" si="7"/>
        <v>65</v>
      </c>
      <c r="C83" s="40" t="s">
        <v>77</v>
      </c>
      <c r="D83" s="20" t="s">
        <v>78</v>
      </c>
      <c r="E83" s="21">
        <v>49</v>
      </c>
      <c r="F83" s="83"/>
      <c r="G83" s="29"/>
      <c r="H83" s="15">
        <f t="shared" si="0"/>
        <v>0</v>
      </c>
      <c r="I83" s="29"/>
      <c r="J83" s="30"/>
      <c r="K83" s="16">
        <f t="shared" si="1"/>
        <v>0</v>
      </c>
      <c r="L83" s="22">
        <f t="shared" si="2"/>
        <v>0</v>
      </c>
      <c r="M83" s="17">
        <f t="shared" si="3"/>
        <v>0</v>
      </c>
      <c r="N83" s="17">
        <f t="shared" si="4"/>
        <v>0</v>
      </c>
      <c r="O83" s="17">
        <f t="shared" si="5"/>
        <v>0</v>
      </c>
      <c r="P83" s="16">
        <f t="shared" si="6"/>
        <v>0</v>
      </c>
    </row>
    <row r="84" spans="2:16" ht="34.5" x14ac:dyDescent="0.35">
      <c r="B84" s="18">
        <f t="shared" si="7"/>
        <v>66</v>
      </c>
      <c r="C84" s="40" t="s">
        <v>79</v>
      </c>
      <c r="D84" s="20" t="s">
        <v>69</v>
      </c>
      <c r="E84" s="21">
        <v>8</v>
      </c>
      <c r="F84" s="83"/>
      <c r="G84" s="29"/>
      <c r="H84" s="15">
        <f t="shared" ref="H84:H87" si="15">ROUND(F84*G84,2)</f>
        <v>0</v>
      </c>
      <c r="I84" s="29"/>
      <c r="J84" s="30"/>
      <c r="K84" s="16">
        <f t="shared" ref="K84:K87" si="16">ROUND(SUM(H84:J84),2)</f>
        <v>0</v>
      </c>
      <c r="L84" s="22">
        <f t="shared" ref="L84:L87" si="17">ROUND(E84*F84,2)</f>
        <v>0</v>
      </c>
      <c r="M84" s="17">
        <f t="shared" ref="M84:M87" si="18">ROUND(E84*H84,2)</f>
        <v>0</v>
      </c>
      <c r="N84" s="17">
        <f t="shared" ref="N84:N87" si="19">ROUND(E84*I84,2)</f>
        <v>0</v>
      </c>
      <c r="O84" s="17">
        <f t="shared" ref="O84:O87" si="20">ROUND(E84*J84,2)</f>
        <v>0</v>
      </c>
      <c r="P84" s="16">
        <f t="shared" ref="P84:P87" si="21">ROUND(SUM(M84:O84),2)</f>
        <v>0</v>
      </c>
    </row>
    <row r="85" spans="2:16" x14ac:dyDescent="0.35">
      <c r="B85" s="18">
        <f t="shared" si="7"/>
        <v>67</v>
      </c>
      <c r="C85" s="37" t="s">
        <v>80</v>
      </c>
      <c r="D85" s="20"/>
      <c r="E85" s="21"/>
      <c r="F85" s="14"/>
      <c r="G85" s="80"/>
      <c r="H85" s="15"/>
      <c r="I85" s="80"/>
      <c r="J85" s="15"/>
      <c r="K85" s="16"/>
      <c r="L85" s="22"/>
      <c r="M85" s="17"/>
      <c r="N85" s="17"/>
      <c r="O85" s="17"/>
      <c r="P85" s="16"/>
    </row>
    <row r="86" spans="2:16" ht="23" x14ac:dyDescent="0.35">
      <c r="B86" s="18">
        <f t="shared" si="7"/>
        <v>68</v>
      </c>
      <c r="C86" s="40" t="s">
        <v>357</v>
      </c>
      <c r="D86" s="20" t="s">
        <v>58</v>
      </c>
      <c r="E86" s="21">
        <v>2</v>
      </c>
      <c r="F86" s="83"/>
      <c r="G86" s="29"/>
      <c r="H86" s="15">
        <f t="shared" si="15"/>
        <v>0</v>
      </c>
      <c r="I86" s="29"/>
      <c r="J86" s="30"/>
      <c r="K86" s="16">
        <f t="shared" si="16"/>
        <v>0</v>
      </c>
      <c r="L86" s="22">
        <f t="shared" si="17"/>
        <v>0</v>
      </c>
      <c r="M86" s="17">
        <f t="shared" si="18"/>
        <v>0</v>
      </c>
      <c r="N86" s="17">
        <f t="shared" si="19"/>
        <v>0</v>
      </c>
      <c r="O86" s="17">
        <f t="shared" si="20"/>
        <v>0</v>
      </c>
      <c r="P86" s="16">
        <f t="shared" si="21"/>
        <v>0</v>
      </c>
    </row>
    <row r="87" spans="2:16" ht="23" x14ac:dyDescent="0.35">
      <c r="B87" s="18">
        <f t="shared" si="7"/>
        <v>69</v>
      </c>
      <c r="C87" s="40" t="s">
        <v>358</v>
      </c>
      <c r="D87" s="20" t="s">
        <v>58</v>
      </c>
      <c r="E87" s="21">
        <v>1</v>
      </c>
      <c r="F87" s="83"/>
      <c r="G87" s="29"/>
      <c r="H87" s="15">
        <f t="shared" si="15"/>
        <v>0</v>
      </c>
      <c r="I87" s="29"/>
      <c r="J87" s="30"/>
      <c r="K87" s="16">
        <f t="shared" si="16"/>
        <v>0</v>
      </c>
      <c r="L87" s="22">
        <f t="shared" si="17"/>
        <v>0</v>
      </c>
      <c r="M87" s="17">
        <f t="shared" si="18"/>
        <v>0</v>
      </c>
      <c r="N87" s="17">
        <f t="shared" si="19"/>
        <v>0</v>
      </c>
      <c r="O87" s="17">
        <f t="shared" si="20"/>
        <v>0</v>
      </c>
      <c r="P87" s="16">
        <f t="shared" si="21"/>
        <v>0</v>
      </c>
    </row>
    <row r="88" spans="2:16" ht="14.5" thickBot="1" x14ac:dyDescent="0.4">
      <c r="B88" s="18"/>
      <c r="C88" s="19"/>
      <c r="D88" s="20"/>
      <c r="E88" s="24"/>
      <c r="F88" s="25"/>
      <c r="G88" s="26"/>
      <c r="H88" s="27"/>
      <c r="I88" s="27"/>
      <c r="J88" s="27"/>
      <c r="K88" s="28"/>
      <c r="L88" s="14"/>
      <c r="M88" s="17"/>
      <c r="N88" s="17"/>
      <c r="O88" s="17"/>
      <c r="P88" s="16"/>
    </row>
    <row r="89" spans="2:16" ht="30.75" customHeight="1" thickTop="1" x14ac:dyDescent="0.35">
      <c r="B89" s="73"/>
      <c r="C89" s="193" t="s">
        <v>94</v>
      </c>
      <c r="D89" s="193"/>
      <c r="E89" s="193"/>
      <c r="F89" s="193"/>
      <c r="G89" s="193"/>
      <c r="H89" s="193"/>
      <c r="I89" s="193"/>
      <c r="J89" s="193"/>
      <c r="K89" s="193"/>
      <c r="L89" s="74">
        <f>SUM(L19:L88)</f>
        <v>0</v>
      </c>
      <c r="M89" s="36">
        <f>SUM(M19:M88)</f>
        <v>0</v>
      </c>
      <c r="N89" s="36">
        <f>SUM(N19:N88)</f>
        <v>0</v>
      </c>
      <c r="O89" s="36">
        <f>SUM(O19:O88)</f>
        <v>0</v>
      </c>
      <c r="P89" s="75">
        <f>SUM(P19:P88)</f>
        <v>0</v>
      </c>
    </row>
    <row r="90" spans="2:16" s="6" customFormat="1" ht="12.5" x14ac:dyDescent="0.35"/>
    <row r="91" spans="2:16" s="6" customFormat="1" x14ac:dyDescent="0.35">
      <c r="H91" s="23"/>
      <c r="I91" s="23"/>
      <c r="J91" s="23"/>
      <c r="K91" s="23"/>
      <c r="L91" s="23"/>
      <c r="M91" s="23"/>
      <c r="N91" s="23"/>
      <c r="O91" s="23"/>
      <c r="P91" s="23"/>
    </row>
    <row r="92" spans="2:16" s="6" customFormat="1" ht="14.25" customHeight="1" x14ac:dyDescent="0.35">
      <c r="C92" s="3" t="s">
        <v>27</v>
      </c>
      <c r="D92" s="146"/>
      <c r="E92" s="146"/>
      <c r="F92" s="146"/>
      <c r="G92" s="146"/>
      <c r="H92" s="146"/>
      <c r="I92" s="146"/>
      <c r="J92" s="23"/>
      <c r="K92" s="23"/>
      <c r="L92" s="23"/>
      <c r="M92" s="23"/>
      <c r="N92" s="23"/>
      <c r="O92" s="23"/>
      <c r="P92" s="23"/>
    </row>
    <row r="93" spans="2:16" s="6" customFormat="1" ht="15" customHeight="1" x14ac:dyDescent="0.35">
      <c r="D93" s="156" t="s">
        <v>15</v>
      </c>
      <c r="E93" s="156"/>
      <c r="F93" s="156"/>
      <c r="G93" s="156"/>
      <c r="H93" s="156"/>
      <c r="I93" s="156"/>
      <c r="J93" s="23"/>
      <c r="K93" s="23"/>
      <c r="L93" s="23"/>
      <c r="M93" s="23"/>
      <c r="N93" s="23"/>
      <c r="O93" s="23"/>
      <c r="P93" s="23"/>
    </row>
    <row r="96" spans="2:16" x14ac:dyDescent="0.35">
      <c r="C96" s="3" t="s">
        <v>14</v>
      </c>
      <c r="D96" s="146"/>
      <c r="E96" s="146"/>
      <c r="F96" s="146"/>
      <c r="G96" s="146"/>
      <c r="H96" s="146"/>
      <c r="I96" s="146"/>
    </row>
    <row r="97" spans="3:9" x14ac:dyDescent="0.35">
      <c r="C97" s="6"/>
      <c r="D97" s="156" t="s">
        <v>15</v>
      </c>
      <c r="E97" s="156"/>
      <c r="F97" s="156"/>
      <c r="G97" s="156"/>
      <c r="H97" s="156"/>
      <c r="I97" s="156"/>
    </row>
    <row r="98" spans="3:9" x14ac:dyDescent="0.35">
      <c r="C98" s="3" t="s">
        <v>26</v>
      </c>
      <c r="D98" s="168"/>
      <c r="E98" s="168"/>
      <c r="F98" s="168"/>
    </row>
  </sheetData>
  <mergeCells count="34">
    <mergeCell ref="D5:O5"/>
    <mergeCell ref="M1:P1"/>
    <mergeCell ref="C2:H2"/>
    <mergeCell ref="I2:J2"/>
    <mergeCell ref="C3:O3"/>
    <mergeCell ref="C4:O4"/>
    <mergeCell ref="B13:B17"/>
    <mergeCell ref="C13:C17"/>
    <mergeCell ref="D13:D17"/>
    <mergeCell ref="E13:E17"/>
    <mergeCell ref="F13:K13"/>
    <mergeCell ref="D6:O6"/>
    <mergeCell ref="D7:O7"/>
    <mergeCell ref="D8:G8"/>
    <mergeCell ref="O10:P10"/>
    <mergeCell ref="O11:P11"/>
    <mergeCell ref="L13:P13"/>
    <mergeCell ref="F14:F17"/>
    <mergeCell ref="G14:G17"/>
    <mergeCell ref="H14:H17"/>
    <mergeCell ref="I14:I17"/>
    <mergeCell ref="J14:J17"/>
    <mergeCell ref="K14:K17"/>
    <mergeCell ref="L14:L17"/>
    <mergeCell ref="M14:M17"/>
    <mergeCell ref="N14:N17"/>
    <mergeCell ref="D97:I97"/>
    <mergeCell ref="D98:F98"/>
    <mergeCell ref="O14:O17"/>
    <mergeCell ref="P14:P17"/>
    <mergeCell ref="C89:K89"/>
    <mergeCell ref="D92:I92"/>
    <mergeCell ref="D93:I93"/>
    <mergeCell ref="D96:I96"/>
  </mergeCells>
  <conditionalFormatting sqref="C19:C88">
    <cfRule type="expression" priority="1" stopIfTrue="1">
      <formula>#REF!</formula>
    </cfRule>
  </conditionalFormatting>
  <printOptions horizontalCentered="1"/>
  <pageMargins left="0.51181102362204722" right="0.51181102362204722" top="0.78740157480314965" bottom="0.78740157480314965" header="0.31496062992125984" footer="0.31496062992125984"/>
  <pageSetup paperSize="9" scale="81" fitToHeight="0" orientation="landscape" r:id="rId1"/>
  <headerFooter>
    <oddFooter>&amp;L&amp;"Arial,полужирный"&amp;8&amp;F&amp;C&amp;8Lapa  &amp;P no &amp;N&amp;R&amp;8&amp;A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7CDDB-15D8-490E-AE5D-580B79FDBA33}">
  <sheetPr>
    <pageSetUpPr fitToPage="1"/>
  </sheetPr>
  <dimension ref="B1:S76"/>
  <sheetViews>
    <sheetView topLeftCell="A38" zoomScaleNormal="100" workbookViewId="0"/>
  </sheetViews>
  <sheetFormatPr defaultColWidth="9.1796875" defaultRowHeight="14" x14ac:dyDescent="0.35"/>
  <cols>
    <col min="1" max="1" width="9.1796875" style="23"/>
    <col min="2" max="2" width="9" style="23" customWidth="1"/>
    <col min="3" max="3" width="42.26953125" style="23" customWidth="1"/>
    <col min="4" max="4" width="7.54296875" style="23" customWidth="1"/>
    <col min="5" max="8" width="8.1796875" style="23" customWidth="1"/>
    <col min="9" max="9" width="10.26953125" style="23" customWidth="1"/>
    <col min="10" max="10" width="8.54296875" style="23" customWidth="1"/>
    <col min="11" max="13" width="9.1796875" style="23" customWidth="1"/>
    <col min="14" max="14" width="10.26953125" style="23" customWidth="1"/>
    <col min="15" max="15" width="9.1796875" style="23" customWidth="1"/>
    <col min="16" max="16" width="10.1796875" style="23" customWidth="1"/>
    <col min="17" max="16384" width="9.1796875" style="23"/>
  </cols>
  <sheetData>
    <row r="1" spans="2:19" s="1" customFormat="1" ht="40.5" customHeight="1" x14ac:dyDescent="0.25">
      <c r="D1" s="2"/>
      <c r="M1" s="121" t="s">
        <v>89</v>
      </c>
      <c r="N1" s="121"/>
      <c r="O1" s="121"/>
      <c r="P1" s="121"/>
    </row>
    <row r="2" spans="2:19" s="31" customFormat="1" ht="15" customHeight="1" x14ac:dyDescent="0.35">
      <c r="B2" s="32"/>
      <c r="C2" s="166" t="s">
        <v>0</v>
      </c>
      <c r="D2" s="166"/>
      <c r="E2" s="166"/>
      <c r="F2" s="166"/>
      <c r="G2" s="166"/>
      <c r="H2" s="166"/>
      <c r="I2" s="167" t="s">
        <v>104</v>
      </c>
      <c r="J2" s="167"/>
      <c r="K2" s="32"/>
      <c r="L2" s="32"/>
      <c r="M2" s="32"/>
      <c r="N2" s="32"/>
      <c r="O2" s="32"/>
      <c r="P2" s="32"/>
    </row>
    <row r="3" spans="2:19" s="5" customFormat="1" ht="24.75" customHeight="1" x14ac:dyDescent="0.35">
      <c r="B3" s="31"/>
      <c r="C3" s="165" t="s">
        <v>96</v>
      </c>
      <c r="D3" s="165"/>
      <c r="E3" s="165"/>
      <c r="F3" s="165"/>
      <c r="G3" s="165"/>
      <c r="H3" s="165"/>
      <c r="I3" s="165"/>
      <c r="J3" s="165"/>
      <c r="K3" s="165"/>
      <c r="L3" s="165"/>
      <c r="M3" s="165"/>
      <c r="N3" s="165"/>
      <c r="O3" s="165"/>
      <c r="P3" s="31"/>
    </row>
    <row r="4" spans="2:19" s="5" customFormat="1" x14ac:dyDescent="0.35">
      <c r="B4" s="31"/>
      <c r="C4" s="156" t="s">
        <v>29</v>
      </c>
      <c r="D4" s="156"/>
      <c r="E4" s="156"/>
      <c r="F4" s="156"/>
      <c r="G4" s="156"/>
      <c r="H4" s="156"/>
      <c r="I4" s="156"/>
      <c r="J4" s="156"/>
      <c r="K4" s="156"/>
      <c r="L4" s="156"/>
      <c r="M4" s="156"/>
      <c r="N4" s="156"/>
      <c r="O4" s="156"/>
      <c r="P4" s="31"/>
      <c r="S4" s="6"/>
    </row>
    <row r="5" spans="2:19" s="53" customFormat="1" ht="13" x14ac:dyDescent="0.35">
      <c r="B5" s="52" t="s">
        <v>1</v>
      </c>
      <c r="C5" s="60"/>
      <c r="D5" s="155" t="str">
        <f>Koptame!C13</f>
        <v>Ārējo lietus, ražošanas un sadzīves kanalizācijas tīklu modernizācija Kleistu ielā 28 (autobusu parks Nr.6), Rīgā</v>
      </c>
      <c r="E5" s="155"/>
      <c r="F5" s="155"/>
      <c r="G5" s="155"/>
      <c r="H5" s="155"/>
      <c r="I5" s="155"/>
      <c r="J5" s="155"/>
      <c r="K5" s="155"/>
      <c r="L5" s="155"/>
      <c r="M5" s="155"/>
      <c r="N5" s="155"/>
      <c r="O5" s="155"/>
      <c r="P5" s="60"/>
      <c r="S5" s="6"/>
    </row>
    <row r="6" spans="2:19" s="54" customFormat="1" ht="12.75" customHeight="1" x14ac:dyDescent="0.35">
      <c r="B6" s="52" t="s">
        <v>2</v>
      </c>
      <c r="C6" s="60"/>
      <c r="D6" s="155" t="str">
        <f>Koptame!C14</f>
        <v>Ārējie kanalizācijas tīkli un inženierbūves</v>
      </c>
      <c r="E6" s="155"/>
      <c r="F6" s="155"/>
      <c r="G6" s="155"/>
      <c r="H6" s="155"/>
      <c r="I6" s="155"/>
      <c r="J6" s="155"/>
      <c r="K6" s="155"/>
      <c r="L6" s="155"/>
      <c r="M6" s="155"/>
      <c r="N6" s="155"/>
      <c r="O6" s="155"/>
      <c r="P6" s="55"/>
      <c r="S6" s="6"/>
    </row>
    <row r="7" spans="2:19" s="54" customFormat="1" ht="12.75" customHeight="1" x14ac:dyDescent="0.35">
      <c r="B7" s="52" t="s">
        <v>3</v>
      </c>
      <c r="C7" s="60"/>
      <c r="D7" s="155" t="str">
        <f>Koptame!C15</f>
        <v>Kleistu iela 28, Rīga</v>
      </c>
      <c r="E7" s="155"/>
      <c r="F7" s="155"/>
      <c r="G7" s="155"/>
      <c r="H7" s="155"/>
      <c r="I7" s="155"/>
      <c r="J7" s="155"/>
      <c r="K7" s="155"/>
      <c r="L7" s="155"/>
      <c r="M7" s="155"/>
      <c r="N7" s="155"/>
      <c r="O7" s="155"/>
      <c r="P7" s="55"/>
      <c r="S7" s="6"/>
    </row>
    <row r="8" spans="2:19" s="54" customFormat="1" ht="12.75" customHeight="1" x14ac:dyDescent="0.35">
      <c r="B8" s="52" t="s">
        <v>25</v>
      </c>
      <c r="D8" s="139"/>
      <c r="E8" s="139"/>
      <c r="F8" s="139"/>
      <c r="G8" s="139"/>
      <c r="H8" s="55"/>
      <c r="I8" s="55"/>
      <c r="J8" s="55"/>
      <c r="K8" s="55"/>
      <c r="L8" s="55"/>
      <c r="M8" s="55"/>
      <c r="N8" s="55"/>
      <c r="O8" s="55"/>
      <c r="P8" s="55"/>
      <c r="S8" s="6"/>
    </row>
    <row r="9" spans="2:19" s="54" customFormat="1" ht="12.75" customHeight="1" x14ac:dyDescent="0.35">
      <c r="B9" s="52"/>
      <c r="D9" s="56"/>
      <c r="E9" s="56"/>
      <c r="F9" s="56"/>
      <c r="G9" s="56"/>
      <c r="H9" s="56"/>
      <c r="I9" s="56"/>
      <c r="J9" s="56"/>
      <c r="K9" s="56"/>
      <c r="L9" s="56"/>
      <c r="M9" s="56"/>
      <c r="N9" s="56"/>
      <c r="O9" s="56"/>
      <c r="P9" s="56"/>
      <c r="S9" s="6"/>
    </row>
    <row r="10" spans="2:19" s="6" customFormat="1" ht="13" x14ac:dyDescent="0.35">
      <c r="B10" s="56" t="s">
        <v>23</v>
      </c>
      <c r="D10" s="58"/>
      <c r="E10" s="58"/>
      <c r="F10" s="58"/>
      <c r="G10" s="58"/>
      <c r="H10" s="58"/>
      <c r="I10" s="58"/>
      <c r="J10" s="58"/>
      <c r="K10" s="58"/>
      <c r="L10" s="58"/>
      <c r="M10" s="58"/>
      <c r="N10" s="46" t="s">
        <v>4</v>
      </c>
      <c r="O10" s="173" t="str">
        <f>Koptame!C34</f>
        <v>01.07.2026.</v>
      </c>
      <c r="P10" s="173"/>
    </row>
    <row r="11" spans="2:19" s="6" customFormat="1" ht="15" customHeight="1" x14ac:dyDescent="0.35">
      <c r="B11" s="56"/>
      <c r="D11" s="58"/>
      <c r="E11" s="58"/>
      <c r="F11" s="58"/>
      <c r="G11" s="58"/>
      <c r="H11" s="58"/>
      <c r="I11" s="58"/>
      <c r="J11" s="58"/>
      <c r="K11" s="58"/>
      <c r="L11" s="58"/>
      <c r="M11" s="58"/>
      <c r="N11" s="46" t="s">
        <v>21</v>
      </c>
      <c r="O11" s="169">
        <f>P67</f>
        <v>0</v>
      </c>
      <c r="P11" s="169"/>
    </row>
    <row r="12" spans="2:19" s="6" customFormat="1" ht="13.5" thickBot="1" x14ac:dyDescent="0.4">
      <c r="K12" s="61"/>
      <c r="L12" s="61"/>
      <c r="M12" s="61"/>
      <c r="N12" s="61"/>
      <c r="O12" s="8"/>
      <c r="P12" s="8"/>
    </row>
    <row r="13" spans="2:19" s="6" customFormat="1" ht="12.75" customHeight="1" x14ac:dyDescent="0.35">
      <c r="B13" s="187" t="s">
        <v>5</v>
      </c>
      <c r="C13" s="190" t="s">
        <v>6</v>
      </c>
      <c r="D13" s="190" t="s">
        <v>7</v>
      </c>
      <c r="E13" s="177" t="s">
        <v>8</v>
      </c>
      <c r="F13" s="180" t="s">
        <v>9</v>
      </c>
      <c r="G13" s="181"/>
      <c r="H13" s="181"/>
      <c r="I13" s="181"/>
      <c r="J13" s="181"/>
      <c r="K13" s="182"/>
      <c r="L13" s="180" t="s">
        <v>10</v>
      </c>
      <c r="M13" s="181"/>
      <c r="N13" s="181"/>
      <c r="O13" s="181"/>
      <c r="P13" s="182"/>
    </row>
    <row r="14" spans="2:19" s="6" customFormat="1" ht="12.75" customHeight="1" x14ac:dyDescent="0.35">
      <c r="B14" s="188"/>
      <c r="C14" s="191"/>
      <c r="D14" s="191"/>
      <c r="E14" s="178"/>
      <c r="F14" s="183" t="s">
        <v>11</v>
      </c>
      <c r="G14" s="170" t="s">
        <v>12</v>
      </c>
      <c r="H14" s="170" t="s">
        <v>16</v>
      </c>
      <c r="I14" s="170" t="s">
        <v>17</v>
      </c>
      <c r="J14" s="170" t="s">
        <v>18</v>
      </c>
      <c r="K14" s="174" t="s">
        <v>19</v>
      </c>
      <c r="L14" s="183" t="s">
        <v>13</v>
      </c>
      <c r="M14" s="170" t="s">
        <v>16</v>
      </c>
      <c r="N14" s="170" t="s">
        <v>17</v>
      </c>
      <c r="O14" s="170" t="s">
        <v>18</v>
      </c>
      <c r="P14" s="174" t="s">
        <v>20</v>
      </c>
    </row>
    <row r="15" spans="2:19" s="6" customFormat="1" ht="15" customHeight="1" x14ac:dyDescent="0.35">
      <c r="B15" s="188"/>
      <c r="C15" s="191"/>
      <c r="D15" s="191"/>
      <c r="E15" s="178"/>
      <c r="F15" s="184"/>
      <c r="G15" s="171"/>
      <c r="H15" s="171"/>
      <c r="I15" s="171"/>
      <c r="J15" s="171"/>
      <c r="K15" s="175"/>
      <c r="L15" s="184"/>
      <c r="M15" s="171"/>
      <c r="N15" s="171"/>
      <c r="O15" s="171"/>
      <c r="P15" s="175"/>
    </row>
    <row r="16" spans="2:19" s="6" customFormat="1" ht="15" customHeight="1" x14ac:dyDescent="0.35">
      <c r="B16" s="188"/>
      <c r="C16" s="191"/>
      <c r="D16" s="191"/>
      <c r="E16" s="178"/>
      <c r="F16" s="184"/>
      <c r="G16" s="186"/>
      <c r="H16" s="171"/>
      <c r="I16" s="171"/>
      <c r="J16" s="171"/>
      <c r="K16" s="175"/>
      <c r="L16" s="184"/>
      <c r="M16" s="171"/>
      <c r="N16" s="171"/>
      <c r="O16" s="171"/>
      <c r="P16" s="175"/>
    </row>
    <row r="17" spans="2:16" s="6" customFormat="1" ht="15.75" customHeight="1" thickBot="1" x14ac:dyDescent="0.4">
      <c r="B17" s="189"/>
      <c r="C17" s="192"/>
      <c r="D17" s="192"/>
      <c r="E17" s="179"/>
      <c r="F17" s="185"/>
      <c r="G17" s="172"/>
      <c r="H17" s="172"/>
      <c r="I17" s="172"/>
      <c r="J17" s="172"/>
      <c r="K17" s="176"/>
      <c r="L17" s="185"/>
      <c r="M17" s="172"/>
      <c r="N17" s="172"/>
      <c r="O17" s="172"/>
      <c r="P17" s="176"/>
    </row>
    <row r="18" spans="2:16" s="6" customFormat="1" ht="13.5" thickTop="1" thickBot="1" x14ac:dyDescent="0.4">
      <c r="B18" s="9">
        <v>1</v>
      </c>
      <c r="C18" s="11">
        <v>2</v>
      </c>
      <c r="D18" s="11">
        <v>3</v>
      </c>
      <c r="E18" s="12">
        <v>4</v>
      </c>
      <c r="F18" s="9">
        <v>5</v>
      </c>
      <c r="G18" s="11">
        <v>6</v>
      </c>
      <c r="H18" s="11">
        <v>7</v>
      </c>
      <c r="I18" s="11">
        <v>8</v>
      </c>
      <c r="J18" s="11">
        <v>9</v>
      </c>
      <c r="K18" s="13">
        <v>10</v>
      </c>
      <c r="L18" s="9">
        <v>11</v>
      </c>
      <c r="M18" s="11">
        <v>12</v>
      </c>
      <c r="N18" s="11">
        <v>13</v>
      </c>
      <c r="O18" s="10">
        <v>14</v>
      </c>
      <c r="P18" s="13">
        <v>15</v>
      </c>
    </row>
    <row r="19" spans="2:16" s="5" customFormat="1" ht="14.5" thickTop="1" x14ac:dyDescent="0.35">
      <c r="B19" s="18">
        <v>1</v>
      </c>
      <c r="C19" s="37" t="s">
        <v>275</v>
      </c>
      <c r="D19" s="20"/>
      <c r="E19" s="21"/>
      <c r="F19" s="14"/>
      <c r="G19" s="80"/>
      <c r="H19" s="15"/>
      <c r="I19" s="80"/>
      <c r="J19" s="15"/>
      <c r="K19" s="16"/>
      <c r="L19" s="22"/>
      <c r="M19" s="17"/>
      <c r="N19" s="17"/>
      <c r="O19" s="17"/>
      <c r="P19" s="16"/>
    </row>
    <row r="20" spans="2:16" s="5" customFormat="1" ht="34.5" x14ac:dyDescent="0.35">
      <c r="B20" s="18">
        <f>IF(B19&lt;&gt;"",B19+1,"")</f>
        <v>2</v>
      </c>
      <c r="C20" s="40" t="s">
        <v>239</v>
      </c>
      <c r="D20" s="20" t="s">
        <v>41</v>
      </c>
      <c r="E20" s="21">
        <v>122.5</v>
      </c>
      <c r="F20" s="83"/>
      <c r="G20" s="29"/>
      <c r="H20" s="15">
        <f t="shared" ref="H20:H65" si="0">ROUND(F20*G20,2)</f>
        <v>0</v>
      </c>
      <c r="I20" s="29"/>
      <c r="J20" s="30"/>
      <c r="K20" s="16">
        <f t="shared" ref="K20:K65" si="1">ROUND(SUM(H20:J20),2)</f>
        <v>0</v>
      </c>
      <c r="L20" s="22">
        <f t="shared" ref="L20:L65" si="2">ROUND(E20*F20,2)</f>
        <v>0</v>
      </c>
      <c r="M20" s="17">
        <f t="shared" ref="M20:M65" si="3">ROUND(E20*H20,2)</f>
        <v>0</v>
      </c>
      <c r="N20" s="17">
        <f t="shared" ref="N20:N65" si="4">ROUND(E20*I20,2)</f>
        <v>0</v>
      </c>
      <c r="O20" s="17">
        <f t="shared" ref="O20:O65" si="5">ROUND(E20*J20,2)</f>
        <v>0</v>
      </c>
      <c r="P20" s="16">
        <f t="shared" ref="P20:P65" si="6">ROUND(SUM(M20:O20),2)</f>
        <v>0</v>
      </c>
    </row>
    <row r="21" spans="2:16" s="5" customFormat="1" ht="34.5" x14ac:dyDescent="0.35">
      <c r="B21" s="18">
        <f t="shared" ref="B21:B65" si="7">IF(B20&lt;&gt;"",B20+1,"")</f>
        <v>3</v>
      </c>
      <c r="C21" s="40" t="s">
        <v>240</v>
      </c>
      <c r="D21" s="20" t="s">
        <v>41</v>
      </c>
      <c r="E21" s="21">
        <v>196.3</v>
      </c>
      <c r="F21" s="83"/>
      <c r="G21" s="29"/>
      <c r="H21" s="15">
        <f t="shared" si="0"/>
        <v>0</v>
      </c>
      <c r="I21" s="29"/>
      <c r="J21" s="30"/>
      <c r="K21" s="16">
        <f t="shared" si="1"/>
        <v>0</v>
      </c>
      <c r="L21" s="22">
        <f t="shared" si="2"/>
        <v>0</v>
      </c>
      <c r="M21" s="17">
        <f t="shared" si="3"/>
        <v>0</v>
      </c>
      <c r="N21" s="17">
        <f t="shared" si="4"/>
        <v>0</v>
      </c>
      <c r="O21" s="17">
        <f t="shared" si="5"/>
        <v>0</v>
      </c>
      <c r="P21" s="16">
        <f t="shared" si="6"/>
        <v>0</v>
      </c>
    </row>
    <row r="22" spans="2:16" s="5" customFormat="1" ht="34.5" x14ac:dyDescent="0.35">
      <c r="B22" s="18">
        <f t="shared" si="7"/>
        <v>4</v>
      </c>
      <c r="C22" s="40" t="s">
        <v>276</v>
      </c>
      <c r="D22" s="20" t="s">
        <v>41</v>
      </c>
      <c r="E22" s="21">
        <v>103</v>
      </c>
      <c r="F22" s="83"/>
      <c r="G22" s="29"/>
      <c r="H22" s="15">
        <f t="shared" si="0"/>
        <v>0</v>
      </c>
      <c r="I22" s="29"/>
      <c r="J22" s="30"/>
      <c r="K22" s="16">
        <f t="shared" si="1"/>
        <v>0</v>
      </c>
      <c r="L22" s="22">
        <f t="shared" si="2"/>
        <v>0</v>
      </c>
      <c r="M22" s="17">
        <f t="shared" si="3"/>
        <v>0</v>
      </c>
      <c r="N22" s="17">
        <f t="shared" si="4"/>
        <v>0</v>
      </c>
      <c r="O22" s="17">
        <f t="shared" si="5"/>
        <v>0</v>
      </c>
      <c r="P22" s="16">
        <f t="shared" si="6"/>
        <v>0</v>
      </c>
    </row>
    <row r="23" spans="2:16" s="5" customFormat="1" ht="34.5" x14ac:dyDescent="0.35">
      <c r="B23" s="18">
        <f t="shared" si="7"/>
        <v>5</v>
      </c>
      <c r="C23" s="40" t="s">
        <v>244</v>
      </c>
      <c r="D23" s="20" t="s">
        <v>41</v>
      </c>
      <c r="E23" s="21">
        <v>154.4</v>
      </c>
      <c r="F23" s="83"/>
      <c r="G23" s="29"/>
      <c r="H23" s="15">
        <f t="shared" si="0"/>
        <v>0</v>
      </c>
      <c r="I23" s="29"/>
      <c r="J23" s="30"/>
      <c r="K23" s="16">
        <f t="shared" si="1"/>
        <v>0</v>
      </c>
      <c r="L23" s="22">
        <f t="shared" si="2"/>
        <v>0</v>
      </c>
      <c r="M23" s="17">
        <f t="shared" si="3"/>
        <v>0</v>
      </c>
      <c r="N23" s="17">
        <f t="shared" si="4"/>
        <v>0</v>
      </c>
      <c r="O23" s="17">
        <f t="shared" si="5"/>
        <v>0</v>
      </c>
      <c r="P23" s="16">
        <f t="shared" si="6"/>
        <v>0</v>
      </c>
    </row>
    <row r="24" spans="2:16" s="5" customFormat="1" ht="34.5" x14ac:dyDescent="0.35">
      <c r="B24" s="18">
        <f t="shared" si="7"/>
        <v>6</v>
      </c>
      <c r="C24" s="40" t="s">
        <v>277</v>
      </c>
      <c r="D24" s="20" t="s">
        <v>41</v>
      </c>
      <c r="E24" s="21">
        <v>17</v>
      </c>
      <c r="F24" s="83"/>
      <c r="G24" s="29"/>
      <c r="H24" s="15">
        <f t="shared" si="0"/>
        <v>0</v>
      </c>
      <c r="I24" s="29"/>
      <c r="J24" s="30"/>
      <c r="K24" s="16">
        <f t="shared" si="1"/>
        <v>0</v>
      </c>
      <c r="L24" s="22">
        <f t="shared" si="2"/>
        <v>0</v>
      </c>
      <c r="M24" s="17">
        <f t="shared" si="3"/>
        <v>0</v>
      </c>
      <c r="N24" s="17">
        <f t="shared" si="4"/>
        <v>0</v>
      </c>
      <c r="O24" s="17">
        <f t="shared" si="5"/>
        <v>0</v>
      </c>
      <c r="P24" s="16">
        <f t="shared" si="6"/>
        <v>0</v>
      </c>
    </row>
    <row r="25" spans="2:16" s="5" customFormat="1" ht="34.5" x14ac:dyDescent="0.35">
      <c r="B25" s="18">
        <f t="shared" si="7"/>
        <v>7</v>
      </c>
      <c r="C25" s="40" t="s">
        <v>278</v>
      </c>
      <c r="D25" s="20" t="s">
        <v>41</v>
      </c>
      <c r="E25" s="21">
        <v>70.400000000000006</v>
      </c>
      <c r="F25" s="83"/>
      <c r="G25" s="29"/>
      <c r="H25" s="15">
        <f t="shared" si="0"/>
        <v>0</v>
      </c>
      <c r="I25" s="29"/>
      <c r="J25" s="30"/>
      <c r="K25" s="16">
        <f t="shared" si="1"/>
        <v>0</v>
      </c>
      <c r="L25" s="22">
        <f t="shared" si="2"/>
        <v>0</v>
      </c>
      <c r="M25" s="17">
        <f t="shared" si="3"/>
        <v>0</v>
      </c>
      <c r="N25" s="17">
        <f t="shared" si="4"/>
        <v>0</v>
      </c>
      <c r="O25" s="17">
        <f t="shared" si="5"/>
        <v>0</v>
      </c>
      <c r="P25" s="16">
        <f t="shared" si="6"/>
        <v>0</v>
      </c>
    </row>
    <row r="26" spans="2:16" s="5" customFormat="1" ht="46" x14ac:dyDescent="0.35">
      <c r="B26" s="18">
        <f t="shared" si="7"/>
        <v>8</v>
      </c>
      <c r="C26" s="40" t="s">
        <v>46</v>
      </c>
      <c r="D26" s="20" t="s">
        <v>41</v>
      </c>
      <c r="E26" s="21">
        <v>541.1</v>
      </c>
      <c r="F26" s="83"/>
      <c r="G26" s="29"/>
      <c r="H26" s="15">
        <f t="shared" si="0"/>
        <v>0</v>
      </c>
      <c r="I26" s="29"/>
      <c r="J26" s="30"/>
      <c r="K26" s="16">
        <f t="shared" si="1"/>
        <v>0</v>
      </c>
      <c r="L26" s="22">
        <f t="shared" si="2"/>
        <v>0</v>
      </c>
      <c r="M26" s="17">
        <f t="shared" si="3"/>
        <v>0</v>
      </c>
      <c r="N26" s="17">
        <f t="shared" si="4"/>
        <v>0</v>
      </c>
      <c r="O26" s="17">
        <f t="shared" si="5"/>
        <v>0</v>
      </c>
      <c r="P26" s="16">
        <f t="shared" si="6"/>
        <v>0</v>
      </c>
    </row>
    <row r="27" spans="2:16" s="5" customFormat="1" x14ac:dyDescent="0.35">
      <c r="B27" s="18">
        <f t="shared" si="7"/>
        <v>9</v>
      </c>
      <c r="C27" s="40" t="s">
        <v>47</v>
      </c>
      <c r="D27" s="20" t="s">
        <v>48</v>
      </c>
      <c r="E27" s="21">
        <v>103.7</v>
      </c>
      <c r="F27" s="83"/>
      <c r="G27" s="29"/>
      <c r="H27" s="15">
        <f t="shared" si="0"/>
        <v>0</v>
      </c>
      <c r="I27" s="29"/>
      <c r="J27" s="30"/>
      <c r="K27" s="16">
        <f t="shared" si="1"/>
        <v>0</v>
      </c>
      <c r="L27" s="22">
        <f t="shared" si="2"/>
        <v>0</v>
      </c>
      <c r="M27" s="17">
        <f t="shared" si="3"/>
        <v>0</v>
      </c>
      <c r="N27" s="17">
        <f t="shared" si="4"/>
        <v>0</v>
      </c>
      <c r="O27" s="17">
        <f t="shared" si="5"/>
        <v>0</v>
      </c>
      <c r="P27" s="16">
        <f t="shared" si="6"/>
        <v>0</v>
      </c>
    </row>
    <row r="28" spans="2:16" s="5" customFormat="1" x14ac:dyDescent="0.35">
      <c r="B28" s="18">
        <f t="shared" si="7"/>
        <v>10</v>
      </c>
      <c r="C28" s="40" t="s">
        <v>279</v>
      </c>
      <c r="D28" s="20" t="s">
        <v>48</v>
      </c>
      <c r="E28" s="21">
        <v>269.8</v>
      </c>
      <c r="F28" s="83"/>
      <c r="G28" s="29"/>
      <c r="H28" s="15">
        <f t="shared" si="0"/>
        <v>0</v>
      </c>
      <c r="I28" s="29"/>
      <c r="J28" s="30"/>
      <c r="K28" s="16">
        <f t="shared" si="1"/>
        <v>0</v>
      </c>
      <c r="L28" s="22">
        <f t="shared" si="2"/>
        <v>0</v>
      </c>
      <c r="M28" s="17">
        <f t="shared" si="3"/>
        <v>0</v>
      </c>
      <c r="N28" s="17">
        <f t="shared" si="4"/>
        <v>0</v>
      </c>
      <c r="O28" s="17">
        <f t="shared" si="5"/>
        <v>0</v>
      </c>
      <c r="P28" s="16">
        <f t="shared" si="6"/>
        <v>0</v>
      </c>
    </row>
    <row r="29" spans="2:16" s="5" customFormat="1" x14ac:dyDescent="0.35">
      <c r="B29" s="18">
        <f t="shared" si="7"/>
        <v>11</v>
      </c>
      <c r="C29" s="40" t="s">
        <v>50</v>
      </c>
      <c r="D29" s="20" t="s">
        <v>41</v>
      </c>
      <c r="E29" s="21">
        <v>663.6</v>
      </c>
      <c r="F29" s="83"/>
      <c r="G29" s="29"/>
      <c r="H29" s="15">
        <f t="shared" si="0"/>
        <v>0</v>
      </c>
      <c r="I29" s="29"/>
      <c r="J29" s="30"/>
      <c r="K29" s="16">
        <f t="shared" si="1"/>
        <v>0</v>
      </c>
      <c r="L29" s="22">
        <f t="shared" si="2"/>
        <v>0</v>
      </c>
      <c r="M29" s="17">
        <f t="shared" si="3"/>
        <v>0</v>
      </c>
      <c r="N29" s="17">
        <f t="shared" si="4"/>
        <v>0</v>
      </c>
      <c r="O29" s="17">
        <f t="shared" si="5"/>
        <v>0</v>
      </c>
      <c r="P29" s="16">
        <f t="shared" si="6"/>
        <v>0</v>
      </c>
    </row>
    <row r="30" spans="2:16" s="5" customFormat="1" ht="46" x14ac:dyDescent="0.35">
      <c r="B30" s="18">
        <f t="shared" si="7"/>
        <v>12</v>
      </c>
      <c r="C30" s="40" t="s">
        <v>280</v>
      </c>
      <c r="D30" s="20" t="s">
        <v>58</v>
      </c>
      <c r="E30" s="21">
        <v>1</v>
      </c>
      <c r="F30" s="83"/>
      <c r="G30" s="29"/>
      <c r="H30" s="15">
        <f t="shared" si="0"/>
        <v>0</v>
      </c>
      <c r="I30" s="29"/>
      <c r="J30" s="30"/>
      <c r="K30" s="16">
        <f t="shared" si="1"/>
        <v>0</v>
      </c>
      <c r="L30" s="22">
        <f t="shared" si="2"/>
        <v>0</v>
      </c>
      <c r="M30" s="17">
        <f t="shared" si="3"/>
        <v>0</v>
      </c>
      <c r="N30" s="17">
        <f t="shared" si="4"/>
        <v>0</v>
      </c>
      <c r="O30" s="17">
        <f t="shared" si="5"/>
        <v>0</v>
      </c>
      <c r="P30" s="16">
        <f t="shared" si="6"/>
        <v>0</v>
      </c>
    </row>
    <row r="31" spans="2:16" s="5" customFormat="1" x14ac:dyDescent="0.35">
      <c r="B31" s="18">
        <f t="shared" si="7"/>
        <v>13</v>
      </c>
      <c r="C31" s="37" t="s">
        <v>281</v>
      </c>
      <c r="D31" s="20"/>
      <c r="E31" s="21"/>
      <c r="F31" s="14"/>
      <c r="G31" s="80"/>
      <c r="H31" s="15"/>
      <c r="I31" s="80"/>
      <c r="J31" s="15"/>
      <c r="K31" s="16"/>
      <c r="L31" s="22"/>
      <c r="M31" s="17"/>
      <c r="N31" s="17"/>
      <c r="O31" s="17"/>
      <c r="P31" s="16"/>
    </row>
    <row r="32" spans="2:16" s="5" customFormat="1" ht="34.5" x14ac:dyDescent="0.35">
      <c r="B32" s="18">
        <f t="shared" si="7"/>
        <v>14</v>
      </c>
      <c r="C32" s="40" t="s">
        <v>282</v>
      </c>
      <c r="D32" s="20" t="s">
        <v>41</v>
      </c>
      <c r="E32" s="21">
        <v>122.5</v>
      </c>
      <c r="F32" s="83"/>
      <c r="G32" s="29"/>
      <c r="H32" s="15">
        <f t="shared" si="0"/>
        <v>0</v>
      </c>
      <c r="I32" s="29"/>
      <c r="J32" s="30"/>
      <c r="K32" s="16">
        <f t="shared" si="1"/>
        <v>0</v>
      </c>
      <c r="L32" s="22">
        <f t="shared" si="2"/>
        <v>0</v>
      </c>
      <c r="M32" s="17">
        <f t="shared" si="3"/>
        <v>0</v>
      </c>
      <c r="N32" s="17">
        <f t="shared" si="4"/>
        <v>0</v>
      </c>
      <c r="O32" s="17">
        <f t="shared" si="5"/>
        <v>0</v>
      </c>
      <c r="P32" s="16">
        <f t="shared" si="6"/>
        <v>0</v>
      </c>
    </row>
    <row r="33" spans="2:16" s="5" customFormat="1" ht="34.5" x14ac:dyDescent="0.35">
      <c r="B33" s="18">
        <f t="shared" si="7"/>
        <v>15</v>
      </c>
      <c r="C33" s="40" t="s">
        <v>283</v>
      </c>
      <c r="D33" s="20" t="s">
        <v>41</v>
      </c>
      <c r="E33" s="21">
        <v>196.3</v>
      </c>
      <c r="F33" s="83"/>
      <c r="G33" s="29"/>
      <c r="H33" s="15">
        <f t="shared" si="0"/>
        <v>0</v>
      </c>
      <c r="I33" s="29"/>
      <c r="J33" s="30"/>
      <c r="K33" s="16">
        <f t="shared" si="1"/>
        <v>0</v>
      </c>
      <c r="L33" s="22">
        <f t="shared" si="2"/>
        <v>0</v>
      </c>
      <c r="M33" s="17">
        <f t="shared" si="3"/>
        <v>0</v>
      </c>
      <c r="N33" s="17">
        <f t="shared" si="4"/>
        <v>0</v>
      </c>
      <c r="O33" s="17">
        <f t="shared" si="5"/>
        <v>0</v>
      </c>
      <c r="P33" s="16">
        <f t="shared" si="6"/>
        <v>0</v>
      </c>
    </row>
    <row r="34" spans="2:16" s="5" customFormat="1" ht="34.5" x14ac:dyDescent="0.35">
      <c r="B34" s="18">
        <f t="shared" si="7"/>
        <v>16</v>
      </c>
      <c r="C34" s="40" t="s">
        <v>284</v>
      </c>
      <c r="D34" s="20" t="s">
        <v>41</v>
      </c>
      <c r="E34" s="21">
        <v>103</v>
      </c>
      <c r="F34" s="83"/>
      <c r="G34" s="29"/>
      <c r="H34" s="15">
        <f t="shared" si="0"/>
        <v>0</v>
      </c>
      <c r="I34" s="29"/>
      <c r="J34" s="30"/>
      <c r="K34" s="16">
        <f t="shared" si="1"/>
        <v>0</v>
      </c>
      <c r="L34" s="22">
        <f t="shared" si="2"/>
        <v>0</v>
      </c>
      <c r="M34" s="17">
        <f t="shared" si="3"/>
        <v>0</v>
      </c>
      <c r="N34" s="17">
        <f t="shared" si="4"/>
        <v>0</v>
      </c>
      <c r="O34" s="17">
        <f t="shared" si="5"/>
        <v>0</v>
      </c>
      <c r="P34" s="16">
        <f t="shared" si="6"/>
        <v>0</v>
      </c>
    </row>
    <row r="35" spans="2:16" s="5" customFormat="1" ht="34.5" x14ac:dyDescent="0.35">
      <c r="B35" s="18">
        <f t="shared" si="7"/>
        <v>17</v>
      </c>
      <c r="C35" s="40" t="s">
        <v>285</v>
      </c>
      <c r="D35" s="20" t="s">
        <v>41</v>
      </c>
      <c r="E35" s="21">
        <v>154.4</v>
      </c>
      <c r="F35" s="83"/>
      <c r="G35" s="29"/>
      <c r="H35" s="15">
        <f t="shared" si="0"/>
        <v>0</v>
      </c>
      <c r="I35" s="29"/>
      <c r="J35" s="30"/>
      <c r="K35" s="16">
        <f t="shared" si="1"/>
        <v>0</v>
      </c>
      <c r="L35" s="22">
        <f t="shared" si="2"/>
        <v>0</v>
      </c>
      <c r="M35" s="17">
        <f t="shared" si="3"/>
        <v>0</v>
      </c>
      <c r="N35" s="17">
        <f t="shared" si="4"/>
        <v>0</v>
      </c>
      <c r="O35" s="17">
        <f t="shared" si="5"/>
        <v>0</v>
      </c>
      <c r="P35" s="16">
        <f t="shared" si="6"/>
        <v>0</v>
      </c>
    </row>
    <row r="36" spans="2:16" s="5" customFormat="1" ht="34.5" x14ac:dyDescent="0.35">
      <c r="B36" s="18">
        <f t="shared" si="7"/>
        <v>18</v>
      </c>
      <c r="C36" s="40" t="s">
        <v>286</v>
      </c>
      <c r="D36" s="20" t="s">
        <v>41</v>
      </c>
      <c r="E36" s="21">
        <v>17</v>
      </c>
      <c r="F36" s="83"/>
      <c r="G36" s="29"/>
      <c r="H36" s="15">
        <f t="shared" si="0"/>
        <v>0</v>
      </c>
      <c r="I36" s="29"/>
      <c r="J36" s="30"/>
      <c r="K36" s="16">
        <f t="shared" si="1"/>
        <v>0</v>
      </c>
      <c r="L36" s="22">
        <f t="shared" si="2"/>
        <v>0</v>
      </c>
      <c r="M36" s="17">
        <f t="shared" si="3"/>
        <v>0</v>
      </c>
      <c r="N36" s="17">
        <f t="shared" si="4"/>
        <v>0</v>
      </c>
      <c r="O36" s="17">
        <f t="shared" si="5"/>
        <v>0</v>
      </c>
      <c r="P36" s="16">
        <f t="shared" si="6"/>
        <v>0</v>
      </c>
    </row>
    <row r="37" spans="2:16" s="5" customFormat="1" ht="34.5" x14ac:dyDescent="0.35">
      <c r="B37" s="18">
        <f t="shared" si="7"/>
        <v>19</v>
      </c>
      <c r="C37" s="40" t="s">
        <v>287</v>
      </c>
      <c r="D37" s="20" t="s">
        <v>41</v>
      </c>
      <c r="E37" s="21">
        <v>70.400000000000006</v>
      </c>
      <c r="F37" s="83"/>
      <c r="G37" s="29"/>
      <c r="H37" s="15">
        <f t="shared" si="0"/>
        <v>0</v>
      </c>
      <c r="I37" s="29"/>
      <c r="J37" s="30"/>
      <c r="K37" s="16">
        <f t="shared" si="1"/>
        <v>0</v>
      </c>
      <c r="L37" s="22">
        <f t="shared" si="2"/>
        <v>0</v>
      </c>
      <c r="M37" s="17">
        <f t="shared" si="3"/>
        <v>0</v>
      </c>
      <c r="N37" s="17">
        <f t="shared" si="4"/>
        <v>0</v>
      </c>
      <c r="O37" s="17">
        <f t="shared" si="5"/>
        <v>0</v>
      </c>
      <c r="P37" s="16">
        <f t="shared" si="6"/>
        <v>0</v>
      </c>
    </row>
    <row r="38" spans="2:16" ht="57.5" x14ac:dyDescent="0.35">
      <c r="B38" s="18">
        <f t="shared" si="7"/>
        <v>20</v>
      </c>
      <c r="C38" s="40" t="s">
        <v>288</v>
      </c>
      <c r="D38" s="20" t="s">
        <v>58</v>
      </c>
      <c r="E38" s="21">
        <v>8</v>
      </c>
      <c r="F38" s="83"/>
      <c r="G38" s="29"/>
      <c r="H38" s="15">
        <f t="shared" si="0"/>
        <v>0</v>
      </c>
      <c r="I38" s="29"/>
      <c r="J38" s="30"/>
      <c r="K38" s="16">
        <f t="shared" si="1"/>
        <v>0</v>
      </c>
      <c r="L38" s="22">
        <f t="shared" si="2"/>
        <v>0</v>
      </c>
      <c r="M38" s="17">
        <f t="shared" si="3"/>
        <v>0</v>
      </c>
      <c r="N38" s="17">
        <f t="shared" si="4"/>
        <v>0</v>
      </c>
      <c r="O38" s="17">
        <f t="shared" si="5"/>
        <v>0</v>
      </c>
      <c r="P38" s="16">
        <f t="shared" si="6"/>
        <v>0</v>
      </c>
    </row>
    <row r="39" spans="2:16" ht="57.5" x14ac:dyDescent="0.35">
      <c r="B39" s="18">
        <f t="shared" si="7"/>
        <v>21</v>
      </c>
      <c r="C39" s="40" t="s">
        <v>289</v>
      </c>
      <c r="D39" s="20" t="s">
        <v>58</v>
      </c>
      <c r="E39" s="21">
        <v>9</v>
      </c>
      <c r="F39" s="83"/>
      <c r="G39" s="29"/>
      <c r="H39" s="15">
        <f t="shared" si="0"/>
        <v>0</v>
      </c>
      <c r="I39" s="29"/>
      <c r="J39" s="30"/>
      <c r="K39" s="16">
        <f t="shared" si="1"/>
        <v>0</v>
      </c>
      <c r="L39" s="22">
        <f t="shared" si="2"/>
        <v>0</v>
      </c>
      <c r="M39" s="17">
        <f t="shared" si="3"/>
        <v>0</v>
      </c>
      <c r="N39" s="17">
        <f t="shared" si="4"/>
        <v>0</v>
      </c>
      <c r="O39" s="17">
        <f t="shared" si="5"/>
        <v>0</v>
      </c>
      <c r="P39" s="16">
        <f t="shared" si="6"/>
        <v>0</v>
      </c>
    </row>
    <row r="40" spans="2:16" ht="57.5" x14ac:dyDescent="0.35">
      <c r="B40" s="18">
        <f t="shared" si="7"/>
        <v>22</v>
      </c>
      <c r="C40" s="40" t="s">
        <v>259</v>
      </c>
      <c r="D40" s="20" t="s">
        <v>58</v>
      </c>
      <c r="E40" s="21">
        <v>2</v>
      </c>
      <c r="F40" s="83"/>
      <c r="G40" s="29"/>
      <c r="H40" s="15">
        <f t="shared" si="0"/>
        <v>0</v>
      </c>
      <c r="I40" s="29"/>
      <c r="J40" s="30"/>
      <c r="K40" s="16">
        <f t="shared" si="1"/>
        <v>0</v>
      </c>
      <c r="L40" s="22">
        <f t="shared" si="2"/>
        <v>0</v>
      </c>
      <c r="M40" s="17">
        <f t="shared" si="3"/>
        <v>0</v>
      </c>
      <c r="N40" s="17">
        <f t="shared" si="4"/>
        <v>0</v>
      </c>
      <c r="O40" s="17">
        <f t="shared" si="5"/>
        <v>0</v>
      </c>
      <c r="P40" s="16">
        <f t="shared" si="6"/>
        <v>0</v>
      </c>
    </row>
    <row r="41" spans="2:16" ht="57.5" x14ac:dyDescent="0.35">
      <c r="B41" s="18">
        <f t="shared" si="7"/>
        <v>23</v>
      </c>
      <c r="C41" s="40" t="s">
        <v>290</v>
      </c>
      <c r="D41" s="20" t="s">
        <v>58</v>
      </c>
      <c r="E41" s="21">
        <v>4</v>
      </c>
      <c r="F41" s="83"/>
      <c r="G41" s="29"/>
      <c r="H41" s="15">
        <f t="shared" si="0"/>
        <v>0</v>
      </c>
      <c r="I41" s="29"/>
      <c r="J41" s="30"/>
      <c r="K41" s="16">
        <f t="shared" si="1"/>
        <v>0</v>
      </c>
      <c r="L41" s="22">
        <f t="shared" si="2"/>
        <v>0</v>
      </c>
      <c r="M41" s="17">
        <f t="shared" si="3"/>
        <v>0</v>
      </c>
      <c r="N41" s="17">
        <f t="shared" si="4"/>
        <v>0</v>
      </c>
      <c r="O41" s="17">
        <f t="shared" si="5"/>
        <v>0</v>
      </c>
      <c r="P41" s="16">
        <f t="shared" si="6"/>
        <v>0</v>
      </c>
    </row>
    <row r="42" spans="2:16" ht="57.5" x14ac:dyDescent="0.35">
      <c r="B42" s="18">
        <f t="shared" si="7"/>
        <v>24</v>
      </c>
      <c r="C42" s="40" t="s">
        <v>291</v>
      </c>
      <c r="D42" s="20" t="s">
        <v>58</v>
      </c>
      <c r="E42" s="21">
        <v>3</v>
      </c>
      <c r="F42" s="83"/>
      <c r="G42" s="29"/>
      <c r="H42" s="15">
        <f t="shared" si="0"/>
        <v>0</v>
      </c>
      <c r="I42" s="29"/>
      <c r="J42" s="30"/>
      <c r="K42" s="16">
        <f t="shared" si="1"/>
        <v>0</v>
      </c>
      <c r="L42" s="22">
        <f t="shared" si="2"/>
        <v>0</v>
      </c>
      <c r="M42" s="17">
        <f t="shared" si="3"/>
        <v>0</v>
      </c>
      <c r="N42" s="17">
        <f t="shared" si="4"/>
        <v>0</v>
      </c>
      <c r="O42" s="17">
        <f t="shared" si="5"/>
        <v>0</v>
      </c>
      <c r="P42" s="16">
        <f t="shared" si="6"/>
        <v>0</v>
      </c>
    </row>
    <row r="43" spans="2:16" ht="57.5" x14ac:dyDescent="0.35">
      <c r="B43" s="18">
        <f t="shared" si="7"/>
        <v>25</v>
      </c>
      <c r="C43" s="40" t="s">
        <v>261</v>
      </c>
      <c r="D43" s="20" t="s">
        <v>58</v>
      </c>
      <c r="E43" s="21">
        <v>4</v>
      </c>
      <c r="F43" s="83"/>
      <c r="G43" s="29"/>
      <c r="H43" s="15">
        <f t="shared" si="0"/>
        <v>0</v>
      </c>
      <c r="I43" s="29"/>
      <c r="J43" s="30"/>
      <c r="K43" s="16">
        <f t="shared" si="1"/>
        <v>0</v>
      </c>
      <c r="L43" s="22">
        <f t="shared" si="2"/>
        <v>0</v>
      </c>
      <c r="M43" s="17">
        <f t="shared" si="3"/>
        <v>0</v>
      </c>
      <c r="N43" s="17">
        <f t="shared" si="4"/>
        <v>0</v>
      </c>
      <c r="O43" s="17">
        <f t="shared" si="5"/>
        <v>0</v>
      </c>
      <c r="P43" s="16">
        <f t="shared" si="6"/>
        <v>0</v>
      </c>
    </row>
    <row r="44" spans="2:16" ht="69" x14ac:dyDescent="0.35">
      <c r="B44" s="18">
        <f t="shared" si="7"/>
        <v>26</v>
      </c>
      <c r="C44" s="40" t="s">
        <v>292</v>
      </c>
      <c r="D44" s="20" t="s">
        <v>58</v>
      </c>
      <c r="E44" s="21">
        <v>5</v>
      </c>
      <c r="F44" s="83"/>
      <c r="G44" s="29"/>
      <c r="H44" s="15">
        <f t="shared" si="0"/>
        <v>0</v>
      </c>
      <c r="I44" s="29"/>
      <c r="J44" s="30"/>
      <c r="K44" s="16">
        <f t="shared" si="1"/>
        <v>0</v>
      </c>
      <c r="L44" s="22">
        <f t="shared" si="2"/>
        <v>0</v>
      </c>
      <c r="M44" s="17">
        <f t="shared" si="3"/>
        <v>0</v>
      </c>
      <c r="N44" s="17">
        <f t="shared" si="4"/>
        <v>0</v>
      </c>
      <c r="O44" s="17">
        <f t="shared" si="5"/>
        <v>0</v>
      </c>
      <c r="P44" s="16">
        <f t="shared" si="6"/>
        <v>0</v>
      </c>
    </row>
    <row r="45" spans="2:16" ht="69" x14ac:dyDescent="0.35">
      <c r="B45" s="18">
        <f t="shared" si="7"/>
        <v>27</v>
      </c>
      <c r="C45" s="40" t="s">
        <v>293</v>
      </c>
      <c r="D45" s="20" t="s">
        <v>58</v>
      </c>
      <c r="E45" s="21">
        <v>1</v>
      </c>
      <c r="F45" s="83"/>
      <c r="G45" s="29"/>
      <c r="H45" s="15">
        <f t="shared" si="0"/>
        <v>0</v>
      </c>
      <c r="I45" s="29"/>
      <c r="J45" s="30"/>
      <c r="K45" s="16">
        <f t="shared" si="1"/>
        <v>0</v>
      </c>
      <c r="L45" s="22">
        <f t="shared" si="2"/>
        <v>0</v>
      </c>
      <c r="M45" s="17">
        <f t="shared" si="3"/>
        <v>0</v>
      </c>
      <c r="N45" s="17">
        <f t="shared" si="4"/>
        <v>0</v>
      </c>
      <c r="O45" s="17">
        <f t="shared" si="5"/>
        <v>0</v>
      </c>
      <c r="P45" s="16">
        <f t="shared" si="6"/>
        <v>0</v>
      </c>
    </row>
    <row r="46" spans="2:16" x14ac:dyDescent="0.35">
      <c r="B46" s="18">
        <f t="shared" si="7"/>
        <v>28</v>
      </c>
      <c r="C46" s="40" t="s">
        <v>294</v>
      </c>
      <c r="D46" s="20" t="s">
        <v>58</v>
      </c>
      <c r="E46" s="21">
        <v>2</v>
      </c>
      <c r="F46" s="83"/>
      <c r="G46" s="29"/>
      <c r="H46" s="15">
        <f t="shared" si="0"/>
        <v>0</v>
      </c>
      <c r="I46" s="29"/>
      <c r="J46" s="30"/>
      <c r="K46" s="16">
        <f t="shared" si="1"/>
        <v>0</v>
      </c>
      <c r="L46" s="22">
        <f t="shared" si="2"/>
        <v>0</v>
      </c>
      <c r="M46" s="17">
        <f t="shared" si="3"/>
        <v>0</v>
      </c>
      <c r="N46" s="17">
        <f t="shared" si="4"/>
        <v>0</v>
      </c>
      <c r="O46" s="17">
        <f t="shared" si="5"/>
        <v>0</v>
      </c>
      <c r="P46" s="16">
        <f t="shared" si="6"/>
        <v>0</v>
      </c>
    </row>
    <row r="47" spans="2:16" ht="34.5" x14ac:dyDescent="0.35">
      <c r="B47" s="18">
        <f t="shared" si="7"/>
        <v>29</v>
      </c>
      <c r="C47" s="40" t="s">
        <v>295</v>
      </c>
      <c r="D47" s="20" t="s">
        <v>58</v>
      </c>
      <c r="E47" s="21">
        <v>1</v>
      </c>
      <c r="F47" s="83"/>
      <c r="G47" s="29"/>
      <c r="H47" s="15">
        <f t="shared" si="0"/>
        <v>0</v>
      </c>
      <c r="I47" s="29"/>
      <c r="J47" s="30"/>
      <c r="K47" s="16">
        <f t="shared" si="1"/>
        <v>0</v>
      </c>
      <c r="L47" s="22">
        <f t="shared" si="2"/>
        <v>0</v>
      </c>
      <c r="M47" s="17">
        <f t="shared" si="3"/>
        <v>0</v>
      </c>
      <c r="N47" s="17">
        <f t="shared" si="4"/>
        <v>0</v>
      </c>
      <c r="O47" s="17">
        <f t="shared" si="5"/>
        <v>0</v>
      </c>
      <c r="P47" s="16">
        <f t="shared" si="6"/>
        <v>0</v>
      </c>
    </row>
    <row r="48" spans="2:16" ht="34.5" x14ac:dyDescent="0.35">
      <c r="B48" s="18">
        <f t="shared" si="7"/>
        <v>30</v>
      </c>
      <c r="C48" s="40" t="s">
        <v>265</v>
      </c>
      <c r="D48" s="20" t="s">
        <v>58</v>
      </c>
      <c r="E48" s="21">
        <v>5</v>
      </c>
      <c r="F48" s="83"/>
      <c r="G48" s="29"/>
      <c r="H48" s="15">
        <f t="shared" si="0"/>
        <v>0</v>
      </c>
      <c r="I48" s="29"/>
      <c r="J48" s="30"/>
      <c r="K48" s="16">
        <f t="shared" si="1"/>
        <v>0</v>
      </c>
      <c r="L48" s="22">
        <f t="shared" si="2"/>
        <v>0</v>
      </c>
      <c r="M48" s="17">
        <f t="shared" si="3"/>
        <v>0</v>
      </c>
      <c r="N48" s="17">
        <f t="shared" si="4"/>
        <v>0</v>
      </c>
      <c r="O48" s="17">
        <f t="shared" si="5"/>
        <v>0</v>
      </c>
      <c r="P48" s="16">
        <f t="shared" si="6"/>
        <v>0</v>
      </c>
    </row>
    <row r="49" spans="2:16" ht="34.5" x14ac:dyDescent="0.35">
      <c r="B49" s="18">
        <f t="shared" si="7"/>
        <v>31</v>
      </c>
      <c r="C49" s="40" t="s">
        <v>296</v>
      </c>
      <c r="D49" s="20" t="s">
        <v>58</v>
      </c>
      <c r="E49" s="21">
        <v>2</v>
      </c>
      <c r="F49" s="83"/>
      <c r="G49" s="29"/>
      <c r="H49" s="15">
        <f t="shared" si="0"/>
        <v>0</v>
      </c>
      <c r="I49" s="29"/>
      <c r="J49" s="30"/>
      <c r="K49" s="16">
        <f t="shared" si="1"/>
        <v>0</v>
      </c>
      <c r="L49" s="22">
        <f t="shared" si="2"/>
        <v>0</v>
      </c>
      <c r="M49" s="17">
        <f t="shared" si="3"/>
        <v>0</v>
      </c>
      <c r="N49" s="17">
        <f t="shared" si="4"/>
        <v>0</v>
      </c>
      <c r="O49" s="17">
        <f t="shared" si="5"/>
        <v>0</v>
      </c>
      <c r="P49" s="16">
        <f t="shared" si="6"/>
        <v>0</v>
      </c>
    </row>
    <row r="50" spans="2:16" ht="57.5" x14ac:dyDescent="0.35">
      <c r="B50" s="18">
        <f t="shared" si="7"/>
        <v>32</v>
      </c>
      <c r="C50" s="40" t="s">
        <v>297</v>
      </c>
      <c r="D50" s="20" t="s">
        <v>58</v>
      </c>
      <c r="E50" s="21">
        <v>1</v>
      </c>
      <c r="F50" s="83"/>
      <c r="G50" s="29"/>
      <c r="H50" s="15">
        <f t="shared" si="0"/>
        <v>0</v>
      </c>
      <c r="I50" s="29"/>
      <c r="J50" s="30"/>
      <c r="K50" s="16">
        <f t="shared" si="1"/>
        <v>0</v>
      </c>
      <c r="L50" s="22">
        <f t="shared" si="2"/>
        <v>0</v>
      </c>
      <c r="M50" s="17">
        <f t="shared" si="3"/>
        <v>0</v>
      </c>
      <c r="N50" s="17">
        <f t="shared" si="4"/>
        <v>0</v>
      </c>
      <c r="O50" s="17">
        <f t="shared" si="5"/>
        <v>0</v>
      </c>
      <c r="P50" s="16">
        <f t="shared" si="6"/>
        <v>0</v>
      </c>
    </row>
    <row r="51" spans="2:16" ht="57.5" x14ac:dyDescent="0.35">
      <c r="B51" s="18">
        <f t="shared" si="7"/>
        <v>33</v>
      </c>
      <c r="C51" s="40" t="s">
        <v>298</v>
      </c>
      <c r="D51" s="20" t="s">
        <v>58</v>
      </c>
      <c r="E51" s="21">
        <v>1</v>
      </c>
      <c r="F51" s="83"/>
      <c r="G51" s="29"/>
      <c r="H51" s="15">
        <f t="shared" si="0"/>
        <v>0</v>
      </c>
      <c r="I51" s="29"/>
      <c r="J51" s="30"/>
      <c r="K51" s="16">
        <f t="shared" si="1"/>
        <v>0</v>
      </c>
      <c r="L51" s="22">
        <f t="shared" si="2"/>
        <v>0</v>
      </c>
      <c r="M51" s="17">
        <f t="shared" si="3"/>
        <v>0</v>
      </c>
      <c r="N51" s="17">
        <f t="shared" si="4"/>
        <v>0</v>
      </c>
      <c r="O51" s="17">
        <f t="shared" si="5"/>
        <v>0</v>
      </c>
      <c r="P51" s="16">
        <f t="shared" si="6"/>
        <v>0</v>
      </c>
    </row>
    <row r="52" spans="2:16" ht="57.5" x14ac:dyDescent="0.35">
      <c r="B52" s="18">
        <f t="shared" si="7"/>
        <v>34</v>
      </c>
      <c r="C52" s="40" t="s">
        <v>299</v>
      </c>
      <c r="D52" s="20" t="s">
        <v>58</v>
      </c>
      <c r="E52" s="21">
        <v>1</v>
      </c>
      <c r="F52" s="83"/>
      <c r="G52" s="29"/>
      <c r="H52" s="15">
        <f t="shared" si="0"/>
        <v>0</v>
      </c>
      <c r="I52" s="29"/>
      <c r="J52" s="30"/>
      <c r="K52" s="16">
        <f t="shared" si="1"/>
        <v>0</v>
      </c>
      <c r="L52" s="22">
        <f t="shared" si="2"/>
        <v>0</v>
      </c>
      <c r="M52" s="17">
        <f t="shared" si="3"/>
        <v>0</v>
      </c>
      <c r="N52" s="17">
        <f t="shared" si="4"/>
        <v>0</v>
      </c>
      <c r="O52" s="17">
        <f t="shared" si="5"/>
        <v>0</v>
      </c>
      <c r="P52" s="16">
        <f t="shared" si="6"/>
        <v>0</v>
      </c>
    </row>
    <row r="53" spans="2:16" ht="57.5" x14ac:dyDescent="0.35">
      <c r="B53" s="18">
        <f t="shared" si="7"/>
        <v>35</v>
      </c>
      <c r="C53" s="40" t="s">
        <v>300</v>
      </c>
      <c r="D53" s="20" t="s">
        <v>58</v>
      </c>
      <c r="E53" s="21">
        <v>1</v>
      </c>
      <c r="F53" s="83"/>
      <c r="G53" s="29"/>
      <c r="H53" s="15">
        <f t="shared" si="0"/>
        <v>0</v>
      </c>
      <c r="I53" s="29"/>
      <c r="J53" s="30"/>
      <c r="K53" s="16">
        <f t="shared" si="1"/>
        <v>0</v>
      </c>
      <c r="L53" s="22">
        <f t="shared" si="2"/>
        <v>0</v>
      </c>
      <c r="M53" s="17">
        <f t="shared" si="3"/>
        <v>0</v>
      </c>
      <c r="N53" s="17">
        <f t="shared" si="4"/>
        <v>0</v>
      </c>
      <c r="O53" s="17">
        <f t="shared" si="5"/>
        <v>0</v>
      </c>
      <c r="P53" s="16">
        <f t="shared" si="6"/>
        <v>0</v>
      </c>
    </row>
    <row r="54" spans="2:16" ht="57.5" x14ac:dyDescent="0.35">
      <c r="B54" s="18">
        <f t="shared" si="7"/>
        <v>36</v>
      </c>
      <c r="C54" s="40" t="s">
        <v>288</v>
      </c>
      <c r="D54" s="20" t="s">
        <v>58</v>
      </c>
      <c r="E54" s="21">
        <v>2</v>
      </c>
      <c r="F54" s="83"/>
      <c r="G54" s="29"/>
      <c r="H54" s="15">
        <f t="shared" si="0"/>
        <v>0</v>
      </c>
      <c r="I54" s="29"/>
      <c r="J54" s="30"/>
      <c r="K54" s="16">
        <f t="shared" si="1"/>
        <v>0</v>
      </c>
      <c r="L54" s="22">
        <f t="shared" si="2"/>
        <v>0</v>
      </c>
      <c r="M54" s="17">
        <f t="shared" si="3"/>
        <v>0</v>
      </c>
      <c r="N54" s="17">
        <f t="shared" si="4"/>
        <v>0</v>
      </c>
      <c r="O54" s="17">
        <f t="shared" si="5"/>
        <v>0</v>
      </c>
      <c r="P54" s="16">
        <f t="shared" si="6"/>
        <v>0</v>
      </c>
    </row>
    <row r="55" spans="2:16" x14ac:dyDescent="0.35">
      <c r="B55" s="18">
        <f t="shared" si="7"/>
        <v>37</v>
      </c>
      <c r="C55" s="40" t="s">
        <v>71</v>
      </c>
      <c r="D55" s="20" t="s">
        <v>41</v>
      </c>
      <c r="E55" s="21">
        <v>663.6</v>
      </c>
      <c r="F55" s="83"/>
      <c r="G55" s="29"/>
      <c r="H55" s="15">
        <f t="shared" si="0"/>
        <v>0</v>
      </c>
      <c r="I55" s="29"/>
      <c r="J55" s="30"/>
      <c r="K55" s="16">
        <f t="shared" si="1"/>
        <v>0</v>
      </c>
      <c r="L55" s="22">
        <f t="shared" si="2"/>
        <v>0</v>
      </c>
      <c r="M55" s="17">
        <f t="shared" si="3"/>
        <v>0</v>
      </c>
      <c r="N55" s="17">
        <f t="shared" si="4"/>
        <v>0</v>
      </c>
      <c r="O55" s="17">
        <f t="shared" si="5"/>
        <v>0</v>
      </c>
      <c r="P55" s="16">
        <f t="shared" si="6"/>
        <v>0</v>
      </c>
    </row>
    <row r="56" spans="2:16" x14ac:dyDescent="0.35">
      <c r="B56" s="18">
        <f t="shared" si="7"/>
        <v>38</v>
      </c>
      <c r="C56" s="40" t="s">
        <v>266</v>
      </c>
      <c r="D56" s="20" t="s">
        <v>41</v>
      </c>
      <c r="E56" s="21">
        <v>663.6</v>
      </c>
      <c r="F56" s="83"/>
      <c r="G56" s="29"/>
      <c r="H56" s="15">
        <f t="shared" si="0"/>
        <v>0</v>
      </c>
      <c r="I56" s="29"/>
      <c r="J56" s="30"/>
      <c r="K56" s="16">
        <f t="shared" si="1"/>
        <v>0</v>
      </c>
      <c r="L56" s="22">
        <f t="shared" si="2"/>
        <v>0</v>
      </c>
      <c r="M56" s="17">
        <f t="shared" si="3"/>
        <v>0</v>
      </c>
      <c r="N56" s="17">
        <f t="shared" si="4"/>
        <v>0</v>
      </c>
      <c r="O56" s="17">
        <f t="shared" si="5"/>
        <v>0</v>
      </c>
      <c r="P56" s="16">
        <f t="shared" si="6"/>
        <v>0</v>
      </c>
    </row>
    <row r="57" spans="2:16" x14ac:dyDescent="0.35">
      <c r="B57" s="18">
        <f t="shared" si="7"/>
        <v>39</v>
      </c>
      <c r="C57" s="40" t="s">
        <v>267</v>
      </c>
      <c r="D57" s="20" t="s">
        <v>69</v>
      </c>
      <c r="E57" s="21">
        <v>31</v>
      </c>
      <c r="F57" s="83"/>
      <c r="G57" s="29"/>
      <c r="H57" s="15">
        <f t="shared" si="0"/>
        <v>0</v>
      </c>
      <c r="I57" s="29"/>
      <c r="J57" s="30"/>
      <c r="K57" s="16">
        <f t="shared" si="1"/>
        <v>0</v>
      </c>
      <c r="L57" s="22">
        <f t="shared" si="2"/>
        <v>0</v>
      </c>
      <c r="M57" s="17">
        <f t="shared" si="3"/>
        <v>0</v>
      </c>
      <c r="N57" s="17">
        <f t="shared" si="4"/>
        <v>0</v>
      </c>
      <c r="O57" s="17">
        <f t="shared" si="5"/>
        <v>0</v>
      </c>
      <c r="P57" s="16">
        <f t="shared" si="6"/>
        <v>0</v>
      </c>
    </row>
    <row r="58" spans="2:16" ht="46" x14ac:dyDescent="0.35">
      <c r="B58" s="18">
        <f t="shared" si="7"/>
        <v>40</v>
      </c>
      <c r="C58" s="40" t="s">
        <v>301</v>
      </c>
      <c r="D58" s="20" t="s">
        <v>58</v>
      </c>
      <c r="E58" s="21">
        <v>1</v>
      </c>
      <c r="F58" s="83"/>
      <c r="G58" s="29"/>
      <c r="H58" s="15">
        <f t="shared" si="0"/>
        <v>0</v>
      </c>
      <c r="I58" s="29"/>
      <c r="J58" s="30"/>
      <c r="K58" s="16">
        <f t="shared" si="1"/>
        <v>0</v>
      </c>
      <c r="L58" s="22">
        <f t="shared" si="2"/>
        <v>0</v>
      </c>
      <c r="M58" s="17">
        <f t="shared" si="3"/>
        <v>0</v>
      </c>
      <c r="N58" s="17">
        <f t="shared" si="4"/>
        <v>0</v>
      </c>
      <c r="O58" s="17">
        <f t="shared" si="5"/>
        <v>0</v>
      </c>
      <c r="P58" s="16">
        <f t="shared" si="6"/>
        <v>0</v>
      </c>
    </row>
    <row r="59" spans="2:16" ht="23" x14ac:dyDescent="0.35">
      <c r="B59" s="18">
        <f t="shared" si="7"/>
        <v>41</v>
      </c>
      <c r="C59" s="40" t="s">
        <v>302</v>
      </c>
      <c r="D59" s="20" t="s">
        <v>58</v>
      </c>
      <c r="E59" s="21">
        <v>1</v>
      </c>
      <c r="F59" s="83"/>
      <c r="G59" s="29"/>
      <c r="H59" s="15">
        <f t="shared" si="0"/>
        <v>0</v>
      </c>
      <c r="I59" s="29"/>
      <c r="J59" s="30"/>
      <c r="K59" s="16">
        <f t="shared" si="1"/>
        <v>0</v>
      </c>
      <c r="L59" s="22">
        <f t="shared" si="2"/>
        <v>0</v>
      </c>
      <c r="M59" s="17">
        <f t="shared" si="3"/>
        <v>0</v>
      </c>
      <c r="N59" s="17">
        <f t="shared" si="4"/>
        <v>0</v>
      </c>
      <c r="O59" s="17">
        <f t="shared" si="5"/>
        <v>0</v>
      </c>
      <c r="P59" s="16">
        <f t="shared" si="6"/>
        <v>0</v>
      </c>
    </row>
    <row r="60" spans="2:16" ht="34.5" x14ac:dyDescent="0.35">
      <c r="B60" s="18">
        <f t="shared" si="7"/>
        <v>42</v>
      </c>
      <c r="C60" s="40" t="s">
        <v>303</v>
      </c>
      <c r="D60" s="20" t="s">
        <v>58</v>
      </c>
      <c r="E60" s="21">
        <v>1</v>
      </c>
      <c r="F60" s="83"/>
      <c r="G60" s="29"/>
      <c r="H60" s="15">
        <f t="shared" si="0"/>
        <v>0</v>
      </c>
      <c r="I60" s="29"/>
      <c r="J60" s="30"/>
      <c r="K60" s="16">
        <f t="shared" si="1"/>
        <v>0</v>
      </c>
      <c r="L60" s="22">
        <f t="shared" si="2"/>
        <v>0</v>
      </c>
      <c r="M60" s="17">
        <f t="shared" si="3"/>
        <v>0</v>
      </c>
      <c r="N60" s="17">
        <f t="shared" si="4"/>
        <v>0</v>
      </c>
      <c r="O60" s="17">
        <f t="shared" si="5"/>
        <v>0</v>
      </c>
      <c r="P60" s="16">
        <f t="shared" si="6"/>
        <v>0</v>
      </c>
    </row>
    <row r="61" spans="2:16" ht="23" x14ac:dyDescent="0.35">
      <c r="B61" s="18">
        <f t="shared" si="7"/>
        <v>43</v>
      </c>
      <c r="C61" s="40" t="s">
        <v>304</v>
      </c>
      <c r="D61" s="20" t="s">
        <v>58</v>
      </c>
      <c r="E61" s="21">
        <v>1</v>
      </c>
      <c r="F61" s="83"/>
      <c r="G61" s="29"/>
      <c r="H61" s="15">
        <f t="shared" si="0"/>
        <v>0</v>
      </c>
      <c r="I61" s="29"/>
      <c r="J61" s="30"/>
      <c r="K61" s="16">
        <f t="shared" si="1"/>
        <v>0</v>
      </c>
      <c r="L61" s="22">
        <f t="shared" si="2"/>
        <v>0</v>
      </c>
      <c r="M61" s="17">
        <f t="shared" si="3"/>
        <v>0</v>
      </c>
      <c r="N61" s="17">
        <f t="shared" si="4"/>
        <v>0</v>
      </c>
      <c r="O61" s="17">
        <f t="shared" si="5"/>
        <v>0</v>
      </c>
      <c r="P61" s="16">
        <f t="shared" si="6"/>
        <v>0</v>
      </c>
    </row>
    <row r="62" spans="2:16" ht="23" x14ac:dyDescent="0.35">
      <c r="B62" s="18">
        <f t="shared" si="7"/>
        <v>44</v>
      </c>
      <c r="C62" s="40" t="s">
        <v>305</v>
      </c>
      <c r="D62" s="20" t="s">
        <v>69</v>
      </c>
      <c r="E62" s="21">
        <v>1</v>
      </c>
      <c r="F62" s="83"/>
      <c r="G62" s="29"/>
      <c r="H62" s="15">
        <f t="shared" si="0"/>
        <v>0</v>
      </c>
      <c r="I62" s="29"/>
      <c r="J62" s="30"/>
      <c r="K62" s="16">
        <f t="shared" si="1"/>
        <v>0</v>
      </c>
      <c r="L62" s="22">
        <f t="shared" si="2"/>
        <v>0</v>
      </c>
      <c r="M62" s="17">
        <f t="shared" si="3"/>
        <v>0</v>
      </c>
      <c r="N62" s="17">
        <f t="shared" si="4"/>
        <v>0</v>
      </c>
      <c r="O62" s="17">
        <f t="shared" si="5"/>
        <v>0</v>
      </c>
      <c r="P62" s="16">
        <f t="shared" si="6"/>
        <v>0</v>
      </c>
    </row>
    <row r="63" spans="2:16" ht="23" x14ac:dyDescent="0.35">
      <c r="B63" s="18">
        <f t="shared" si="7"/>
        <v>45</v>
      </c>
      <c r="C63" s="40" t="s">
        <v>306</v>
      </c>
      <c r="D63" s="20" t="s">
        <v>69</v>
      </c>
      <c r="E63" s="21">
        <v>1</v>
      </c>
      <c r="F63" s="83"/>
      <c r="G63" s="29"/>
      <c r="H63" s="15">
        <f t="shared" si="0"/>
        <v>0</v>
      </c>
      <c r="I63" s="29"/>
      <c r="J63" s="30"/>
      <c r="K63" s="16">
        <f t="shared" si="1"/>
        <v>0</v>
      </c>
      <c r="L63" s="22">
        <f t="shared" si="2"/>
        <v>0</v>
      </c>
      <c r="M63" s="17">
        <f t="shared" si="3"/>
        <v>0</v>
      </c>
      <c r="N63" s="17">
        <f t="shared" si="4"/>
        <v>0</v>
      </c>
      <c r="O63" s="17">
        <f t="shared" si="5"/>
        <v>0</v>
      </c>
      <c r="P63" s="16">
        <f t="shared" si="6"/>
        <v>0</v>
      </c>
    </row>
    <row r="64" spans="2:16" ht="34.5" x14ac:dyDescent="0.35">
      <c r="B64" s="18">
        <f t="shared" si="7"/>
        <v>46</v>
      </c>
      <c r="C64" s="40" t="s">
        <v>77</v>
      </c>
      <c r="D64" s="20" t="s">
        <v>69</v>
      </c>
      <c r="E64" s="21">
        <v>45</v>
      </c>
      <c r="F64" s="83"/>
      <c r="G64" s="29"/>
      <c r="H64" s="15">
        <f t="shared" si="0"/>
        <v>0</v>
      </c>
      <c r="I64" s="29"/>
      <c r="J64" s="30"/>
      <c r="K64" s="16">
        <f t="shared" si="1"/>
        <v>0</v>
      </c>
      <c r="L64" s="22">
        <f t="shared" si="2"/>
        <v>0</v>
      </c>
      <c r="M64" s="17">
        <f t="shared" si="3"/>
        <v>0</v>
      </c>
      <c r="N64" s="17">
        <f t="shared" si="4"/>
        <v>0</v>
      </c>
      <c r="O64" s="17">
        <f t="shared" si="5"/>
        <v>0</v>
      </c>
      <c r="P64" s="16">
        <f t="shared" si="6"/>
        <v>0</v>
      </c>
    </row>
    <row r="65" spans="2:16" ht="34.5" x14ac:dyDescent="0.35">
      <c r="B65" s="18">
        <f t="shared" si="7"/>
        <v>47</v>
      </c>
      <c r="C65" s="40" t="s">
        <v>79</v>
      </c>
      <c r="D65" s="20" t="s">
        <v>69</v>
      </c>
      <c r="E65" s="21">
        <v>17</v>
      </c>
      <c r="F65" s="83"/>
      <c r="G65" s="29"/>
      <c r="H65" s="15">
        <f t="shared" si="0"/>
        <v>0</v>
      </c>
      <c r="I65" s="29"/>
      <c r="J65" s="30"/>
      <c r="K65" s="16">
        <f t="shared" si="1"/>
        <v>0</v>
      </c>
      <c r="L65" s="22">
        <f t="shared" si="2"/>
        <v>0</v>
      </c>
      <c r="M65" s="17">
        <f t="shared" si="3"/>
        <v>0</v>
      </c>
      <c r="N65" s="17">
        <f t="shared" si="4"/>
        <v>0</v>
      </c>
      <c r="O65" s="17">
        <f t="shared" si="5"/>
        <v>0</v>
      </c>
      <c r="P65" s="16">
        <f t="shared" si="6"/>
        <v>0</v>
      </c>
    </row>
    <row r="66" spans="2:16" ht="14.5" thickBot="1" x14ac:dyDescent="0.4">
      <c r="B66" s="18"/>
      <c r="C66" s="40"/>
      <c r="D66" s="20"/>
      <c r="E66" s="21"/>
      <c r="F66" s="25"/>
      <c r="G66" s="26"/>
      <c r="H66" s="27"/>
      <c r="I66" s="27"/>
      <c r="J66" s="27"/>
      <c r="K66" s="28"/>
      <c r="L66" s="14"/>
      <c r="M66" s="17"/>
      <c r="N66" s="17"/>
      <c r="O66" s="17"/>
      <c r="P66" s="16"/>
    </row>
    <row r="67" spans="2:16" ht="30.75" customHeight="1" thickTop="1" x14ac:dyDescent="0.35">
      <c r="B67" s="73"/>
      <c r="C67" s="193" t="s">
        <v>94</v>
      </c>
      <c r="D67" s="193"/>
      <c r="E67" s="193"/>
      <c r="F67" s="193"/>
      <c r="G67" s="193"/>
      <c r="H67" s="193"/>
      <c r="I67" s="193"/>
      <c r="J67" s="193"/>
      <c r="K67" s="193"/>
      <c r="L67" s="74">
        <f>SUM(L19:L66)</f>
        <v>0</v>
      </c>
      <c r="M67" s="36">
        <f>SUM(M19:M66)</f>
        <v>0</v>
      </c>
      <c r="N67" s="36">
        <f>SUM(N19:N66)</f>
        <v>0</v>
      </c>
      <c r="O67" s="36">
        <f>SUM(O19:O66)</f>
        <v>0</v>
      </c>
      <c r="P67" s="75">
        <f>SUM(P19:P66)</f>
        <v>0</v>
      </c>
    </row>
    <row r="68" spans="2:16" s="6" customFormat="1" ht="12.5" x14ac:dyDescent="0.35"/>
    <row r="69" spans="2:16" s="6" customFormat="1" x14ac:dyDescent="0.35">
      <c r="H69" s="23"/>
      <c r="I69" s="23"/>
      <c r="J69" s="23"/>
      <c r="K69" s="23"/>
      <c r="L69" s="23"/>
      <c r="M69" s="23"/>
      <c r="N69" s="23"/>
      <c r="O69" s="23"/>
      <c r="P69" s="23"/>
    </row>
    <row r="70" spans="2:16" s="6" customFormat="1" ht="14.25" customHeight="1" x14ac:dyDescent="0.35">
      <c r="C70" s="3" t="s">
        <v>27</v>
      </c>
      <c r="D70" s="146"/>
      <c r="E70" s="146"/>
      <c r="F70" s="146"/>
      <c r="G70" s="146"/>
      <c r="H70" s="146"/>
      <c r="I70" s="146"/>
      <c r="J70" s="23"/>
      <c r="K70" s="23"/>
      <c r="L70" s="23"/>
      <c r="M70" s="23"/>
      <c r="N70" s="23"/>
      <c r="O70" s="23"/>
      <c r="P70" s="23"/>
    </row>
    <row r="71" spans="2:16" s="6" customFormat="1" ht="15" customHeight="1" x14ac:dyDescent="0.35">
      <c r="D71" s="156" t="s">
        <v>15</v>
      </c>
      <c r="E71" s="156"/>
      <c r="F71" s="156"/>
      <c r="G71" s="156"/>
      <c r="H71" s="156"/>
      <c r="I71" s="156"/>
      <c r="J71" s="23"/>
      <c r="K71" s="23"/>
      <c r="L71" s="23"/>
      <c r="M71" s="23"/>
      <c r="N71" s="23"/>
      <c r="O71" s="23"/>
      <c r="P71" s="23"/>
    </row>
    <row r="74" spans="2:16" x14ac:dyDescent="0.35">
      <c r="C74" s="3" t="s">
        <v>14</v>
      </c>
      <c r="D74" s="146"/>
      <c r="E74" s="146"/>
      <c r="F74" s="146"/>
      <c r="G74" s="146"/>
      <c r="H74" s="146"/>
      <c r="I74" s="146"/>
    </row>
    <row r="75" spans="2:16" x14ac:dyDescent="0.35">
      <c r="C75" s="6"/>
      <c r="D75" s="156" t="s">
        <v>15</v>
      </c>
      <c r="E75" s="156"/>
      <c r="F75" s="156"/>
      <c r="G75" s="156"/>
      <c r="H75" s="156"/>
      <c r="I75" s="156"/>
    </row>
    <row r="76" spans="2:16" x14ac:dyDescent="0.35">
      <c r="C76" s="3" t="s">
        <v>26</v>
      </c>
      <c r="D76" s="168"/>
      <c r="E76" s="168"/>
      <c r="F76" s="168"/>
    </row>
  </sheetData>
  <mergeCells count="34">
    <mergeCell ref="D5:O5"/>
    <mergeCell ref="M1:P1"/>
    <mergeCell ref="C2:H2"/>
    <mergeCell ref="I2:J2"/>
    <mergeCell ref="C3:O3"/>
    <mergeCell ref="C4:O4"/>
    <mergeCell ref="B13:B17"/>
    <mergeCell ref="C13:C17"/>
    <mergeCell ref="D13:D17"/>
    <mergeCell ref="E13:E17"/>
    <mergeCell ref="F13:K13"/>
    <mergeCell ref="D6:O6"/>
    <mergeCell ref="D7:O7"/>
    <mergeCell ref="D8:G8"/>
    <mergeCell ref="O10:P10"/>
    <mergeCell ref="O11:P11"/>
    <mergeCell ref="L13:P13"/>
    <mergeCell ref="F14:F17"/>
    <mergeCell ref="G14:G17"/>
    <mergeCell ref="H14:H17"/>
    <mergeCell ref="I14:I17"/>
    <mergeCell ref="J14:J17"/>
    <mergeCell ref="K14:K17"/>
    <mergeCell ref="L14:L17"/>
    <mergeCell ref="M14:M17"/>
    <mergeCell ref="N14:N17"/>
    <mergeCell ref="D75:I75"/>
    <mergeCell ref="D76:F76"/>
    <mergeCell ref="O14:O17"/>
    <mergeCell ref="P14:P17"/>
    <mergeCell ref="C67:K67"/>
    <mergeCell ref="D70:I70"/>
    <mergeCell ref="D71:I71"/>
    <mergeCell ref="D74:I74"/>
  </mergeCells>
  <conditionalFormatting sqref="C19:C66">
    <cfRule type="expression" priority="1" stopIfTrue="1">
      <formula>#REF!</formula>
    </cfRule>
  </conditionalFormatting>
  <printOptions horizontalCentered="1"/>
  <pageMargins left="0.51181102362204722" right="0.51181102362204722" top="0.78740157480314965" bottom="0.78740157480314965" header="0.31496062992125984" footer="0.31496062992125984"/>
  <pageSetup paperSize="9" scale="81" fitToHeight="0" orientation="landscape" r:id="rId1"/>
  <headerFooter>
    <oddFooter>&amp;L&amp;"Arial,полужирный"&amp;8&amp;F&amp;C&amp;8Lapa  &amp;P no &amp;N&amp;R&amp;8&amp;A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729C4-20AB-40B9-93FC-9DDBF3D32653}">
  <sheetPr>
    <pageSetUpPr fitToPage="1"/>
  </sheetPr>
  <dimension ref="B1:S73"/>
  <sheetViews>
    <sheetView zoomScaleNormal="100" workbookViewId="0"/>
  </sheetViews>
  <sheetFormatPr defaultColWidth="9.1796875" defaultRowHeight="14" x14ac:dyDescent="0.35"/>
  <cols>
    <col min="1" max="1" width="9.1796875" style="23"/>
    <col min="2" max="2" width="9" style="23" customWidth="1"/>
    <col min="3" max="3" width="42.26953125" style="23" customWidth="1"/>
    <col min="4" max="4" width="7.54296875" style="23" customWidth="1"/>
    <col min="5" max="8" width="8.1796875" style="23" customWidth="1"/>
    <col min="9" max="9" width="10.26953125" style="23" customWidth="1"/>
    <col min="10" max="10" width="8.54296875" style="23" customWidth="1"/>
    <col min="11" max="13" width="9.1796875" style="23" customWidth="1"/>
    <col min="14" max="14" width="10.26953125" style="23" customWidth="1"/>
    <col min="15" max="15" width="9.1796875" style="23" customWidth="1"/>
    <col min="16" max="16" width="10.1796875" style="23" customWidth="1"/>
    <col min="17" max="16384" width="9.1796875" style="23"/>
  </cols>
  <sheetData>
    <row r="1" spans="2:19" s="1" customFormat="1" ht="40.5" customHeight="1" x14ac:dyDescent="0.25">
      <c r="D1" s="2"/>
      <c r="M1" s="121" t="s">
        <v>89</v>
      </c>
      <c r="N1" s="121"/>
      <c r="O1" s="121"/>
      <c r="P1" s="121"/>
    </row>
    <row r="2" spans="2:19" s="31" customFormat="1" ht="15" customHeight="1" x14ac:dyDescent="0.35">
      <c r="B2" s="32"/>
      <c r="C2" s="166" t="s">
        <v>0</v>
      </c>
      <c r="D2" s="166"/>
      <c r="E2" s="166"/>
      <c r="F2" s="166"/>
      <c r="G2" s="166"/>
      <c r="H2" s="166"/>
      <c r="I2" s="167" t="s">
        <v>105</v>
      </c>
      <c r="J2" s="167"/>
      <c r="K2" s="32"/>
      <c r="L2" s="32"/>
      <c r="M2" s="32"/>
      <c r="N2" s="32"/>
      <c r="O2" s="32"/>
      <c r="P2" s="32"/>
    </row>
    <row r="3" spans="2:19" s="5" customFormat="1" ht="24.75" customHeight="1" x14ac:dyDescent="0.35">
      <c r="B3" s="31"/>
      <c r="C3" s="165" t="s">
        <v>97</v>
      </c>
      <c r="D3" s="165"/>
      <c r="E3" s="165"/>
      <c r="F3" s="165"/>
      <c r="G3" s="165"/>
      <c r="H3" s="165"/>
      <c r="I3" s="165"/>
      <c r="J3" s="165"/>
      <c r="K3" s="165"/>
      <c r="L3" s="165"/>
      <c r="M3" s="165"/>
      <c r="N3" s="165"/>
      <c r="O3" s="165"/>
      <c r="P3" s="31"/>
    </row>
    <row r="4" spans="2:19" s="5" customFormat="1" x14ac:dyDescent="0.35">
      <c r="B4" s="31"/>
      <c r="C4" s="156" t="s">
        <v>29</v>
      </c>
      <c r="D4" s="156"/>
      <c r="E4" s="156"/>
      <c r="F4" s="156"/>
      <c r="G4" s="156"/>
      <c r="H4" s="156"/>
      <c r="I4" s="156"/>
      <c r="J4" s="156"/>
      <c r="K4" s="156"/>
      <c r="L4" s="156"/>
      <c r="M4" s="156"/>
      <c r="N4" s="156"/>
      <c r="O4" s="156"/>
      <c r="P4" s="31"/>
      <c r="S4" s="6"/>
    </row>
    <row r="5" spans="2:19" s="53" customFormat="1" ht="13" x14ac:dyDescent="0.35">
      <c r="B5" s="52" t="s">
        <v>1</v>
      </c>
      <c r="C5" s="60"/>
      <c r="D5" s="155" t="str">
        <f>Koptame!C13</f>
        <v>Ārējo lietus, ražošanas un sadzīves kanalizācijas tīklu modernizācija Kleistu ielā 28 (autobusu parks Nr.6), Rīgā</v>
      </c>
      <c r="E5" s="155"/>
      <c r="F5" s="155"/>
      <c r="G5" s="155"/>
      <c r="H5" s="155"/>
      <c r="I5" s="155"/>
      <c r="J5" s="155"/>
      <c r="K5" s="155"/>
      <c r="L5" s="155"/>
      <c r="M5" s="155"/>
      <c r="N5" s="155"/>
      <c r="O5" s="155"/>
      <c r="P5" s="60"/>
      <c r="S5" s="6"/>
    </row>
    <row r="6" spans="2:19" s="54" customFormat="1" ht="12.75" customHeight="1" x14ac:dyDescent="0.35">
      <c r="B6" s="52" t="s">
        <v>2</v>
      </c>
      <c r="C6" s="60"/>
      <c r="D6" s="155" t="str">
        <f>Koptame!C14</f>
        <v>Ārējie kanalizācijas tīkli un inženierbūves</v>
      </c>
      <c r="E6" s="155"/>
      <c r="F6" s="155"/>
      <c r="G6" s="155"/>
      <c r="H6" s="155"/>
      <c r="I6" s="155"/>
      <c r="J6" s="155"/>
      <c r="K6" s="155"/>
      <c r="L6" s="155"/>
      <c r="M6" s="155"/>
      <c r="N6" s="155"/>
      <c r="O6" s="155"/>
      <c r="P6" s="55"/>
      <c r="S6" s="6"/>
    </row>
    <row r="7" spans="2:19" s="54" customFormat="1" ht="12.75" customHeight="1" x14ac:dyDescent="0.35">
      <c r="B7" s="52" t="s">
        <v>3</v>
      </c>
      <c r="C7" s="60"/>
      <c r="D7" s="155" t="str">
        <f>Koptame!C15</f>
        <v>Kleistu iela 28, Rīga</v>
      </c>
      <c r="E7" s="155"/>
      <c r="F7" s="155"/>
      <c r="G7" s="155"/>
      <c r="H7" s="155"/>
      <c r="I7" s="155"/>
      <c r="J7" s="155"/>
      <c r="K7" s="155"/>
      <c r="L7" s="155"/>
      <c r="M7" s="155"/>
      <c r="N7" s="155"/>
      <c r="O7" s="155"/>
      <c r="P7" s="55"/>
      <c r="S7" s="6"/>
    </row>
    <row r="8" spans="2:19" s="54" customFormat="1" ht="12.75" customHeight="1" x14ac:dyDescent="0.35">
      <c r="B8" s="52" t="s">
        <v>25</v>
      </c>
      <c r="D8" s="139"/>
      <c r="E8" s="139"/>
      <c r="F8" s="139"/>
      <c r="G8" s="139"/>
      <c r="H8" s="55"/>
      <c r="I8" s="55"/>
      <c r="J8" s="55"/>
      <c r="K8" s="55"/>
      <c r="L8" s="55"/>
      <c r="M8" s="55"/>
      <c r="N8" s="55"/>
      <c r="O8" s="55"/>
      <c r="P8" s="55"/>
      <c r="S8" s="6"/>
    </row>
    <row r="9" spans="2:19" s="54" customFormat="1" ht="12.75" customHeight="1" x14ac:dyDescent="0.35">
      <c r="B9" s="52"/>
      <c r="D9" s="56"/>
      <c r="E9" s="56"/>
      <c r="F9" s="56"/>
      <c r="G9" s="56"/>
      <c r="H9" s="56"/>
      <c r="I9" s="56"/>
      <c r="J9" s="56"/>
      <c r="K9" s="56"/>
      <c r="L9" s="56"/>
      <c r="M9" s="56"/>
      <c r="N9" s="56"/>
      <c r="O9" s="56"/>
      <c r="P9" s="56"/>
      <c r="S9" s="6"/>
    </row>
    <row r="10" spans="2:19" s="6" customFormat="1" ht="13" x14ac:dyDescent="0.35">
      <c r="B10" s="56" t="s">
        <v>23</v>
      </c>
      <c r="D10" s="58"/>
      <c r="E10" s="58"/>
      <c r="F10" s="58"/>
      <c r="G10" s="58"/>
      <c r="H10" s="58"/>
      <c r="I10" s="58"/>
      <c r="J10" s="58"/>
      <c r="K10" s="58"/>
      <c r="L10" s="58"/>
      <c r="M10" s="58"/>
      <c r="N10" s="46" t="s">
        <v>4</v>
      </c>
      <c r="O10" s="173" t="str">
        <f>Koptame!C34</f>
        <v>01.07.2026.</v>
      </c>
      <c r="P10" s="173"/>
    </row>
    <row r="11" spans="2:19" s="6" customFormat="1" ht="15" customHeight="1" x14ac:dyDescent="0.35">
      <c r="B11" s="56"/>
      <c r="D11" s="58"/>
      <c r="E11" s="58"/>
      <c r="F11" s="58"/>
      <c r="G11" s="58"/>
      <c r="H11" s="58"/>
      <c r="I11" s="58"/>
      <c r="J11" s="58"/>
      <c r="K11" s="58"/>
      <c r="L11" s="58"/>
      <c r="M11" s="58"/>
      <c r="N11" s="46" t="s">
        <v>21</v>
      </c>
      <c r="O11" s="169">
        <f>P64</f>
        <v>0</v>
      </c>
      <c r="P11" s="169"/>
    </row>
    <row r="12" spans="2:19" s="6" customFormat="1" ht="13.5" thickBot="1" x14ac:dyDescent="0.4">
      <c r="K12" s="61"/>
      <c r="L12" s="61"/>
      <c r="M12" s="61"/>
      <c r="N12" s="61"/>
      <c r="O12" s="8"/>
      <c r="P12" s="8"/>
    </row>
    <row r="13" spans="2:19" s="6" customFormat="1" ht="12.75" customHeight="1" x14ac:dyDescent="0.35">
      <c r="B13" s="187" t="s">
        <v>5</v>
      </c>
      <c r="C13" s="190" t="s">
        <v>6</v>
      </c>
      <c r="D13" s="190" t="s">
        <v>7</v>
      </c>
      <c r="E13" s="177" t="s">
        <v>8</v>
      </c>
      <c r="F13" s="180" t="s">
        <v>9</v>
      </c>
      <c r="G13" s="181"/>
      <c r="H13" s="181"/>
      <c r="I13" s="181"/>
      <c r="J13" s="181"/>
      <c r="K13" s="182"/>
      <c r="L13" s="180" t="s">
        <v>10</v>
      </c>
      <c r="M13" s="181"/>
      <c r="N13" s="181"/>
      <c r="O13" s="181"/>
      <c r="P13" s="182"/>
    </row>
    <row r="14" spans="2:19" s="6" customFormat="1" ht="12.75" customHeight="1" x14ac:dyDescent="0.35">
      <c r="B14" s="188"/>
      <c r="C14" s="191"/>
      <c r="D14" s="191"/>
      <c r="E14" s="178"/>
      <c r="F14" s="183" t="s">
        <v>11</v>
      </c>
      <c r="G14" s="170" t="s">
        <v>12</v>
      </c>
      <c r="H14" s="170" t="s">
        <v>16</v>
      </c>
      <c r="I14" s="170" t="s">
        <v>17</v>
      </c>
      <c r="J14" s="170" t="s">
        <v>18</v>
      </c>
      <c r="K14" s="174" t="s">
        <v>19</v>
      </c>
      <c r="L14" s="183" t="s">
        <v>13</v>
      </c>
      <c r="M14" s="170" t="s">
        <v>16</v>
      </c>
      <c r="N14" s="170" t="s">
        <v>17</v>
      </c>
      <c r="O14" s="170" t="s">
        <v>18</v>
      </c>
      <c r="P14" s="174" t="s">
        <v>20</v>
      </c>
    </row>
    <row r="15" spans="2:19" s="6" customFormat="1" ht="15" customHeight="1" x14ac:dyDescent="0.35">
      <c r="B15" s="188"/>
      <c r="C15" s="191"/>
      <c r="D15" s="191"/>
      <c r="E15" s="178"/>
      <c r="F15" s="184"/>
      <c r="G15" s="171"/>
      <c r="H15" s="171"/>
      <c r="I15" s="171"/>
      <c r="J15" s="171"/>
      <c r="K15" s="175"/>
      <c r="L15" s="184"/>
      <c r="M15" s="171"/>
      <c r="N15" s="171"/>
      <c r="O15" s="171"/>
      <c r="P15" s="175"/>
    </row>
    <row r="16" spans="2:19" s="6" customFormat="1" ht="15" customHeight="1" x14ac:dyDescent="0.35">
      <c r="B16" s="188"/>
      <c r="C16" s="191"/>
      <c r="D16" s="191"/>
      <c r="E16" s="178"/>
      <c r="F16" s="184"/>
      <c r="G16" s="186"/>
      <c r="H16" s="171"/>
      <c r="I16" s="171"/>
      <c r="J16" s="171"/>
      <c r="K16" s="175"/>
      <c r="L16" s="184"/>
      <c r="M16" s="171"/>
      <c r="N16" s="171"/>
      <c r="O16" s="171"/>
      <c r="P16" s="175"/>
    </row>
    <row r="17" spans="2:16" s="6" customFormat="1" ht="15.75" customHeight="1" thickBot="1" x14ac:dyDescent="0.4">
      <c r="B17" s="189"/>
      <c r="C17" s="192"/>
      <c r="D17" s="192"/>
      <c r="E17" s="179"/>
      <c r="F17" s="185"/>
      <c r="G17" s="172"/>
      <c r="H17" s="172"/>
      <c r="I17" s="172"/>
      <c r="J17" s="172"/>
      <c r="K17" s="176"/>
      <c r="L17" s="185"/>
      <c r="M17" s="172"/>
      <c r="N17" s="172"/>
      <c r="O17" s="172"/>
      <c r="P17" s="176"/>
    </row>
    <row r="18" spans="2:16" s="6" customFormat="1" ht="13.5" thickTop="1" thickBot="1" x14ac:dyDescent="0.4">
      <c r="B18" s="9">
        <v>1</v>
      </c>
      <c r="C18" s="11">
        <v>2</v>
      </c>
      <c r="D18" s="11">
        <v>3</v>
      </c>
      <c r="E18" s="12">
        <v>4</v>
      </c>
      <c r="F18" s="9">
        <v>5</v>
      </c>
      <c r="G18" s="11">
        <v>6</v>
      </c>
      <c r="H18" s="11">
        <v>7</v>
      </c>
      <c r="I18" s="11">
        <v>8</v>
      </c>
      <c r="J18" s="11">
        <v>9</v>
      </c>
      <c r="K18" s="13">
        <v>10</v>
      </c>
      <c r="L18" s="9">
        <v>11</v>
      </c>
      <c r="M18" s="11">
        <v>12</v>
      </c>
      <c r="N18" s="11">
        <v>13</v>
      </c>
      <c r="O18" s="10">
        <v>14</v>
      </c>
      <c r="P18" s="13">
        <v>15</v>
      </c>
    </row>
    <row r="19" spans="2:16" s="5" customFormat="1" ht="14.5" thickTop="1" x14ac:dyDescent="0.35">
      <c r="B19" s="18">
        <v>1</v>
      </c>
      <c r="C19" s="37" t="s">
        <v>238</v>
      </c>
      <c r="D19" s="20"/>
      <c r="E19" s="21"/>
      <c r="F19" s="14"/>
      <c r="G19" s="80"/>
      <c r="H19" s="15"/>
      <c r="I19" s="80"/>
      <c r="J19" s="15"/>
      <c r="K19" s="16"/>
      <c r="L19" s="22"/>
      <c r="M19" s="17"/>
      <c r="N19" s="17"/>
      <c r="O19" s="17"/>
      <c r="P19" s="16"/>
    </row>
    <row r="20" spans="2:16" s="5" customFormat="1" ht="34.5" x14ac:dyDescent="0.35">
      <c r="B20" s="18">
        <f>IF(B19&lt;&gt;"",B19+1,"")</f>
        <v>2</v>
      </c>
      <c r="C20" s="40" t="s">
        <v>239</v>
      </c>
      <c r="D20" s="20" t="s">
        <v>41</v>
      </c>
      <c r="E20" s="21">
        <v>40.6</v>
      </c>
      <c r="F20" s="83"/>
      <c r="G20" s="29"/>
      <c r="H20" s="15">
        <f t="shared" ref="H20:H62" si="0">ROUND(F20*G20,2)</f>
        <v>0</v>
      </c>
      <c r="I20" s="29"/>
      <c r="J20" s="30"/>
      <c r="K20" s="16">
        <f t="shared" ref="K20:K62" si="1">ROUND(SUM(H20:J20),2)</f>
        <v>0</v>
      </c>
      <c r="L20" s="22">
        <f t="shared" ref="L20:L62" si="2">ROUND(E20*F20,2)</f>
        <v>0</v>
      </c>
      <c r="M20" s="17">
        <f t="shared" ref="M20:M62" si="3">ROUND(E20*H20,2)</f>
        <v>0</v>
      </c>
      <c r="N20" s="17">
        <f t="shared" ref="N20:N62" si="4">ROUND(E20*I20,2)</f>
        <v>0</v>
      </c>
      <c r="O20" s="17">
        <f t="shared" ref="O20:O62" si="5">ROUND(E20*J20,2)</f>
        <v>0</v>
      </c>
      <c r="P20" s="16">
        <f t="shared" ref="P20:P62" si="6">ROUND(SUM(M20:O20),2)</f>
        <v>0</v>
      </c>
    </row>
    <row r="21" spans="2:16" s="5" customFormat="1" ht="34.5" x14ac:dyDescent="0.35">
      <c r="B21" s="18">
        <f t="shared" ref="B21:B62" si="7">IF(B20&lt;&gt;"",B20+1,"")</f>
        <v>3</v>
      </c>
      <c r="C21" s="40" t="s">
        <v>240</v>
      </c>
      <c r="D21" s="20" t="s">
        <v>41</v>
      </c>
      <c r="E21" s="21">
        <v>45.8</v>
      </c>
      <c r="F21" s="83"/>
      <c r="G21" s="29"/>
      <c r="H21" s="15">
        <f t="shared" si="0"/>
        <v>0</v>
      </c>
      <c r="I21" s="29"/>
      <c r="J21" s="30"/>
      <c r="K21" s="16">
        <f t="shared" si="1"/>
        <v>0</v>
      </c>
      <c r="L21" s="22">
        <f t="shared" si="2"/>
        <v>0</v>
      </c>
      <c r="M21" s="17">
        <f t="shared" si="3"/>
        <v>0</v>
      </c>
      <c r="N21" s="17">
        <f t="shared" si="4"/>
        <v>0</v>
      </c>
      <c r="O21" s="17">
        <f t="shared" si="5"/>
        <v>0</v>
      </c>
      <c r="P21" s="16">
        <f t="shared" si="6"/>
        <v>0</v>
      </c>
    </row>
    <row r="22" spans="2:16" s="5" customFormat="1" ht="34.5" x14ac:dyDescent="0.35">
      <c r="B22" s="18">
        <f t="shared" si="7"/>
        <v>4</v>
      </c>
      <c r="C22" s="40" t="s">
        <v>241</v>
      </c>
      <c r="D22" s="20" t="s">
        <v>41</v>
      </c>
      <c r="E22" s="21">
        <v>47.9</v>
      </c>
      <c r="F22" s="83"/>
      <c r="G22" s="29"/>
      <c r="H22" s="15">
        <f t="shared" si="0"/>
        <v>0</v>
      </c>
      <c r="I22" s="29"/>
      <c r="J22" s="30"/>
      <c r="K22" s="16">
        <f t="shared" si="1"/>
        <v>0</v>
      </c>
      <c r="L22" s="22">
        <f t="shared" si="2"/>
        <v>0</v>
      </c>
      <c r="M22" s="17">
        <f t="shared" si="3"/>
        <v>0</v>
      </c>
      <c r="N22" s="17">
        <f t="shared" si="4"/>
        <v>0</v>
      </c>
      <c r="O22" s="17">
        <f t="shared" si="5"/>
        <v>0</v>
      </c>
      <c r="P22" s="16">
        <f t="shared" si="6"/>
        <v>0</v>
      </c>
    </row>
    <row r="23" spans="2:16" s="5" customFormat="1" ht="34.5" x14ac:dyDescent="0.35">
      <c r="B23" s="18">
        <f t="shared" si="7"/>
        <v>5</v>
      </c>
      <c r="C23" s="40" t="s">
        <v>242</v>
      </c>
      <c r="D23" s="20" t="s">
        <v>41</v>
      </c>
      <c r="E23" s="21">
        <v>30.9</v>
      </c>
      <c r="F23" s="83"/>
      <c r="G23" s="29"/>
      <c r="H23" s="15">
        <f t="shared" si="0"/>
        <v>0</v>
      </c>
      <c r="I23" s="29"/>
      <c r="J23" s="30"/>
      <c r="K23" s="16">
        <f t="shared" si="1"/>
        <v>0</v>
      </c>
      <c r="L23" s="22">
        <f t="shared" si="2"/>
        <v>0</v>
      </c>
      <c r="M23" s="17">
        <f t="shared" si="3"/>
        <v>0</v>
      </c>
      <c r="N23" s="17">
        <f t="shared" si="4"/>
        <v>0</v>
      </c>
      <c r="O23" s="17">
        <f t="shared" si="5"/>
        <v>0</v>
      </c>
      <c r="P23" s="16">
        <f t="shared" si="6"/>
        <v>0</v>
      </c>
    </row>
    <row r="24" spans="2:16" s="5" customFormat="1" ht="34.5" x14ac:dyDescent="0.35">
      <c r="B24" s="18">
        <f t="shared" si="7"/>
        <v>6</v>
      </c>
      <c r="C24" s="40" t="s">
        <v>243</v>
      </c>
      <c r="D24" s="20" t="s">
        <v>41</v>
      </c>
      <c r="E24" s="21">
        <v>84.3</v>
      </c>
      <c r="F24" s="83"/>
      <c r="G24" s="29"/>
      <c r="H24" s="15">
        <f t="shared" si="0"/>
        <v>0</v>
      </c>
      <c r="I24" s="29"/>
      <c r="J24" s="30"/>
      <c r="K24" s="16">
        <f t="shared" si="1"/>
        <v>0</v>
      </c>
      <c r="L24" s="22">
        <f t="shared" si="2"/>
        <v>0</v>
      </c>
      <c r="M24" s="17">
        <f t="shared" si="3"/>
        <v>0</v>
      </c>
      <c r="N24" s="17">
        <f t="shared" si="4"/>
        <v>0</v>
      </c>
      <c r="O24" s="17">
        <f t="shared" si="5"/>
        <v>0</v>
      </c>
      <c r="P24" s="16">
        <f t="shared" si="6"/>
        <v>0</v>
      </c>
    </row>
    <row r="25" spans="2:16" s="5" customFormat="1" ht="34.5" x14ac:dyDescent="0.35">
      <c r="B25" s="18">
        <f t="shared" si="7"/>
        <v>7</v>
      </c>
      <c r="C25" s="40" t="s">
        <v>244</v>
      </c>
      <c r="D25" s="20" t="s">
        <v>41</v>
      </c>
      <c r="E25" s="21">
        <v>45</v>
      </c>
      <c r="F25" s="83"/>
      <c r="G25" s="29"/>
      <c r="H25" s="15">
        <f t="shared" si="0"/>
        <v>0</v>
      </c>
      <c r="I25" s="29"/>
      <c r="J25" s="30"/>
      <c r="K25" s="16">
        <f t="shared" si="1"/>
        <v>0</v>
      </c>
      <c r="L25" s="22">
        <f t="shared" si="2"/>
        <v>0</v>
      </c>
      <c r="M25" s="17">
        <f t="shared" si="3"/>
        <v>0</v>
      </c>
      <c r="N25" s="17">
        <f t="shared" si="4"/>
        <v>0</v>
      </c>
      <c r="O25" s="17">
        <f t="shared" si="5"/>
        <v>0</v>
      </c>
      <c r="P25" s="16">
        <f t="shared" si="6"/>
        <v>0</v>
      </c>
    </row>
    <row r="26" spans="2:16" s="5" customFormat="1" ht="34.5" x14ac:dyDescent="0.35">
      <c r="B26" s="18">
        <f t="shared" si="7"/>
        <v>8</v>
      </c>
      <c r="C26" s="40" t="s">
        <v>245</v>
      </c>
      <c r="D26" s="20" t="s">
        <v>41</v>
      </c>
      <c r="E26" s="21">
        <v>3.2</v>
      </c>
      <c r="F26" s="83"/>
      <c r="G26" s="29"/>
      <c r="H26" s="15">
        <f t="shared" si="0"/>
        <v>0</v>
      </c>
      <c r="I26" s="29"/>
      <c r="J26" s="30"/>
      <c r="K26" s="16">
        <f t="shared" si="1"/>
        <v>0</v>
      </c>
      <c r="L26" s="22">
        <f t="shared" si="2"/>
        <v>0</v>
      </c>
      <c r="M26" s="17">
        <f t="shared" si="3"/>
        <v>0</v>
      </c>
      <c r="N26" s="17">
        <f t="shared" si="4"/>
        <v>0</v>
      </c>
      <c r="O26" s="17">
        <f t="shared" si="5"/>
        <v>0</v>
      </c>
      <c r="P26" s="16">
        <f t="shared" si="6"/>
        <v>0</v>
      </c>
    </row>
    <row r="27" spans="2:16" s="5" customFormat="1" ht="34.5" x14ac:dyDescent="0.35">
      <c r="B27" s="18">
        <f t="shared" si="7"/>
        <v>9</v>
      </c>
      <c r="C27" s="40" t="s">
        <v>246</v>
      </c>
      <c r="D27" s="20" t="s">
        <v>41</v>
      </c>
      <c r="E27" s="21">
        <v>39.9</v>
      </c>
      <c r="F27" s="83"/>
      <c r="G27" s="29"/>
      <c r="H27" s="15">
        <f t="shared" si="0"/>
        <v>0</v>
      </c>
      <c r="I27" s="29"/>
      <c r="J27" s="30"/>
      <c r="K27" s="16">
        <f t="shared" si="1"/>
        <v>0</v>
      </c>
      <c r="L27" s="22">
        <f t="shared" si="2"/>
        <v>0</v>
      </c>
      <c r="M27" s="17">
        <f t="shared" si="3"/>
        <v>0</v>
      </c>
      <c r="N27" s="17">
        <f t="shared" si="4"/>
        <v>0</v>
      </c>
      <c r="O27" s="17">
        <f t="shared" si="5"/>
        <v>0</v>
      </c>
      <c r="P27" s="16">
        <f t="shared" si="6"/>
        <v>0</v>
      </c>
    </row>
    <row r="28" spans="2:16" s="5" customFormat="1" ht="46" x14ac:dyDescent="0.35">
      <c r="B28" s="18">
        <f t="shared" si="7"/>
        <v>10</v>
      </c>
      <c r="C28" s="40" t="s">
        <v>247</v>
      </c>
      <c r="D28" s="20" t="s">
        <v>41</v>
      </c>
      <c r="E28" s="21">
        <v>253.89999999999998</v>
      </c>
      <c r="F28" s="83"/>
      <c r="G28" s="29"/>
      <c r="H28" s="15">
        <f t="shared" si="0"/>
        <v>0</v>
      </c>
      <c r="I28" s="29"/>
      <c r="J28" s="30"/>
      <c r="K28" s="16">
        <f t="shared" si="1"/>
        <v>0</v>
      </c>
      <c r="L28" s="22">
        <f t="shared" si="2"/>
        <v>0</v>
      </c>
      <c r="M28" s="17">
        <f t="shared" si="3"/>
        <v>0</v>
      </c>
      <c r="N28" s="17">
        <f t="shared" si="4"/>
        <v>0</v>
      </c>
      <c r="O28" s="17">
        <f t="shared" si="5"/>
        <v>0</v>
      </c>
      <c r="P28" s="16">
        <f t="shared" si="6"/>
        <v>0</v>
      </c>
    </row>
    <row r="29" spans="2:16" s="5" customFormat="1" x14ac:dyDescent="0.35">
      <c r="B29" s="18">
        <f t="shared" si="7"/>
        <v>11</v>
      </c>
      <c r="C29" s="40" t="s">
        <v>47</v>
      </c>
      <c r="D29" s="20" t="s">
        <v>48</v>
      </c>
      <c r="E29" s="21">
        <v>51.7</v>
      </c>
      <c r="F29" s="83"/>
      <c r="G29" s="29"/>
      <c r="H29" s="15">
        <f t="shared" si="0"/>
        <v>0</v>
      </c>
      <c r="I29" s="29"/>
      <c r="J29" s="30"/>
      <c r="K29" s="16">
        <f t="shared" si="1"/>
        <v>0</v>
      </c>
      <c r="L29" s="22">
        <f t="shared" si="2"/>
        <v>0</v>
      </c>
      <c r="M29" s="17">
        <f t="shared" si="3"/>
        <v>0</v>
      </c>
      <c r="N29" s="17">
        <f t="shared" si="4"/>
        <v>0</v>
      </c>
      <c r="O29" s="17">
        <f t="shared" si="5"/>
        <v>0</v>
      </c>
      <c r="P29" s="16">
        <f t="shared" si="6"/>
        <v>0</v>
      </c>
    </row>
    <row r="30" spans="2:16" s="5" customFormat="1" x14ac:dyDescent="0.35">
      <c r="B30" s="18">
        <f t="shared" si="7"/>
        <v>12</v>
      </c>
      <c r="C30" s="40" t="s">
        <v>49</v>
      </c>
      <c r="D30" s="20" t="s">
        <v>48</v>
      </c>
      <c r="E30" s="21">
        <v>121.2</v>
      </c>
      <c r="F30" s="83"/>
      <c r="G30" s="29"/>
      <c r="H30" s="15">
        <f t="shared" si="0"/>
        <v>0</v>
      </c>
      <c r="I30" s="29"/>
      <c r="J30" s="30"/>
      <c r="K30" s="16">
        <f t="shared" si="1"/>
        <v>0</v>
      </c>
      <c r="L30" s="22">
        <f t="shared" si="2"/>
        <v>0</v>
      </c>
      <c r="M30" s="17">
        <f t="shared" si="3"/>
        <v>0</v>
      </c>
      <c r="N30" s="17">
        <f t="shared" si="4"/>
        <v>0</v>
      </c>
      <c r="O30" s="17">
        <f t="shared" si="5"/>
        <v>0</v>
      </c>
      <c r="P30" s="16">
        <f t="shared" si="6"/>
        <v>0</v>
      </c>
    </row>
    <row r="31" spans="2:16" s="5" customFormat="1" x14ac:dyDescent="0.35">
      <c r="B31" s="18">
        <f t="shared" si="7"/>
        <v>13</v>
      </c>
      <c r="C31" s="40" t="s">
        <v>50</v>
      </c>
      <c r="D31" s="20" t="s">
        <v>41</v>
      </c>
      <c r="E31" s="21">
        <v>337.59999999999997</v>
      </c>
      <c r="F31" s="83"/>
      <c r="G31" s="29"/>
      <c r="H31" s="15">
        <f t="shared" si="0"/>
        <v>0</v>
      </c>
      <c r="I31" s="29"/>
      <c r="J31" s="30"/>
      <c r="K31" s="16">
        <f t="shared" si="1"/>
        <v>0</v>
      </c>
      <c r="L31" s="22">
        <f t="shared" si="2"/>
        <v>0</v>
      </c>
      <c r="M31" s="17">
        <f t="shared" si="3"/>
        <v>0</v>
      </c>
      <c r="N31" s="17">
        <f t="shared" si="4"/>
        <v>0</v>
      </c>
      <c r="O31" s="17">
        <f t="shared" si="5"/>
        <v>0</v>
      </c>
      <c r="P31" s="16">
        <f t="shared" si="6"/>
        <v>0</v>
      </c>
    </row>
    <row r="32" spans="2:16" s="5" customFormat="1" x14ac:dyDescent="0.35">
      <c r="B32" s="18">
        <f t="shared" si="7"/>
        <v>14</v>
      </c>
      <c r="C32" s="37" t="s">
        <v>248</v>
      </c>
      <c r="D32" s="20"/>
      <c r="E32" s="21"/>
      <c r="F32" s="14"/>
      <c r="G32" s="80"/>
      <c r="H32" s="15"/>
      <c r="I32" s="80"/>
      <c r="J32" s="15"/>
      <c r="K32" s="16"/>
      <c r="L32" s="22"/>
      <c r="M32" s="17"/>
      <c r="N32" s="17"/>
      <c r="O32" s="17"/>
      <c r="P32" s="16"/>
    </row>
    <row r="33" spans="2:16" s="5" customFormat="1" ht="34.5" x14ac:dyDescent="0.35">
      <c r="B33" s="18">
        <f t="shared" si="7"/>
        <v>15</v>
      </c>
      <c r="C33" s="40" t="s">
        <v>249</v>
      </c>
      <c r="D33" s="20" t="s">
        <v>41</v>
      </c>
      <c r="E33" s="21">
        <v>40.6</v>
      </c>
      <c r="F33" s="83"/>
      <c r="G33" s="29"/>
      <c r="H33" s="15">
        <f t="shared" si="0"/>
        <v>0</v>
      </c>
      <c r="I33" s="29"/>
      <c r="J33" s="30"/>
      <c r="K33" s="16">
        <f t="shared" si="1"/>
        <v>0</v>
      </c>
      <c r="L33" s="22">
        <f t="shared" si="2"/>
        <v>0</v>
      </c>
      <c r="M33" s="17">
        <f t="shared" si="3"/>
        <v>0</v>
      </c>
      <c r="N33" s="17">
        <f t="shared" si="4"/>
        <v>0</v>
      </c>
      <c r="O33" s="17">
        <f t="shared" si="5"/>
        <v>0</v>
      </c>
      <c r="P33" s="16">
        <f t="shared" si="6"/>
        <v>0</v>
      </c>
    </row>
    <row r="34" spans="2:16" s="5" customFormat="1" ht="34.5" x14ac:dyDescent="0.35">
      <c r="B34" s="18">
        <f t="shared" si="7"/>
        <v>16</v>
      </c>
      <c r="C34" s="40" t="s">
        <v>250</v>
      </c>
      <c r="D34" s="20" t="s">
        <v>41</v>
      </c>
      <c r="E34" s="21">
        <v>45.8</v>
      </c>
      <c r="F34" s="83"/>
      <c r="G34" s="29"/>
      <c r="H34" s="15">
        <f t="shared" si="0"/>
        <v>0</v>
      </c>
      <c r="I34" s="29"/>
      <c r="J34" s="30"/>
      <c r="K34" s="16">
        <f t="shared" si="1"/>
        <v>0</v>
      </c>
      <c r="L34" s="22">
        <f t="shared" si="2"/>
        <v>0</v>
      </c>
      <c r="M34" s="17">
        <f t="shared" si="3"/>
        <v>0</v>
      </c>
      <c r="N34" s="17">
        <f t="shared" si="4"/>
        <v>0</v>
      </c>
      <c r="O34" s="17">
        <f t="shared" si="5"/>
        <v>0</v>
      </c>
      <c r="P34" s="16">
        <f t="shared" si="6"/>
        <v>0</v>
      </c>
    </row>
    <row r="35" spans="2:16" s="5" customFormat="1" ht="34.5" x14ac:dyDescent="0.35">
      <c r="B35" s="18">
        <f t="shared" si="7"/>
        <v>17</v>
      </c>
      <c r="C35" s="40" t="s">
        <v>251</v>
      </c>
      <c r="D35" s="20" t="s">
        <v>41</v>
      </c>
      <c r="E35" s="21">
        <v>47.9</v>
      </c>
      <c r="F35" s="83"/>
      <c r="G35" s="29"/>
      <c r="H35" s="15">
        <f t="shared" si="0"/>
        <v>0</v>
      </c>
      <c r="I35" s="29"/>
      <c r="J35" s="30"/>
      <c r="K35" s="16">
        <f t="shared" si="1"/>
        <v>0</v>
      </c>
      <c r="L35" s="22">
        <f t="shared" si="2"/>
        <v>0</v>
      </c>
      <c r="M35" s="17">
        <f t="shared" si="3"/>
        <v>0</v>
      </c>
      <c r="N35" s="17">
        <f t="shared" si="4"/>
        <v>0</v>
      </c>
      <c r="O35" s="17">
        <f t="shared" si="5"/>
        <v>0</v>
      </c>
      <c r="P35" s="16">
        <f t="shared" si="6"/>
        <v>0</v>
      </c>
    </row>
    <row r="36" spans="2:16" s="5" customFormat="1" ht="34.5" x14ac:dyDescent="0.35">
      <c r="B36" s="18">
        <f t="shared" si="7"/>
        <v>18</v>
      </c>
      <c r="C36" s="40" t="s">
        <v>252</v>
      </c>
      <c r="D36" s="20" t="s">
        <v>41</v>
      </c>
      <c r="E36" s="21">
        <v>30.9</v>
      </c>
      <c r="F36" s="83"/>
      <c r="G36" s="29"/>
      <c r="H36" s="15">
        <f t="shared" si="0"/>
        <v>0</v>
      </c>
      <c r="I36" s="29"/>
      <c r="J36" s="30"/>
      <c r="K36" s="16">
        <f t="shared" si="1"/>
        <v>0</v>
      </c>
      <c r="L36" s="22">
        <f t="shared" si="2"/>
        <v>0</v>
      </c>
      <c r="M36" s="17">
        <f t="shared" si="3"/>
        <v>0</v>
      </c>
      <c r="N36" s="17">
        <f t="shared" si="4"/>
        <v>0</v>
      </c>
      <c r="O36" s="17">
        <f t="shared" si="5"/>
        <v>0</v>
      </c>
      <c r="P36" s="16">
        <f t="shared" si="6"/>
        <v>0</v>
      </c>
    </row>
    <row r="37" spans="2:16" s="5" customFormat="1" ht="34.5" x14ac:dyDescent="0.35">
      <c r="B37" s="18">
        <f t="shared" si="7"/>
        <v>19</v>
      </c>
      <c r="C37" s="40" t="s">
        <v>253</v>
      </c>
      <c r="D37" s="20" t="s">
        <v>41</v>
      </c>
      <c r="E37" s="21">
        <v>84.3</v>
      </c>
      <c r="F37" s="83"/>
      <c r="G37" s="29"/>
      <c r="H37" s="15">
        <f t="shared" si="0"/>
        <v>0</v>
      </c>
      <c r="I37" s="29"/>
      <c r="J37" s="30"/>
      <c r="K37" s="16">
        <f t="shared" si="1"/>
        <v>0</v>
      </c>
      <c r="L37" s="22">
        <f t="shared" si="2"/>
        <v>0</v>
      </c>
      <c r="M37" s="17">
        <f t="shared" si="3"/>
        <v>0</v>
      </c>
      <c r="N37" s="17">
        <f t="shared" si="4"/>
        <v>0</v>
      </c>
      <c r="O37" s="17">
        <f t="shared" si="5"/>
        <v>0</v>
      </c>
      <c r="P37" s="16">
        <f t="shared" si="6"/>
        <v>0</v>
      </c>
    </row>
    <row r="38" spans="2:16" ht="34.5" x14ac:dyDescent="0.35">
      <c r="B38" s="18">
        <f t="shared" si="7"/>
        <v>20</v>
      </c>
      <c r="C38" s="40" t="s">
        <v>254</v>
      </c>
      <c r="D38" s="20" t="s">
        <v>41</v>
      </c>
      <c r="E38" s="21">
        <v>45</v>
      </c>
      <c r="F38" s="83"/>
      <c r="G38" s="29"/>
      <c r="H38" s="15">
        <f t="shared" si="0"/>
        <v>0</v>
      </c>
      <c r="I38" s="29"/>
      <c r="J38" s="30"/>
      <c r="K38" s="16">
        <f t="shared" si="1"/>
        <v>0</v>
      </c>
      <c r="L38" s="22">
        <f t="shared" si="2"/>
        <v>0</v>
      </c>
      <c r="M38" s="17">
        <f t="shared" si="3"/>
        <v>0</v>
      </c>
      <c r="N38" s="17">
        <f t="shared" si="4"/>
        <v>0</v>
      </c>
      <c r="O38" s="17">
        <f t="shared" si="5"/>
        <v>0</v>
      </c>
      <c r="P38" s="16">
        <f t="shared" si="6"/>
        <v>0</v>
      </c>
    </row>
    <row r="39" spans="2:16" ht="34.5" x14ac:dyDescent="0.35">
      <c r="B39" s="18">
        <f t="shared" si="7"/>
        <v>21</v>
      </c>
      <c r="C39" s="40" t="s">
        <v>255</v>
      </c>
      <c r="D39" s="20" t="s">
        <v>41</v>
      </c>
      <c r="E39" s="21">
        <v>3.2</v>
      </c>
      <c r="F39" s="83"/>
      <c r="G39" s="29"/>
      <c r="H39" s="15">
        <f t="shared" si="0"/>
        <v>0</v>
      </c>
      <c r="I39" s="29"/>
      <c r="J39" s="30"/>
      <c r="K39" s="16">
        <f t="shared" si="1"/>
        <v>0</v>
      </c>
      <c r="L39" s="22">
        <f t="shared" si="2"/>
        <v>0</v>
      </c>
      <c r="M39" s="17">
        <f t="shared" si="3"/>
        <v>0</v>
      </c>
      <c r="N39" s="17">
        <f t="shared" si="4"/>
        <v>0</v>
      </c>
      <c r="O39" s="17">
        <f t="shared" si="5"/>
        <v>0</v>
      </c>
      <c r="P39" s="16">
        <f t="shared" si="6"/>
        <v>0</v>
      </c>
    </row>
    <row r="40" spans="2:16" ht="34.5" x14ac:dyDescent="0.35">
      <c r="B40" s="18">
        <f t="shared" si="7"/>
        <v>22</v>
      </c>
      <c r="C40" s="40" t="s">
        <v>256</v>
      </c>
      <c r="D40" s="20" t="s">
        <v>41</v>
      </c>
      <c r="E40" s="21">
        <v>39.9</v>
      </c>
      <c r="F40" s="83"/>
      <c r="G40" s="29"/>
      <c r="H40" s="15">
        <f t="shared" si="0"/>
        <v>0</v>
      </c>
      <c r="I40" s="29"/>
      <c r="J40" s="30"/>
      <c r="K40" s="16">
        <f t="shared" si="1"/>
        <v>0</v>
      </c>
      <c r="L40" s="22">
        <f t="shared" si="2"/>
        <v>0</v>
      </c>
      <c r="M40" s="17">
        <f t="shared" si="3"/>
        <v>0</v>
      </c>
      <c r="N40" s="17">
        <f t="shared" si="4"/>
        <v>0</v>
      </c>
      <c r="O40" s="17">
        <f t="shared" si="5"/>
        <v>0</v>
      </c>
      <c r="P40" s="16">
        <f t="shared" si="6"/>
        <v>0</v>
      </c>
    </row>
    <row r="41" spans="2:16" ht="57.5" x14ac:dyDescent="0.35">
      <c r="B41" s="18">
        <f t="shared" si="7"/>
        <v>23</v>
      </c>
      <c r="C41" s="40" t="s">
        <v>257</v>
      </c>
      <c r="D41" s="20" t="s">
        <v>58</v>
      </c>
      <c r="E41" s="21">
        <v>2</v>
      </c>
      <c r="F41" s="83"/>
      <c r="G41" s="29"/>
      <c r="H41" s="15">
        <f t="shared" si="0"/>
        <v>0</v>
      </c>
      <c r="I41" s="29"/>
      <c r="J41" s="30"/>
      <c r="K41" s="16">
        <f t="shared" si="1"/>
        <v>0</v>
      </c>
      <c r="L41" s="22">
        <f t="shared" si="2"/>
        <v>0</v>
      </c>
      <c r="M41" s="17">
        <f t="shared" si="3"/>
        <v>0</v>
      </c>
      <c r="N41" s="17">
        <f t="shared" si="4"/>
        <v>0</v>
      </c>
      <c r="O41" s="17">
        <f t="shared" si="5"/>
        <v>0</v>
      </c>
      <c r="P41" s="16">
        <f t="shared" si="6"/>
        <v>0</v>
      </c>
    </row>
    <row r="42" spans="2:16" ht="57.5" x14ac:dyDescent="0.35">
      <c r="B42" s="18">
        <f t="shared" si="7"/>
        <v>24</v>
      </c>
      <c r="C42" s="40" t="s">
        <v>258</v>
      </c>
      <c r="D42" s="20" t="s">
        <v>58</v>
      </c>
      <c r="E42" s="21">
        <v>5</v>
      </c>
      <c r="F42" s="83"/>
      <c r="G42" s="29"/>
      <c r="H42" s="15">
        <f t="shared" si="0"/>
        <v>0</v>
      </c>
      <c r="I42" s="29"/>
      <c r="J42" s="30"/>
      <c r="K42" s="16">
        <f t="shared" si="1"/>
        <v>0</v>
      </c>
      <c r="L42" s="22">
        <f t="shared" si="2"/>
        <v>0</v>
      </c>
      <c r="M42" s="17">
        <f t="shared" si="3"/>
        <v>0</v>
      </c>
      <c r="N42" s="17">
        <f t="shared" si="4"/>
        <v>0</v>
      </c>
      <c r="O42" s="17">
        <f t="shared" si="5"/>
        <v>0</v>
      </c>
      <c r="P42" s="16">
        <f t="shared" si="6"/>
        <v>0</v>
      </c>
    </row>
    <row r="43" spans="2:16" ht="57.5" x14ac:dyDescent="0.35">
      <c r="B43" s="18">
        <f t="shared" si="7"/>
        <v>25</v>
      </c>
      <c r="C43" s="40" t="s">
        <v>259</v>
      </c>
      <c r="D43" s="20" t="s">
        <v>58</v>
      </c>
      <c r="E43" s="21">
        <v>3</v>
      </c>
      <c r="F43" s="83"/>
      <c r="G43" s="29"/>
      <c r="H43" s="15">
        <f t="shared" si="0"/>
        <v>0</v>
      </c>
      <c r="I43" s="29"/>
      <c r="J43" s="30"/>
      <c r="K43" s="16">
        <f t="shared" si="1"/>
        <v>0</v>
      </c>
      <c r="L43" s="22">
        <f t="shared" si="2"/>
        <v>0</v>
      </c>
      <c r="M43" s="17">
        <f t="shared" si="3"/>
        <v>0</v>
      </c>
      <c r="N43" s="17">
        <f t="shared" si="4"/>
        <v>0</v>
      </c>
      <c r="O43" s="17">
        <f t="shared" si="5"/>
        <v>0</v>
      </c>
      <c r="P43" s="16">
        <f t="shared" si="6"/>
        <v>0</v>
      </c>
    </row>
    <row r="44" spans="2:16" ht="57.5" x14ac:dyDescent="0.35">
      <c r="B44" s="18">
        <f t="shared" si="7"/>
        <v>26</v>
      </c>
      <c r="C44" s="40" t="s">
        <v>260</v>
      </c>
      <c r="D44" s="20" t="s">
        <v>58</v>
      </c>
      <c r="E44" s="21">
        <v>3</v>
      </c>
      <c r="F44" s="83"/>
      <c r="G44" s="29"/>
      <c r="H44" s="15">
        <f t="shared" si="0"/>
        <v>0</v>
      </c>
      <c r="I44" s="29"/>
      <c r="J44" s="30"/>
      <c r="K44" s="16">
        <f t="shared" si="1"/>
        <v>0</v>
      </c>
      <c r="L44" s="22">
        <f t="shared" si="2"/>
        <v>0</v>
      </c>
      <c r="M44" s="17">
        <f t="shared" si="3"/>
        <v>0</v>
      </c>
      <c r="N44" s="17">
        <f t="shared" si="4"/>
        <v>0</v>
      </c>
      <c r="O44" s="17">
        <f t="shared" si="5"/>
        <v>0</v>
      </c>
      <c r="P44" s="16">
        <f t="shared" si="6"/>
        <v>0</v>
      </c>
    </row>
    <row r="45" spans="2:16" ht="57.5" x14ac:dyDescent="0.35">
      <c r="B45" s="18">
        <f t="shared" si="7"/>
        <v>27</v>
      </c>
      <c r="C45" s="40" t="s">
        <v>261</v>
      </c>
      <c r="D45" s="20" t="s">
        <v>58</v>
      </c>
      <c r="E45" s="21">
        <v>4</v>
      </c>
      <c r="F45" s="83"/>
      <c r="G45" s="29"/>
      <c r="H45" s="15">
        <f t="shared" si="0"/>
        <v>0</v>
      </c>
      <c r="I45" s="29"/>
      <c r="J45" s="30"/>
      <c r="K45" s="16">
        <f t="shared" si="1"/>
        <v>0</v>
      </c>
      <c r="L45" s="22">
        <f t="shared" si="2"/>
        <v>0</v>
      </c>
      <c r="M45" s="17">
        <f t="shared" si="3"/>
        <v>0</v>
      </c>
      <c r="N45" s="17">
        <f t="shared" si="4"/>
        <v>0</v>
      </c>
      <c r="O45" s="17">
        <f t="shared" si="5"/>
        <v>0</v>
      </c>
      <c r="P45" s="16">
        <f t="shared" si="6"/>
        <v>0</v>
      </c>
    </row>
    <row r="46" spans="2:16" x14ac:dyDescent="0.35">
      <c r="B46" s="18">
        <f t="shared" si="7"/>
        <v>28</v>
      </c>
      <c r="C46" s="40" t="s">
        <v>262</v>
      </c>
      <c r="D46" s="20" t="s">
        <v>63</v>
      </c>
      <c r="E46" s="21">
        <v>10</v>
      </c>
      <c r="F46" s="83"/>
      <c r="G46" s="29"/>
      <c r="H46" s="15">
        <f t="shared" si="0"/>
        <v>0</v>
      </c>
      <c r="I46" s="29"/>
      <c r="J46" s="30"/>
      <c r="K46" s="16">
        <f t="shared" si="1"/>
        <v>0</v>
      </c>
      <c r="L46" s="22">
        <f t="shared" si="2"/>
        <v>0</v>
      </c>
      <c r="M46" s="17">
        <f t="shared" si="3"/>
        <v>0</v>
      </c>
      <c r="N46" s="17">
        <f t="shared" si="4"/>
        <v>0</v>
      </c>
      <c r="O46" s="17">
        <f t="shared" si="5"/>
        <v>0</v>
      </c>
      <c r="P46" s="16">
        <f t="shared" si="6"/>
        <v>0</v>
      </c>
    </row>
    <row r="47" spans="2:16" x14ac:dyDescent="0.35">
      <c r="B47" s="18">
        <f t="shared" si="7"/>
        <v>29</v>
      </c>
      <c r="C47" s="40" t="s">
        <v>263</v>
      </c>
      <c r="D47" s="20" t="s">
        <v>58</v>
      </c>
      <c r="E47" s="21">
        <v>2</v>
      </c>
      <c r="F47" s="83"/>
      <c r="G47" s="29"/>
      <c r="H47" s="15">
        <f t="shared" si="0"/>
        <v>0</v>
      </c>
      <c r="I47" s="29"/>
      <c r="J47" s="30"/>
      <c r="K47" s="16">
        <f t="shared" si="1"/>
        <v>0</v>
      </c>
      <c r="L47" s="22">
        <f t="shared" si="2"/>
        <v>0</v>
      </c>
      <c r="M47" s="17">
        <f t="shared" si="3"/>
        <v>0</v>
      </c>
      <c r="N47" s="17">
        <f t="shared" si="4"/>
        <v>0</v>
      </c>
      <c r="O47" s="17">
        <f t="shared" si="5"/>
        <v>0</v>
      </c>
      <c r="P47" s="16">
        <f t="shared" si="6"/>
        <v>0</v>
      </c>
    </row>
    <row r="48" spans="2:16" ht="34.5" x14ac:dyDescent="0.35">
      <c r="B48" s="18">
        <f t="shared" si="7"/>
        <v>30</v>
      </c>
      <c r="C48" s="40" t="s">
        <v>264</v>
      </c>
      <c r="D48" s="20" t="s">
        <v>58</v>
      </c>
      <c r="E48" s="21">
        <v>5</v>
      </c>
      <c r="F48" s="83"/>
      <c r="G48" s="29"/>
      <c r="H48" s="15">
        <f t="shared" si="0"/>
        <v>0</v>
      </c>
      <c r="I48" s="29"/>
      <c r="J48" s="30"/>
      <c r="K48" s="16">
        <f t="shared" si="1"/>
        <v>0</v>
      </c>
      <c r="L48" s="22">
        <f t="shared" si="2"/>
        <v>0</v>
      </c>
      <c r="M48" s="17">
        <f t="shared" si="3"/>
        <v>0</v>
      </c>
      <c r="N48" s="17">
        <f t="shared" si="4"/>
        <v>0</v>
      </c>
      <c r="O48" s="17">
        <f t="shared" si="5"/>
        <v>0</v>
      </c>
      <c r="P48" s="16">
        <f t="shared" si="6"/>
        <v>0</v>
      </c>
    </row>
    <row r="49" spans="2:16" ht="34.5" x14ac:dyDescent="0.35">
      <c r="B49" s="18">
        <f t="shared" si="7"/>
        <v>31</v>
      </c>
      <c r="C49" s="40" t="s">
        <v>265</v>
      </c>
      <c r="D49" s="20" t="s">
        <v>58</v>
      </c>
      <c r="E49" s="21">
        <v>4</v>
      </c>
      <c r="F49" s="83"/>
      <c r="G49" s="29"/>
      <c r="H49" s="15">
        <f t="shared" si="0"/>
        <v>0</v>
      </c>
      <c r="I49" s="29"/>
      <c r="J49" s="30"/>
      <c r="K49" s="16">
        <f t="shared" si="1"/>
        <v>0</v>
      </c>
      <c r="L49" s="22">
        <f t="shared" si="2"/>
        <v>0</v>
      </c>
      <c r="M49" s="17">
        <f t="shared" si="3"/>
        <v>0</v>
      </c>
      <c r="N49" s="17">
        <f t="shared" si="4"/>
        <v>0</v>
      </c>
      <c r="O49" s="17">
        <f t="shared" si="5"/>
        <v>0</v>
      </c>
      <c r="P49" s="16">
        <f t="shared" si="6"/>
        <v>0</v>
      </c>
    </row>
    <row r="50" spans="2:16" x14ac:dyDescent="0.35">
      <c r="B50" s="18">
        <f t="shared" si="7"/>
        <v>32</v>
      </c>
      <c r="C50" s="40" t="s">
        <v>71</v>
      </c>
      <c r="D50" s="20" t="s">
        <v>41</v>
      </c>
      <c r="E50" s="21">
        <v>337.59999999999997</v>
      </c>
      <c r="F50" s="83"/>
      <c r="G50" s="29"/>
      <c r="H50" s="15">
        <f t="shared" si="0"/>
        <v>0</v>
      </c>
      <c r="I50" s="29"/>
      <c r="J50" s="30"/>
      <c r="K50" s="16">
        <f t="shared" si="1"/>
        <v>0</v>
      </c>
      <c r="L50" s="22">
        <f t="shared" si="2"/>
        <v>0</v>
      </c>
      <c r="M50" s="17">
        <f t="shared" si="3"/>
        <v>0</v>
      </c>
      <c r="N50" s="17">
        <f t="shared" si="4"/>
        <v>0</v>
      </c>
      <c r="O50" s="17">
        <f t="shared" si="5"/>
        <v>0</v>
      </c>
      <c r="P50" s="16">
        <f t="shared" si="6"/>
        <v>0</v>
      </c>
    </row>
    <row r="51" spans="2:16" x14ac:dyDescent="0.35">
      <c r="B51" s="18">
        <f t="shared" si="7"/>
        <v>33</v>
      </c>
      <c r="C51" s="40" t="s">
        <v>266</v>
      </c>
      <c r="D51" s="20" t="s">
        <v>41</v>
      </c>
      <c r="E51" s="21">
        <v>337.59999999999997</v>
      </c>
      <c r="F51" s="83"/>
      <c r="G51" s="29"/>
      <c r="H51" s="15">
        <f t="shared" si="0"/>
        <v>0</v>
      </c>
      <c r="I51" s="29"/>
      <c r="J51" s="30"/>
      <c r="K51" s="16">
        <f t="shared" si="1"/>
        <v>0</v>
      </c>
      <c r="L51" s="22">
        <f t="shared" si="2"/>
        <v>0</v>
      </c>
      <c r="M51" s="17">
        <f t="shared" si="3"/>
        <v>0</v>
      </c>
      <c r="N51" s="17">
        <f t="shared" si="4"/>
        <v>0</v>
      </c>
      <c r="O51" s="17">
        <f t="shared" si="5"/>
        <v>0</v>
      </c>
      <c r="P51" s="16">
        <f t="shared" si="6"/>
        <v>0</v>
      </c>
    </row>
    <row r="52" spans="2:16" x14ac:dyDescent="0.35">
      <c r="B52" s="18">
        <f t="shared" si="7"/>
        <v>34</v>
      </c>
      <c r="C52" s="40" t="s">
        <v>267</v>
      </c>
      <c r="D52" s="20" t="s">
        <v>69</v>
      </c>
      <c r="E52" s="21">
        <v>17</v>
      </c>
      <c r="F52" s="83"/>
      <c r="G52" s="29"/>
      <c r="H52" s="15">
        <f t="shared" si="0"/>
        <v>0</v>
      </c>
      <c r="I52" s="29"/>
      <c r="J52" s="30"/>
      <c r="K52" s="16">
        <f t="shared" si="1"/>
        <v>0</v>
      </c>
      <c r="L52" s="22">
        <f t="shared" si="2"/>
        <v>0</v>
      </c>
      <c r="M52" s="17">
        <f t="shared" si="3"/>
        <v>0</v>
      </c>
      <c r="N52" s="17">
        <f t="shared" si="4"/>
        <v>0</v>
      </c>
      <c r="O52" s="17">
        <f t="shared" si="5"/>
        <v>0</v>
      </c>
      <c r="P52" s="16">
        <f t="shared" si="6"/>
        <v>0</v>
      </c>
    </row>
    <row r="53" spans="2:16" ht="23" x14ac:dyDescent="0.35">
      <c r="B53" s="18">
        <f t="shared" si="7"/>
        <v>35</v>
      </c>
      <c r="C53" s="40" t="s">
        <v>268</v>
      </c>
      <c r="D53" s="20" t="s">
        <v>58</v>
      </c>
      <c r="E53" s="21">
        <v>6</v>
      </c>
      <c r="F53" s="83"/>
      <c r="G53" s="29"/>
      <c r="H53" s="15">
        <f t="shared" si="0"/>
        <v>0</v>
      </c>
      <c r="I53" s="29"/>
      <c r="J53" s="30"/>
      <c r="K53" s="16">
        <f t="shared" si="1"/>
        <v>0</v>
      </c>
      <c r="L53" s="22">
        <f t="shared" si="2"/>
        <v>0</v>
      </c>
      <c r="M53" s="17">
        <f t="shared" si="3"/>
        <v>0</v>
      </c>
      <c r="N53" s="17">
        <f t="shared" si="4"/>
        <v>0</v>
      </c>
      <c r="O53" s="17">
        <f t="shared" si="5"/>
        <v>0</v>
      </c>
      <c r="P53" s="16">
        <f t="shared" si="6"/>
        <v>0</v>
      </c>
    </row>
    <row r="54" spans="2:16" ht="34.5" x14ac:dyDescent="0.35">
      <c r="B54" s="18">
        <f t="shared" si="7"/>
        <v>36</v>
      </c>
      <c r="C54" s="40" t="s">
        <v>269</v>
      </c>
      <c r="D54" s="20" t="s">
        <v>41</v>
      </c>
      <c r="E54" s="21">
        <v>8.9</v>
      </c>
      <c r="F54" s="83"/>
      <c r="G54" s="29"/>
      <c r="H54" s="15">
        <f t="shared" si="0"/>
        <v>0</v>
      </c>
      <c r="I54" s="29"/>
      <c r="J54" s="30"/>
      <c r="K54" s="16">
        <f t="shared" si="1"/>
        <v>0</v>
      </c>
      <c r="L54" s="22">
        <f t="shared" si="2"/>
        <v>0</v>
      </c>
      <c r="M54" s="17">
        <f t="shared" si="3"/>
        <v>0</v>
      </c>
      <c r="N54" s="17">
        <f t="shared" si="4"/>
        <v>0</v>
      </c>
      <c r="O54" s="17">
        <f t="shared" si="5"/>
        <v>0</v>
      </c>
      <c r="P54" s="16">
        <f t="shared" si="6"/>
        <v>0</v>
      </c>
    </row>
    <row r="55" spans="2:16" x14ac:dyDescent="0.35">
      <c r="B55" s="18">
        <f t="shared" si="7"/>
        <v>37</v>
      </c>
      <c r="C55" s="40" t="s">
        <v>270</v>
      </c>
      <c r="D55" s="20" t="s">
        <v>69</v>
      </c>
      <c r="E55" s="21">
        <v>6</v>
      </c>
      <c r="F55" s="83"/>
      <c r="G55" s="29"/>
      <c r="H55" s="15">
        <f t="shared" si="0"/>
        <v>0</v>
      </c>
      <c r="I55" s="29"/>
      <c r="J55" s="30"/>
      <c r="K55" s="16">
        <f t="shared" si="1"/>
        <v>0</v>
      </c>
      <c r="L55" s="22">
        <f t="shared" si="2"/>
        <v>0</v>
      </c>
      <c r="M55" s="17">
        <f t="shared" si="3"/>
        <v>0</v>
      </c>
      <c r="N55" s="17">
        <f t="shared" si="4"/>
        <v>0</v>
      </c>
      <c r="O55" s="17">
        <f t="shared" si="5"/>
        <v>0</v>
      </c>
      <c r="P55" s="16">
        <f t="shared" si="6"/>
        <v>0</v>
      </c>
    </row>
    <row r="56" spans="2:16" x14ac:dyDescent="0.35">
      <c r="B56" s="18">
        <f t="shared" si="7"/>
        <v>38</v>
      </c>
      <c r="C56" s="40" t="s">
        <v>271</v>
      </c>
      <c r="D56" s="20" t="s">
        <v>69</v>
      </c>
      <c r="E56" s="21">
        <v>6</v>
      </c>
      <c r="F56" s="83"/>
      <c r="G56" s="29"/>
      <c r="H56" s="15">
        <f t="shared" si="0"/>
        <v>0</v>
      </c>
      <c r="I56" s="29"/>
      <c r="J56" s="30"/>
      <c r="K56" s="16">
        <f t="shared" si="1"/>
        <v>0</v>
      </c>
      <c r="L56" s="22">
        <f t="shared" si="2"/>
        <v>0</v>
      </c>
      <c r="M56" s="17">
        <f t="shared" si="3"/>
        <v>0</v>
      </c>
      <c r="N56" s="17">
        <f t="shared" si="4"/>
        <v>0</v>
      </c>
      <c r="O56" s="17">
        <f t="shared" si="5"/>
        <v>0</v>
      </c>
      <c r="P56" s="16">
        <f t="shared" si="6"/>
        <v>0</v>
      </c>
    </row>
    <row r="57" spans="2:16" x14ac:dyDescent="0.35">
      <c r="B57" s="18">
        <f t="shared" si="7"/>
        <v>39</v>
      </c>
      <c r="C57" s="40" t="s">
        <v>272</v>
      </c>
      <c r="D57" s="20" t="s">
        <v>69</v>
      </c>
      <c r="E57" s="21">
        <v>6</v>
      </c>
      <c r="F57" s="83"/>
      <c r="G57" s="29"/>
      <c r="H57" s="15">
        <f t="shared" si="0"/>
        <v>0</v>
      </c>
      <c r="I57" s="29"/>
      <c r="J57" s="30"/>
      <c r="K57" s="16">
        <f t="shared" si="1"/>
        <v>0</v>
      </c>
      <c r="L57" s="22">
        <f t="shared" si="2"/>
        <v>0</v>
      </c>
      <c r="M57" s="17">
        <f t="shared" si="3"/>
        <v>0</v>
      </c>
      <c r="N57" s="17">
        <f t="shared" si="4"/>
        <v>0</v>
      </c>
      <c r="O57" s="17">
        <f t="shared" si="5"/>
        <v>0</v>
      </c>
      <c r="P57" s="16">
        <f t="shared" si="6"/>
        <v>0</v>
      </c>
    </row>
    <row r="58" spans="2:16" ht="34.5" x14ac:dyDescent="0.35">
      <c r="B58" s="18">
        <f t="shared" si="7"/>
        <v>40</v>
      </c>
      <c r="C58" s="40" t="s">
        <v>77</v>
      </c>
      <c r="D58" s="20" t="s">
        <v>69</v>
      </c>
      <c r="E58" s="21">
        <v>39</v>
      </c>
      <c r="F58" s="83"/>
      <c r="G58" s="29"/>
      <c r="H58" s="15">
        <f t="shared" si="0"/>
        <v>0</v>
      </c>
      <c r="I58" s="29"/>
      <c r="J58" s="30"/>
      <c r="K58" s="16">
        <f t="shared" si="1"/>
        <v>0</v>
      </c>
      <c r="L58" s="22">
        <f t="shared" si="2"/>
        <v>0</v>
      </c>
      <c r="M58" s="17">
        <f t="shared" si="3"/>
        <v>0</v>
      </c>
      <c r="N58" s="17">
        <f t="shared" si="4"/>
        <v>0</v>
      </c>
      <c r="O58" s="17">
        <f t="shared" si="5"/>
        <v>0</v>
      </c>
      <c r="P58" s="16">
        <f t="shared" si="6"/>
        <v>0</v>
      </c>
    </row>
    <row r="59" spans="2:16" ht="34.5" x14ac:dyDescent="0.35">
      <c r="B59" s="18">
        <f t="shared" si="7"/>
        <v>41</v>
      </c>
      <c r="C59" s="40" t="s">
        <v>79</v>
      </c>
      <c r="D59" s="20" t="s">
        <v>69</v>
      </c>
      <c r="E59" s="21">
        <v>11</v>
      </c>
      <c r="F59" s="83"/>
      <c r="G59" s="29"/>
      <c r="H59" s="15">
        <f t="shared" si="0"/>
        <v>0</v>
      </c>
      <c r="I59" s="29"/>
      <c r="J59" s="30"/>
      <c r="K59" s="16">
        <f t="shared" si="1"/>
        <v>0</v>
      </c>
      <c r="L59" s="22">
        <f t="shared" si="2"/>
        <v>0</v>
      </c>
      <c r="M59" s="17">
        <f t="shared" si="3"/>
        <v>0</v>
      </c>
      <c r="N59" s="17">
        <f t="shared" si="4"/>
        <v>0</v>
      </c>
      <c r="O59" s="17">
        <f t="shared" si="5"/>
        <v>0</v>
      </c>
      <c r="P59" s="16">
        <f t="shared" si="6"/>
        <v>0</v>
      </c>
    </row>
    <row r="60" spans="2:16" x14ac:dyDescent="0.35">
      <c r="B60" s="18">
        <f t="shared" si="7"/>
        <v>42</v>
      </c>
      <c r="C60" s="37" t="s">
        <v>80</v>
      </c>
      <c r="D60" s="20"/>
      <c r="E60" s="21"/>
      <c r="F60" s="14"/>
      <c r="G60" s="80"/>
      <c r="H60" s="15"/>
      <c r="I60" s="80"/>
      <c r="J60" s="15"/>
      <c r="K60" s="16"/>
      <c r="L60" s="22"/>
      <c r="M60" s="17"/>
      <c r="N60" s="17"/>
      <c r="O60" s="17"/>
      <c r="P60" s="16"/>
    </row>
    <row r="61" spans="2:16" x14ac:dyDescent="0.35">
      <c r="B61" s="18">
        <f t="shared" si="7"/>
        <v>43</v>
      </c>
      <c r="C61" s="40" t="s">
        <v>273</v>
      </c>
      <c r="D61" s="20" t="s">
        <v>58</v>
      </c>
      <c r="E61" s="21">
        <v>1</v>
      </c>
      <c r="F61" s="83"/>
      <c r="G61" s="29"/>
      <c r="H61" s="15">
        <f t="shared" si="0"/>
        <v>0</v>
      </c>
      <c r="I61" s="29"/>
      <c r="J61" s="30"/>
      <c r="K61" s="16">
        <f t="shared" si="1"/>
        <v>0</v>
      </c>
      <c r="L61" s="22">
        <f t="shared" si="2"/>
        <v>0</v>
      </c>
      <c r="M61" s="17">
        <f t="shared" si="3"/>
        <v>0</v>
      </c>
      <c r="N61" s="17">
        <f t="shared" si="4"/>
        <v>0</v>
      </c>
      <c r="O61" s="17">
        <f t="shared" si="5"/>
        <v>0</v>
      </c>
      <c r="P61" s="16">
        <f t="shared" si="6"/>
        <v>0</v>
      </c>
    </row>
    <row r="62" spans="2:16" ht="23" x14ac:dyDescent="0.35">
      <c r="B62" s="18">
        <f t="shared" si="7"/>
        <v>44</v>
      </c>
      <c r="C62" s="40" t="s">
        <v>274</v>
      </c>
      <c r="D62" s="20" t="s">
        <v>58</v>
      </c>
      <c r="E62" s="21">
        <v>1</v>
      </c>
      <c r="F62" s="83"/>
      <c r="G62" s="29"/>
      <c r="H62" s="15">
        <f t="shared" si="0"/>
        <v>0</v>
      </c>
      <c r="I62" s="29"/>
      <c r="J62" s="30"/>
      <c r="K62" s="16">
        <f t="shared" si="1"/>
        <v>0</v>
      </c>
      <c r="L62" s="22">
        <f t="shared" si="2"/>
        <v>0</v>
      </c>
      <c r="M62" s="17">
        <f t="shared" si="3"/>
        <v>0</v>
      </c>
      <c r="N62" s="17">
        <f t="shared" si="4"/>
        <v>0</v>
      </c>
      <c r="O62" s="17">
        <f t="shared" si="5"/>
        <v>0</v>
      </c>
      <c r="P62" s="16">
        <f t="shared" si="6"/>
        <v>0</v>
      </c>
    </row>
    <row r="63" spans="2:16" ht="14.5" thickBot="1" x14ac:dyDescent="0.4">
      <c r="B63" s="18"/>
      <c r="C63" s="40"/>
      <c r="D63" s="20"/>
      <c r="E63" s="21"/>
      <c r="F63" s="25"/>
      <c r="G63" s="26"/>
      <c r="H63" s="27"/>
      <c r="I63" s="27"/>
      <c r="J63" s="27"/>
      <c r="K63" s="28"/>
      <c r="L63" s="14"/>
      <c r="M63" s="17"/>
      <c r="N63" s="17"/>
      <c r="O63" s="17"/>
      <c r="P63" s="16"/>
    </row>
    <row r="64" spans="2:16" ht="30.75" customHeight="1" thickTop="1" x14ac:dyDescent="0.35">
      <c r="B64" s="73"/>
      <c r="C64" s="193" t="s">
        <v>94</v>
      </c>
      <c r="D64" s="193"/>
      <c r="E64" s="193"/>
      <c r="F64" s="193"/>
      <c r="G64" s="193"/>
      <c r="H64" s="193"/>
      <c r="I64" s="193"/>
      <c r="J64" s="193"/>
      <c r="K64" s="193"/>
      <c r="L64" s="74">
        <f>SUM(L19:L63)</f>
        <v>0</v>
      </c>
      <c r="M64" s="36">
        <f>SUM(M19:M63)</f>
        <v>0</v>
      </c>
      <c r="N64" s="36">
        <f>SUM(N19:N63)</f>
        <v>0</v>
      </c>
      <c r="O64" s="36">
        <f>SUM(O19:O63)</f>
        <v>0</v>
      </c>
      <c r="P64" s="75">
        <f>SUM(P19:P63)</f>
        <v>0</v>
      </c>
    </row>
    <row r="65" spans="3:16" s="6" customFormat="1" ht="12.5" x14ac:dyDescent="0.35"/>
    <row r="66" spans="3:16" s="6" customFormat="1" x14ac:dyDescent="0.35">
      <c r="H66" s="23"/>
      <c r="I66" s="23"/>
      <c r="J66" s="23"/>
      <c r="K66" s="23"/>
      <c r="L66" s="23"/>
      <c r="M66" s="23"/>
      <c r="N66" s="23"/>
      <c r="O66" s="23"/>
      <c r="P66" s="23"/>
    </row>
    <row r="67" spans="3:16" s="6" customFormat="1" ht="14.25" customHeight="1" x14ac:dyDescent="0.35">
      <c r="C67" s="3" t="s">
        <v>27</v>
      </c>
      <c r="D67" s="146"/>
      <c r="E67" s="146"/>
      <c r="F67" s="146"/>
      <c r="G67" s="146"/>
      <c r="H67" s="146"/>
      <c r="I67" s="146"/>
      <c r="J67" s="23"/>
      <c r="K67" s="23"/>
      <c r="L67" s="23"/>
      <c r="M67" s="23"/>
      <c r="N67" s="23"/>
      <c r="O67" s="23"/>
      <c r="P67" s="23"/>
    </row>
    <row r="68" spans="3:16" s="6" customFormat="1" ht="15" customHeight="1" x14ac:dyDescent="0.35">
      <c r="D68" s="156" t="s">
        <v>15</v>
      </c>
      <c r="E68" s="156"/>
      <c r="F68" s="156"/>
      <c r="G68" s="156"/>
      <c r="H68" s="156"/>
      <c r="I68" s="156"/>
      <c r="J68" s="23"/>
      <c r="K68" s="23"/>
      <c r="L68" s="23"/>
      <c r="M68" s="23"/>
      <c r="N68" s="23"/>
      <c r="O68" s="23"/>
      <c r="P68" s="23"/>
    </row>
    <row r="71" spans="3:16" x14ac:dyDescent="0.35">
      <c r="C71" s="3" t="s">
        <v>14</v>
      </c>
      <c r="D71" s="146"/>
      <c r="E71" s="146"/>
      <c r="F71" s="146"/>
      <c r="G71" s="146"/>
      <c r="H71" s="146"/>
      <c r="I71" s="146"/>
    </row>
    <row r="72" spans="3:16" x14ac:dyDescent="0.35">
      <c r="C72" s="6"/>
      <c r="D72" s="156" t="s">
        <v>15</v>
      </c>
      <c r="E72" s="156"/>
      <c r="F72" s="156"/>
      <c r="G72" s="156"/>
      <c r="H72" s="156"/>
      <c r="I72" s="156"/>
    </row>
    <row r="73" spans="3:16" x14ac:dyDescent="0.35">
      <c r="C73" s="3" t="s">
        <v>26</v>
      </c>
      <c r="D73" s="168"/>
      <c r="E73" s="168"/>
      <c r="F73" s="168"/>
    </row>
  </sheetData>
  <mergeCells count="34">
    <mergeCell ref="D5:O5"/>
    <mergeCell ref="M1:P1"/>
    <mergeCell ref="C2:H2"/>
    <mergeCell ref="I2:J2"/>
    <mergeCell ref="C3:O3"/>
    <mergeCell ref="C4:O4"/>
    <mergeCell ref="B13:B17"/>
    <mergeCell ref="C13:C17"/>
    <mergeCell ref="D13:D17"/>
    <mergeCell ref="E13:E17"/>
    <mergeCell ref="F13:K13"/>
    <mergeCell ref="D6:O6"/>
    <mergeCell ref="D7:O7"/>
    <mergeCell ref="D8:G8"/>
    <mergeCell ref="O10:P10"/>
    <mergeCell ref="O11:P11"/>
    <mergeCell ref="L13:P13"/>
    <mergeCell ref="F14:F17"/>
    <mergeCell ref="G14:G17"/>
    <mergeCell ref="H14:H17"/>
    <mergeCell ref="I14:I17"/>
    <mergeCell ref="J14:J17"/>
    <mergeCell ref="K14:K17"/>
    <mergeCell ref="L14:L17"/>
    <mergeCell ref="M14:M17"/>
    <mergeCell ref="N14:N17"/>
    <mergeCell ref="D72:I72"/>
    <mergeCell ref="D73:F73"/>
    <mergeCell ref="O14:O17"/>
    <mergeCell ref="P14:P17"/>
    <mergeCell ref="C64:K64"/>
    <mergeCell ref="D67:I67"/>
    <mergeCell ref="D68:I68"/>
    <mergeCell ref="D71:I71"/>
  </mergeCells>
  <conditionalFormatting sqref="C19:C63">
    <cfRule type="expression" priority="1" stopIfTrue="1">
      <formula>#REF!</formula>
    </cfRule>
  </conditionalFormatting>
  <printOptions horizontalCentered="1"/>
  <pageMargins left="0.51181102362204722" right="0.51181102362204722" top="0.78740157480314965" bottom="0.78740157480314965" header="0.31496062992125984" footer="0.31496062992125984"/>
  <pageSetup paperSize="9" scale="81" fitToHeight="0" orientation="landscape" r:id="rId1"/>
  <headerFooter>
    <oddFooter>&amp;L&amp;"Arial,полужирный"&amp;8&amp;F&amp;C&amp;8Lapa  &amp;P no &amp;N&amp;R&amp;8&amp;A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B185E-5982-4E04-8C8E-7DF427F6D330}">
  <sheetPr>
    <pageSetUpPr fitToPage="1"/>
  </sheetPr>
  <dimension ref="B1:S52"/>
  <sheetViews>
    <sheetView zoomScaleNormal="100" workbookViewId="0"/>
  </sheetViews>
  <sheetFormatPr defaultColWidth="9.1796875" defaultRowHeight="14" x14ac:dyDescent="0.35"/>
  <cols>
    <col min="1" max="1" width="9.1796875" style="23"/>
    <col min="2" max="2" width="9" style="23" customWidth="1"/>
    <col min="3" max="3" width="42.26953125" style="23" customWidth="1"/>
    <col min="4" max="4" width="7.54296875" style="23" customWidth="1"/>
    <col min="5" max="8" width="8.1796875" style="23" customWidth="1"/>
    <col min="9" max="9" width="10.26953125" style="23" customWidth="1"/>
    <col min="10" max="10" width="8.54296875" style="23" customWidth="1"/>
    <col min="11" max="13" width="9.1796875" style="23" customWidth="1"/>
    <col min="14" max="14" width="10.26953125" style="23" customWidth="1"/>
    <col min="15" max="15" width="9.1796875" style="23" customWidth="1"/>
    <col min="16" max="16" width="10.1796875" style="23" customWidth="1"/>
    <col min="17" max="16384" width="9.1796875" style="23"/>
  </cols>
  <sheetData>
    <row r="1" spans="2:19" s="1" customFormat="1" ht="40.5" customHeight="1" x14ac:dyDescent="0.25">
      <c r="D1" s="2"/>
      <c r="M1" s="121" t="s">
        <v>89</v>
      </c>
      <c r="N1" s="121"/>
      <c r="O1" s="121"/>
      <c r="P1" s="121"/>
    </row>
    <row r="2" spans="2:19" s="31" customFormat="1" ht="15" customHeight="1" x14ac:dyDescent="0.35">
      <c r="B2" s="32"/>
      <c r="C2" s="166" t="s">
        <v>0</v>
      </c>
      <c r="D2" s="166"/>
      <c r="E2" s="166"/>
      <c r="F2" s="166"/>
      <c r="G2" s="166"/>
      <c r="H2" s="166"/>
      <c r="I2" s="167" t="s">
        <v>106</v>
      </c>
      <c r="J2" s="167"/>
      <c r="K2" s="32"/>
      <c r="L2" s="32"/>
      <c r="M2" s="32"/>
      <c r="N2" s="32"/>
      <c r="O2" s="32"/>
      <c r="P2" s="32"/>
    </row>
    <row r="3" spans="2:19" s="5" customFormat="1" ht="24.75" customHeight="1" x14ac:dyDescent="0.35">
      <c r="B3" s="31"/>
      <c r="C3" s="165" t="s">
        <v>98</v>
      </c>
      <c r="D3" s="165"/>
      <c r="E3" s="165"/>
      <c r="F3" s="165"/>
      <c r="G3" s="165"/>
      <c r="H3" s="165"/>
      <c r="I3" s="165"/>
      <c r="J3" s="165"/>
      <c r="K3" s="165"/>
      <c r="L3" s="165"/>
      <c r="M3" s="165"/>
      <c r="N3" s="165"/>
      <c r="O3" s="165"/>
      <c r="P3" s="31"/>
    </row>
    <row r="4" spans="2:19" s="5" customFormat="1" x14ac:dyDescent="0.35">
      <c r="B4" s="31"/>
      <c r="C4" s="156" t="s">
        <v>29</v>
      </c>
      <c r="D4" s="156"/>
      <c r="E4" s="156"/>
      <c r="F4" s="156"/>
      <c r="G4" s="156"/>
      <c r="H4" s="156"/>
      <c r="I4" s="156"/>
      <c r="J4" s="156"/>
      <c r="K4" s="156"/>
      <c r="L4" s="156"/>
      <c r="M4" s="156"/>
      <c r="N4" s="156"/>
      <c r="O4" s="156"/>
      <c r="P4" s="31"/>
      <c r="S4" s="6"/>
    </row>
    <row r="5" spans="2:19" s="53" customFormat="1" ht="13" x14ac:dyDescent="0.35">
      <c r="B5" s="52" t="s">
        <v>1</v>
      </c>
      <c r="C5" s="60"/>
      <c r="D5" s="155" t="str">
        <f>Koptame!C13</f>
        <v>Ārējo lietus, ražošanas un sadzīves kanalizācijas tīklu modernizācija Kleistu ielā 28 (autobusu parks Nr.6), Rīgā</v>
      </c>
      <c r="E5" s="155"/>
      <c r="F5" s="155"/>
      <c r="G5" s="155"/>
      <c r="H5" s="155"/>
      <c r="I5" s="155"/>
      <c r="J5" s="155"/>
      <c r="K5" s="155"/>
      <c r="L5" s="155"/>
      <c r="M5" s="155"/>
      <c r="N5" s="155"/>
      <c r="O5" s="155"/>
      <c r="P5" s="60"/>
      <c r="S5" s="6"/>
    </row>
    <row r="6" spans="2:19" s="54" customFormat="1" ht="12.75" customHeight="1" x14ac:dyDescent="0.35">
      <c r="B6" s="52" t="s">
        <v>2</v>
      </c>
      <c r="C6" s="60"/>
      <c r="D6" s="155" t="str">
        <f>Koptame!C14</f>
        <v>Ārējie kanalizācijas tīkli un inženierbūves</v>
      </c>
      <c r="E6" s="155"/>
      <c r="F6" s="155"/>
      <c r="G6" s="155"/>
      <c r="H6" s="155"/>
      <c r="I6" s="155"/>
      <c r="J6" s="155"/>
      <c r="K6" s="155"/>
      <c r="L6" s="155"/>
      <c r="M6" s="155"/>
      <c r="N6" s="155"/>
      <c r="O6" s="155"/>
      <c r="P6" s="55"/>
      <c r="S6" s="6"/>
    </row>
    <row r="7" spans="2:19" s="54" customFormat="1" ht="12.75" customHeight="1" x14ac:dyDescent="0.35">
      <c r="B7" s="52" t="s">
        <v>3</v>
      </c>
      <c r="C7" s="60"/>
      <c r="D7" s="155" t="str">
        <f>Koptame!C15</f>
        <v>Kleistu iela 28, Rīga</v>
      </c>
      <c r="E7" s="155"/>
      <c r="F7" s="155"/>
      <c r="G7" s="155"/>
      <c r="H7" s="155"/>
      <c r="I7" s="155"/>
      <c r="J7" s="155"/>
      <c r="K7" s="155"/>
      <c r="L7" s="155"/>
      <c r="M7" s="155"/>
      <c r="N7" s="155"/>
      <c r="O7" s="155"/>
      <c r="P7" s="55"/>
      <c r="S7" s="6"/>
    </row>
    <row r="8" spans="2:19" s="54" customFormat="1" ht="12.75" customHeight="1" x14ac:dyDescent="0.35">
      <c r="B8" s="52" t="s">
        <v>25</v>
      </c>
      <c r="D8" s="139"/>
      <c r="E8" s="139"/>
      <c r="F8" s="139"/>
      <c r="G8" s="139"/>
      <c r="H8" s="55"/>
      <c r="I8" s="55"/>
      <c r="J8" s="55"/>
      <c r="K8" s="55"/>
      <c r="L8" s="55"/>
      <c r="M8" s="55"/>
      <c r="N8" s="55"/>
      <c r="O8" s="55"/>
      <c r="P8" s="55"/>
      <c r="S8" s="6"/>
    </row>
    <row r="9" spans="2:19" s="54" customFormat="1" ht="12.75" customHeight="1" x14ac:dyDescent="0.35">
      <c r="B9" s="52"/>
      <c r="D9" s="56"/>
      <c r="E9" s="56"/>
      <c r="F9" s="56"/>
      <c r="G9" s="56"/>
      <c r="H9" s="56"/>
      <c r="I9" s="56"/>
      <c r="J9" s="56"/>
      <c r="K9" s="56"/>
      <c r="L9" s="56"/>
      <c r="M9" s="56"/>
      <c r="N9" s="56"/>
      <c r="O9" s="56"/>
      <c r="P9" s="56"/>
      <c r="S9" s="6"/>
    </row>
    <row r="10" spans="2:19" s="6" customFormat="1" ht="13" x14ac:dyDescent="0.35">
      <c r="B10" s="56" t="s">
        <v>23</v>
      </c>
      <c r="D10" s="58"/>
      <c r="E10" s="58"/>
      <c r="F10" s="58"/>
      <c r="G10" s="58"/>
      <c r="H10" s="58"/>
      <c r="I10" s="58"/>
      <c r="J10" s="58"/>
      <c r="K10" s="58"/>
      <c r="L10" s="58"/>
      <c r="M10" s="58"/>
      <c r="N10" s="46" t="s">
        <v>4</v>
      </c>
      <c r="O10" s="173" t="str">
        <f>Koptame!C34</f>
        <v>01.07.2026.</v>
      </c>
      <c r="P10" s="173"/>
    </row>
    <row r="11" spans="2:19" s="6" customFormat="1" ht="15" customHeight="1" x14ac:dyDescent="0.35">
      <c r="B11" s="56"/>
      <c r="D11" s="58"/>
      <c r="E11" s="58"/>
      <c r="F11" s="58"/>
      <c r="G11" s="58"/>
      <c r="H11" s="58"/>
      <c r="I11" s="58"/>
      <c r="J11" s="58"/>
      <c r="K11" s="58"/>
      <c r="L11" s="58"/>
      <c r="M11" s="58"/>
      <c r="N11" s="46" t="s">
        <v>21</v>
      </c>
      <c r="O11" s="169">
        <f>P43</f>
        <v>0</v>
      </c>
      <c r="P11" s="169"/>
    </row>
    <row r="12" spans="2:19" s="6" customFormat="1" ht="13.5" thickBot="1" x14ac:dyDescent="0.4">
      <c r="K12" s="61"/>
      <c r="L12" s="61"/>
      <c r="M12" s="61"/>
      <c r="N12" s="61"/>
      <c r="O12" s="8"/>
      <c r="P12" s="8"/>
    </row>
    <row r="13" spans="2:19" s="6" customFormat="1" ht="12.75" customHeight="1" x14ac:dyDescent="0.35">
      <c r="B13" s="187" t="s">
        <v>5</v>
      </c>
      <c r="C13" s="190" t="s">
        <v>6</v>
      </c>
      <c r="D13" s="190" t="s">
        <v>7</v>
      </c>
      <c r="E13" s="177" t="s">
        <v>8</v>
      </c>
      <c r="F13" s="180" t="s">
        <v>9</v>
      </c>
      <c r="G13" s="181"/>
      <c r="H13" s="181"/>
      <c r="I13" s="181"/>
      <c r="J13" s="181"/>
      <c r="K13" s="182"/>
      <c r="L13" s="180" t="s">
        <v>10</v>
      </c>
      <c r="M13" s="181"/>
      <c r="N13" s="181"/>
      <c r="O13" s="181"/>
      <c r="P13" s="182"/>
    </row>
    <row r="14" spans="2:19" s="6" customFormat="1" ht="12.75" customHeight="1" x14ac:dyDescent="0.35">
      <c r="B14" s="188"/>
      <c r="C14" s="191"/>
      <c r="D14" s="191"/>
      <c r="E14" s="178"/>
      <c r="F14" s="183" t="s">
        <v>11</v>
      </c>
      <c r="G14" s="170" t="s">
        <v>12</v>
      </c>
      <c r="H14" s="170" t="s">
        <v>16</v>
      </c>
      <c r="I14" s="170" t="s">
        <v>17</v>
      </c>
      <c r="J14" s="170" t="s">
        <v>18</v>
      </c>
      <c r="K14" s="174" t="s">
        <v>19</v>
      </c>
      <c r="L14" s="183" t="s">
        <v>13</v>
      </c>
      <c r="M14" s="170" t="s">
        <v>16</v>
      </c>
      <c r="N14" s="170" t="s">
        <v>17</v>
      </c>
      <c r="O14" s="170" t="s">
        <v>18</v>
      </c>
      <c r="P14" s="174" t="s">
        <v>20</v>
      </c>
    </row>
    <row r="15" spans="2:19" s="6" customFormat="1" ht="15" customHeight="1" x14ac:dyDescent="0.35">
      <c r="B15" s="188"/>
      <c r="C15" s="191"/>
      <c r="D15" s="191"/>
      <c r="E15" s="178"/>
      <c r="F15" s="184"/>
      <c r="G15" s="171"/>
      <c r="H15" s="171"/>
      <c r="I15" s="171"/>
      <c r="J15" s="171"/>
      <c r="K15" s="175"/>
      <c r="L15" s="184"/>
      <c r="M15" s="171"/>
      <c r="N15" s="171"/>
      <c r="O15" s="171"/>
      <c r="P15" s="175"/>
    </row>
    <row r="16" spans="2:19" s="6" customFormat="1" ht="15" customHeight="1" x14ac:dyDescent="0.35">
      <c r="B16" s="188"/>
      <c r="C16" s="191"/>
      <c r="D16" s="191"/>
      <c r="E16" s="178"/>
      <c r="F16" s="184"/>
      <c r="G16" s="186"/>
      <c r="H16" s="171"/>
      <c r="I16" s="171"/>
      <c r="J16" s="171"/>
      <c r="K16" s="175"/>
      <c r="L16" s="184"/>
      <c r="M16" s="171"/>
      <c r="N16" s="171"/>
      <c r="O16" s="171"/>
      <c r="P16" s="175"/>
    </row>
    <row r="17" spans="2:16" s="6" customFormat="1" ht="15.75" customHeight="1" thickBot="1" x14ac:dyDescent="0.4">
      <c r="B17" s="189"/>
      <c r="C17" s="192"/>
      <c r="D17" s="192"/>
      <c r="E17" s="179"/>
      <c r="F17" s="185"/>
      <c r="G17" s="172"/>
      <c r="H17" s="172"/>
      <c r="I17" s="172"/>
      <c r="J17" s="172"/>
      <c r="K17" s="176"/>
      <c r="L17" s="185"/>
      <c r="M17" s="172"/>
      <c r="N17" s="172"/>
      <c r="O17" s="172"/>
      <c r="P17" s="176"/>
    </row>
    <row r="18" spans="2:16" s="6" customFormat="1" ht="13.5" thickTop="1" thickBot="1" x14ac:dyDescent="0.4">
      <c r="B18" s="9">
        <v>1</v>
      </c>
      <c r="C18" s="11">
        <v>2</v>
      </c>
      <c r="D18" s="11">
        <v>3</v>
      </c>
      <c r="E18" s="12">
        <v>4</v>
      </c>
      <c r="F18" s="9">
        <v>5</v>
      </c>
      <c r="G18" s="11">
        <v>6</v>
      </c>
      <c r="H18" s="11">
        <v>7</v>
      </c>
      <c r="I18" s="11">
        <v>8</v>
      </c>
      <c r="J18" s="11">
        <v>9</v>
      </c>
      <c r="K18" s="13">
        <v>10</v>
      </c>
      <c r="L18" s="9">
        <v>11</v>
      </c>
      <c r="M18" s="11">
        <v>12</v>
      </c>
      <c r="N18" s="11">
        <v>13</v>
      </c>
      <c r="O18" s="10">
        <v>14</v>
      </c>
      <c r="P18" s="13">
        <v>15</v>
      </c>
    </row>
    <row r="19" spans="2:16" s="5" customFormat="1" ht="14.5" thickTop="1" x14ac:dyDescent="0.35">
      <c r="B19" s="18">
        <v>1</v>
      </c>
      <c r="C19" s="37" t="s">
        <v>98</v>
      </c>
      <c r="D19" s="20"/>
      <c r="E19" s="21"/>
      <c r="F19" s="14"/>
      <c r="G19" s="80"/>
      <c r="H19" s="15"/>
      <c r="I19" s="80"/>
      <c r="J19" s="15"/>
      <c r="K19" s="16"/>
      <c r="L19" s="22"/>
      <c r="M19" s="17"/>
      <c r="N19" s="17"/>
      <c r="O19" s="17"/>
      <c r="P19" s="16"/>
    </row>
    <row r="20" spans="2:16" s="5" customFormat="1" ht="34.5" x14ac:dyDescent="0.35">
      <c r="B20" s="18">
        <f>IF(B19&lt;&gt;"",B19+1,"")</f>
        <v>2</v>
      </c>
      <c r="C20" s="40" t="s">
        <v>217</v>
      </c>
      <c r="D20" s="20" t="s">
        <v>41</v>
      </c>
      <c r="E20" s="21">
        <v>887.2</v>
      </c>
      <c r="F20" s="83"/>
      <c r="G20" s="29"/>
      <c r="H20" s="15">
        <f t="shared" ref="H20:H41" si="0">ROUND(F20*G20,2)</f>
        <v>0</v>
      </c>
      <c r="I20" s="29"/>
      <c r="J20" s="30"/>
      <c r="K20" s="16">
        <f t="shared" ref="K20:K41" si="1">ROUND(SUM(H20:J20),2)</f>
        <v>0</v>
      </c>
      <c r="L20" s="22">
        <f t="shared" ref="L20:L41" si="2">ROUND(E20*F20,2)</f>
        <v>0</v>
      </c>
      <c r="M20" s="17">
        <f t="shared" ref="M20:M41" si="3">ROUND(E20*H20,2)</f>
        <v>0</v>
      </c>
      <c r="N20" s="17">
        <f t="shared" ref="N20:N41" si="4">ROUND(E20*I20,2)</f>
        <v>0</v>
      </c>
      <c r="O20" s="17">
        <f t="shared" ref="O20:O41" si="5">ROUND(E20*J20,2)</f>
        <v>0</v>
      </c>
      <c r="P20" s="16">
        <f t="shared" ref="P20:P41" si="6">ROUND(SUM(M20:O20),2)</f>
        <v>0</v>
      </c>
    </row>
    <row r="21" spans="2:16" s="5" customFormat="1" ht="23" x14ac:dyDescent="0.35">
      <c r="B21" s="18">
        <f t="shared" ref="B21:B41" si="7">IF(B20&lt;&gt;"",B20+1,"")</f>
        <v>3</v>
      </c>
      <c r="C21" s="40" t="s">
        <v>218</v>
      </c>
      <c r="D21" s="20" t="s">
        <v>41</v>
      </c>
      <c r="E21" s="21">
        <v>18.5</v>
      </c>
      <c r="F21" s="83"/>
      <c r="G21" s="29"/>
      <c r="H21" s="15">
        <f t="shared" si="0"/>
        <v>0</v>
      </c>
      <c r="I21" s="29"/>
      <c r="J21" s="30"/>
      <c r="K21" s="16">
        <f t="shared" si="1"/>
        <v>0</v>
      </c>
      <c r="L21" s="22">
        <f t="shared" si="2"/>
        <v>0</v>
      </c>
      <c r="M21" s="17">
        <f t="shared" si="3"/>
        <v>0</v>
      </c>
      <c r="N21" s="17">
        <f t="shared" si="4"/>
        <v>0</v>
      </c>
      <c r="O21" s="17">
        <f t="shared" si="5"/>
        <v>0</v>
      </c>
      <c r="P21" s="16">
        <f t="shared" si="6"/>
        <v>0</v>
      </c>
    </row>
    <row r="22" spans="2:16" s="5" customFormat="1" ht="23" x14ac:dyDescent="0.35">
      <c r="B22" s="18">
        <f t="shared" si="7"/>
        <v>4</v>
      </c>
      <c r="C22" s="40" t="s">
        <v>219</v>
      </c>
      <c r="D22" s="20" t="s">
        <v>41</v>
      </c>
      <c r="E22" s="21">
        <v>27.8</v>
      </c>
      <c r="F22" s="83"/>
      <c r="G22" s="29"/>
      <c r="H22" s="15">
        <f t="shared" si="0"/>
        <v>0</v>
      </c>
      <c r="I22" s="29"/>
      <c r="J22" s="30"/>
      <c r="K22" s="16">
        <f t="shared" si="1"/>
        <v>0</v>
      </c>
      <c r="L22" s="22">
        <f t="shared" si="2"/>
        <v>0</v>
      </c>
      <c r="M22" s="17">
        <f t="shared" si="3"/>
        <v>0</v>
      </c>
      <c r="N22" s="17">
        <f t="shared" si="4"/>
        <v>0</v>
      </c>
      <c r="O22" s="17">
        <f t="shared" si="5"/>
        <v>0</v>
      </c>
      <c r="P22" s="16">
        <f t="shared" si="6"/>
        <v>0</v>
      </c>
    </row>
    <row r="23" spans="2:16" s="5" customFormat="1" ht="23" x14ac:dyDescent="0.35">
      <c r="B23" s="18">
        <f t="shared" si="7"/>
        <v>5</v>
      </c>
      <c r="C23" s="40" t="s">
        <v>220</v>
      </c>
      <c r="D23" s="20" t="s">
        <v>41</v>
      </c>
      <c r="E23" s="21">
        <v>174</v>
      </c>
      <c r="F23" s="83"/>
      <c r="G23" s="29"/>
      <c r="H23" s="15">
        <f t="shared" si="0"/>
        <v>0</v>
      </c>
      <c r="I23" s="29"/>
      <c r="J23" s="30"/>
      <c r="K23" s="16">
        <f t="shared" si="1"/>
        <v>0</v>
      </c>
      <c r="L23" s="22">
        <f t="shared" si="2"/>
        <v>0</v>
      </c>
      <c r="M23" s="17">
        <f t="shared" si="3"/>
        <v>0</v>
      </c>
      <c r="N23" s="17">
        <f t="shared" si="4"/>
        <v>0</v>
      </c>
      <c r="O23" s="17">
        <f t="shared" si="5"/>
        <v>0</v>
      </c>
      <c r="P23" s="16">
        <f t="shared" si="6"/>
        <v>0</v>
      </c>
    </row>
    <row r="24" spans="2:16" s="5" customFormat="1" ht="23" x14ac:dyDescent="0.35">
      <c r="B24" s="18">
        <f t="shared" si="7"/>
        <v>6</v>
      </c>
      <c r="C24" s="40" t="s">
        <v>221</v>
      </c>
      <c r="D24" s="20" t="s">
        <v>41</v>
      </c>
      <c r="E24" s="21">
        <v>548.4</v>
      </c>
      <c r="F24" s="83"/>
      <c r="G24" s="29"/>
      <c r="H24" s="15">
        <f t="shared" si="0"/>
        <v>0</v>
      </c>
      <c r="I24" s="29"/>
      <c r="J24" s="30"/>
      <c r="K24" s="16">
        <f t="shared" si="1"/>
        <v>0</v>
      </c>
      <c r="L24" s="22">
        <f t="shared" si="2"/>
        <v>0</v>
      </c>
      <c r="M24" s="17">
        <f t="shared" si="3"/>
        <v>0</v>
      </c>
      <c r="N24" s="17">
        <f t="shared" si="4"/>
        <v>0</v>
      </c>
      <c r="O24" s="17">
        <f t="shared" si="5"/>
        <v>0</v>
      </c>
      <c r="P24" s="16">
        <f t="shared" si="6"/>
        <v>0</v>
      </c>
    </row>
    <row r="25" spans="2:16" s="5" customFormat="1" ht="23" x14ac:dyDescent="0.35">
      <c r="B25" s="18">
        <f t="shared" si="7"/>
        <v>7</v>
      </c>
      <c r="C25" s="40" t="s">
        <v>222</v>
      </c>
      <c r="D25" s="20" t="s">
        <v>41</v>
      </c>
      <c r="E25" s="21">
        <v>17.399999999999999</v>
      </c>
      <c r="F25" s="83"/>
      <c r="G25" s="29"/>
      <c r="H25" s="15">
        <f t="shared" si="0"/>
        <v>0</v>
      </c>
      <c r="I25" s="29"/>
      <c r="J25" s="30"/>
      <c r="K25" s="16">
        <f t="shared" si="1"/>
        <v>0</v>
      </c>
      <c r="L25" s="22">
        <f t="shared" si="2"/>
        <v>0</v>
      </c>
      <c r="M25" s="17">
        <f t="shared" si="3"/>
        <v>0</v>
      </c>
      <c r="N25" s="17">
        <f t="shared" si="4"/>
        <v>0</v>
      </c>
      <c r="O25" s="17">
        <f t="shared" si="5"/>
        <v>0</v>
      </c>
      <c r="P25" s="16">
        <f t="shared" si="6"/>
        <v>0</v>
      </c>
    </row>
    <row r="26" spans="2:16" s="5" customFormat="1" ht="23" x14ac:dyDescent="0.35">
      <c r="B26" s="18">
        <f t="shared" si="7"/>
        <v>8</v>
      </c>
      <c r="C26" s="40" t="s">
        <v>223</v>
      </c>
      <c r="D26" s="20" t="s">
        <v>41</v>
      </c>
      <c r="E26" s="21">
        <v>101.1</v>
      </c>
      <c r="F26" s="83"/>
      <c r="G26" s="29"/>
      <c r="H26" s="15">
        <f t="shared" si="0"/>
        <v>0</v>
      </c>
      <c r="I26" s="29"/>
      <c r="J26" s="30"/>
      <c r="K26" s="16">
        <f t="shared" si="1"/>
        <v>0</v>
      </c>
      <c r="L26" s="22">
        <f t="shared" si="2"/>
        <v>0</v>
      </c>
      <c r="M26" s="17">
        <f t="shared" si="3"/>
        <v>0</v>
      </c>
      <c r="N26" s="17">
        <f t="shared" si="4"/>
        <v>0</v>
      </c>
      <c r="O26" s="17">
        <f t="shared" si="5"/>
        <v>0</v>
      </c>
      <c r="P26" s="16">
        <f t="shared" si="6"/>
        <v>0</v>
      </c>
    </row>
    <row r="27" spans="2:16" s="5" customFormat="1" ht="23" x14ac:dyDescent="0.35">
      <c r="B27" s="18">
        <f t="shared" si="7"/>
        <v>9</v>
      </c>
      <c r="C27" s="40" t="s">
        <v>224</v>
      </c>
      <c r="D27" s="20" t="s">
        <v>69</v>
      </c>
      <c r="E27" s="21">
        <v>62</v>
      </c>
      <c r="F27" s="83"/>
      <c r="G27" s="29"/>
      <c r="H27" s="15">
        <f t="shared" si="0"/>
        <v>0</v>
      </c>
      <c r="I27" s="29"/>
      <c r="J27" s="30"/>
      <c r="K27" s="16">
        <f t="shared" si="1"/>
        <v>0</v>
      </c>
      <c r="L27" s="22">
        <f t="shared" si="2"/>
        <v>0</v>
      </c>
      <c r="M27" s="17">
        <f t="shared" si="3"/>
        <v>0</v>
      </c>
      <c r="N27" s="17">
        <f t="shared" si="4"/>
        <v>0</v>
      </c>
      <c r="O27" s="17">
        <f t="shared" si="5"/>
        <v>0</v>
      </c>
      <c r="P27" s="16">
        <f t="shared" si="6"/>
        <v>0</v>
      </c>
    </row>
    <row r="28" spans="2:16" s="5" customFormat="1" ht="23" x14ac:dyDescent="0.35">
      <c r="B28" s="18">
        <f t="shared" si="7"/>
        <v>10</v>
      </c>
      <c r="C28" s="40" t="s">
        <v>225</v>
      </c>
      <c r="D28" s="20" t="s">
        <v>58</v>
      </c>
      <c r="E28" s="21">
        <v>1</v>
      </c>
      <c r="F28" s="83"/>
      <c r="G28" s="29"/>
      <c r="H28" s="15">
        <f t="shared" si="0"/>
        <v>0</v>
      </c>
      <c r="I28" s="29"/>
      <c r="J28" s="30"/>
      <c r="K28" s="16">
        <f t="shared" si="1"/>
        <v>0</v>
      </c>
      <c r="L28" s="22">
        <f t="shared" si="2"/>
        <v>0</v>
      </c>
      <c r="M28" s="17">
        <f t="shared" si="3"/>
        <v>0</v>
      </c>
      <c r="N28" s="17">
        <f t="shared" si="4"/>
        <v>0</v>
      </c>
      <c r="O28" s="17">
        <f t="shared" si="5"/>
        <v>0</v>
      </c>
      <c r="P28" s="16">
        <f t="shared" si="6"/>
        <v>0</v>
      </c>
    </row>
    <row r="29" spans="2:16" s="5" customFormat="1" ht="23" x14ac:dyDescent="0.35">
      <c r="B29" s="18">
        <f t="shared" si="7"/>
        <v>11</v>
      </c>
      <c r="C29" s="40" t="s">
        <v>226</v>
      </c>
      <c r="D29" s="20" t="s">
        <v>69</v>
      </c>
      <c r="E29" s="21">
        <v>1</v>
      </c>
      <c r="F29" s="83"/>
      <c r="G29" s="29"/>
      <c r="H29" s="15">
        <f t="shared" si="0"/>
        <v>0</v>
      </c>
      <c r="I29" s="29"/>
      <c r="J29" s="30"/>
      <c r="K29" s="16">
        <f t="shared" si="1"/>
        <v>0</v>
      </c>
      <c r="L29" s="22">
        <f t="shared" si="2"/>
        <v>0</v>
      </c>
      <c r="M29" s="17">
        <f t="shared" si="3"/>
        <v>0</v>
      </c>
      <c r="N29" s="17">
        <f t="shared" si="4"/>
        <v>0</v>
      </c>
      <c r="O29" s="17">
        <f t="shared" si="5"/>
        <v>0</v>
      </c>
      <c r="P29" s="16">
        <f t="shared" si="6"/>
        <v>0</v>
      </c>
    </row>
    <row r="30" spans="2:16" s="5" customFormat="1" ht="23" x14ac:dyDescent="0.35">
      <c r="B30" s="18">
        <f t="shared" si="7"/>
        <v>12</v>
      </c>
      <c r="C30" s="40" t="s">
        <v>227</v>
      </c>
      <c r="D30" s="20" t="s">
        <v>58</v>
      </c>
      <c r="E30" s="21">
        <v>1</v>
      </c>
      <c r="F30" s="83"/>
      <c r="G30" s="29"/>
      <c r="H30" s="15">
        <f t="shared" si="0"/>
        <v>0</v>
      </c>
      <c r="I30" s="29"/>
      <c r="J30" s="30"/>
      <c r="K30" s="16">
        <f t="shared" si="1"/>
        <v>0</v>
      </c>
      <c r="L30" s="22">
        <f t="shared" si="2"/>
        <v>0</v>
      </c>
      <c r="M30" s="17">
        <f t="shared" si="3"/>
        <v>0</v>
      </c>
      <c r="N30" s="17">
        <f t="shared" si="4"/>
        <v>0</v>
      </c>
      <c r="O30" s="17">
        <f t="shared" si="5"/>
        <v>0</v>
      </c>
      <c r="P30" s="16">
        <f t="shared" si="6"/>
        <v>0</v>
      </c>
    </row>
    <row r="31" spans="2:16" s="5" customFormat="1" ht="23" x14ac:dyDescent="0.35">
      <c r="B31" s="18">
        <f t="shared" si="7"/>
        <v>13</v>
      </c>
      <c r="C31" s="40" t="s">
        <v>228</v>
      </c>
      <c r="D31" s="20" t="s">
        <v>63</v>
      </c>
      <c r="E31" s="21">
        <v>8</v>
      </c>
      <c r="F31" s="83"/>
      <c r="G31" s="29"/>
      <c r="H31" s="15">
        <f t="shared" si="0"/>
        <v>0</v>
      </c>
      <c r="I31" s="29"/>
      <c r="J31" s="30"/>
      <c r="K31" s="16">
        <f t="shared" si="1"/>
        <v>0</v>
      </c>
      <c r="L31" s="22">
        <f t="shared" si="2"/>
        <v>0</v>
      </c>
      <c r="M31" s="17">
        <f t="shared" si="3"/>
        <v>0</v>
      </c>
      <c r="N31" s="17">
        <f t="shared" si="4"/>
        <v>0</v>
      </c>
      <c r="O31" s="17">
        <f t="shared" si="5"/>
        <v>0</v>
      </c>
      <c r="P31" s="16">
        <f t="shared" si="6"/>
        <v>0</v>
      </c>
    </row>
    <row r="32" spans="2:16" s="5" customFormat="1" ht="23" x14ac:dyDescent="0.35">
      <c r="B32" s="18">
        <f t="shared" si="7"/>
        <v>14</v>
      </c>
      <c r="C32" s="40" t="s">
        <v>229</v>
      </c>
      <c r="D32" s="20" t="s">
        <v>58</v>
      </c>
      <c r="E32" s="21">
        <v>1</v>
      </c>
      <c r="F32" s="83"/>
      <c r="G32" s="29"/>
      <c r="H32" s="15">
        <f t="shared" si="0"/>
        <v>0</v>
      </c>
      <c r="I32" s="29"/>
      <c r="J32" s="30"/>
      <c r="K32" s="16">
        <f t="shared" si="1"/>
        <v>0</v>
      </c>
      <c r="L32" s="22">
        <f t="shared" si="2"/>
        <v>0</v>
      </c>
      <c r="M32" s="17">
        <f t="shared" si="3"/>
        <v>0</v>
      </c>
      <c r="N32" s="17">
        <f t="shared" si="4"/>
        <v>0</v>
      </c>
      <c r="O32" s="17">
        <f t="shared" si="5"/>
        <v>0</v>
      </c>
      <c r="P32" s="16">
        <f t="shared" si="6"/>
        <v>0</v>
      </c>
    </row>
    <row r="33" spans="2:16" s="5" customFormat="1" ht="23" x14ac:dyDescent="0.35">
      <c r="B33" s="18">
        <f t="shared" si="7"/>
        <v>15</v>
      </c>
      <c r="C33" s="40" t="s">
        <v>230</v>
      </c>
      <c r="D33" s="20" t="s">
        <v>58</v>
      </c>
      <c r="E33" s="21">
        <v>2</v>
      </c>
      <c r="F33" s="83"/>
      <c r="G33" s="29"/>
      <c r="H33" s="15">
        <f t="shared" si="0"/>
        <v>0</v>
      </c>
      <c r="I33" s="29"/>
      <c r="J33" s="30"/>
      <c r="K33" s="16">
        <f t="shared" si="1"/>
        <v>0</v>
      </c>
      <c r="L33" s="22">
        <f t="shared" si="2"/>
        <v>0</v>
      </c>
      <c r="M33" s="17">
        <f t="shared" si="3"/>
        <v>0</v>
      </c>
      <c r="N33" s="17">
        <f t="shared" si="4"/>
        <v>0</v>
      </c>
      <c r="O33" s="17">
        <f t="shared" si="5"/>
        <v>0</v>
      </c>
      <c r="P33" s="16">
        <f t="shared" si="6"/>
        <v>0</v>
      </c>
    </row>
    <row r="34" spans="2:16" s="5" customFormat="1" ht="23" x14ac:dyDescent="0.35">
      <c r="B34" s="18">
        <f t="shared" si="7"/>
        <v>16</v>
      </c>
      <c r="C34" s="40" t="s">
        <v>231</v>
      </c>
      <c r="D34" s="20" t="s">
        <v>58</v>
      </c>
      <c r="E34" s="21">
        <v>1</v>
      </c>
      <c r="F34" s="83"/>
      <c r="G34" s="29"/>
      <c r="H34" s="15">
        <f t="shared" si="0"/>
        <v>0</v>
      </c>
      <c r="I34" s="29"/>
      <c r="J34" s="30"/>
      <c r="K34" s="16">
        <f t="shared" si="1"/>
        <v>0</v>
      </c>
      <c r="L34" s="22">
        <f t="shared" si="2"/>
        <v>0</v>
      </c>
      <c r="M34" s="17">
        <f t="shared" si="3"/>
        <v>0</v>
      </c>
      <c r="N34" s="17">
        <f t="shared" si="4"/>
        <v>0</v>
      </c>
      <c r="O34" s="17">
        <f t="shared" si="5"/>
        <v>0</v>
      </c>
      <c r="P34" s="16">
        <f t="shared" si="6"/>
        <v>0</v>
      </c>
    </row>
    <row r="35" spans="2:16" s="5" customFormat="1" ht="23" x14ac:dyDescent="0.35">
      <c r="B35" s="18">
        <f t="shared" si="7"/>
        <v>17</v>
      </c>
      <c r="C35" s="40" t="s">
        <v>232</v>
      </c>
      <c r="D35" s="20" t="s">
        <v>58</v>
      </c>
      <c r="E35" s="21">
        <v>1</v>
      </c>
      <c r="F35" s="83"/>
      <c r="G35" s="29"/>
      <c r="H35" s="15">
        <f t="shared" si="0"/>
        <v>0</v>
      </c>
      <c r="I35" s="29"/>
      <c r="J35" s="30"/>
      <c r="K35" s="16">
        <f t="shared" si="1"/>
        <v>0</v>
      </c>
      <c r="L35" s="22">
        <f t="shared" si="2"/>
        <v>0</v>
      </c>
      <c r="M35" s="17">
        <f t="shared" si="3"/>
        <v>0</v>
      </c>
      <c r="N35" s="17">
        <f t="shared" si="4"/>
        <v>0</v>
      </c>
      <c r="O35" s="17">
        <f t="shared" si="5"/>
        <v>0</v>
      </c>
      <c r="P35" s="16">
        <f t="shared" si="6"/>
        <v>0</v>
      </c>
    </row>
    <row r="36" spans="2:16" s="5" customFormat="1" ht="23" x14ac:dyDescent="0.35">
      <c r="B36" s="18">
        <f t="shared" si="7"/>
        <v>18</v>
      </c>
      <c r="C36" s="40" t="s">
        <v>233</v>
      </c>
      <c r="D36" s="20" t="s">
        <v>63</v>
      </c>
      <c r="E36" s="21">
        <v>2</v>
      </c>
      <c r="F36" s="83"/>
      <c r="G36" s="29"/>
      <c r="H36" s="15">
        <f t="shared" si="0"/>
        <v>0</v>
      </c>
      <c r="I36" s="29"/>
      <c r="J36" s="30"/>
      <c r="K36" s="16">
        <f t="shared" si="1"/>
        <v>0</v>
      </c>
      <c r="L36" s="22">
        <f t="shared" si="2"/>
        <v>0</v>
      </c>
      <c r="M36" s="17">
        <f t="shared" si="3"/>
        <v>0</v>
      </c>
      <c r="N36" s="17">
        <f t="shared" si="4"/>
        <v>0</v>
      </c>
      <c r="O36" s="17">
        <f t="shared" si="5"/>
        <v>0</v>
      </c>
      <c r="P36" s="16">
        <f t="shared" si="6"/>
        <v>0</v>
      </c>
    </row>
    <row r="37" spans="2:16" s="5" customFormat="1" ht="23" x14ac:dyDescent="0.35">
      <c r="B37" s="18">
        <f t="shared" si="7"/>
        <v>19</v>
      </c>
      <c r="C37" s="40" t="s">
        <v>228</v>
      </c>
      <c r="D37" s="20" t="s">
        <v>63</v>
      </c>
      <c r="E37" s="21">
        <v>2</v>
      </c>
      <c r="F37" s="83"/>
      <c r="G37" s="29"/>
      <c r="H37" s="15">
        <f t="shared" si="0"/>
        <v>0</v>
      </c>
      <c r="I37" s="29"/>
      <c r="J37" s="30"/>
      <c r="K37" s="16">
        <f t="shared" si="1"/>
        <v>0</v>
      </c>
      <c r="L37" s="22">
        <f t="shared" si="2"/>
        <v>0</v>
      </c>
      <c r="M37" s="17">
        <f t="shared" si="3"/>
        <v>0</v>
      </c>
      <c r="N37" s="17">
        <f t="shared" si="4"/>
        <v>0</v>
      </c>
      <c r="O37" s="17">
        <f t="shared" si="5"/>
        <v>0</v>
      </c>
      <c r="P37" s="16">
        <f t="shared" si="6"/>
        <v>0</v>
      </c>
    </row>
    <row r="38" spans="2:16" x14ac:dyDescent="0.35">
      <c r="B38" s="18">
        <f t="shared" si="7"/>
        <v>20</v>
      </c>
      <c r="C38" s="40" t="s">
        <v>234</v>
      </c>
      <c r="D38" s="20" t="s">
        <v>58</v>
      </c>
      <c r="E38" s="21">
        <v>1</v>
      </c>
      <c r="F38" s="83"/>
      <c r="G38" s="29"/>
      <c r="H38" s="15">
        <f t="shared" si="0"/>
        <v>0</v>
      </c>
      <c r="I38" s="29"/>
      <c r="J38" s="30"/>
      <c r="K38" s="16">
        <f t="shared" si="1"/>
        <v>0</v>
      </c>
      <c r="L38" s="22">
        <f t="shared" si="2"/>
        <v>0</v>
      </c>
      <c r="M38" s="17">
        <f t="shared" si="3"/>
        <v>0</v>
      </c>
      <c r="N38" s="17">
        <f t="shared" si="4"/>
        <v>0</v>
      </c>
      <c r="O38" s="17">
        <f t="shared" si="5"/>
        <v>0</v>
      </c>
      <c r="P38" s="16">
        <f t="shared" si="6"/>
        <v>0</v>
      </c>
    </row>
    <row r="39" spans="2:16" ht="23" x14ac:dyDescent="0.35">
      <c r="B39" s="18">
        <f t="shared" si="7"/>
        <v>21</v>
      </c>
      <c r="C39" s="40" t="s">
        <v>235</v>
      </c>
      <c r="D39" s="20" t="s">
        <v>41</v>
      </c>
      <c r="E39" s="21">
        <v>5</v>
      </c>
      <c r="F39" s="83"/>
      <c r="G39" s="29"/>
      <c r="H39" s="15">
        <f t="shared" si="0"/>
        <v>0</v>
      </c>
      <c r="I39" s="29"/>
      <c r="J39" s="30"/>
      <c r="K39" s="16">
        <f t="shared" si="1"/>
        <v>0</v>
      </c>
      <c r="L39" s="22">
        <f t="shared" si="2"/>
        <v>0</v>
      </c>
      <c r="M39" s="17">
        <f t="shared" si="3"/>
        <v>0</v>
      </c>
      <c r="N39" s="17">
        <f t="shared" si="4"/>
        <v>0</v>
      </c>
      <c r="O39" s="17">
        <f t="shared" si="5"/>
        <v>0</v>
      </c>
      <c r="P39" s="16">
        <f t="shared" si="6"/>
        <v>0</v>
      </c>
    </row>
    <row r="40" spans="2:16" ht="23" x14ac:dyDescent="0.35">
      <c r="B40" s="18">
        <f t="shared" si="7"/>
        <v>22</v>
      </c>
      <c r="C40" s="40" t="s">
        <v>236</v>
      </c>
      <c r="D40" s="20" t="s">
        <v>41</v>
      </c>
      <c r="E40" s="21">
        <v>50</v>
      </c>
      <c r="F40" s="83"/>
      <c r="G40" s="29"/>
      <c r="H40" s="15">
        <f t="shared" si="0"/>
        <v>0</v>
      </c>
      <c r="I40" s="29"/>
      <c r="J40" s="30"/>
      <c r="K40" s="16">
        <f t="shared" si="1"/>
        <v>0</v>
      </c>
      <c r="L40" s="22">
        <f t="shared" si="2"/>
        <v>0</v>
      </c>
      <c r="M40" s="17">
        <f t="shared" si="3"/>
        <v>0</v>
      </c>
      <c r="N40" s="17">
        <f t="shared" si="4"/>
        <v>0</v>
      </c>
      <c r="O40" s="17">
        <f t="shared" si="5"/>
        <v>0</v>
      </c>
      <c r="P40" s="16">
        <f t="shared" si="6"/>
        <v>0</v>
      </c>
    </row>
    <row r="41" spans="2:16" ht="23" x14ac:dyDescent="0.35">
      <c r="B41" s="18">
        <f t="shared" si="7"/>
        <v>23</v>
      </c>
      <c r="C41" s="40" t="s">
        <v>237</v>
      </c>
      <c r="D41" s="20" t="s">
        <v>58</v>
      </c>
      <c r="E41" s="21">
        <v>2</v>
      </c>
      <c r="F41" s="83"/>
      <c r="G41" s="29"/>
      <c r="H41" s="15">
        <f t="shared" si="0"/>
        <v>0</v>
      </c>
      <c r="I41" s="29"/>
      <c r="J41" s="30"/>
      <c r="K41" s="16">
        <f t="shared" si="1"/>
        <v>0</v>
      </c>
      <c r="L41" s="22">
        <f t="shared" si="2"/>
        <v>0</v>
      </c>
      <c r="M41" s="17">
        <f t="shared" si="3"/>
        <v>0</v>
      </c>
      <c r="N41" s="17">
        <f t="shared" si="4"/>
        <v>0</v>
      </c>
      <c r="O41" s="17">
        <f t="shared" si="5"/>
        <v>0</v>
      </c>
      <c r="P41" s="16">
        <f t="shared" si="6"/>
        <v>0</v>
      </c>
    </row>
    <row r="42" spans="2:16" ht="14.5" thickBot="1" x14ac:dyDescent="0.4">
      <c r="B42" s="18"/>
      <c r="C42" s="19"/>
      <c r="D42" s="20"/>
      <c r="E42" s="21"/>
      <c r="F42" s="25"/>
      <c r="G42" s="26"/>
      <c r="H42" s="27"/>
      <c r="I42" s="27"/>
      <c r="J42" s="27"/>
      <c r="K42" s="28"/>
      <c r="L42" s="14"/>
      <c r="M42" s="17"/>
      <c r="N42" s="17"/>
      <c r="O42" s="17"/>
      <c r="P42" s="16"/>
    </row>
    <row r="43" spans="2:16" ht="30.75" customHeight="1" thickTop="1" x14ac:dyDescent="0.35">
      <c r="B43" s="73"/>
      <c r="C43" s="193" t="s">
        <v>94</v>
      </c>
      <c r="D43" s="193"/>
      <c r="E43" s="193"/>
      <c r="F43" s="193"/>
      <c r="G43" s="193"/>
      <c r="H43" s="193"/>
      <c r="I43" s="193"/>
      <c r="J43" s="193"/>
      <c r="K43" s="193"/>
      <c r="L43" s="74">
        <f>SUM(L19:L42)</f>
        <v>0</v>
      </c>
      <c r="M43" s="36">
        <f>SUM(M19:M42)</f>
        <v>0</v>
      </c>
      <c r="N43" s="36">
        <f>SUM(N19:N42)</f>
        <v>0</v>
      </c>
      <c r="O43" s="36">
        <f>SUM(O19:O42)</f>
        <v>0</v>
      </c>
      <c r="P43" s="75">
        <f>SUM(P19:P42)</f>
        <v>0</v>
      </c>
    </row>
    <row r="44" spans="2:16" s="6" customFormat="1" ht="12.5" x14ac:dyDescent="0.35"/>
    <row r="45" spans="2:16" s="6" customFormat="1" x14ac:dyDescent="0.35">
      <c r="H45" s="23"/>
      <c r="I45" s="23"/>
      <c r="J45" s="23"/>
      <c r="K45" s="23"/>
      <c r="L45" s="23"/>
      <c r="M45" s="23"/>
      <c r="N45" s="23"/>
      <c r="O45" s="23"/>
      <c r="P45" s="23"/>
    </row>
    <row r="46" spans="2:16" s="6" customFormat="1" ht="14.25" customHeight="1" x14ac:dyDescent="0.35">
      <c r="C46" s="3" t="s">
        <v>27</v>
      </c>
      <c r="D46" s="146"/>
      <c r="E46" s="146"/>
      <c r="F46" s="146"/>
      <c r="G46" s="146"/>
      <c r="H46" s="146"/>
      <c r="I46" s="146"/>
      <c r="J46" s="23"/>
      <c r="K46" s="23"/>
      <c r="L46" s="23"/>
      <c r="M46" s="23"/>
      <c r="N46" s="23"/>
      <c r="O46" s="23"/>
      <c r="P46" s="23"/>
    </row>
    <row r="47" spans="2:16" s="6" customFormat="1" ht="15" customHeight="1" x14ac:dyDescent="0.35">
      <c r="D47" s="156" t="s">
        <v>15</v>
      </c>
      <c r="E47" s="156"/>
      <c r="F47" s="156"/>
      <c r="G47" s="156"/>
      <c r="H47" s="156"/>
      <c r="I47" s="156"/>
      <c r="J47" s="23"/>
      <c r="K47" s="23"/>
      <c r="L47" s="23"/>
      <c r="M47" s="23"/>
      <c r="N47" s="23"/>
      <c r="O47" s="23"/>
      <c r="P47" s="23"/>
    </row>
    <row r="50" spans="3:9" x14ac:dyDescent="0.35">
      <c r="C50" s="3" t="s">
        <v>14</v>
      </c>
      <c r="D50" s="146"/>
      <c r="E50" s="146"/>
      <c r="F50" s="146"/>
      <c r="G50" s="146"/>
      <c r="H50" s="146"/>
      <c r="I50" s="146"/>
    </row>
    <row r="51" spans="3:9" x14ac:dyDescent="0.35">
      <c r="C51" s="6"/>
      <c r="D51" s="156" t="s">
        <v>15</v>
      </c>
      <c r="E51" s="156"/>
      <c r="F51" s="156"/>
      <c r="G51" s="156"/>
      <c r="H51" s="156"/>
      <c r="I51" s="156"/>
    </row>
    <row r="52" spans="3:9" x14ac:dyDescent="0.35">
      <c r="C52" s="3" t="s">
        <v>26</v>
      </c>
      <c r="D52" s="168"/>
      <c r="E52" s="168"/>
      <c r="F52" s="168"/>
    </row>
  </sheetData>
  <mergeCells count="34">
    <mergeCell ref="D5:O5"/>
    <mergeCell ref="M1:P1"/>
    <mergeCell ref="C2:H2"/>
    <mergeCell ref="I2:J2"/>
    <mergeCell ref="C3:O3"/>
    <mergeCell ref="C4:O4"/>
    <mergeCell ref="B13:B17"/>
    <mergeCell ref="C13:C17"/>
    <mergeCell ref="D13:D17"/>
    <mergeCell ref="E13:E17"/>
    <mergeCell ref="F13:K13"/>
    <mergeCell ref="D6:O6"/>
    <mergeCell ref="D7:O7"/>
    <mergeCell ref="D8:G8"/>
    <mergeCell ref="O10:P10"/>
    <mergeCell ref="O11:P11"/>
    <mergeCell ref="L13:P13"/>
    <mergeCell ref="F14:F17"/>
    <mergeCell ref="G14:G17"/>
    <mergeCell ref="H14:H17"/>
    <mergeCell ref="I14:I17"/>
    <mergeCell ref="J14:J17"/>
    <mergeCell ref="K14:K17"/>
    <mergeCell ref="L14:L17"/>
    <mergeCell ref="M14:M17"/>
    <mergeCell ref="N14:N17"/>
    <mergeCell ref="D51:I51"/>
    <mergeCell ref="D52:F52"/>
    <mergeCell ref="O14:O17"/>
    <mergeCell ref="P14:P17"/>
    <mergeCell ref="C43:K43"/>
    <mergeCell ref="D46:I46"/>
    <mergeCell ref="D47:I47"/>
    <mergeCell ref="D50:I50"/>
  </mergeCells>
  <conditionalFormatting sqref="C19:C42">
    <cfRule type="expression" priority="1" stopIfTrue="1">
      <formula>#REF!</formula>
    </cfRule>
  </conditionalFormatting>
  <printOptions horizontalCentered="1"/>
  <pageMargins left="0.51181102362204722" right="0.51181102362204722" top="0.78740157480314965" bottom="0.78740157480314965" header="0.31496062992125984" footer="0.31496062992125984"/>
  <pageSetup paperSize="9" scale="81" fitToHeight="0" orientation="landscape" r:id="rId1"/>
  <headerFooter>
    <oddFooter>&amp;L&amp;"Arial,полужирный"&amp;8&amp;F&amp;C&amp;8Lapa  &amp;P no &amp;N&amp;R&amp;8&amp;A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0FF57D-FCBE-4EB0-B842-53D5960D30AA}">
  <sheetPr>
    <pageSetUpPr fitToPage="1"/>
  </sheetPr>
  <dimension ref="B1:S46"/>
  <sheetViews>
    <sheetView zoomScaleNormal="100" workbookViewId="0"/>
  </sheetViews>
  <sheetFormatPr defaultColWidth="9.1796875" defaultRowHeight="14" x14ac:dyDescent="0.35"/>
  <cols>
    <col min="1" max="1" width="9.1796875" style="23"/>
    <col min="2" max="2" width="9" style="23" customWidth="1"/>
    <col min="3" max="3" width="42.26953125" style="23" customWidth="1"/>
    <col min="4" max="4" width="7.54296875" style="23" customWidth="1"/>
    <col min="5" max="8" width="8.1796875" style="23" customWidth="1"/>
    <col min="9" max="9" width="10.26953125" style="23" customWidth="1"/>
    <col min="10" max="10" width="8.54296875" style="23" customWidth="1"/>
    <col min="11" max="13" width="9.1796875" style="23" customWidth="1"/>
    <col min="14" max="14" width="10.26953125" style="23" customWidth="1"/>
    <col min="15" max="15" width="9.1796875" style="23" customWidth="1"/>
    <col min="16" max="16" width="10.1796875" style="23" customWidth="1"/>
    <col min="17" max="16384" width="9.1796875" style="23"/>
  </cols>
  <sheetData>
    <row r="1" spans="2:19" s="1" customFormat="1" ht="40.5" customHeight="1" x14ac:dyDescent="0.25">
      <c r="D1" s="2"/>
      <c r="M1" s="121" t="s">
        <v>89</v>
      </c>
      <c r="N1" s="121"/>
      <c r="O1" s="121"/>
      <c r="P1" s="121"/>
    </row>
    <row r="2" spans="2:19" s="31" customFormat="1" ht="15" customHeight="1" x14ac:dyDescent="0.35">
      <c r="B2" s="32"/>
      <c r="C2" s="166" t="s">
        <v>0</v>
      </c>
      <c r="D2" s="166"/>
      <c r="E2" s="166"/>
      <c r="F2" s="166"/>
      <c r="G2" s="166"/>
      <c r="H2" s="166"/>
      <c r="I2" s="167" t="s">
        <v>107</v>
      </c>
      <c r="J2" s="167"/>
      <c r="K2" s="32"/>
      <c r="L2" s="32"/>
      <c r="M2" s="32"/>
      <c r="N2" s="32"/>
      <c r="O2" s="32"/>
      <c r="P2" s="32"/>
    </row>
    <row r="3" spans="2:19" s="5" customFormat="1" ht="24.75" customHeight="1" x14ac:dyDescent="0.35">
      <c r="B3" s="31"/>
      <c r="C3" s="165" t="s">
        <v>99</v>
      </c>
      <c r="D3" s="165"/>
      <c r="E3" s="165"/>
      <c r="F3" s="165"/>
      <c r="G3" s="165"/>
      <c r="H3" s="165"/>
      <c r="I3" s="165"/>
      <c r="J3" s="165"/>
      <c r="K3" s="165"/>
      <c r="L3" s="165"/>
      <c r="M3" s="165"/>
      <c r="N3" s="165"/>
      <c r="O3" s="165"/>
      <c r="P3" s="31"/>
    </row>
    <row r="4" spans="2:19" s="5" customFormat="1" x14ac:dyDescent="0.35">
      <c r="B4" s="31"/>
      <c r="C4" s="156" t="s">
        <v>29</v>
      </c>
      <c r="D4" s="156"/>
      <c r="E4" s="156"/>
      <c r="F4" s="156"/>
      <c r="G4" s="156"/>
      <c r="H4" s="156"/>
      <c r="I4" s="156"/>
      <c r="J4" s="156"/>
      <c r="K4" s="156"/>
      <c r="L4" s="156"/>
      <c r="M4" s="156"/>
      <c r="N4" s="156"/>
      <c r="O4" s="156"/>
      <c r="P4" s="31"/>
      <c r="S4" s="6"/>
    </row>
    <row r="5" spans="2:19" s="53" customFormat="1" ht="13" x14ac:dyDescent="0.35">
      <c r="B5" s="52" t="s">
        <v>1</v>
      </c>
      <c r="C5" s="60"/>
      <c r="D5" s="155" t="str">
        <f>Koptame!C13</f>
        <v>Ārējo lietus, ražošanas un sadzīves kanalizācijas tīklu modernizācija Kleistu ielā 28 (autobusu parks Nr.6), Rīgā</v>
      </c>
      <c r="E5" s="155"/>
      <c r="F5" s="155"/>
      <c r="G5" s="155"/>
      <c r="H5" s="155"/>
      <c r="I5" s="155"/>
      <c r="J5" s="155"/>
      <c r="K5" s="155"/>
      <c r="L5" s="155"/>
      <c r="M5" s="155"/>
      <c r="N5" s="155"/>
      <c r="O5" s="155"/>
      <c r="P5" s="60"/>
      <c r="S5" s="6"/>
    </row>
    <row r="6" spans="2:19" s="54" customFormat="1" ht="12.75" customHeight="1" x14ac:dyDescent="0.35">
      <c r="B6" s="52" t="s">
        <v>2</v>
      </c>
      <c r="C6" s="60"/>
      <c r="D6" s="155" t="str">
        <f>Koptame!C14</f>
        <v>Ārējie kanalizācijas tīkli un inženierbūves</v>
      </c>
      <c r="E6" s="155"/>
      <c r="F6" s="155"/>
      <c r="G6" s="155"/>
      <c r="H6" s="155"/>
      <c r="I6" s="155"/>
      <c r="J6" s="155"/>
      <c r="K6" s="155"/>
      <c r="L6" s="155"/>
      <c r="M6" s="155"/>
      <c r="N6" s="155"/>
      <c r="O6" s="155"/>
      <c r="P6" s="55"/>
      <c r="S6" s="6"/>
    </row>
    <row r="7" spans="2:19" s="54" customFormat="1" ht="12.75" customHeight="1" x14ac:dyDescent="0.35">
      <c r="B7" s="52" t="s">
        <v>3</v>
      </c>
      <c r="C7" s="60"/>
      <c r="D7" s="155" t="str">
        <f>Koptame!C15</f>
        <v>Kleistu iela 28, Rīga</v>
      </c>
      <c r="E7" s="155"/>
      <c r="F7" s="155"/>
      <c r="G7" s="155"/>
      <c r="H7" s="155"/>
      <c r="I7" s="155"/>
      <c r="J7" s="155"/>
      <c r="K7" s="155"/>
      <c r="L7" s="155"/>
      <c r="M7" s="155"/>
      <c r="N7" s="155"/>
      <c r="O7" s="155"/>
      <c r="P7" s="55"/>
      <c r="S7" s="6"/>
    </row>
    <row r="8" spans="2:19" s="54" customFormat="1" ht="12.75" customHeight="1" x14ac:dyDescent="0.35">
      <c r="B8" s="52" t="s">
        <v>25</v>
      </c>
      <c r="D8" s="139"/>
      <c r="E8" s="139"/>
      <c r="F8" s="139"/>
      <c r="G8" s="139"/>
      <c r="H8" s="55"/>
      <c r="I8" s="55"/>
      <c r="J8" s="55"/>
      <c r="K8" s="55"/>
      <c r="L8" s="55"/>
      <c r="M8" s="55"/>
      <c r="N8" s="55"/>
      <c r="O8" s="55"/>
      <c r="P8" s="55"/>
      <c r="S8" s="6"/>
    </row>
    <row r="9" spans="2:19" s="54" customFormat="1" ht="12.75" customHeight="1" x14ac:dyDescent="0.35">
      <c r="B9" s="52"/>
      <c r="D9" s="56"/>
      <c r="E9" s="56"/>
      <c r="F9" s="56"/>
      <c r="G9" s="56"/>
      <c r="H9" s="56"/>
      <c r="I9" s="56"/>
      <c r="J9" s="56"/>
      <c r="K9" s="56"/>
      <c r="L9" s="56"/>
      <c r="M9" s="56"/>
      <c r="N9" s="56"/>
      <c r="O9" s="56"/>
      <c r="P9" s="56"/>
      <c r="S9" s="6"/>
    </row>
    <row r="10" spans="2:19" s="6" customFormat="1" ht="13" x14ac:dyDescent="0.35">
      <c r="B10" s="56" t="s">
        <v>23</v>
      </c>
      <c r="D10" s="58"/>
      <c r="E10" s="58"/>
      <c r="F10" s="58"/>
      <c r="G10" s="58"/>
      <c r="H10" s="58"/>
      <c r="I10" s="58"/>
      <c r="J10" s="58"/>
      <c r="K10" s="58"/>
      <c r="L10" s="58"/>
      <c r="M10" s="58"/>
      <c r="N10" s="46" t="s">
        <v>4</v>
      </c>
      <c r="O10" s="173" t="str">
        <f>Koptame!C34</f>
        <v>01.07.2026.</v>
      </c>
      <c r="P10" s="173"/>
    </row>
    <row r="11" spans="2:19" s="6" customFormat="1" ht="15" customHeight="1" x14ac:dyDescent="0.35">
      <c r="B11" s="56"/>
      <c r="D11" s="58"/>
      <c r="E11" s="58"/>
      <c r="F11" s="58"/>
      <c r="G11" s="58"/>
      <c r="H11" s="58"/>
      <c r="I11" s="58"/>
      <c r="J11" s="58"/>
      <c r="K11" s="58"/>
      <c r="L11" s="58"/>
      <c r="M11" s="58"/>
      <c r="N11" s="46" t="s">
        <v>21</v>
      </c>
      <c r="O11" s="169">
        <f>P33</f>
        <v>0</v>
      </c>
      <c r="P11" s="169"/>
    </row>
    <row r="12" spans="2:19" s="6" customFormat="1" ht="13.5" thickBot="1" x14ac:dyDescent="0.4">
      <c r="K12" s="61"/>
      <c r="L12" s="61"/>
      <c r="M12" s="61"/>
      <c r="N12" s="61"/>
      <c r="O12" s="8"/>
      <c r="P12" s="8"/>
    </row>
    <row r="13" spans="2:19" s="6" customFormat="1" ht="12.75" customHeight="1" x14ac:dyDescent="0.35">
      <c r="B13" s="187" t="s">
        <v>5</v>
      </c>
      <c r="C13" s="190" t="s">
        <v>6</v>
      </c>
      <c r="D13" s="190" t="s">
        <v>7</v>
      </c>
      <c r="E13" s="177" t="s">
        <v>8</v>
      </c>
      <c r="F13" s="180" t="s">
        <v>9</v>
      </c>
      <c r="G13" s="181"/>
      <c r="H13" s="181"/>
      <c r="I13" s="181"/>
      <c r="J13" s="181"/>
      <c r="K13" s="182"/>
      <c r="L13" s="180" t="s">
        <v>10</v>
      </c>
      <c r="M13" s="181"/>
      <c r="N13" s="181"/>
      <c r="O13" s="181"/>
      <c r="P13" s="182"/>
    </row>
    <row r="14" spans="2:19" s="6" customFormat="1" ht="12.75" customHeight="1" x14ac:dyDescent="0.35">
      <c r="B14" s="188"/>
      <c r="C14" s="191"/>
      <c r="D14" s="191"/>
      <c r="E14" s="178"/>
      <c r="F14" s="183" t="s">
        <v>11</v>
      </c>
      <c r="G14" s="170" t="s">
        <v>12</v>
      </c>
      <c r="H14" s="170" t="s">
        <v>16</v>
      </c>
      <c r="I14" s="170" t="s">
        <v>17</v>
      </c>
      <c r="J14" s="170" t="s">
        <v>18</v>
      </c>
      <c r="K14" s="174" t="s">
        <v>19</v>
      </c>
      <c r="L14" s="183" t="s">
        <v>13</v>
      </c>
      <c r="M14" s="170" t="s">
        <v>16</v>
      </c>
      <c r="N14" s="170" t="s">
        <v>17</v>
      </c>
      <c r="O14" s="170" t="s">
        <v>18</v>
      </c>
      <c r="P14" s="174" t="s">
        <v>20</v>
      </c>
    </row>
    <row r="15" spans="2:19" s="6" customFormat="1" ht="15" customHeight="1" x14ac:dyDescent="0.35">
      <c r="B15" s="188"/>
      <c r="C15" s="191"/>
      <c r="D15" s="191"/>
      <c r="E15" s="178"/>
      <c r="F15" s="184"/>
      <c r="G15" s="171"/>
      <c r="H15" s="171"/>
      <c r="I15" s="171"/>
      <c r="J15" s="171"/>
      <c r="K15" s="175"/>
      <c r="L15" s="184"/>
      <c r="M15" s="171"/>
      <c r="N15" s="171"/>
      <c r="O15" s="171"/>
      <c r="P15" s="175"/>
    </row>
    <row r="16" spans="2:19" s="6" customFormat="1" ht="15" customHeight="1" x14ac:dyDescent="0.35">
      <c r="B16" s="188"/>
      <c r="C16" s="191"/>
      <c r="D16" s="191"/>
      <c r="E16" s="178"/>
      <c r="F16" s="184"/>
      <c r="G16" s="186"/>
      <c r="H16" s="171"/>
      <c r="I16" s="171"/>
      <c r="J16" s="171"/>
      <c r="K16" s="175"/>
      <c r="L16" s="184"/>
      <c r="M16" s="171"/>
      <c r="N16" s="171"/>
      <c r="O16" s="171"/>
      <c r="P16" s="175"/>
    </row>
    <row r="17" spans="2:16" s="6" customFormat="1" ht="15.75" customHeight="1" thickBot="1" x14ac:dyDescent="0.4">
      <c r="B17" s="189"/>
      <c r="C17" s="192"/>
      <c r="D17" s="192"/>
      <c r="E17" s="179"/>
      <c r="F17" s="185"/>
      <c r="G17" s="172"/>
      <c r="H17" s="172"/>
      <c r="I17" s="172"/>
      <c r="J17" s="172"/>
      <c r="K17" s="176"/>
      <c r="L17" s="185"/>
      <c r="M17" s="172"/>
      <c r="N17" s="172"/>
      <c r="O17" s="172"/>
      <c r="P17" s="176"/>
    </row>
    <row r="18" spans="2:16" s="6" customFormat="1" ht="13.5" thickTop="1" thickBot="1" x14ac:dyDescent="0.4">
      <c r="B18" s="9">
        <v>1</v>
      </c>
      <c r="C18" s="11">
        <v>2</v>
      </c>
      <c r="D18" s="11">
        <v>3</v>
      </c>
      <c r="E18" s="12">
        <v>4</v>
      </c>
      <c r="F18" s="9">
        <v>5</v>
      </c>
      <c r="G18" s="11">
        <v>6</v>
      </c>
      <c r="H18" s="11">
        <v>7</v>
      </c>
      <c r="I18" s="11">
        <v>8</v>
      </c>
      <c r="J18" s="11">
        <v>9</v>
      </c>
      <c r="K18" s="13">
        <v>10</v>
      </c>
      <c r="L18" s="9">
        <v>11</v>
      </c>
      <c r="M18" s="11">
        <v>12</v>
      </c>
      <c r="N18" s="11">
        <v>13</v>
      </c>
      <c r="O18" s="10">
        <v>14</v>
      </c>
      <c r="P18" s="13">
        <v>15</v>
      </c>
    </row>
    <row r="19" spans="2:16" s="5" customFormat="1" ht="23.5" thickTop="1" x14ac:dyDescent="0.35">
      <c r="B19" s="18">
        <v>1</v>
      </c>
      <c r="C19" s="37" t="s">
        <v>206</v>
      </c>
      <c r="D19" s="20"/>
      <c r="E19" s="82"/>
      <c r="F19" s="14"/>
      <c r="G19" s="80"/>
      <c r="H19" s="15"/>
      <c r="I19" s="80"/>
      <c r="J19" s="15"/>
      <c r="K19" s="16"/>
      <c r="L19" s="22"/>
      <c r="M19" s="17"/>
      <c r="N19" s="17"/>
      <c r="O19" s="17"/>
      <c r="P19" s="16"/>
    </row>
    <row r="20" spans="2:16" s="5" customFormat="1" x14ac:dyDescent="0.35">
      <c r="B20" s="18">
        <f>IF(B19&lt;&gt;"",B19+1,"")</f>
        <v>2</v>
      </c>
      <c r="C20" s="40" t="s">
        <v>207</v>
      </c>
      <c r="D20" s="20" t="s">
        <v>48</v>
      </c>
      <c r="E20" s="82">
        <v>7.84</v>
      </c>
      <c r="F20" s="83"/>
      <c r="G20" s="29"/>
      <c r="H20" s="15">
        <f t="shared" ref="H20:H31" si="0">ROUND(F20*G20,2)</f>
        <v>0</v>
      </c>
      <c r="I20" s="29"/>
      <c r="J20" s="30"/>
      <c r="K20" s="16">
        <f t="shared" ref="K20:K31" si="1">ROUND(SUM(H20:J20),2)</f>
        <v>0</v>
      </c>
      <c r="L20" s="22">
        <f t="shared" ref="L20:L31" si="2">ROUND(E20*F20,2)</f>
        <v>0</v>
      </c>
      <c r="M20" s="17">
        <f t="shared" ref="M20:M31" si="3">ROUND(E20*H20,2)</f>
        <v>0</v>
      </c>
      <c r="N20" s="17">
        <f t="shared" ref="N20:N31" si="4">ROUND(E20*I20,2)</f>
        <v>0</v>
      </c>
      <c r="O20" s="17">
        <f t="shared" ref="O20:O31" si="5">ROUND(E20*J20,2)</f>
        <v>0</v>
      </c>
      <c r="P20" s="16">
        <f t="shared" ref="P20:P31" si="6">ROUND(SUM(M20:O20),2)</f>
        <v>0</v>
      </c>
    </row>
    <row r="21" spans="2:16" s="5" customFormat="1" x14ac:dyDescent="0.35">
      <c r="B21" s="18">
        <f t="shared" ref="B21:B31" si="7">IF(B20&lt;&gt;"",B20+1,"")</f>
        <v>3</v>
      </c>
      <c r="C21" s="40" t="s">
        <v>208</v>
      </c>
      <c r="D21" s="20" t="s">
        <v>48</v>
      </c>
      <c r="E21" s="82">
        <v>5.17</v>
      </c>
      <c r="F21" s="83"/>
      <c r="G21" s="29"/>
      <c r="H21" s="15">
        <f t="shared" si="0"/>
        <v>0</v>
      </c>
      <c r="I21" s="29"/>
      <c r="J21" s="30"/>
      <c r="K21" s="16">
        <f t="shared" si="1"/>
        <v>0</v>
      </c>
      <c r="L21" s="22">
        <f t="shared" si="2"/>
        <v>0</v>
      </c>
      <c r="M21" s="17">
        <f t="shared" si="3"/>
        <v>0</v>
      </c>
      <c r="N21" s="17">
        <f t="shared" si="4"/>
        <v>0</v>
      </c>
      <c r="O21" s="17">
        <f t="shared" si="5"/>
        <v>0</v>
      </c>
      <c r="P21" s="16">
        <f t="shared" si="6"/>
        <v>0</v>
      </c>
    </row>
    <row r="22" spans="2:16" s="5" customFormat="1" ht="34.5" x14ac:dyDescent="0.35">
      <c r="B22" s="18">
        <f t="shared" si="7"/>
        <v>4</v>
      </c>
      <c r="C22" s="40" t="s">
        <v>209</v>
      </c>
      <c r="D22" s="20" t="s">
        <v>48</v>
      </c>
      <c r="E22" s="82">
        <v>17.95</v>
      </c>
      <c r="F22" s="83"/>
      <c r="G22" s="29"/>
      <c r="H22" s="15">
        <f t="shared" si="0"/>
        <v>0</v>
      </c>
      <c r="I22" s="29"/>
      <c r="J22" s="30"/>
      <c r="K22" s="16">
        <f t="shared" si="1"/>
        <v>0</v>
      </c>
      <c r="L22" s="22">
        <f t="shared" si="2"/>
        <v>0</v>
      </c>
      <c r="M22" s="17">
        <f t="shared" si="3"/>
        <v>0</v>
      </c>
      <c r="N22" s="17">
        <f t="shared" si="4"/>
        <v>0</v>
      </c>
      <c r="O22" s="17">
        <f t="shared" si="5"/>
        <v>0</v>
      </c>
      <c r="P22" s="16">
        <f t="shared" si="6"/>
        <v>0</v>
      </c>
    </row>
    <row r="23" spans="2:16" s="5" customFormat="1" x14ac:dyDescent="0.35">
      <c r="B23" s="18">
        <f t="shared" si="7"/>
        <v>5</v>
      </c>
      <c r="C23" s="40" t="s">
        <v>210</v>
      </c>
      <c r="D23" s="20" t="s">
        <v>211</v>
      </c>
      <c r="E23" s="82">
        <v>130</v>
      </c>
      <c r="F23" s="83"/>
      <c r="G23" s="29"/>
      <c r="H23" s="15">
        <f t="shared" si="0"/>
        <v>0</v>
      </c>
      <c r="I23" s="29"/>
      <c r="J23" s="30"/>
      <c r="K23" s="16">
        <f t="shared" si="1"/>
        <v>0</v>
      </c>
      <c r="L23" s="22">
        <f t="shared" si="2"/>
        <v>0</v>
      </c>
      <c r="M23" s="17">
        <f t="shared" si="3"/>
        <v>0</v>
      </c>
      <c r="N23" s="17">
        <f t="shared" si="4"/>
        <v>0</v>
      </c>
      <c r="O23" s="17">
        <f t="shared" si="5"/>
        <v>0</v>
      </c>
      <c r="P23" s="16">
        <f t="shared" si="6"/>
        <v>0</v>
      </c>
    </row>
    <row r="24" spans="2:16" s="5" customFormat="1" x14ac:dyDescent="0.35">
      <c r="B24" s="18">
        <f t="shared" si="7"/>
        <v>6</v>
      </c>
      <c r="C24" s="40" t="s">
        <v>212</v>
      </c>
      <c r="D24" s="20" t="s">
        <v>211</v>
      </c>
      <c r="E24" s="82">
        <v>830</v>
      </c>
      <c r="F24" s="83"/>
      <c r="G24" s="29"/>
      <c r="H24" s="15">
        <f t="shared" si="0"/>
        <v>0</v>
      </c>
      <c r="I24" s="29"/>
      <c r="J24" s="30"/>
      <c r="K24" s="16">
        <f t="shared" si="1"/>
        <v>0</v>
      </c>
      <c r="L24" s="22">
        <f t="shared" si="2"/>
        <v>0</v>
      </c>
      <c r="M24" s="17">
        <f t="shared" si="3"/>
        <v>0</v>
      </c>
      <c r="N24" s="17">
        <f t="shared" si="4"/>
        <v>0</v>
      </c>
      <c r="O24" s="17">
        <f t="shared" si="5"/>
        <v>0</v>
      </c>
      <c r="P24" s="16">
        <f t="shared" si="6"/>
        <v>0</v>
      </c>
    </row>
    <row r="25" spans="2:16" s="5" customFormat="1" x14ac:dyDescent="0.35">
      <c r="B25" s="18">
        <f t="shared" si="7"/>
        <v>7</v>
      </c>
      <c r="C25" s="40" t="s">
        <v>213</v>
      </c>
      <c r="D25" s="20" t="s">
        <v>211</v>
      </c>
      <c r="E25" s="82">
        <v>54.7</v>
      </c>
      <c r="F25" s="83"/>
      <c r="G25" s="29"/>
      <c r="H25" s="15">
        <f t="shared" si="0"/>
        <v>0</v>
      </c>
      <c r="I25" s="29"/>
      <c r="J25" s="30"/>
      <c r="K25" s="16">
        <f t="shared" si="1"/>
        <v>0</v>
      </c>
      <c r="L25" s="22">
        <f t="shared" si="2"/>
        <v>0</v>
      </c>
      <c r="M25" s="17">
        <f t="shared" si="3"/>
        <v>0</v>
      </c>
      <c r="N25" s="17">
        <f t="shared" si="4"/>
        <v>0</v>
      </c>
      <c r="O25" s="17">
        <f t="shared" si="5"/>
        <v>0</v>
      </c>
      <c r="P25" s="16">
        <f t="shared" si="6"/>
        <v>0</v>
      </c>
    </row>
    <row r="26" spans="2:16" s="5" customFormat="1" ht="34.5" x14ac:dyDescent="0.35">
      <c r="B26" s="18">
        <f t="shared" si="7"/>
        <v>8</v>
      </c>
      <c r="C26" s="40" t="s">
        <v>214</v>
      </c>
      <c r="D26" s="20" t="s">
        <v>48</v>
      </c>
      <c r="E26" s="82">
        <v>9.4</v>
      </c>
      <c r="F26" s="83"/>
      <c r="G26" s="29"/>
      <c r="H26" s="15">
        <f t="shared" si="0"/>
        <v>0</v>
      </c>
      <c r="I26" s="29"/>
      <c r="J26" s="30"/>
      <c r="K26" s="16">
        <f t="shared" si="1"/>
        <v>0</v>
      </c>
      <c r="L26" s="22">
        <f t="shared" si="2"/>
        <v>0</v>
      </c>
      <c r="M26" s="17">
        <f t="shared" si="3"/>
        <v>0</v>
      </c>
      <c r="N26" s="17">
        <f t="shared" si="4"/>
        <v>0</v>
      </c>
      <c r="O26" s="17">
        <f t="shared" si="5"/>
        <v>0</v>
      </c>
      <c r="P26" s="16">
        <f t="shared" si="6"/>
        <v>0</v>
      </c>
    </row>
    <row r="27" spans="2:16" s="5" customFormat="1" x14ac:dyDescent="0.35">
      <c r="B27" s="18">
        <f t="shared" si="7"/>
        <v>9</v>
      </c>
      <c r="C27" s="40" t="s">
        <v>212</v>
      </c>
      <c r="D27" s="20" t="s">
        <v>211</v>
      </c>
      <c r="E27" s="82">
        <v>137.4</v>
      </c>
      <c r="F27" s="83"/>
      <c r="G27" s="29"/>
      <c r="H27" s="15">
        <f t="shared" si="0"/>
        <v>0</v>
      </c>
      <c r="I27" s="29"/>
      <c r="J27" s="30"/>
      <c r="K27" s="16">
        <f t="shared" si="1"/>
        <v>0</v>
      </c>
      <c r="L27" s="22">
        <f t="shared" si="2"/>
        <v>0</v>
      </c>
      <c r="M27" s="17">
        <f t="shared" si="3"/>
        <v>0</v>
      </c>
      <c r="N27" s="17">
        <f t="shared" si="4"/>
        <v>0</v>
      </c>
      <c r="O27" s="17">
        <f t="shared" si="5"/>
        <v>0</v>
      </c>
      <c r="P27" s="16">
        <f t="shared" si="6"/>
        <v>0</v>
      </c>
    </row>
    <row r="28" spans="2:16" s="5" customFormat="1" x14ac:dyDescent="0.35">
      <c r="B28" s="18">
        <f t="shared" si="7"/>
        <v>10</v>
      </c>
      <c r="C28" s="40" t="s">
        <v>213</v>
      </c>
      <c r="D28" s="20" t="s">
        <v>211</v>
      </c>
      <c r="E28" s="82">
        <v>932</v>
      </c>
      <c r="F28" s="83"/>
      <c r="G28" s="29"/>
      <c r="H28" s="15">
        <f t="shared" si="0"/>
        <v>0</v>
      </c>
      <c r="I28" s="29"/>
      <c r="J28" s="30"/>
      <c r="K28" s="16">
        <f t="shared" si="1"/>
        <v>0</v>
      </c>
      <c r="L28" s="22">
        <f t="shared" si="2"/>
        <v>0</v>
      </c>
      <c r="M28" s="17">
        <f t="shared" si="3"/>
        <v>0</v>
      </c>
      <c r="N28" s="17">
        <f t="shared" si="4"/>
        <v>0</v>
      </c>
      <c r="O28" s="17">
        <f t="shared" si="5"/>
        <v>0</v>
      </c>
      <c r="P28" s="16">
        <f t="shared" si="6"/>
        <v>0</v>
      </c>
    </row>
    <row r="29" spans="2:16" s="5" customFormat="1" ht="23" x14ac:dyDescent="0.35">
      <c r="B29" s="18">
        <f t="shared" si="7"/>
        <v>11</v>
      </c>
      <c r="C29" s="40" t="s">
        <v>378</v>
      </c>
      <c r="D29" s="20" t="s">
        <v>48</v>
      </c>
      <c r="E29" s="82">
        <v>9</v>
      </c>
      <c r="F29" s="83"/>
      <c r="G29" s="29"/>
      <c r="H29" s="15">
        <f t="shared" si="0"/>
        <v>0</v>
      </c>
      <c r="I29" s="29"/>
      <c r="J29" s="30"/>
      <c r="K29" s="16">
        <f t="shared" si="1"/>
        <v>0</v>
      </c>
      <c r="L29" s="22">
        <f t="shared" si="2"/>
        <v>0</v>
      </c>
      <c r="M29" s="17">
        <f t="shared" si="3"/>
        <v>0</v>
      </c>
      <c r="N29" s="17">
        <f t="shared" si="4"/>
        <v>0</v>
      </c>
      <c r="O29" s="17">
        <f t="shared" si="5"/>
        <v>0</v>
      </c>
      <c r="P29" s="16">
        <f t="shared" si="6"/>
        <v>0</v>
      </c>
    </row>
    <row r="30" spans="2:16" s="5" customFormat="1" x14ac:dyDescent="0.35">
      <c r="B30" s="18">
        <f t="shared" si="7"/>
        <v>12</v>
      </c>
      <c r="C30" s="40" t="s">
        <v>215</v>
      </c>
      <c r="D30" s="20" t="s">
        <v>58</v>
      </c>
      <c r="E30" s="82">
        <v>1</v>
      </c>
      <c r="F30" s="83"/>
      <c r="G30" s="29"/>
      <c r="H30" s="15">
        <f t="shared" si="0"/>
        <v>0</v>
      </c>
      <c r="I30" s="29"/>
      <c r="J30" s="30"/>
      <c r="K30" s="16">
        <f t="shared" si="1"/>
        <v>0</v>
      </c>
      <c r="L30" s="22">
        <f t="shared" si="2"/>
        <v>0</v>
      </c>
      <c r="M30" s="17">
        <f t="shared" si="3"/>
        <v>0</v>
      </c>
      <c r="N30" s="17">
        <f t="shared" si="4"/>
        <v>0</v>
      </c>
      <c r="O30" s="17">
        <f t="shared" si="5"/>
        <v>0</v>
      </c>
      <c r="P30" s="16">
        <f t="shared" si="6"/>
        <v>0</v>
      </c>
    </row>
    <row r="31" spans="2:16" s="5" customFormat="1" x14ac:dyDescent="0.35">
      <c r="B31" s="18">
        <f t="shared" si="7"/>
        <v>13</v>
      </c>
      <c r="C31" s="40" t="s">
        <v>216</v>
      </c>
      <c r="D31" s="20" t="s">
        <v>58</v>
      </c>
      <c r="E31" s="82">
        <v>1</v>
      </c>
      <c r="F31" s="83"/>
      <c r="G31" s="29"/>
      <c r="H31" s="15">
        <f t="shared" si="0"/>
        <v>0</v>
      </c>
      <c r="I31" s="29"/>
      <c r="J31" s="30"/>
      <c r="K31" s="16">
        <f t="shared" si="1"/>
        <v>0</v>
      </c>
      <c r="L31" s="22">
        <f t="shared" si="2"/>
        <v>0</v>
      </c>
      <c r="M31" s="17">
        <f t="shared" si="3"/>
        <v>0</v>
      </c>
      <c r="N31" s="17">
        <f t="shared" si="4"/>
        <v>0</v>
      </c>
      <c r="O31" s="17">
        <f t="shared" si="5"/>
        <v>0</v>
      </c>
      <c r="P31" s="16">
        <f t="shared" si="6"/>
        <v>0</v>
      </c>
    </row>
    <row r="32" spans="2:16" ht="14.5" thickBot="1" x14ac:dyDescent="0.4">
      <c r="B32" s="18"/>
      <c r="C32" s="40"/>
      <c r="D32" s="20"/>
      <c r="E32" s="82"/>
      <c r="F32" s="25"/>
      <c r="G32" s="26"/>
      <c r="H32" s="27"/>
      <c r="I32" s="27"/>
      <c r="J32" s="27"/>
      <c r="K32" s="28"/>
      <c r="L32" s="14"/>
      <c r="M32" s="17"/>
      <c r="N32" s="17"/>
      <c r="O32" s="17"/>
      <c r="P32" s="16"/>
    </row>
    <row r="33" spans="2:16" ht="30.75" customHeight="1" thickTop="1" x14ac:dyDescent="0.35">
      <c r="B33" s="73"/>
      <c r="C33" s="193" t="s">
        <v>94</v>
      </c>
      <c r="D33" s="193"/>
      <c r="E33" s="193"/>
      <c r="F33" s="193"/>
      <c r="G33" s="193"/>
      <c r="H33" s="193"/>
      <c r="I33" s="193"/>
      <c r="J33" s="193"/>
      <c r="K33" s="193"/>
      <c r="L33" s="74">
        <f>SUM(L19:L32)</f>
        <v>0</v>
      </c>
      <c r="M33" s="36">
        <f>SUM(M19:M32)</f>
        <v>0</v>
      </c>
      <c r="N33" s="36">
        <f>SUM(N19:N32)</f>
        <v>0</v>
      </c>
      <c r="O33" s="36">
        <f>SUM(O19:O32)</f>
        <v>0</v>
      </c>
      <c r="P33" s="75">
        <f>SUM(P19:P32)</f>
        <v>0</v>
      </c>
    </row>
    <row r="34" spans="2:16" s="6" customFormat="1" ht="12.5" x14ac:dyDescent="0.35"/>
    <row r="35" spans="2:16" s="6" customFormat="1" x14ac:dyDescent="0.35">
      <c r="H35" s="23"/>
      <c r="I35" s="23"/>
      <c r="J35" s="23"/>
      <c r="K35" s="23"/>
      <c r="L35" s="23"/>
      <c r="M35" s="23"/>
      <c r="N35" s="23"/>
      <c r="O35" s="23"/>
      <c r="P35" s="23"/>
    </row>
    <row r="36" spans="2:16" s="6" customFormat="1" ht="14.25" customHeight="1" x14ac:dyDescent="0.35">
      <c r="C36" s="3" t="s">
        <v>27</v>
      </c>
      <c r="D36" s="146"/>
      <c r="E36" s="146"/>
      <c r="F36" s="146"/>
      <c r="G36" s="146"/>
      <c r="H36" s="146"/>
      <c r="I36" s="146"/>
      <c r="J36" s="23"/>
      <c r="K36" s="23"/>
      <c r="L36" s="23"/>
      <c r="M36" s="23"/>
      <c r="N36" s="23"/>
      <c r="O36" s="23"/>
      <c r="P36" s="23"/>
    </row>
    <row r="37" spans="2:16" s="6" customFormat="1" ht="15" customHeight="1" x14ac:dyDescent="0.35">
      <c r="D37" s="156" t="s">
        <v>15</v>
      </c>
      <c r="E37" s="156"/>
      <c r="F37" s="156"/>
      <c r="G37" s="156"/>
      <c r="H37" s="156"/>
      <c r="I37" s="156"/>
      <c r="J37" s="23"/>
      <c r="K37" s="23"/>
      <c r="L37" s="23"/>
      <c r="M37" s="23"/>
      <c r="N37" s="23"/>
      <c r="O37" s="23"/>
      <c r="P37" s="23"/>
    </row>
    <row r="40" spans="2:16" x14ac:dyDescent="0.35">
      <c r="C40" s="3" t="s">
        <v>14</v>
      </c>
      <c r="D40" s="146"/>
      <c r="E40" s="146"/>
      <c r="F40" s="146"/>
      <c r="G40" s="146"/>
      <c r="H40" s="146"/>
      <c r="I40" s="146"/>
    </row>
    <row r="41" spans="2:16" x14ac:dyDescent="0.35">
      <c r="C41" s="6"/>
      <c r="D41" s="156" t="s">
        <v>15</v>
      </c>
      <c r="E41" s="156"/>
      <c r="F41" s="156"/>
      <c r="G41" s="156"/>
      <c r="H41" s="156"/>
      <c r="I41" s="156"/>
    </row>
    <row r="42" spans="2:16" x14ac:dyDescent="0.35">
      <c r="C42" s="3" t="s">
        <v>26</v>
      </c>
      <c r="D42" s="168"/>
      <c r="E42" s="168"/>
      <c r="F42" s="168"/>
    </row>
    <row r="46" spans="2:16" ht="37.5" customHeight="1" x14ac:dyDescent="0.35">
      <c r="C46" s="194" t="s">
        <v>379</v>
      </c>
      <c r="D46" s="194"/>
      <c r="E46" s="194"/>
      <c r="F46" s="194"/>
      <c r="G46" s="194"/>
      <c r="H46" s="194"/>
      <c r="I46" s="194"/>
      <c r="J46" s="194"/>
      <c r="K46" s="194"/>
      <c r="L46" s="194"/>
      <c r="M46" s="194"/>
      <c r="N46" s="194"/>
      <c r="O46" s="194"/>
    </row>
  </sheetData>
  <mergeCells count="35">
    <mergeCell ref="C46:O46"/>
    <mergeCell ref="D5:O5"/>
    <mergeCell ref="M1:P1"/>
    <mergeCell ref="C2:H2"/>
    <mergeCell ref="I2:J2"/>
    <mergeCell ref="C3:O3"/>
    <mergeCell ref="C4:O4"/>
    <mergeCell ref="D6:O6"/>
    <mergeCell ref="D7:O7"/>
    <mergeCell ref="D8:G8"/>
    <mergeCell ref="O10:P10"/>
    <mergeCell ref="O11:P11"/>
    <mergeCell ref="L13:P13"/>
    <mergeCell ref="L14:L17"/>
    <mergeCell ref="M14:M17"/>
    <mergeCell ref="N14:N17"/>
    <mergeCell ref="B13:B17"/>
    <mergeCell ref="C13:C17"/>
    <mergeCell ref="D13:D17"/>
    <mergeCell ref="E13:E17"/>
    <mergeCell ref="F13:K13"/>
    <mergeCell ref="F14:F17"/>
    <mergeCell ref="G14:G17"/>
    <mergeCell ref="H14:H17"/>
    <mergeCell ref="I14:I17"/>
    <mergeCell ref="J14:J17"/>
    <mergeCell ref="K14:K17"/>
    <mergeCell ref="D41:I41"/>
    <mergeCell ref="D42:F42"/>
    <mergeCell ref="O14:O17"/>
    <mergeCell ref="P14:P17"/>
    <mergeCell ref="C33:K33"/>
    <mergeCell ref="D36:I36"/>
    <mergeCell ref="D37:I37"/>
    <mergeCell ref="D40:I40"/>
  </mergeCells>
  <conditionalFormatting sqref="C19:C32">
    <cfRule type="expression" priority="1" stopIfTrue="1">
      <formula>#REF!</formula>
    </cfRule>
  </conditionalFormatting>
  <printOptions horizontalCentered="1"/>
  <pageMargins left="0.51181102362204722" right="0.51181102362204722" top="0.78740157480314965" bottom="0.78740157480314965" header="0.31496062992125984" footer="0.31496062992125984"/>
  <pageSetup paperSize="9" scale="81" fitToHeight="0" orientation="landscape" r:id="rId1"/>
  <headerFooter>
    <oddFooter>&amp;L&amp;"Arial,полужирный"&amp;8&amp;F&amp;C&amp;8Lapa  &amp;P no &amp;N&amp;R&amp;8&amp;A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4D78B-34CD-4EFB-A9AA-D54A6AF6D633}">
  <sheetPr>
    <pageSetUpPr fitToPage="1"/>
  </sheetPr>
  <dimension ref="B1:S70"/>
  <sheetViews>
    <sheetView zoomScaleNormal="100" workbookViewId="0"/>
  </sheetViews>
  <sheetFormatPr defaultColWidth="9.1796875" defaultRowHeight="14" x14ac:dyDescent="0.35"/>
  <cols>
    <col min="1" max="1" width="9.1796875" style="23"/>
    <col min="2" max="2" width="9" style="23" customWidth="1"/>
    <col min="3" max="3" width="42.26953125" style="23" customWidth="1"/>
    <col min="4" max="4" width="7.54296875" style="23" customWidth="1"/>
    <col min="5" max="8" width="8.1796875" style="23" customWidth="1"/>
    <col min="9" max="9" width="10.26953125" style="23" customWidth="1"/>
    <col min="10" max="10" width="8.54296875" style="23" customWidth="1"/>
    <col min="11" max="13" width="9.1796875" style="23" customWidth="1"/>
    <col min="14" max="14" width="10.26953125" style="23" customWidth="1"/>
    <col min="15" max="15" width="9.1796875" style="23" customWidth="1"/>
    <col min="16" max="16" width="10.1796875" style="23" customWidth="1"/>
    <col min="17" max="16384" width="9.1796875" style="23"/>
  </cols>
  <sheetData>
    <row r="1" spans="2:19" s="1" customFormat="1" ht="40.5" customHeight="1" x14ac:dyDescent="0.25">
      <c r="D1" s="2"/>
      <c r="M1" s="121" t="s">
        <v>89</v>
      </c>
      <c r="N1" s="121"/>
      <c r="O1" s="121"/>
      <c r="P1" s="121"/>
    </row>
    <row r="2" spans="2:19" s="31" customFormat="1" ht="15" customHeight="1" x14ac:dyDescent="0.35">
      <c r="B2" s="32"/>
      <c r="C2" s="166" t="s">
        <v>0</v>
      </c>
      <c r="D2" s="166"/>
      <c r="E2" s="166"/>
      <c r="F2" s="166"/>
      <c r="G2" s="166"/>
      <c r="H2" s="166"/>
      <c r="I2" s="167" t="s">
        <v>108</v>
      </c>
      <c r="J2" s="167"/>
      <c r="K2" s="32"/>
      <c r="L2" s="32"/>
      <c r="M2" s="32"/>
      <c r="N2" s="32"/>
      <c r="O2" s="32"/>
      <c r="P2" s="32"/>
    </row>
    <row r="3" spans="2:19" s="5" customFormat="1" ht="24.75" customHeight="1" x14ac:dyDescent="0.35">
      <c r="B3" s="31"/>
      <c r="C3" s="165" t="s">
        <v>109</v>
      </c>
      <c r="D3" s="165"/>
      <c r="E3" s="165"/>
      <c r="F3" s="165"/>
      <c r="G3" s="165"/>
      <c r="H3" s="165"/>
      <c r="I3" s="165"/>
      <c r="J3" s="165"/>
      <c r="K3" s="165"/>
      <c r="L3" s="165"/>
      <c r="M3" s="165"/>
      <c r="N3" s="165"/>
      <c r="O3" s="165"/>
      <c r="P3" s="31"/>
    </row>
    <row r="4" spans="2:19" s="5" customFormat="1" x14ac:dyDescent="0.35">
      <c r="B4" s="31"/>
      <c r="C4" s="156" t="s">
        <v>29</v>
      </c>
      <c r="D4" s="156"/>
      <c r="E4" s="156"/>
      <c r="F4" s="156"/>
      <c r="G4" s="156"/>
      <c r="H4" s="156"/>
      <c r="I4" s="156"/>
      <c r="J4" s="156"/>
      <c r="K4" s="156"/>
      <c r="L4" s="156"/>
      <c r="M4" s="156"/>
      <c r="N4" s="156"/>
      <c r="O4" s="156"/>
      <c r="P4" s="31"/>
      <c r="S4" s="6"/>
    </row>
    <row r="5" spans="2:19" s="53" customFormat="1" ht="13" x14ac:dyDescent="0.35">
      <c r="B5" s="52" t="s">
        <v>1</v>
      </c>
      <c r="C5" s="60"/>
      <c r="D5" s="155" t="str">
        <f>Koptame!C13</f>
        <v>Ārējo lietus, ražošanas un sadzīves kanalizācijas tīklu modernizācija Kleistu ielā 28 (autobusu parks Nr.6), Rīgā</v>
      </c>
      <c r="E5" s="155"/>
      <c r="F5" s="155"/>
      <c r="G5" s="155"/>
      <c r="H5" s="155"/>
      <c r="I5" s="155"/>
      <c r="J5" s="155"/>
      <c r="K5" s="155"/>
      <c r="L5" s="155"/>
      <c r="M5" s="155"/>
      <c r="N5" s="155"/>
      <c r="O5" s="155"/>
      <c r="P5" s="60"/>
      <c r="S5" s="6"/>
    </row>
    <row r="6" spans="2:19" s="54" customFormat="1" ht="12.75" customHeight="1" x14ac:dyDescent="0.35">
      <c r="B6" s="52" t="s">
        <v>2</v>
      </c>
      <c r="C6" s="60"/>
      <c r="D6" s="155" t="str">
        <f>Koptame!C14</f>
        <v>Ārējie kanalizācijas tīkli un inženierbūves</v>
      </c>
      <c r="E6" s="155"/>
      <c r="F6" s="155"/>
      <c r="G6" s="155"/>
      <c r="H6" s="155"/>
      <c r="I6" s="155"/>
      <c r="J6" s="155"/>
      <c r="K6" s="155"/>
      <c r="L6" s="155"/>
      <c r="M6" s="155"/>
      <c r="N6" s="155"/>
      <c r="O6" s="155"/>
      <c r="P6" s="55"/>
      <c r="S6" s="6"/>
    </row>
    <row r="7" spans="2:19" s="54" customFormat="1" ht="12.75" customHeight="1" x14ac:dyDescent="0.35">
      <c r="B7" s="52" t="s">
        <v>3</v>
      </c>
      <c r="C7" s="60"/>
      <c r="D7" s="155" t="str">
        <f>Koptame!C15</f>
        <v>Kleistu iela 28, Rīga</v>
      </c>
      <c r="E7" s="155"/>
      <c r="F7" s="155"/>
      <c r="G7" s="155"/>
      <c r="H7" s="155"/>
      <c r="I7" s="155"/>
      <c r="J7" s="155"/>
      <c r="K7" s="155"/>
      <c r="L7" s="155"/>
      <c r="M7" s="155"/>
      <c r="N7" s="155"/>
      <c r="O7" s="155"/>
      <c r="P7" s="55"/>
      <c r="S7" s="6"/>
    </row>
    <row r="8" spans="2:19" s="54" customFormat="1" ht="12.75" customHeight="1" x14ac:dyDescent="0.35">
      <c r="B8" s="52" t="s">
        <v>25</v>
      </c>
      <c r="D8" s="139"/>
      <c r="E8" s="139"/>
      <c r="F8" s="139"/>
      <c r="G8" s="139"/>
      <c r="H8" s="55"/>
      <c r="I8" s="55"/>
      <c r="J8" s="55"/>
      <c r="K8" s="55"/>
      <c r="L8" s="55"/>
      <c r="M8" s="55"/>
      <c r="N8" s="55"/>
      <c r="O8" s="55"/>
      <c r="P8" s="55"/>
      <c r="S8" s="6"/>
    </row>
    <row r="9" spans="2:19" s="54" customFormat="1" ht="12.75" customHeight="1" x14ac:dyDescent="0.35">
      <c r="B9" s="52"/>
      <c r="D9" s="56"/>
      <c r="E9" s="56"/>
      <c r="F9" s="56"/>
      <c r="G9" s="56"/>
      <c r="H9" s="56"/>
      <c r="I9" s="56"/>
      <c r="J9" s="56"/>
      <c r="K9" s="56"/>
      <c r="L9" s="56"/>
      <c r="M9" s="56"/>
      <c r="N9" s="56"/>
      <c r="O9" s="56"/>
      <c r="P9" s="56"/>
      <c r="S9" s="6"/>
    </row>
    <row r="10" spans="2:19" s="6" customFormat="1" ht="13" x14ac:dyDescent="0.35">
      <c r="B10" s="56" t="s">
        <v>23</v>
      </c>
      <c r="D10" s="58"/>
      <c r="E10" s="58"/>
      <c r="F10" s="58"/>
      <c r="G10" s="58"/>
      <c r="H10" s="58"/>
      <c r="I10" s="58"/>
      <c r="J10" s="58"/>
      <c r="K10" s="58"/>
      <c r="L10" s="58"/>
      <c r="M10" s="58"/>
      <c r="N10" s="46" t="s">
        <v>4</v>
      </c>
      <c r="O10" s="173" t="str">
        <f>Koptame!C34</f>
        <v>01.07.2026.</v>
      </c>
      <c r="P10" s="173"/>
    </row>
    <row r="11" spans="2:19" s="6" customFormat="1" ht="15" customHeight="1" x14ac:dyDescent="0.35">
      <c r="B11" s="56"/>
      <c r="D11" s="58"/>
      <c r="E11" s="58"/>
      <c r="F11" s="58"/>
      <c r="G11" s="58"/>
      <c r="H11" s="58"/>
      <c r="I11" s="58"/>
      <c r="J11" s="58"/>
      <c r="K11" s="58"/>
      <c r="L11" s="58"/>
      <c r="M11" s="58"/>
      <c r="N11" s="46" t="s">
        <v>21</v>
      </c>
      <c r="O11" s="169">
        <f>P61</f>
        <v>0</v>
      </c>
      <c r="P11" s="169"/>
    </row>
    <row r="12" spans="2:19" s="6" customFormat="1" ht="13.5" thickBot="1" x14ac:dyDescent="0.4">
      <c r="K12" s="61"/>
      <c r="L12" s="61"/>
      <c r="M12" s="61"/>
      <c r="N12" s="61"/>
      <c r="O12" s="8"/>
      <c r="P12" s="8"/>
    </row>
    <row r="13" spans="2:19" s="6" customFormat="1" ht="12.75" customHeight="1" x14ac:dyDescent="0.35">
      <c r="B13" s="187" t="s">
        <v>5</v>
      </c>
      <c r="C13" s="190" t="s">
        <v>6</v>
      </c>
      <c r="D13" s="190" t="s">
        <v>7</v>
      </c>
      <c r="E13" s="177" t="s">
        <v>8</v>
      </c>
      <c r="F13" s="180" t="s">
        <v>9</v>
      </c>
      <c r="G13" s="181"/>
      <c r="H13" s="181"/>
      <c r="I13" s="181"/>
      <c r="J13" s="181"/>
      <c r="K13" s="182"/>
      <c r="L13" s="180" t="s">
        <v>10</v>
      </c>
      <c r="M13" s="181"/>
      <c r="N13" s="181"/>
      <c r="O13" s="181"/>
      <c r="P13" s="182"/>
    </row>
    <row r="14" spans="2:19" s="6" customFormat="1" ht="12.75" customHeight="1" x14ac:dyDescent="0.35">
      <c r="B14" s="188"/>
      <c r="C14" s="191"/>
      <c r="D14" s="191"/>
      <c r="E14" s="178"/>
      <c r="F14" s="183" t="s">
        <v>11</v>
      </c>
      <c r="G14" s="170" t="s">
        <v>12</v>
      </c>
      <c r="H14" s="170" t="s">
        <v>16</v>
      </c>
      <c r="I14" s="170" t="s">
        <v>17</v>
      </c>
      <c r="J14" s="170" t="s">
        <v>18</v>
      </c>
      <c r="K14" s="174" t="s">
        <v>19</v>
      </c>
      <c r="L14" s="183" t="s">
        <v>13</v>
      </c>
      <c r="M14" s="170" t="s">
        <v>16</v>
      </c>
      <c r="N14" s="170" t="s">
        <v>17</v>
      </c>
      <c r="O14" s="170" t="s">
        <v>18</v>
      </c>
      <c r="P14" s="174" t="s">
        <v>20</v>
      </c>
    </row>
    <row r="15" spans="2:19" s="6" customFormat="1" ht="15" customHeight="1" x14ac:dyDescent="0.35">
      <c r="B15" s="188"/>
      <c r="C15" s="191"/>
      <c r="D15" s="191"/>
      <c r="E15" s="178"/>
      <c r="F15" s="184"/>
      <c r="G15" s="171"/>
      <c r="H15" s="171"/>
      <c r="I15" s="171"/>
      <c r="J15" s="171"/>
      <c r="K15" s="175"/>
      <c r="L15" s="184"/>
      <c r="M15" s="171"/>
      <c r="N15" s="171"/>
      <c r="O15" s="171"/>
      <c r="P15" s="175"/>
    </row>
    <row r="16" spans="2:19" s="6" customFormat="1" ht="15" customHeight="1" x14ac:dyDescent="0.35">
      <c r="B16" s="188"/>
      <c r="C16" s="191"/>
      <c r="D16" s="191"/>
      <c r="E16" s="178"/>
      <c r="F16" s="184"/>
      <c r="G16" s="186"/>
      <c r="H16" s="171"/>
      <c r="I16" s="171"/>
      <c r="J16" s="171"/>
      <c r="K16" s="175"/>
      <c r="L16" s="184"/>
      <c r="M16" s="171"/>
      <c r="N16" s="171"/>
      <c r="O16" s="171"/>
      <c r="P16" s="175"/>
    </row>
    <row r="17" spans="2:16" s="6" customFormat="1" ht="15.75" customHeight="1" thickBot="1" x14ac:dyDescent="0.4">
      <c r="B17" s="189"/>
      <c r="C17" s="192"/>
      <c r="D17" s="192"/>
      <c r="E17" s="179"/>
      <c r="F17" s="185"/>
      <c r="G17" s="172"/>
      <c r="H17" s="172"/>
      <c r="I17" s="172"/>
      <c r="J17" s="172"/>
      <c r="K17" s="176"/>
      <c r="L17" s="185"/>
      <c r="M17" s="172"/>
      <c r="N17" s="172"/>
      <c r="O17" s="172"/>
      <c r="P17" s="176"/>
    </row>
    <row r="18" spans="2:16" s="6" customFormat="1" ht="13.5" thickTop="1" thickBot="1" x14ac:dyDescent="0.4">
      <c r="B18" s="9">
        <v>1</v>
      </c>
      <c r="C18" s="11">
        <v>2</v>
      </c>
      <c r="D18" s="11">
        <v>3</v>
      </c>
      <c r="E18" s="12">
        <v>4</v>
      </c>
      <c r="F18" s="9">
        <v>5</v>
      </c>
      <c r="G18" s="11">
        <v>6</v>
      </c>
      <c r="H18" s="11">
        <v>7</v>
      </c>
      <c r="I18" s="11">
        <v>8</v>
      </c>
      <c r="J18" s="11">
        <v>9</v>
      </c>
      <c r="K18" s="13">
        <v>10</v>
      </c>
      <c r="L18" s="9">
        <v>11</v>
      </c>
      <c r="M18" s="11">
        <v>12</v>
      </c>
      <c r="N18" s="11">
        <v>13</v>
      </c>
      <c r="O18" s="10">
        <v>14</v>
      </c>
      <c r="P18" s="13">
        <v>15</v>
      </c>
    </row>
    <row r="19" spans="2:16" s="5" customFormat="1" ht="14.5" thickTop="1" x14ac:dyDescent="0.35">
      <c r="B19" s="18">
        <v>1</v>
      </c>
      <c r="C19" s="37" t="s">
        <v>146</v>
      </c>
      <c r="D19" s="20"/>
      <c r="E19" s="21"/>
      <c r="F19" s="14"/>
      <c r="G19" s="80"/>
      <c r="H19" s="15"/>
      <c r="I19" s="80"/>
      <c r="J19" s="15"/>
      <c r="K19" s="16"/>
      <c r="L19" s="22"/>
      <c r="M19" s="17"/>
      <c r="N19" s="17"/>
      <c r="O19" s="17"/>
      <c r="P19" s="16"/>
    </row>
    <row r="20" spans="2:16" s="5" customFormat="1" ht="23" x14ac:dyDescent="0.35">
      <c r="B20" s="18">
        <f>IF(B19&lt;&gt;"",B19+1,"")</f>
        <v>2</v>
      </c>
      <c r="C20" s="40" t="s">
        <v>147</v>
      </c>
      <c r="D20" s="20" t="s">
        <v>69</v>
      </c>
      <c r="E20" s="21">
        <v>21</v>
      </c>
      <c r="F20" s="83"/>
      <c r="G20" s="29"/>
      <c r="H20" s="15">
        <f t="shared" ref="H20:H55" si="0">ROUND(F20*G20,2)</f>
        <v>0</v>
      </c>
      <c r="I20" s="29"/>
      <c r="J20" s="30"/>
      <c r="K20" s="16">
        <f t="shared" ref="K20:K55" si="1">ROUND(SUM(H20:J20),2)</f>
        <v>0</v>
      </c>
      <c r="L20" s="22">
        <f t="shared" ref="L20:L55" si="2">ROUND(E20*F20,2)</f>
        <v>0</v>
      </c>
      <c r="M20" s="17">
        <f t="shared" ref="M20:M55" si="3">ROUND(E20*H20,2)</f>
        <v>0</v>
      </c>
      <c r="N20" s="17">
        <f t="shared" ref="N20:N55" si="4">ROUND(E20*I20,2)</f>
        <v>0</v>
      </c>
      <c r="O20" s="17">
        <f t="shared" ref="O20:O55" si="5">ROUND(E20*J20,2)</f>
        <v>0</v>
      </c>
      <c r="P20" s="16">
        <f t="shared" ref="P20:P55" si="6">ROUND(SUM(M20:O20),2)</f>
        <v>0</v>
      </c>
    </row>
    <row r="21" spans="2:16" s="5" customFormat="1" ht="23" x14ac:dyDescent="0.35">
      <c r="B21" s="18">
        <f t="shared" ref="B21:B59" si="7">IF(B20&lt;&gt;"",B20+1,"")</f>
        <v>3</v>
      </c>
      <c r="C21" s="40" t="s">
        <v>175</v>
      </c>
      <c r="D21" s="20" t="s">
        <v>41</v>
      </c>
      <c r="E21" s="21">
        <v>36</v>
      </c>
      <c r="F21" s="83"/>
      <c r="G21" s="29"/>
      <c r="H21" s="15">
        <f t="shared" si="0"/>
        <v>0</v>
      </c>
      <c r="I21" s="29"/>
      <c r="J21" s="30"/>
      <c r="K21" s="16">
        <f t="shared" si="1"/>
        <v>0</v>
      </c>
      <c r="L21" s="22">
        <f t="shared" si="2"/>
        <v>0</v>
      </c>
      <c r="M21" s="17">
        <f t="shared" si="3"/>
        <v>0</v>
      </c>
      <c r="N21" s="17">
        <f t="shared" si="4"/>
        <v>0</v>
      </c>
      <c r="O21" s="17">
        <f t="shared" si="5"/>
        <v>0</v>
      </c>
      <c r="P21" s="16">
        <f t="shared" si="6"/>
        <v>0</v>
      </c>
    </row>
    <row r="22" spans="2:16" s="5" customFormat="1" ht="23" x14ac:dyDescent="0.35">
      <c r="B22" s="18">
        <f t="shared" si="7"/>
        <v>4</v>
      </c>
      <c r="C22" s="40" t="s">
        <v>148</v>
      </c>
      <c r="D22" s="20" t="s">
        <v>41</v>
      </c>
      <c r="E22" s="21">
        <v>155</v>
      </c>
      <c r="F22" s="83"/>
      <c r="G22" s="29"/>
      <c r="H22" s="15">
        <f t="shared" si="0"/>
        <v>0</v>
      </c>
      <c r="I22" s="29"/>
      <c r="J22" s="30"/>
      <c r="K22" s="16">
        <f t="shared" si="1"/>
        <v>0</v>
      </c>
      <c r="L22" s="22">
        <f t="shared" si="2"/>
        <v>0</v>
      </c>
      <c r="M22" s="17">
        <f t="shared" si="3"/>
        <v>0</v>
      </c>
      <c r="N22" s="17">
        <f t="shared" si="4"/>
        <v>0</v>
      </c>
      <c r="O22" s="17">
        <f t="shared" si="5"/>
        <v>0</v>
      </c>
      <c r="P22" s="16">
        <f t="shared" si="6"/>
        <v>0</v>
      </c>
    </row>
    <row r="23" spans="2:16" s="5" customFormat="1" ht="23" x14ac:dyDescent="0.35">
      <c r="B23" s="18">
        <f t="shared" si="7"/>
        <v>5</v>
      </c>
      <c r="C23" s="40" t="s">
        <v>197</v>
      </c>
      <c r="D23" s="20" t="s">
        <v>41</v>
      </c>
      <c r="E23" s="21">
        <v>4</v>
      </c>
      <c r="F23" s="83"/>
      <c r="G23" s="29"/>
      <c r="H23" s="15">
        <f t="shared" si="0"/>
        <v>0</v>
      </c>
      <c r="I23" s="29"/>
      <c r="J23" s="30"/>
      <c r="K23" s="16">
        <f t="shared" si="1"/>
        <v>0</v>
      </c>
      <c r="L23" s="22">
        <f t="shared" si="2"/>
        <v>0</v>
      </c>
      <c r="M23" s="17">
        <f t="shared" si="3"/>
        <v>0</v>
      </c>
      <c r="N23" s="17">
        <f t="shared" si="4"/>
        <v>0</v>
      </c>
      <c r="O23" s="17">
        <f t="shared" si="5"/>
        <v>0</v>
      </c>
      <c r="P23" s="16">
        <f t="shared" si="6"/>
        <v>0</v>
      </c>
    </row>
    <row r="24" spans="2:16" s="5" customFormat="1" ht="23" x14ac:dyDescent="0.35">
      <c r="B24" s="18">
        <f t="shared" si="7"/>
        <v>6</v>
      </c>
      <c r="C24" s="40" t="s">
        <v>198</v>
      </c>
      <c r="D24" s="20" t="s">
        <v>41</v>
      </c>
      <c r="E24" s="21">
        <v>23</v>
      </c>
      <c r="F24" s="83"/>
      <c r="G24" s="29"/>
      <c r="H24" s="15">
        <f t="shared" si="0"/>
        <v>0</v>
      </c>
      <c r="I24" s="29"/>
      <c r="J24" s="30"/>
      <c r="K24" s="16">
        <f t="shared" si="1"/>
        <v>0</v>
      </c>
      <c r="L24" s="22">
        <f t="shared" si="2"/>
        <v>0</v>
      </c>
      <c r="M24" s="17">
        <f t="shared" si="3"/>
        <v>0</v>
      </c>
      <c r="N24" s="17">
        <f t="shared" si="4"/>
        <v>0</v>
      </c>
      <c r="O24" s="17">
        <f t="shared" si="5"/>
        <v>0</v>
      </c>
      <c r="P24" s="16">
        <f t="shared" si="6"/>
        <v>0</v>
      </c>
    </row>
    <row r="25" spans="2:16" s="5" customFormat="1" ht="34.5" x14ac:dyDescent="0.35">
      <c r="B25" s="18">
        <f t="shared" si="7"/>
        <v>7</v>
      </c>
      <c r="C25" s="40" t="s">
        <v>199</v>
      </c>
      <c r="D25" s="20" t="s">
        <v>41</v>
      </c>
      <c r="E25" s="21">
        <v>6</v>
      </c>
      <c r="F25" s="83"/>
      <c r="G25" s="29"/>
      <c r="H25" s="15">
        <f t="shared" si="0"/>
        <v>0</v>
      </c>
      <c r="I25" s="29"/>
      <c r="J25" s="30"/>
      <c r="K25" s="16">
        <f t="shared" si="1"/>
        <v>0</v>
      </c>
      <c r="L25" s="22">
        <f t="shared" si="2"/>
        <v>0</v>
      </c>
      <c r="M25" s="17">
        <f t="shared" si="3"/>
        <v>0</v>
      </c>
      <c r="N25" s="17">
        <f t="shared" si="4"/>
        <v>0</v>
      </c>
      <c r="O25" s="17">
        <f t="shared" si="5"/>
        <v>0</v>
      </c>
      <c r="P25" s="16">
        <f t="shared" si="6"/>
        <v>0</v>
      </c>
    </row>
    <row r="26" spans="2:16" s="5" customFormat="1" ht="23" x14ac:dyDescent="0.35">
      <c r="B26" s="18">
        <f t="shared" si="7"/>
        <v>8</v>
      </c>
      <c r="C26" s="40" t="s">
        <v>200</v>
      </c>
      <c r="D26" s="20" t="s">
        <v>41</v>
      </c>
      <c r="E26" s="21">
        <v>25</v>
      </c>
      <c r="F26" s="83"/>
      <c r="G26" s="29"/>
      <c r="H26" s="15">
        <f t="shared" si="0"/>
        <v>0</v>
      </c>
      <c r="I26" s="29"/>
      <c r="J26" s="30"/>
      <c r="K26" s="16">
        <f t="shared" si="1"/>
        <v>0</v>
      </c>
      <c r="L26" s="22">
        <f t="shared" si="2"/>
        <v>0</v>
      </c>
      <c r="M26" s="17">
        <f t="shared" si="3"/>
        <v>0</v>
      </c>
      <c r="N26" s="17">
        <f t="shared" si="4"/>
        <v>0</v>
      </c>
      <c r="O26" s="17">
        <f t="shared" si="5"/>
        <v>0</v>
      </c>
      <c r="P26" s="16">
        <f t="shared" si="6"/>
        <v>0</v>
      </c>
    </row>
    <row r="27" spans="2:16" s="5" customFormat="1" x14ac:dyDescent="0.35">
      <c r="B27" s="18">
        <f t="shared" si="7"/>
        <v>9</v>
      </c>
      <c r="C27" s="40" t="s">
        <v>177</v>
      </c>
      <c r="D27" s="20" t="s">
        <v>41</v>
      </c>
      <c r="E27" s="21">
        <v>39</v>
      </c>
      <c r="F27" s="83"/>
      <c r="G27" s="29"/>
      <c r="H27" s="15">
        <f t="shared" si="0"/>
        <v>0</v>
      </c>
      <c r="I27" s="29"/>
      <c r="J27" s="30"/>
      <c r="K27" s="16">
        <f t="shared" si="1"/>
        <v>0</v>
      </c>
      <c r="L27" s="22">
        <f t="shared" si="2"/>
        <v>0</v>
      </c>
      <c r="M27" s="17">
        <f t="shared" si="3"/>
        <v>0</v>
      </c>
      <c r="N27" s="17">
        <f t="shared" si="4"/>
        <v>0</v>
      </c>
      <c r="O27" s="17">
        <f t="shared" si="5"/>
        <v>0</v>
      </c>
      <c r="P27" s="16">
        <f t="shared" si="6"/>
        <v>0</v>
      </c>
    </row>
    <row r="28" spans="2:16" s="5" customFormat="1" ht="23" x14ac:dyDescent="0.35">
      <c r="B28" s="18">
        <f t="shared" si="7"/>
        <v>10</v>
      </c>
      <c r="C28" s="40" t="s">
        <v>201</v>
      </c>
      <c r="D28" s="20" t="s">
        <v>41</v>
      </c>
      <c r="E28" s="21">
        <v>2</v>
      </c>
      <c r="F28" s="83"/>
      <c r="G28" s="29"/>
      <c r="H28" s="15">
        <f t="shared" si="0"/>
        <v>0</v>
      </c>
      <c r="I28" s="29"/>
      <c r="J28" s="30"/>
      <c r="K28" s="16">
        <f t="shared" si="1"/>
        <v>0</v>
      </c>
      <c r="L28" s="22">
        <f t="shared" si="2"/>
        <v>0</v>
      </c>
      <c r="M28" s="17">
        <f t="shared" si="3"/>
        <v>0</v>
      </c>
      <c r="N28" s="17">
        <f t="shared" si="4"/>
        <v>0</v>
      </c>
      <c r="O28" s="17">
        <f t="shared" si="5"/>
        <v>0</v>
      </c>
      <c r="P28" s="16">
        <f t="shared" si="6"/>
        <v>0</v>
      </c>
    </row>
    <row r="29" spans="2:16" s="5" customFormat="1" x14ac:dyDescent="0.35">
      <c r="B29" s="18">
        <f t="shared" si="7"/>
        <v>11</v>
      </c>
      <c r="C29" s="40" t="s">
        <v>150</v>
      </c>
      <c r="D29" s="20" t="s">
        <v>41</v>
      </c>
      <c r="E29" s="21">
        <v>486</v>
      </c>
      <c r="F29" s="83"/>
      <c r="G29" s="29"/>
      <c r="H29" s="15">
        <f t="shared" si="0"/>
        <v>0</v>
      </c>
      <c r="I29" s="29"/>
      <c r="J29" s="30"/>
      <c r="K29" s="16">
        <f t="shared" si="1"/>
        <v>0</v>
      </c>
      <c r="L29" s="22">
        <f t="shared" si="2"/>
        <v>0</v>
      </c>
      <c r="M29" s="17">
        <f t="shared" si="3"/>
        <v>0</v>
      </c>
      <c r="N29" s="17">
        <f t="shared" si="4"/>
        <v>0</v>
      </c>
      <c r="O29" s="17">
        <f t="shared" si="5"/>
        <v>0</v>
      </c>
      <c r="P29" s="16">
        <f t="shared" si="6"/>
        <v>0</v>
      </c>
    </row>
    <row r="30" spans="2:16" s="5" customFormat="1" x14ac:dyDescent="0.35">
      <c r="B30" s="18">
        <f t="shared" si="7"/>
        <v>12</v>
      </c>
      <c r="C30" s="40" t="s">
        <v>152</v>
      </c>
      <c r="D30" s="20" t="s">
        <v>41</v>
      </c>
      <c r="E30" s="21">
        <v>584</v>
      </c>
      <c r="F30" s="83"/>
      <c r="G30" s="29"/>
      <c r="H30" s="15">
        <f t="shared" si="0"/>
        <v>0</v>
      </c>
      <c r="I30" s="29"/>
      <c r="J30" s="30"/>
      <c r="K30" s="16">
        <f t="shared" si="1"/>
        <v>0</v>
      </c>
      <c r="L30" s="22">
        <f t="shared" si="2"/>
        <v>0</v>
      </c>
      <c r="M30" s="17">
        <f t="shared" si="3"/>
        <v>0</v>
      </c>
      <c r="N30" s="17">
        <f t="shared" si="4"/>
        <v>0</v>
      </c>
      <c r="O30" s="17">
        <f t="shared" si="5"/>
        <v>0</v>
      </c>
      <c r="P30" s="16">
        <f t="shared" si="6"/>
        <v>0</v>
      </c>
    </row>
    <row r="31" spans="2:16" s="5" customFormat="1" x14ac:dyDescent="0.35">
      <c r="B31" s="18">
        <f t="shared" si="7"/>
        <v>13</v>
      </c>
      <c r="C31" s="40" t="s">
        <v>154</v>
      </c>
      <c r="D31" s="20" t="s">
        <v>41</v>
      </c>
      <c r="E31" s="21">
        <v>486</v>
      </c>
      <c r="F31" s="83"/>
      <c r="G31" s="29"/>
      <c r="H31" s="15">
        <f t="shared" si="0"/>
        <v>0</v>
      </c>
      <c r="I31" s="29"/>
      <c r="J31" s="30"/>
      <c r="K31" s="16">
        <f t="shared" si="1"/>
        <v>0</v>
      </c>
      <c r="L31" s="22">
        <f t="shared" si="2"/>
        <v>0</v>
      </c>
      <c r="M31" s="17">
        <f t="shared" si="3"/>
        <v>0</v>
      </c>
      <c r="N31" s="17">
        <f t="shared" si="4"/>
        <v>0</v>
      </c>
      <c r="O31" s="17">
        <f t="shared" si="5"/>
        <v>0</v>
      </c>
      <c r="P31" s="16">
        <f t="shared" si="6"/>
        <v>0</v>
      </c>
    </row>
    <row r="32" spans="2:16" s="5" customFormat="1" x14ac:dyDescent="0.35">
      <c r="B32" s="18">
        <f t="shared" si="7"/>
        <v>14</v>
      </c>
      <c r="C32" s="40" t="s">
        <v>180</v>
      </c>
      <c r="D32" s="20" t="s">
        <v>69</v>
      </c>
      <c r="E32" s="21">
        <v>5</v>
      </c>
      <c r="F32" s="83"/>
      <c r="G32" s="29"/>
      <c r="H32" s="15">
        <f t="shared" si="0"/>
        <v>0</v>
      </c>
      <c r="I32" s="29"/>
      <c r="J32" s="30"/>
      <c r="K32" s="16">
        <f t="shared" si="1"/>
        <v>0</v>
      </c>
      <c r="L32" s="22">
        <f t="shared" si="2"/>
        <v>0</v>
      </c>
      <c r="M32" s="17">
        <f t="shared" si="3"/>
        <v>0</v>
      </c>
      <c r="N32" s="17">
        <f t="shared" si="4"/>
        <v>0</v>
      </c>
      <c r="O32" s="17">
        <f t="shared" si="5"/>
        <v>0</v>
      </c>
      <c r="P32" s="16">
        <f t="shared" si="6"/>
        <v>0</v>
      </c>
    </row>
    <row r="33" spans="2:16" s="5" customFormat="1" ht="34.5" x14ac:dyDescent="0.35">
      <c r="B33" s="18">
        <f t="shared" si="7"/>
        <v>15</v>
      </c>
      <c r="C33" s="40" t="s">
        <v>202</v>
      </c>
      <c r="D33" s="20" t="s">
        <v>58</v>
      </c>
      <c r="E33" s="21">
        <v>1</v>
      </c>
      <c r="F33" s="83"/>
      <c r="G33" s="29"/>
      <c r="H33" s="15">
        <f t="shared" si="0"/>
        <v>0</v>
      </c>
      <c r="I33" s="29"/>
      <c r="J33" s="30"/>
      <c r="K33" s="16">
        <f t="shared" si="1"/>
        <v>0</v>
      </c>
      <c r="L33" s="22">
        <f t="shared" si="2"/>
        <v>0</v>
      </c>
      <c r="M33" s="17">
        <f t="shared" si="3"/>
        <v>0</v>
      </c>
      <c r="N33" s="17">
        <f t="shared" si="4"/>
        <v>0</v>
      </c>
      <c r="O33" s="17">
        <f t="shared" si="5"/>
        <v>0</v>
      </c>
      <c r="P33" s="16">
        <f t="shared" si="6"/>
        <v>0</v>
      </c>
    </row>
    <row r="34" spans="2:16" s="5" customFormat="1" x14ac:dyDescent="0.35">
      <c r="B34" s="18">
        <f t="shared" si="7"/>
        <v>16</v>
      </c>
      <c r="C34" s="40" t="s">
        <v>156</v>
      </c>
      <c r="D34" s="20" t="s">
        <v>58</v>
      </c>
      <c r="E34" s="21">
        <v>1</v>
      </c>
      <c r="F34" s="83"/>
      <c r="G34" s="29"/>
      <c r="H34" s="15">
        <f t="shared" si="0"/>
        <v>0</v>
      </c>
      <c r="I34" s="29"/>
      <c r="J34" s="30"/>
      <c r="K34" s="16">
        <f t="shared" si="1"/>
        <v>0</v>
      </c>
      <c r="L34" s="22">
        <f t="shared" si="2"/>
        <v>0</v>
      </c>
      <c r="M34" s="17">
        <f t="shared" si="3"/>
        <v>0</v>
      </c>
      <c r="N34" s="17">
        <f t="shared" si="4"/>
        <v>0</v>
      </c>
      <c r="O34" s="17">
        <f t="shared" si="5"/>
        <v>0</v>
      </c>
      <c r="P34" s="16">
        <f t="shared" si="6"/>
        <v>0</v>
      </c>
    </row>
    <row r="35" spans="2:16" s="5" customFormat="1" x14ac:dyDescent="0.35">
      <c r="B35" s="18">
        <f t="shared" si="7"/>
        <v>17</v>
      </c>
      <c r="C35" s="40" t="s">
        <v>203</v>
      </c>
      <c r="D35" s="20" t="s">
        <v>69</v>
      </c>
      <c r="E35" s="21">
        <v>3</v>
      </c>
      <c r="F35" s="83"/>
      <c r="G35" s="29"/>
      <c r="H35" s="15">
        <f t="shared" si="0"/>
        <v>0</v>
      </c>
      <c r="I35" s="29"/>
      <c r="J35" s="30"/>
      <c r="K35" s="16">
        <f t="shared" si="1"/>
        <v>0</v>
      </c>
      <c r="L35" s="22">
        <f t="shared" si="2"/>
        <v>0</v>
      </c>
      <c r="M35" s="17">
        <f t="shared" si="3"/>
        <v>0</v>
      </c>
      <c r="N35" s="17">
        <f t="shared" si="4"/>
        <v>0</v>
      </c>
      <c r="O35" s="17">
        <f t="shared" si="5"/>
        <v>0</v>
      </c>
      <c r="P35" s="16">
        <f t="shared" si="6"/>
        <v>0</v>
      </c>
    </row>
    <row r="36" spans="2:16" s="5" customFormat="1" x14ac:dyDescent="0.35">
      <c r="B36" s="18">
        <f t="shared" si="7"/>
        <v>18</v>
      </c>
      <c r="C36" s="40" t="s">
        <v>183</v>
      </c>
      <c r="D36" s="20" t="s">
        <v>41</v>
      </c>
      <c r="E36" s="21">
        <v>85</v>
      </c>
      <c r="F36" s="83"/>
      <c r="G36" s="29"/>
      <c r="H36" s="15">
        <f t="shared" si="0"/>
        <v>0</v>
      </c>
      <c r="I36" s="29"/>
      <c r="J36" s="30"/>
      <c r="K36" s="16">
        <f t="shared" si="1"/>
        <v>0</v>
      </c>
      <c r="L36" s="22">
        <f t="shared" si="2"/>
        <v>0</v>
      </c>
      <c r="M36" s="17">
        <f t="shared" si="3"/>
        <v>0</v>
      </c>
      <c r="N36" s="17">
        <f t="shared" si="4"/>
        <v>0</v>
      </c>
      <c r="O36" s="17">
        <f t="shared" si="5"/>
        <v>0</v>
      </c>
      <c r="P36" s="16">
        <f t="shared" si="6"/>
        <v>0</v>
      </c>
    </row>
    <row r="37" spans="2:16" s="5" customFormat="1" x14ac:dyDescent="0.35">
      <c r="B37" s="18">
        <f t="shared" si="7"/>
        <v>19</v>
      </c>
      <c r="C37" s="40" t="s">
        <v>158</v>
      </c>
      <c r="D37" s="20" t="s">
        <v>41</v>
      </c>
      <c r="E37" s="21">
        <v>486</v>
      </c>
      <c r="F37" s="83"/>
      <c r="G37" s="29"/>
      <c r="H37" s="15">
        <f t="shared" si="0"/>
        <v>0</v>
      </c>
      <c r="I37" s="29"/>
      <c r="J37" s="30"/>
      <c r="K37" s="16">
        <f t="shared" si="1"/>
        <v>0</v>
      </c>
      <c r="L37" s="22">
        <f t="shared" si="2"/>
        <v>0</v>
      </c>
      <c r="M37" s="17">
        <f t="shared" si="3"/>
        <v>0</v>
      </c>
      <c r="N37" s="17">
        <f t="shared" si="4"/>
        <v>0</v>
      </c>
      <c r="O37" s="17">
        <f t="shared" si="5"/>
        <v>0</v>
      </c>
      <c r="P37" s="16">
        <f t="shared" si="6"/>
        <v>0</v>
      </c>
    </row>
    <row r="38" spans="2:16" x14ac:dyDescent="0.35">
      <c r="B38" s="18">
        <f t="shared" si="7"/>
        <v>20</v>
      </c>
      <c r="C38" s="40" t="s">
        <v>159</v>
      </c>
      <c r="D38" s="20" t="s">
        <v>41</v>
      </c>
      <c r="E38" s="21">
        <v>486</v>
      </c>
      <c r="F38" s="83"/>
      <c r="G38" s="29"/>
      <c r="H38" s="15">
        <f t="shared" si="0"/>
        <v>0</v>
      </c>
      <c r="I38" s="29"/>
      <c r="J38" s="30"/>
      <c r="K38" s="16">
        <f t="shared" si="1"/>
        <v>0</v>
      </c>
      <c r="L38" s="22">
        <f t="shared" si="2"/>
        <v>0</v>
      </c>
      <c r="M38" s="17">
        <f t="shared" si="3"/>
        <v>0</v>
      </c>
      <c r="N38" s="17">
        <f t="shared" si="4"/>
        <v>0</v>
      </c>
      <c r="O38" s="17">
        <f t="shared" si="5"/>
        <v>0</v>
      </c>
      <c r="P38" s="16">
        <f t="shared" si="6"/>
        <v>0</v>
      </c>
    </row>
    <row r="39" spans="2:16" x14ac:dyDescent="0.35">
      <c r="B39" s="18">
        <f t="shared" si="7"/>
        <v>21</v>
      </c>
      <c r="C39" s="37" t="s">
        <v>160</v>
      </c>
      <c r="D39" s="20"/>
      <c r="E39" s="21"/>
      <c r="F39" s="14"/>
      <c r="G39" s="80"/>
      <c r="H39" s="15"/>
      <c r="I39" s="80"/>
      <c r="J39" s="15"/>
      <c r="K39" s="16"/>
      <c r="L39" s="22"/>
      <c r="M39" s="17"/>
      <c r="N39" s="17"/>
      <c r="O39" s="17"/>
      <c r="P39" s="16"/>
    </row>
    <row r="40" spans="2:16" x14ac:dyDescent="0.35">
      <c r="B40" s="18">
        <f t="shared" si="7"/>
        <v>22</v>
      </c>
      <c r="C40" s="40" t="s">
        <v>185</v>
      </c>
      <c r="D40" s="20" t="s">
        <v>41</v>
      </c>
      <c r="E40" s="21">
        <v>70</v>
      </c>
      <c r="F40" s="83"/>
      <c r="G40" s="29"/>
      <c r="H40" s="15">
        <f t="shared" si="0"/>
        <v>0</v>
      </c>
      <c r="I40" s="29"/>
      <c r="J40" s="30"/>
      <c r="K40" s="16">
        <f t="shared" si="1"/>
        <v>0</v>
      </c>
      <c r="L40" s="22">
        <f t="shared" si="2"/>
        <v>0</v>
      </c>
      <c r="M40" s="17">
        <f t="shared" si="3"/>
        <v>0</v>
      </c>
      <c r="N40" s="17">
        <f t="shared" si="4"/>
        <v>0</v>
      </c>
      <c r="O40" s="17">
        <f t="shared" si="5"/>
        <v>0</v>
      </c>
      <c r="P40" s="16">
        <f t="shared" si="6"/>
        <v>0</v>
      </c>
    </row>
    <row r="41" spans="2:16" x14ac:dyDescent="0.35">
      <c r="B41" s="18">
        <f t="shared" si="7"/>
        <v>23</v>
      </c>
      <c r="C41" s="40" t="s">
        <v>162</v>
      </c>
      <c r="D41" s="20" t="s">
        <v>41</v>
      </c>
      <c r="E41" s="21">
        <v>423</v>
      </c>
      <c r="F41" s="83"/>
      <c r="G41" s="29"/>
      <c r="H41" s="15">
        <f t="shared" si="0"/>
        <v>0</v>
      </c>
      <c r="I41" s="29"/>
      <c r="J41" s="30"/>
      <c r="K41" s="16">
        <f t="shared" si="1"/>
        <v>0</v>
      </c>
      <c r="L41" s="22">
        <f t="shared" si="2"/>
        <v>0</v>
      </c>
      <c r="M41" s="17">
        <f t="shared" si="3"/>
        <v>0</v>
      </c>
      <c r="N41" s="17">
        <f t="shared" si="4"/>
        <v>0</v>
      </c>
      <c r="O41" s="17">
        <f t="shared" si="5"/>
        <v>0</v>
      </c>
      <c r="P41" s="16">
        <f t="shared" si="6"/>
        <v>0</v>
      </c>
    </row>
    <row r="42" spans="2:16" x14ac:dyDescent="0.35">
      <c r="B42" s="18">
        <f t="shared" si="7"/>
        <v>24</v>
      </c>
      <c r="C42" s="40" t="s">
        <v>187</v>
      </c>
      <c r="D42" s="20" t="s">
        <v>41</v>
      </c>
      <c r="E42" s="21">
        <v>83</v>
      </c>
      <c r="F42" s="83"/>
      <c r="G42" s="29"/>
      <c r="H42" s="15">
        <f t="shared" si="0"/>
        <v>0</v>
      </c>
      <c r="I42" s="29"/>
      <c r="J42" s="30"/>
      <c r="K42" s="16">
        <f t="shared" si="1"/>
        <v>0</v>
      </c>
      <c r="L42" s="22">
        <f t="shared" si="2"/>
        <v>0</v>
      </c>
      <c r="M42" s="17">
        <f t="shared" si="3"/>
        <v>0</v>
      </c>
      <c r="N42" s="17">
        <f t="shared" si="4"/>
        <v>0</v>
      </c>
      <c r="O42" s="17">
        <f t="shared" si="5"/>
        <v>0</v>
      </c>
      <c r="P42" s="16">
        <f t="shared" si="6"/>
        <v>0</v>
      </c>
    </row>
    <row r="43" spans="2:16" x14ac:dyDescent="0.35">
      <c r="B43" s="18">
        <f t="shared" si="7"/>
        <v>25</v>
      </c>
      <c r="C43" s="40" t="s">
        <v>188</v>
      </c>
      <c r="D43" s="20" t="s">
        <v>41</v>
      </c>
      <c r="E43" s="21">
        <v>83</v>
      </c>
      <c r="F43" s="83"/>
      <c r="G43" s="29"/>
      <c r="H43" s="15">
        <f t="shared" si="0"/>
        <v>0</v>
      </c>
      <c r="I43" s="29"/>
      <c r="J43" s="30"/>
      <c r="K43" s="16">
        <f t="shared" si="1"/>
        <v>0</v>
      </c>
      <c r="L43" s="22">
        <f t="shared" si="2"/>
        <v>0</v>
      </c>
      <c r="M43" s="17">
        <f t="shared" si="3"/>
        <v>0</v>
      </c>
      <c r="N43" s="17">
        <f t="shared" si="4"/>
        <v>0</v>
      </c>
      <c r="O43" s="17">
        <f t="shared" si="5"/>
        <v>0</v>
      </c>
      <c r="P43" s="16">
        <f t="shared" si="6"/>
        <v>0</v>
      </c>
    </row>
    <row r="44" spans="2:16" x14ac:dyDescent="0.35">
      <c r="B44" s="18">
        <f t="shared" si="7"/>
        <v>26</v>
      </c>
      <c r="C44" s="40" t="s">
        <v>164</v>
      </c>
      <c r="D44" s="20" t="s">
        <v>41</v>
      </c>
      <c r="E44" s="21">
        <v>23</v>
      </c>
      <c r="F44" s="83"/>
      <c r="G44" s="29"/>
      <c r="H44" s="15">
        <f t="shared" si="0"/>
        <v>0</v>
      </c>
      <c r="I44" s="29"/>
      <c r="J44" s="30"/>
      <c r="K44" s="16">
        <f t="shared" si="1"/>
        <v>0</v>
      </c>
      <c r="L44" s="22">
        <f t="shared" si="2"/>
        <v>0</v>
      </c>
      <c r="M44" s="17">
        <f t="shared" si="3"/>
        <v>0</v>
      </c>
      <c r="N44" s="17">
        <f t="shared" si="4"/>
        <v>0</v>
      </c>
      <c r="O44" s="17">
        <f t="shared" si="5"/>
        <v>0</v>
      </c>
      <c r="P44" s="16">
        <f t="shared" si="6"/>
        <v>0</v>
      </c>
    </row>
    <row r="45" spans="2:16" x14ac:dyDescent="0.35">
      <c r="B45" s="18">
        <f t="shared" si="7"/>
        <v>27</v>
      </c>
      <c r="C45" s="40" t="s">
        <v>190</v>
      </c>
      <c r="D45" s="20" t="s">
        <v>41</v>
      </c>
      <c r="E45" s="21">
        <v>463</v>
      </c>
      <c r="F45" s="83"/>
      <c r="G45" s="29"/>
      <c r="H45" s="15">
        <f t="shared" si="0"/>
        <v>0</v>
      </c>
      <c r="I45" s="29"/>
      <c r="J45" s="30"/>
      <c r="K45" s="16">
        <f t="shared" si="1"/>
        <v>0</v>
      </c>
      <c r="L45" s="22">
        <f t="shared" si="2"/>
        <v>0</v>
      </c>
      <c r="M45" s="17">
        <f t="shared" si="3"/>
        <v>0</v>
      </c>
      <c r="N45" s="17">
        <f t="shared" si="4"/>
        <v>0</v>
      </c>
      <c r="O45" s="17">
        <f t="shared" si="5"/>
        <v>0</v>
      </c>
      <c r="P45" s="16">
        <f t="shared" si="6"/>
        <v>0</v>
      </c>
    </row>
    <row r="46" spans="2:16" x14ac:dyDescent="0.35">
      <c r="B46" s="18">
        <f t="shared" si="7"/>
        <v>28</v>
      </c>
      <c r="C46" s="40" t="s">
        <v>165</v>
      </c>
      <c r="D46" s="20" t="s">
        <v>41</v>
      </c>
      <c r="E46" s="21">
        <v>486</v>
      </c>
      <c r="F46" s="83"/>
      <c r="G46" s="29"/>
      <c r="H46" s="15">
        <f t="shared" si="0"/>
        <v>0</v>
      </c>
      <c r="I46" s="29"/>
      <c r="J46" s="30"/>
      <c r="K46" s="16">
        <f t="shared" si="1"/>
        <v>0</v>
      </c>
      <c r="L46" s="22">
        <f t="shared" si="2"/>
        <v>0</v>
      </c>
      <c r="M46" s="17">
        <f t="shared" si="3"/>
        <v>0</v>
      </c>
      <c r="N46" s="17">
        <f t="shared" si="4"/>
        <v>0</v>
      </c>
      <c r="O46" s="17">
        <f t="shared" si="5"/>
        <v>0</v>
      </c>
      <c r="P46" s="16">
        <f t="shared" si="6"/>
        <v>0</v>
      </c>
    </row>
    <row r="47" spans="2:16" ht="23" x14ac:dyDescent="0.35">
      <c r="B47" s="18">
        <f t="shared" si="7"/>
        <v>29</v>
      </c>
      <c r="C47" s="40" t="s">
        <v>204</v>
      </c>
      <c r="D47" s="20" t="s">
        <v>58</v>
      </c>
      <c r="E47" s="21">
        <v>1</v>
      </c>
      <c r="F47" s="83"/>
      <c r="G47" s="29"/>
      <c r="H47" s="15">
        <f t="shared" si="0"/>
        <v>0</v>
      </c>
      <c r="I47" s="29"/>
      <c r="J47" s="30"/>
      <c r="K47" s="16">
        <f t="shared" si="1"/>
        <v>0</v>
      </c>
      <c r="L47" s="22">
        <f t="shared" si="2"/>
        <v>0</v>
      </c>
      <c r="M47" s="17">
        <f t="shared" si="3"/>
        <v>0</v>
      </c>
      <c r="N47" s="17">
        <f t="shared" si="4"/>
        <v>0</v>
      </c>
      <c r="O47" s="17">
        <f t="shared" si="5"/>
        <v>0</v>
      </c>
      <c r="P47" s="16">
        <f t="shared" si="6"/>
        <v>0</v>
      </c>
    </row>
    <row r="48" spans="2:16" x14ac:dyDescent="0.35">
      <c r="B48" s="18">
        <f t="shared" si="7"/>
        <v>30</v>
      </c>
      <c r="C48" s="40" t="s">
        <v>192</v>
      </c>
      <c r="D48" s="20" t="s">
        <v>58</v>
      </c>
      <c r="E48" s="21">
        <v>5</v>
      </c>
      <c r="F48" s="83"/>
      <c r="G48" s="29"/>
      <c r="H48" s="15">
        <f t="shared" si="0"/>
        <v>0</v>
      </c>
      <c r="I48" s="29"/>
      <c r="J48" s="30"/>
      <c r="K48" s="16">
        <f t="shared" si="1"/>
        <v>0</v>
      </c>
      <c r="L48" s="22">
        <f t="shared" si="2"/>
        <v>0</v>
      </c>
      <c r="M48" s="17">
        <f t="shared" si="3"/>
        <v>0</v>
      </c>
      <c r="N48" s="17">
        <f t="shared" si="4"/>
        <v>0</v>
      </c>
      <c r="O48" s="17">
        <f t="shared" si="5"/>
        <v>0</v>
      </c>
      <c r="P48" s="16">
        <f t="shared" si="6"/>
        <v>0</v>
      </c>
    </row>
    <row r="49" spans="2:16" x14ac:dyDescent="0.35">
      <c r="B49" s="18">
        <f t="shared" si="7"/>
        <v>31</v>
      </c>
      <c r="C49" s="40" t="s">
        <v>168</v>
      </c>
      <c r="D49" s="20" t="s">
        <v>58</v>
      </c>
      <c r="E49" s="21">
        <v>1</v>
      </c>
      <c r="F49" s="83"/>
      <c r="G49" s="29"/>
      <c r="H49" s="15">
        <f t="shared" si="0"/>
        <v>0</v>
      </c>
      <c r="I49" s="29"/>
      <c r="J49" s="30"/>
      <c r="K49" s="16">
        <f t="shared" si="1"/>
        <v>0</v>
      </c>
      <c r="L49" s="22">
        <f t="shared" si="2"/>
        <v>0</v>
      </c>
      <c r="M49" s="17">
        <f t="shared" si="3"/>
        <v>0</v>
      </c>
      <c r="N49" s="17">
        <f t="shared" si="4"/>
        <v>0</v>
      </c>
      <c r="O49" s="17">
        <f t="shared" si="5"/>
        <v>0</v>
      </c>
      <c r="P49" s="16">
        <f t="shared" si="6"/>
        <v>0</v>
      </c>
    </row>
    <row r="50" spans="2:16" x14ac:dyDescent="0.35">
      <c r="B50" s="18">
        <f t="shared" si="7"/>
        <v>32</v>
      </c>
      <c r="C50" s="40" t="s">
        <v>205</v>
      </c>
      <c r="D50" s="20" t="s">
        <v>41</v>
      </c>
      <c r="E50" s="21">
        <v>35</v>
      </c>
      <c r="F50" s="83"/>
      <c r="G50" s="29"/>
      <c r="H50" s="15">
        <f t="shared" si="0"/>
        <v>0</v>
      </c>
      <c r="I50" s="29"/>
      <c r="J50" s="30"/>
      <c r="K50" s="16">
        <f t="shared" si="1"/>
        <v>0</v>
      </c>
      <c r="L50" s="22">
        <f t="shared" si="2"/>
        <v>0</v>
      </c>
      <c r="M50" s="17">
        <f t="shared" si="3"/>
        <v>0</v>
      </c>
      <c r="N50" s="17">
        <f t="shared" si="4"/>
        <v>0</v>
      </c>
      <c r="O50" s="17">
        <f t="shared" si="5"/>
        <v>0</v>
      </c>
      <c r="P50" s="16">
        <f t="shared" si="6"/>
        <v>0</v>
      </c>
    </row>
    <row r="51" spans="2:16" x14ac:dyDescent="0.35">
      <c r="B51" s="18">
        <f t="shared" si="7"/>
        <v>33</v>
      </c>
      <c r="C51" s="40" t="s">
        <v>194</v>
      </c>
      <c r="D51" s="20" t="s">
        <v>41</v>
      </c>
      <c r="E51" s="21">
        <v>4</v>
      </c>
      <c r="F51" s="83"/>
      <c r="G51" s="29"/>
      <c r="H51" s="15">
        <f t="shared" si="0"/>
        <v>0</v>
      </c>
      <c r="I51" s="29"/>
      <c r="J51" s="30"/>
      <c r="K51" s="16">
        <f t="shared" si="1"/>
        <v>0</v>
      </c>
      <c r="L51" s="22">
        <f t="shared" si="2"/>
        <v>0</v>
      </c>
      <c r="M51" s="17">
        <f t="shared" si="3"/>
        <v>0</v>
      </c>
      <c r="N51" s="17">
        <f t="shared" si="4"/>
        <v>0</v>
      </c>
      <c r="O51" s="17">
        <f t="shared" si="5"/>
        <v>0</v>
      </c>
      <c r="P51" s="16">
        <f t="shared" si="6"/>
        <v>0</v>
      </c>
    </row>
    <row r="52" spans="2:16" x14ac:dyDescent="0.35">
      <c r="B52" s="18">
        <f t="shared" si="7"/>
        <v>34</v>
      </c>
      <c r="C52" s="40" t="s">
        <v>195</v>
      </c>
      <c r="D52" s="20" t="s">
        <v>69</v>
      </c>
      <c r="E52" s="21">
        <v>4</v>
      </c>
      <c r="F52" s="83"/>
      <c r="G52" s="29"/>
      <c r="H52" s="15">
        <f t="shared" si="0"/>
        <v>0</v>
      </c>
      <c r="I52" s="29"/>
      <c r="J52" s="30"/>
      <c r="K52" s="16">
        <f t="shared" si="1"/>
        <v>0</v>
      </c>
      <c r="L52" s="22">
        <f t="shared" si="2"/>
        <v>0</v>
      </c>
      <c r="M52" s="17">
        <f t="shared" si="3"/>
        <v>0</v>
      </c>
      <c r="N52" s="17">
        <f t="shared" si="4"/>
        <v>0</v>
      </c>
      <c r="O52" s="17">
        <f t="shared" si="5"/>
        <v>0</v>
      </c>
      <c r="P52" s="16">
        <f t="shared" si="6"/>
        <v>0</v>
      </c>
    </row>
    <row r="53" spans="2:16" x14ac:dyDescent="0.35">
      <c r="B53" s="18">
        <f t="shared" si="7"/>
        <v>35</v>
      </c>
      <c r="C53" s="40" t="s">
        <v>196</v>
      </c>
      <c r="D53" s="20" t="s">
        <v>69</v>
      </c>
      <c r="E53" s="21">
        <v>4</v>
      </c>
      <c r="F53" s="83"/>
      <c r="G53" s="29"/>
      <c r="H53" s="15">
        <f t="shared" si="0"/>
        <v>0</v>
      </c>
      <c r="I53" s="29"/>
      <c r="J53" s="30"/>
      <c r="K53" s="16">
        <f t="shared" si="1"/>
        <v>0</v>
      </c>
      <c r="L53" s="22">
        <f t="shared" si="2"/>
        <v>0</v>
      </c>
      <c r="M53" s="17">
        <f t="shared" si="3"/>
        <v>0</v>
      </c>
      <c r="N53" s="17">
        <f t="shared" si="4"/>
        <v>0</v>
      </c>
      <c r="O53" s="17">
        <f t="shared" si="5"/>
        <v>0</v>
      </c>
      <c r="P53" s="16">
        <f t="shared" si="6"/>
        <v>0</v>
      </c>
    </row>
    <row r="54" spans="2:16" x14ac:dyDescent="0.35">
      <c r="B54" s="18">
        <f t="shared" si="7"/>
        <v>36</v>
      </c>
      <c r="C54" s="40" t="s">
        <v>169</v>
      </c>
      <c r="D54" s="20" t="s">
        <v>48</v>
      </c>
      <c r="E54" s="21">
        <v>7</v>
      </c>
      <c r="F54" s="83"/>
      <c r="G54" s="29"/>
      <c r="H54" s="15">
        <f t="shared" si="0"/>
        <v>0</v>
      </c>
      <c r="I54" s="29"/>
      <c r="J54" s="30"/>
      <c r="K54" s="16">
        <f t="shared" si="1"/>
        <v>0</v>
      </c>
      <c r="L54" s="22">
        <f t="shared" si="2"/>
        <v>0</v>
      </c>
      <c r="M54" s="17">
        <f t="shared" si="3"/>
        <v>0</v>
      </c>
      <c r="N54" s="17">
        <f t="shared" si="4"/>
        <v>0</v>
      </c>
      <c r="O54" s="17">
        <f t="shared" si="5"/>
        <v>0</v>
      </c>
      <c r="P54" s="16">
        <f t="shared" si="6"/>
        <v>0</v>
      </c>
    </row>
    <row r="55" spans="2:16" x14ac:dyDescent="0.35">
      <c r="B55" s="18">
        <f t="shared" si="7"/>
        <v>37</v>
      </c>
      <c r="C55" s="40" t="s">
        <v>170</v>
      </c>
      <c r="D55" s="20" t="s">
        <v>58</v>
      </c>
      <c r="E55" s="21">
        <v>1</v>
      </c>
      <c r="F55" s="83"/>
      <c r="G55" s="29"/>
      <c r="H55" s="15">
        <f t="shared" si="0"/>
        <v>0</v>
      </c>
      <c r="I55" s="29"/>
      <c r="J55" s="30"/>
      <c r="K55" s="16">
        <f t="shared" si="1"/>
        <v>0</v>
      </c>
      <c r="L55" s="22">
        <f t="shared" si="2"/>
        <v>0</v>
      </c>
      <c r="M55" s="17">
        <f t="shared" si="3"/>
        <v>0</v>
      </c>
      <c r="N55" s="17">
        <f t="shared" si="4"/>
        <v>0</v>
      </c>
      <c r="O55" s="17">
        <f t="shared" si="5"/>
        <v>0</v>
      </c>
      <c r="P55" s="16">
        <f t="shared" si="6"/>
        <v>0</v>
      </c>
    </row>
    <row r="56" spans="2:16" x14ac:dyDescent="0.35">
      <c r="B56" s="18">
        <f t="shared" si="7"/>
        <v>38</v>
      </c>
      <c r="C56" s="37" t="s">
        <v>146</v>
      </c>
      <c r="D56" s="20"/>
      <c r="E56" s="21"/>
      <c r="F56" s="14"/>
      <c r="G56" s="80"/>
      <c r="H56" s="15"/>
      <c r="I56" s="80"/>
      <c r="J56" s="15"/>
      <c r="K56" s="16"/>
      <c r="L56" s="22"/>
      <c r="M56" s="17"/>
      <c r="N56" s="17"/>
      <c r="O56" s="17"/>
      <c r="P56" s="16"/>
    </row>
    <row r="57" spans="2:16" x14ac:dyDescent="0.35">
      <c r="B57" s="18">
        <f t="shared" si="7"/>
        <v>39</v>
      </c>
      <c r="C57" s="40" t="s">
        <v>172</v>
      </c>
      <c r="D57" s="20" t="s">
        <v>171</v>
      </c>
      <c r="E57" s="21">
        <v>1</v>
      </c>
      <c r="F57" s="83"/>
      <c r="G57" s="29"/>
      <c r="H57" s="15">
        <f t="shared" ref="H57:H59" si="8">ROUND(F57*G57,2)</f>
        <v>0</v>
      </c>
      <c r="I57" s="29"/>
      <c r="J57" s="30"/>
      <c r="K57" s="16">
        <f t="shared" ref="K57:K59" si="9">ROUND(SUM(H57:J57),2)</f>
        <v>0</v>
      </c>
      <c r="L57" s="22">
        <f t="shared" ref="L57:L59" si="10">ROUND(E57*F57,2)</f>
        <v>0</v>
      </c>
      <c r="M57" s="17">
        <f t="shared" ref="M57:M59" si="11">ROUND(E57*H57,2)</f>
        <v>0</v>
      </c>
      <c r="N57" s="17">
        <f t="shared" ref="N57:N59" si="12">ROUND(E57*I57,2)</f>
        <v>0</v>
      </c>
      <c r="O57" s="17">
        <f t="shared" ref="O57:O59" si="13">ROUND(E57*J57,2)</f>
        <v>0</v>
      </c>
      <c r="P57" s="16">
        <f t="shared" ref="P57:P59" si="14">ROUND(SUM(M57:O57),2)</f>
        <v>0</v>
      </c>
    </row>
    <row r="58" spans="2:16" x14ac:dyDescent="0.35">
      <c r="B58" s="18">
        <f t="shared" si="7"/>
        <v>40</v>
      </c>
      <c r="C58" s="40" t="s">
        <v>173</v>
      </c>
      <c r="D58" s="20" t="s">
        <v>171</v>
      </c>
      <c r="E58" s="21">
        <v>1</v>
      </c>
      <c r="F58" s="83"/>
      <c r="G58" s="29"/>
      <c r="H58" s="15">
        <f t="shared" si="8"/>
        <v>0</v>
      </c>
      <c r="I58" s="29"/>
      <c r="J58" s="30"/>
      <c r="K58" s="16">
        <f t="shared" si="9"/>
        <v>0</v>
      </c>
      <c r="L58" s="22">
        <f t="shared" si="10"/>
        <v>0</v>
      </c>
      <c r="M58" s="17">
        <f t="shared" si="11"/>
        <v>0</v>
      </c>
      <c r="N58" s="17">
        <f t="shared" si="12"/>
        <v>0</v>
      </c>
      <c r="O58" s="17">
        <f t="shared" si="13"/>
        <v>0</v>
      </c>
      <c r="P58" s="16">
        <f t="shared" si="14"/>
        <v>0</v>
      </c>
    </row>
    <row r="59" spans="2:16" x14ac:dyDescent="0.35">
      <c r="B59" s="18">
        <f t="shared" si="7"/>
        <v>41</v>
      </c>
      <c r="C59" s="40" t="s">
        <v>174</v>
      </c>
      <c r="D59" s="20" t="s">
        <v>171</v>
      </c>
      <c r="E59" s="21">
        <v>1</v>
      </c>
      <c r="F59" s="83"/>
      <c r="G59" s="29"/>
      <c r="H59" s="15">
        <f t="shared" si="8"/>
        <v>0</v>
      </c>
      <c r="I59" s="29"/>
      <c r="J59" s="30"/>
      <c r="K59" s="16">
        <f t="shared" si="9"/>
        <v>0</v>
      </c>
      <c r="L59" s="22">
        <f t="shared" si="10"/>
        <v>0</v>
      </c>
      <c r="M59" s="17">
        <f t="shared" si="11"/>
        <v>0</v>
      </c>
      <c r="N59" s="17">
        <f t="shared" si="12"/>
        <v>0</v>
      </c>
      <c r="O59" s="17">
        <f t="shared" si="13"/>
        <v>0</v>
      </c>
      <c r="P59" s="16">
        <f t="shared" si="14"/>
        <v>0</v>
      </c>
    </row>
    <row r="60" spans="2:16" ht="14.5" thickBot="1" x14ac:dyDescent="0.4">
      <c r="B60" s="18"/>
      <c r="C60" s="40"/>
      <c r="D60" s="20"/>
      <c r="E60" s="21"/>
      <c r="F60" s="25"/>
      <c r="G60" s="26"/>
      <c r="H60" s="27"/>
      <c r="I60" s="27"/>
      <c r="J60" s="27"/>
      <c r="K60" s="28"/>
      <c r="L60" s="14"/>
      <c r="M60" s="17"/>
      <c r="N60" s="17"/>
      <c r="O60" s="17"/>
      <c r="P60" s="16"/>
    </row>
    <row r="61" spans="2:16" ht="30.75" customHeight="1" thickTop="1" x14ac:dyDescent="0.35">
      <c r="B61" s="73"/>
      <c r="C61" s="193" t="s">
        <v>94</v>
      </c>
      <c r="D61" s="193"/>
      <c r="E61" s="193"/>
      <c r="F61" s="193"/>
      <c r="G61" s="193"/>
      <c r="H61" s="193"/>
      <c r="I61" s="193"/>
      <c r="J61" s="193"/>
      <c r="K61" s="193"/>
      <c r="L61" s="74">
        <f>SUM(L19:L60)</f>
        <v>0</v>
      </c>
      <c r="M61" s="36">
        <f>SUM(M19:M60)</f>
        <v>0</v>
      </c>
      <c r="N61" s="36">
        <f>SUM(N19:N60)</f>
        <v>0</v>
      </c>
      <c r="O61" s="36">
        <f>SUM(O19:O60)</f>
        <v>0</v>
      </c>
      <c r="P61" s="75">
        <f>SUM(P19:P60)</f>
        <v>0</v>
      </c>
    </row>
    <row r="62" spans="2:16" s="6" customFormat="1" ht="12.5" x14ac:dyDescent="0.35"/>
    <row r="63" spans="2:16" s="6" customFormat="1" x14ac:dyDescent="0.35">
      <c r="H63" s="23"/>
      <c r="I63" s="23"/>
      <c r="J63" s="23"/>
      <c r="K63" s="23"/>
      <c r="L63" s="23"/>
      <c r="M63" s="23"/>
      <c r="N63" s="23"/>
      <c r="O63" s="23"/>
      <c r="P63" s="23"/>
    </row>
    <row r="64" spans="2:16" s="6" customFormat="1" ht="14.25" customHeight="1" x14ac:dyDescent="0.35">
      <c r="C64" s="3" t="s">
        <v>27</v>
      </c>
      <c r="D64" s="146"/>
      <c r="E64" s="146"/>
      <c r="F64" s="146"/>
      <c r="G64" s="146"/>
      <c r="H64" s="146"/>
      <c r="I64" s="146"/>
      <c r="J64" s="23"/>
      <c r="K64" s="23"/>
      <c r="L64" s="23"/>
      <c r="M64" s="23"/>
      <c r="N64" s="23"/>
      <c r="O64" s="23"/>
      <c r="P64" s="23"/>
    </row>
    <row r="65" spans="3:16" s="6" customFormat="1" ht="15" customHeight="1" x14ac:dyDescent="0.35">
      <c r="D65" s="156" t="s">
        <v>15</v>
      </c>
      <c r="E65" s="156"/>
      <c r="F65" s="156"/>
      <c r="G65" s="156"/>
      <c r="H65" s="156"/>
      <c r="I65" s="156"/>
      <c r="J65" s="23"/>
      <c r="K65" s="23"/>
      <c r="L65" s="23"/>
      <c r="M65" s="23"/>
      <c r="N65" s="23"/>
      <c r="O65" s="23"/>
      <c r="P65" s="23"/>
    </row>
    <row r="68" spans="3:16" x14ac:dyDescent="0.35">
      <c r="C68" s="3" t="s">
        <v>14</v>
      </c>
      <c r="D68" s="146"/>
      <c r="E68" s="146"/>
      <c r="F68" s="146"/>
      <c r="G68" s="146"/>
      <c r="H68" s="146"/>
      <c r="I68" s="146"/>
    </row>
    <row r="69" spans="3:16" x14ac:dyDescent="0.35">
      <c r="C69" s="6"/>
      <c r="D69" s="156" t="s">
        <v>15</v>
      </c>
      <c r="E69" s="156"/>
      <c r="F69" s="156"/>
      <c r="G69" s="156"/>
      <c r="H69" s="156"/>
      <c r="I69" s="156"/>
    </row>
    <row r="70" spans="3:16" x14ac:dyDescent="0.35">
      <c r="C70" s="3" t="s">
        <v>26</v>
      </c>
      <c r="D70" s="168"/>
      <c r="E70" s="168"/>
      <c r="F70" s="168"/>
    </row>
  </sheetData>
  <mergeCells count="34">
    <mergeCell ref="D5:O5"/>
    <mergeCell ref="M1:P1"/>
    <mergeCell ref="C2:H2"/>
    <mergeCell ref="I2:J2"/>
    <mergeCell ref="C3:O3"/>
    <mergeCell ref="C4:O4"/>
    <mergeCell ref="B13:B17"/>
    <mergeCell ref="C13:C17"/>
    <mergeCell ref="D13:D17"/>
    <mergeCell ref="E13:E17"/>
    <mergeCell ref="F13:K13"/>
    <mergeCell ref="D6:O6"/>
    <mergeCell ref="D7:O7"/>
    <mergeCell ref="D8:G8"/>
    <mergeCell ref="O10:P10"/>
    <mergeCell ref="O11:P11"/>
    <mergeCell ref="L13:P13"/>
    <mergeCell ref="F14:F17"/>
    <mergeCell ref="G14:G17"/>
    <mergeCell ref="H14:H17"/>
    <mergeCell ref="I14:I17"/>
    <mergeCell ref="J14:J17"/>
    <mergeCell ref="K14:K17"/>
    <mergeCell ref="L14:L17"/>
    <mergeCell ref="M14:M17"/>
    <mergeCell ref="N14:N17"/>
    <mergeCell ref="D69:I69"/>
    <mergeCell ref="D70:F70"/>
    <mergeCell ref="O14:O17"/>
    <mergeCell ref="P14:P17"/>
    <mergeCell ref="C61:K61"/>
    <mergeCell ref="D64:I64"/>
    <mergeCell ref="D65:I65"/>
    <mergeCell ref="D68:I68"/>
  </mergeCells>
  <conditionalFormatting sqref="C19:C60">
    <cfRule type="expression" priority="1" stopIfTrue="1">
      <formula>#REF!</formula>
    </cfRule>
  </conditionalFormatting>
  <printOptions horizontalCentered="1"/>
  <pageMargins left="0.51181102362204722" right="0.51181102362204722" top="0.78740157480314965" bottom="0.78740157480314965" header="0.31496062992125984" footer="0.31496062992125984"/>
  <pageSetup paperSize="9" scale="81" fitToHeight="0" orientation="landscape" r:id="rId1"/>
  <headerFooter>
    <oddFooter>&amp;L&amp;"Arial,полужирный"&amp;8&amp;F&amp;C&amp;8Lapa  &amp;P no &amp;N&amp;R&amp;8&amp;A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2F590B-3B2D-4632-8B79-60A746AE112F}">
  <sheetPr>
    <pageSetUpPr fitToPage="1"/>
  </sheetPr>
  <dimension ref="B1:S72"/>
  <sheetViews>
    <sheetView zoomScaleNormal="100" workbookViewId="0"/>
  </sheetViews>
  <sheetFormatPr defaultColWidth="9.1796875" defaultRowHeight="14" x14ac:dyDescent="0.35"/>
  <cols>
    <col min="1" max="1" width="9.1796875" style="23"/>
    <col min="2" max="2" width="9" style="23" customWidth="1"/>
    <col min="3" max="3" width="42.26953125" style="23" customWidth="1"/>
    <col min="4" max="4" width="7.54296875" style="23" customWidth="1"/>
    <col min="5" max="8" width="8.1796875" style="23" customWidth="1"/>
    <col min="9" max="9" width="10.26953125" style="23" customWidth="1"/>
    <col min="10" max="10" width="8.54296875" style="23" customWidth="1"/>
    <col min="11" max="13" width="9.1796875" style="23" customWidth="1"/>
    <col min="14" max="14" width="10.26953125" style="23" customWidth="1"/>
    <col min="15" max="15" width="9.1796875" style="23" customWidth="1"/>
    <col min="16" max="16" width="10.1796875" style="23" customWidth="1"/>
    <col min="17" max="16384" width="9.1796875" style="23"/>
  </cols>
  <sheetData>
    <row r="1" spans="2:19" s="1" customFormat="1" ht="40.5" customHeight="1" x14ac:dyDescent="0.25">
      <c r="D1" s="2"/>
      <c r="M1" s="121" t="s">
        <v>89</v>
      </c>
      <c r="N1" s="121"/>
      <c r="O1" s="121"/>
      <c r="P1" s="121"/>
    </row>
    <row r="2" spans="2:19" s="31" customFormat="1" ht="15" customHeight="1" x14ac:dyDescent="0.35">
      <c r="B2" s="32"/>
      <c r="C2" s="166" t="s">
        <v>0</v>
      </c>
      <c r="D2" s="166"/>
      <c r="E2" s="166"/>
      <c r="F2" s="166"/>
      <c r="G2" s="166"/>
      <c r="H2" s="166"/>
      <c r="I2" s="167" t="s">
        <v>110</v>
      </c>
      <c r="J2" s="167"/>
      <c r="K2" s="32"/>
      <c r="L2" s="32"/>
      <c r="M2" s="32"/>
      <c r="N2" s="32"/>
      <c r="O2" s="32"/>
      <c r="P2" s="32"/>
    </row>
    <row r="3" spans="2:19" s="5" customFormat="1" ht="24.75" customHeight="1" x14ac:dyDescent="0.35">
      <c r="B3" s="31"/>
      <c r="C3" s="165" t="s">
        <v>111</v>
      </c>
      <c r="D3" s="165"/>
      <c r="E3" s="165"/>
      <c r="F3" s="165"/>
      <c r="G3" s="165"/>
      <c r="H3" s="165"/>
      <c r="I3" s="165"/>
      <c r="J3" s="165"/>
      <c r="K3" s="165"/>
      <c r="L3" s="165"/>
      <c r="M3" s="165"/>
      <c r="N3" s="165"/>
      <c r="O3" s="165"/>
      <c r="P3" s="31"/>
    </row>
    <row r="4" spans="2:19" s="5" customFormat="1" x14ac:dyDescent="0.35">
      <c r="B4" s="31"/>
      <c r="C4" s="156" t="s">
        <v>29</v>
      </c>
      <c r="D4" s="156"/>
      <c r="E4" s="156"/>
      <c r="F4" s="156"/>
      <c r="G4" s="156"/>
      <c r="H4" s="156"/>
      <c r="I4" s="156"/>
      <c r="J4" s="156"/>
      <c r="K4" s="156"/>
      <c r="L4" s="156"/>
      <c r="M4" s="156"/>
      <c r="N4" s="156"/>
      <c r="O4" s="156"/>
      <c r="P4" s="31"/>
      <c r="S4" s="6"/>
    </row>
    <row r="5" spans="2:19" s="53" customFormat="1" ht="13" x14ac:dyDescent="0.35">
      <c r="B5" s="52" t="s">
        <v>1</v>
      </c>
      <c r="C5" s="60"/>
      <c r="D5" s="155" t="str">
        <f>Koptame!C13</f>
        <v>Ārējo lietus, ražošanas un sadzīves kanalizācijas tīklu modernizācija Kleistu ielā 28 (autobusu parks Nr.6), Rīgā</v>
      </c>
      <c r="E5" s="155"/>
      <c r="F5" s="155"/>
      <c r="G5" s="155"/>
      <c r="H5" s="155"/>
      <c r="I5" s="155"/>
      <c r="J5" s="155"/>
      <c r="K5" s="155"/>
      <c r="L5" s="155"/>
      <c r="M5" s="155"/>
      <c r="N5" s="155"/>
      <c r="O5" s="155"/>
      <c r="P5" s="60"/>
      <c r="S5" s="6"/>
    </row>
    <row r="6" spans="2:19" s="54" customFormat="1" ht="12.75" customHeight="1" x14ac:dyDescent="0.35">
      <c r="B6" s="52" t="s">
        <v>2</v>
      </c>
      <c r="C6" s="60"/>
      <c r="D6" s="155" t="str">
        <f>Koptame!C14</f>
        <v>Ārējie kanalizācijas tīkli un inženierbūves</v>
      </c>
      <c r="E6" s="155"/>
      <c r="F6" s="155"/>
      <c r="G6" s="155"/>
      <c r="H6" s="155"/>
      <c r="I6" s="155"/>
      <c r="J6" s="155"/>
      <c r="K6" s="155"/>
      <c r="L6" s="155"/>
      <c r="M6" s="155"/>
      <c r="N6" s="155"/>
      <c r="O6" s="155"/>
      <c r="P6" s="55"/>
      <c r="S6" s="6"/>
    </row>
    <row r="7" spans="2:19" s="54" customFormat="1" ht="12.75" customHeight="1" x14ac:dyDescent="0.35">
      <c r="B7" s="52" t="s">
        <v>3</v>
      </c>
      <c r="C7" s="60"/>
      <c r="D7" s="155" t="str">
        <f>Koptame!C15</f>
        <v>Kleistu iela 28, Rīga</v>
      </c>
      <c r="E7" s="155"/>
      <c r="F7" s="155"/>
      <c r="G7" s="155"/>
      <c r="H7" s="155"/>
      <c r="I7" s="155"/>
      <c r="J7" s="155"/>
      <c r="K7" s="155"/>
      <c r="L7" s="155"/>
      <c r="M7" s="155"/>
      <c r="N7" s="155"/>
      <c r="O7" s="155"/>
      <c r="P7" s="55"/>
      <c r="S7" s="6"/>
    </row>
    <row r="8" spans="2:19" s="54" customFormat="1" ht="12.75" customHeight="1" x14ac:dyDescent="0.35">
      <c r="B8" s="52" t="s">
        <v>25</v>
      </c>
      <c r="D8" s="139"/>
      <c r="E8" s="139"/>
      <c r="F8" s="139"/>
      <c r="G8" s="139"/>
      <c r="H8" s="55"/>
      <c r="I8" s="55"/>
      <c r="J8" s="55"/>
      <c r="K8" s="55"/>
      <c r="L8" s="55"/>
      <c r="M8" s="55"/>
      <c r="N8" s="55"/>
      <c r="O8" s="55"/>
      <c r="P8" s="55"/>
      <c r="S8" s="6"/>
    </row>
    <row r="9" spans="2:19" s="54" customFormat="1" ht="12.75" customHeight="1" x14ac:dyDescent="0.35">
      <c r="B9" s="52"/>
      <c r="D9" s="56"/>
      <c r="E9" s="56"/>
      <c r="F9" s="56"/>
      <c r="G9" s="56"/>
      <c r="H9" s="56"/>
      <c r="I9" s="56"/>
      <c r="J9" s="56"/>
      <c r="K9" s="56"/>
      <c r="L9" s="56"/>
      <c r="M9" s="56"/>
      <c r="N9" s="56"/>
      <c r="O9" s="56"/>
      <c r="P9" s="56"/>
      <c r="S9" s="6"/>
    </row>
    <row r="10" spans="2:19" s="6" customFormat="1" ht="13" x14ac:dyDescent="0.35">
      <c r="B10" s="56" t="s">
        <v>23</v>
      </c>
      <c r="D10" s="58"/>
      <c r="E10" s="58"/>
      <c r="F10" s="58"/>
      <c r="G10" s="58"/>
      <c r="H10" s="58"/>
      <c r="I10" s="58"/>
      <c r="J10" s="58"/>
      <c r="K10" s="58"/>
      <c r="L10" s="58"/>
      <c r="M10" s="58"/>
      <c r="N10" s="46" t="s">
        <v>4</v>
      </c>
      <c r="O10" s="173" t="str">
        <f>Koptame!C34</f>
        <v>01.07.2026.</v>
      </c>
      <c r="P10" s="173"/>
    </row>
    <row r="11" spans="2:19" s="6" customFormat="1" ht="15" customHeight="1" x14ac:dyDescent="0.35">
      <c r="B11" s="56"/>
      <c r="D11" s="58"/>
      <c r="E11" s="58"/>
      <c r="F11" s="58"/>
      <c r="G11" s="58"/>
      <c r="H11" s="58"/>
      <c r="I11" s="58"/>
      <c r="J11" s="58"/>
      <c r="K11" s="58"/>
      <c r="L11" s="58"/>
      <c r="M11" s="58"/>
      <c r="N11" s="46" t="s">
        <v>21</v>
      </c>
      <c r="O11" s="169">
        <f>P63</f>
        <v>0</v>
      </c>
      <c r="P11" s="169"/>
    </row>
    <row r="12" spans="2:19" s="6" customFormat="1" ht="13.5" thickBot="1" x14ac:dyDescent="0.4">
      <c r="K12" s="61"/>
      <c r="L12" s="61"/>
      <c r="M12" s="61"/>
      <c r="N12" s="61"/>
      <c r="O12" s="8"/>
      <c r="P12" s="8"/>
    </row>
    <row r="13" spans="2:19" s="6" customFormat="1" ht="12.75" customHeight="1" x14ac:dyDescent="0.35">
      <c r="B13" s="187" t="s">
        <v>5</v>
      </c>
      <c r="C13" s="190" t="s">
        <v>6</v>
      </c>
      <c r="D13" s="190" t="s">
        <v>7</v>
      </c>
      <c r="E13" s="177" t="s">
        <v>8</v>
      </c>
      <c r="F13" s="180" t="s">
        <v>9</v>
      </c>
      <c r="G13" s="181"/>
      <c r="H13" s="181"/>
      <c r="I13" s="181"/>
      <c r="J13" s="181"/>
      <c r="K13" s="182"/>
      <c r="L13" s="180" t="s">
        <v>10</v>
      </c>
      <c r="M13" s="181"/>
      <c r="N13" s="181"/>
      <c r="O13" s="181"/>
      <c r="P13" s="182"/>
    </row>
    <row r="14" spans="2:19" s="6" customFormat="1" ht="12.75" customHeight="1" x14ac:dyDescent="0.35">
      <c r="B14" s="188"/>
      <c r="C14" s="191"/>
      <c r="D14" s="191"/>
      <c r="E14" s="178"/>
      <c r="F14" s="183" t="s">
        <v>11</v>
      </c>
      <c r="G14" s="170" t="s">
        <v>12</v>
      </c>
      <c r="H14" s="170" t="s">
        <v>16</v>
      </c>
      <c r="I14" s="170" t="s">
        <v>17</v>
      </c>
      <c r="J14" s="170" t="s">
        <v>18</v>
      </c>
      <c r="K14" s="174" t="s">
        <v>19</v>
      </c>
      <c r="L14" s="183" t="s">
        <v>13</v>
      </c>
      <c r="M14" s="170" t="s">
        <v>16</v>
      </c>
      <c r="N14" s="170" t="s">
        <v>17</v>
      </c>
      <c r="O14" s="170" t="s">
        <v>18</v>
      </c>
      <c r="P14" s="174" t="s">
        <v>20</v>
      </c>
    </row>
    <row r="15" spans="2:19" s="6" customFormat="1" ht="15" customHeight="1" x14ac:dyDescent="0.35">
      <c r="B15" s="188"/>
      <c r="C15" s="191"/>
      <c r="D15" s="191"/>
      <c r="E15" s="178"/>
      <c r="F15" s="184"/>
      <c r="G15" s="171"/>
      <c r="H15" s="171"/>
      <c r="I15" s="171"/>
      <c r="J15" s="171"/>
      <c r="K15" s="175"/>
      <c r="L15" s="184"/>
      <c r="M15" s="171"/>
      <c r="N15" s="171"/>
      <c r="O15" s="171"/>
      <c r="P15" s="175"/>
    </row>
    <row r="16" spans="2:19" s="6" customFormat="1" ht="15" customHeight="1" x14ac:dyDescent="0.35">
      <c r="B16" s="188"/>
      <c r="C16" s="191"/>
      <c r="D16" s="191"/>
      <c r="E16" s="178"/>
      <c r="F16" s="184"/>
      <c r="G16" s="186"/>
      <c r="H16" s="171"/>
      <c r="I16" s="171"/>
      <c r="J16" s="171"/>
      <c r="K16" s="175"/>
      <c r="L16" s="184"/>
      <c r="M16" s="171"/>
      <c r="N16" s="171"/>
      <c r="O16" s="171"/>
      <c r="P16" s="175"/>
    </row>
    <row r="17" spans="2:16" s="6" customFormat="1" ht="15.75" customHeight="1" thickBot="1" x14ac:dyDescent="0.4">
      <c r="B17" s="189"/>
      <c r="C17" s="192"/>
      <c r="D17" s="192"/>
      <c r="E17" s="179"/>
      <c r="F17" s="185"/>
      <c r="G17" s="172"/>
      <c r="H17" s="172"/>
      <c r="I17" s="172"/>
      <c r="J17" s="172"/>
      <c r="K17" s="176"/>
      <c r="L17" s="185"/>
      <c r="M17" s="172"/>
      <c r="N17" s="172"/>
      <c r="O17" s="172"/>
      <c r="P17" s="176"/>
    </row>
    <row r="18" spans="2:16" s="6" customFormat="1" ht="13.5" thickTop="1" thickBot="1" x14ac:dyDescent="0.4">
      <c r="B18" s="9">
        <v>1</v>
      </c>
      <c r="C18" s="11">
        <v>2</v>
      </c>
      <c r="D18" s="11">
        <v>3</v>
      </c>
      <c r="E18" s="12">
        <v>4</v>
      </c>
      <c r="F18" s="9">
        <v>5</v>
      </c>
      <c r="G18" s="11">
        <v>6</v>
      </c>
      <c r="H18" s="11">
        <v>7</v>
      </c>
      <c r="I18" s="11">
        <v>8</v>
      </c>
      <c r="J18" s="11">
        <v>9</v>
      </c>
      <c r="K18" s="13">
        <v>10</v>
      </c>
      <c r="L18" s="9">
        <v>11</v>
      </c>
      <c r="M18" s="11">
        <v>12</v>
      </c>
      <c r="N18" s="11">
        <v>13</v>
      </c>
      <c r="O18" s="10">
        <v>14</v>
      </c>
      <c r="P18" s="13">
        <v>15</v>
      </c>
    </row>
    <row r="19" spans="2:16" s="5" customFormat="1" ht="14.5" thickTop="1" x14ac:dyDescent="0.35">
      <c r="B19" s="18">
        <v>1</v>
      </c>
      <c r="C19" s="37" t="s">
        <v>146</v>
      </c>
      <c r="D19" s="20"/>
      <c r="E19" s="21"/>
      <c r="F19" s="14"/>
      <c r="G19" s="80"/>
      <c r="H19" s="15"/>
      <c r="I19" s="80"/>
      <c r="J19" s="15"/>
      <c r="K19" s="16"/>
      <c r="L19" s="22"/>
      <c r="M19" s="17"/>
      <c r="N19" s="17"/>
      <c r="O19" s="17"/>
      <c r="P19" s="16"/>
    </row>
    <row r="20" spans="2:16" s="5" customFormat="1" ht="23" x14ac:dyDescent="0.35">
      <c r="B20" s="18">
        <f>IF(B19&lt;&gt;"",B19+1,"")</f>
        <v>2</v>
      </c>
      <c r="C20" s="40" t="s">
        <v>147</v>
      </c>
      <c r="D20" s="20" t="s">
        <v>69</v>
      </c>
      <c r="E20" s="21">
        <v>11</v>
      </c>
      <c r="F20" s="83"/>
      <c r="G20" s="29"/>
      <c r="H20" s="15">
        <f t="shared" ref="H20:H57" si="0">ROUND(F20*G20,2)</f>
        <v>0</v>
      </c>
      <c r="I20" s="29"/>
      <c r="J20" s="30"/>
      <c r="K20" s="16">
        <f t="shared" ref="K20:K57" si="1">ROUND(SUM(H20:J20),2)</f>
        <v>0</v>
      </c>
      <c r="L20" s="22">
        <f t="shared" ref="L20:L57" si="2">ROUND(E20*F20,2)</f>
        <v>0</v>
      </c>
      <c r="M20" s="17">
        <f t="shared" ref="M20:M57" si="3">ROUND(E20*H20,2)</f>
        <v>0</v>
      </c>
      <c r="N20" s="17">
        <f t="shared" ref="N20:N57" si="4">ROUND(E20*I20,2)</f>
        <v>0</v>
      </c>
      <c r="O20" s="17">
        <f t="shared" ref="O20:O57" si="5">ROUND(E20*J20,2)</f>
        <v>0</v>
      </c>
      <c r="P20" s="16">
        <f t="shared" ref="P20:P57" si="6">ROUND(SUM(M20:O20),2)</f>
        <v>0</v>
      </c>
    </row>
    <row r="21" spans="2:16" s="5" customFormat="1" ht="23" x14ac:dyDescent="0.35">
      <c r="B21" s="18">
        <f t="shared" ref="B21:B61" si="7">IF(B20&lt;&gt;"",B20+1,"")</f>
        <v>3</v>
      </c>
      <c r="C21" s="40" t="s">
        <v>175</v>
      </c>
      <c r="D21" s="20" t="s">
        <v>41</v>
      </c>
      <c r="E21" s="21">
        <v>18</v>
      </c>
      <c r="F21" s="83"/>
      <c r="G21" s="29"/>
      <c r="H21" s="15">
        <f t="shared" si="0"/>
        <v>0</v>
      </c>
      <c r="I21" s="29"/>
      <c r="J21" s="30"/>
      <c r="K21" s="16">
        <f t="shared" si="1"/>
        <v>0</v>
      </c>
      <c r="L21" s="22">
        <f t="shared" si="2"/>
        <v>0</v>
      </c>
      <c r="M21" s="17">
        <f t="shared" si="3"/>
        <v>0</v>
      </c>
      <c r="N21" s="17">
        <f t="shared" si="4"/>
        <v>0</v>
      </c>
      <c r="O21" s="17">
        <f t="shared" si="5"/>
        <v>0</v>
      </c>
      <c r="P21" s="16">
        <f t="shared" si="6"/>
        <v>0</v>
      </c>
    </row>
    <row r="22" spans="2:16" s="5" customFormat="1" ht="23" x14ac:dyDescent="0.35">
      <c r="B22" s="18">
        <f t="shared" si="7"/>
        <v>4</v>
      </c>
      <c r="C22" s="40" t="s">
        <v>148</v>
      </c>
      <c r="D22" s="20" t="s">
        <v>41</v>
      </c>
      <c r="E22" s="21">
        <v>13</v>
      </c>
      <c r="F22" s="83"/>
      <c r="G22" s="29"/>
      <c r="H22" s="15">
        <f t="shared" si="0"/>
        <v>0</v>
      </c>
      <c r="I22" s="29"/>
      <c r="J22" s="30"/>
      <c r="K22" s="16">
        <f t="shared" si="1"/>
        <v>0</v>
      </c>
      <c r="L22" s="22">
        <f t="shared" si="2"/>
        <v>0</v>
      </c>
      <c r="M22" s="17">
        <f t="shared" si="3"/>
        <v>0</v>
      </c>
      <c r="N22" s="17">
        <f t="shared" si="4"/>
        <v>0</v>
      </c>
      <c r="O22" s="17">
        <f t="shared" si="5"/>
        <v>0</v>
      </c>
      <c r="P22" s="16">
        <f t="shared" si="6"/>
        <v>0</v>
      </c>
    </row>
    <row r="23" spans="2:16" s="5" customFormat="1" ht="23" x14ac:dyDescent="0.35">
      <c r="B23" s="18">
        <f t="shared" si="7"/>
        <v>5</v>
      </c>
      <c r="C23" s="40" t="s">
        <v>176</v>
      </c>
      <c r="D23" s="20" t="s">
        <v>41</v>
      </c>
      <c r="E23" s="21">
        <v>2</v>
      </c>
      <c r="F23" s="83"/>
      <c r="G23" s="29"/>
      <c r="H23" s="15">
        <f t="shared" si="0"/>
        <v>0</v>
      </c>
      <c r="I23" s="29"/>
      <c r="J23" s="30"/>
      <c r="K23" s="16">
        <f t="shared" si="1"/>
        <v>0</v>
      </c>
      <c r="L23" s="22">
        <f t="shared" si="2"/>
        <v>0</v>
      </c>
      <c r="M23" s="17">
        <f t="shared" si="3"/>
        <v>0</v>
      </c>
      <c r="N23" s="17">
        <f t="shared" si="4"/>
        <v>0</v>
      </c>
      <c r="O23" s="17">
        <f t="shared" si="5"/>
        <v>0</v>
      </c>
      <c r="P23" s="16">
        <f t="shared" si="6"/>
        <v>0</v>
      </c>
    </row>
    <row r="24" spans="2:16" s="5" customFormat="1" x14ac:dyDescent="0.35">
      <c r="B24" s="18">
        <f t="shared" si="7"/>
        <v>6</v>
      </c>
      <c r="C24" s="40" t="s">
        <v>177</v>
      </c>
      <c r="D24" s="20" t="s">
        <v>41</v>
      </c>
      <c r="E24" s="21">
        <v>1</v>
      </c>
      <c r="F24" s="83"/>
      <c r="G24" s="29"/>
      <c r="H24" s="15">
        <f t="shared" si="0"/>
        <v>0</v>
      </c>
      <c r="I24" s="29"/>
      <c r="J24" s="30"/>
      <c r="K24" s="16">
        <f t="shared" si="1"/>
        <v>0</v>
      </c>
      <c r="L24" s="22">
        <f t="shared" si="2"/>
        <v>0</v>
      </c>
      <c r="M24" s="17">
        <f t="shared" si="3"/>
        <v>0</v>
      </c>
      <c r="N24" s="17">
        <f t="shared" si="4"/>
        <v>0</v>
      </c>
      <c r="O24" s="17">
        <f t="shared" si="5"/>
        <v>0</v>
      </c>
      <c r="P24" s="16">
        <f t="shared" si="6"/>
        <v>0</v>
      </c>
    </row>
    <row r="25" spans="2:16" s="5" customFormat="1" x14ac:dyDescent="0.35">
      <c r="B25" s="18">
        <f t="shared" si="7"/>
        <v>7</v>
      </c>
      <c r="C25" s="40" t="s">
        <v>150</v>
      </c>
      <c r="D25" s="20" t="s">
        <v>41</v>
      </c>
      <c r="E25" s="21">
        <v>48</v>
      </c>
      <c r="F25" s="83"/>
      <c r="G25" s="29"/>
      <c r="H25" s="15">
        <f t="shared" si="0"/>
        <v>0</v>
      </c>
      <c r="I25" s="29"/>
      <c r="J25" s="30"/>
      <c r="K25" s="16">
        <f t="shared" si="1"/>
        <v>0</v>
      </c>
      <c r="L25" s="22">
        <f t="shared" si="2"/>
        <v>0</v>
      </c>
      <c r="M25" s="17">
        <f t="shared" si="3"/>
        <v>0</v>
      </c>
      <c r="N25" s="17">
        <f t="shared" si="4"/>
        <v>0</v>
      </c>
      <c r="O25" s="17">
        <f t="shared" si="5"/>
        <v>0</v>
      </c>
      <c r="P25" s="16">
        <f t="shared" si="6"/>
        <v>0</v>
      </c>
    </row>
    <row r="26" spans="2:16" s="5" customFormat="1" x14ac:dyDescent="0.35">
      <c r="B26" s="18">
        <f t="shared" si="7"/>
        <v>8</v>
      </c>
      <c r="C26" s="40" t="s">
        <v>178</v>
      </c>
      <c r="D26" s="20" t="s">
        <v>41</v>
      </c>
      <c r="E26" s="21">
        <v>6</v>
      </c>
      <c r="F26" s="83"/>
      <c r="G26" s="29"/>
      <c r="H26" s="15">
        <f t="shared" si="0"/>
        <v>0</v>
      </c>
      <c r="I26" s="29"/>
      <c r="J26" s="30"/>
      <c r="K26" s="16">
        <f t="shared" si="1"/>
        <v>0</v>
      </c>
      <c r="L26" s="22">
        <f t="shared" si="2"/>
        <v>0</v>
      </c>
      <c r="M26" s="17">
        <f t="shared" si="3"/>
        <v>0</v>
      </c>
      <c r="N26" s="17">
        <f t="shared" si="4"/>
        <v>0</v>
      </c>
      <c r="O26" s="17">
        <f t="shared" si="5"/>
        <v>0</v>
      </c>
      <c r="P26" s="16">
        <f t="shared" si="6"/>
        <v>0</v>
      </c>
    </row>
    <row r="27" spans="2:16" s="5" customFormat="1" x14ac:dyDescent="0.35">
      <c r="B27" s="18">
        <f t="shared" si="7"/>
        <v>9</v>
      </c>
      <c r="C27" s="40" t="s">
        <v>152</v>
      </c>
      <c r="D27" s="20" t="s">
        <v>41</v>
      </c>
      <c r="E27" s="21">
        <v>94</v>
      </c>
      <c r="F27" s="83"/>
      <c r="G27" s="29"/>
      <c r="H27" s="15">
        <f t="shared" si="0"/>
        <v>0</v>
      </c>
      <c r="I27" s="29"/>
      <c r="J27" s="30"/>
      <c r="K27" s="16">
        <f t="shared" si="1"/>
        <v>0</v>
      </c>
      <c r="L27" s="22">
        <f t="shared" si="2"/>
        <v>0</v>
      </c>
      <c r="M27" s="17">
        <f t="shared" si="3"/>
        <v>0</v>
      </c>
      <c r="N27" s="17">
        <f t="shared" si="4"/>
        <v>0</v>
      </c>
      <c r="O27" s="17">
        <f t="shared" si="5"/>
        <v>0</v>
      </c>
      <c r="P27" s="16">
        <f t="shared" si="6"/>
        <v>0</v>
      </c>
    </row>
    <row r="28" spans="2:16" s="5" customFormat="1" ht="23" x14ac:dyDescent="0.35">
      <c r="B28" s="18">
        <f t="shared" si="7"/>
        <v>10</v>
      </c>
      <c r="C28" s="40" t="s">
        <v>179</v>
      </c>
      <c r="D28" s="20" t="s">
        <v>41</v>
      </c>
      <c r="E28" s="21">
        <v>6</v>
      </c>
      <c r="F28" s="83"/>
      <c r="G28" s="29"/>
      <c r="H28" s="15">
        <f t="shared" si="0"/>
        <v>0</v>
      </c>
      <c r="I28" s="29"/>
      <c r="J28" s="30"/>
      <c r="K28" s="16">
        <f t="shared" si="1"/>
        <v>0</v>
      </c>
      <c r="L28" s="22">
        <f t="shared" si="2"/>
        <v>0</v>
      </c>
      <c r="M28" s="17">
        <f t="shared" si="3"/>
        <v>0</v>
      </c>
      <c r="N28" s="17">
        <f t="shared" si="4"/>
        <v>0</v>
      </c>
      <c r="O28" s="17">
        <f t="shared" si="5"/>
        <v>0</v>
      </c>
      <c r="P28" s="16">
        <f t="shared" si="6"/>
        <v>0</v>
      </c>
    </row>
    <row r="29" spans="2:16" s="5" customFormat="1" x14ac:dyDescent="0.35">
      <c r="B29" s="18">
        <f t="shared" si="7"/>
        <v>11</v>
      </c>
      <c r="C29" s="40" t="s">
        <v>154</v>
      </c>
      <c r="D29" s="20" t="s">
        <v>41</v>
      </c>
      <c r="E29" s="21">
        <v>48</v>
      </c>
      <c r="F29" s="83"/>
      <c r="G29" s="29"/>
      <c r="H29" s="15">
        <f t="shared" si="0"/>
        <v>0</v>
      </c>
      <c r="I29" s="29"/>
      <c r="J29" s="30"/>
      <c r="K29" s="16">
        <f t="shared" si="1"/>
        <v>0</v>
      </c>
      <c r="L29" s="22">
        <f t="shared" si="2"/>
        <v>0</v>
      </c>
      <c r="M29" s="17">
        <f t="shared" si="3"/>
        <v>0</v>
      </c>
      <c r="N29" s="17">
        <f t="shared" si="4"/>
        <v>0</v>
      </c>
      <c r="O29" s="17">
        <f t="shared" si="5"/>
        <v>0</v>
      </c>
      <c r="P29" s="16">
        <f t="shared" si="6"/>
        <v>0</v>
      </c>
    </row>
    <row r="30" spans="2:16" s="5" customFormat="1" x14ac:dyDescent="0.35">
      <c r="B30" s="18">
        <f t="shared" si="7"/>
        <v>12</v>
      </c>
      <c r="C30" s="40" t="s">
        <v>180</v>
      </c>
      <c r="D30" s="20" t="s">
        <v>69</v>
      </c>
      <c r="E30" s="21">
        <v>6</v>
      </c>
      <c r="F30" s="83"/>
      <c r="G30" s="29"/>
      <c r="H30" s="15">
        <f t="shared" si="0"/>
        <v>0</v>
      </c>
      <c r="I30" s="29"/>
      <c r="J30" s="30"/>
      <c r="K30" s="16">
        <f t="shared" si="1"/>
        <v>0</v>
      </c>
      <c r="L30" s="22">
        <f t="shared" si="2"/>
        <v>0</v>
      </c>
      <c r="M30" s="17">
        <f t="shared" si="3"/>
        <v>0</v>
      </c>
      <c r="N30" s="17">
        <f t="shared" si="4"/>
        <v>0</v>
      </c>
      <c r="O30" s="17">
        <f t="shared" si="5"/>
        <v>0</v>
      </c>
      <c r="P30" s="16">
        <f t="shared" si="6"/>
        <v>0</v>
      </c>
    </row>
    <row r="31" spans="2:16" s="5" customFormat="1" ht="23" x14ac:dyDescent="0.35">
      <c r="B31" s="18">
        <f t="shared" si="7"/>
        <v>13</v>
      </c>
      <c r="C31" s="40" t="s">
        <v>181</v>
      </c>
      <c r="D31" s="20" t="s">
        <v>69</v>
      </c>
      <c r="E31" s="21">
        <v>2</v>
      </c>
      <c r="F31" s="83"/>
      <c r="G31" s="29"/>
      <c r="H31" s="15">
        <f t="shared" si="0"/>
        <v>0</v>
      </c>
      <c r="I31" s="29"/>
      <c r="J31" s="30"/>
      <c r="K31" s="16">
        <f t="shared" si="1"/>
        <v>0</v>
      </c>
      <c r="L31" s="22">
        <f t="shared" si="2"/>
        <v>0</v>
      </c>
      <c r="M31" s="17">
        <f t="shared" si="3"/>
        <v>0</v>
      </c>
      <c r="N31" s="17">
        <f t="shared" si="4"/>
        <v>0</v>
      </c>
      <c r="O31" s="17">
        <f t="shared" si="5"/>
        <v>0</v>
      </c>
      <c r="P31" s="16">
        <f t="shared" si="6"/>
        <v>0</v>
      </c>
    </row>
    <row r="32" spans="2:16" s="5" customFormat="1" ht="34.5" x14ac:dyDescent="0.35">
      <c r="B32" s="18">
        <f t="shared" si="7"/>
        <v>14</v>
      </c>
      <c r="C32" s="40" t="s">
        <v>182</v>
      </c>
      <c r="D32" s="20" t="s">
        <v>58</v>
      </c>
      <c r="E32" s="21">
        <v>1</v>
      </c>
      <c r="F32" s="83"/>
      <c r="G32" s="29"/>
      <c r="H32" s="15">
        <f t="shared" si="0"/>
        <v>0</v>
      </c>
      <c r="I32" s="29"/>
      <c r="J32" s="30"/>
      <c r="K32" s="16">
        <f t="shared" si="1"/>
        <v>0</v>
      </c>
      <c r="L32" s="22">
        <f t="shared" si="2"/>
        <v>0</v>
      </c>
      <c r="M32" s="17">
        <f t="shared" si="3"/>
        <v>0</v>
      </c>
      <c r="N32" s="17">
        <f t="shared" si="4"/>
        <v>0</v>
      </c>
      <c r="O32" s="17">
        <f t="shared" si="5"/>
        <v>0</v>
      </c>
      <c r="P32" s="16">
        <f t="shared" si="6"/>
        <v>0</v>
      </c>
    </row>
    <row r="33" spans="2:16" s="5" customFormat="1" x14ac:dyDescent="0.35">
      <c r="B33" s="18">
        <f t="shared" si="7"/>
        <v>15</v>
      </c>
      <c r="C33" s="40" t="s">
        <v>156</v>
      </c>
      <c r="D33" s="20" t="s">
        <v>58</v>
      </c>
      <c r="E33" s="21">
        <v>1</v>
      </c>
      <c r="F33" s="83"/>
      <c r="G33" s="29"/>
      <c r="H33" s="15">
        <f t="shared" si="0"/>
        <v>0</v>
      </c>
      <c r="I33" s="29"/>
      <c r="J33" s="30"/>
      <c r="K33" s="16">
        <f t="shared" si="1"/>
        <v>0</v>
      </c>
      <c r="L33" s="22">
        <f t="shared" si="2"/>
        <v>0</v>
      </c>
      <c r="M33" s="17">
        <f t="shared" si="3"/>
        <v>0</v>
      </c>
      <c r="N33" s="17">
        <f t="shared" si="4"/>
        <v>0</v>
      </c>
      <c r="O33" s="17">
        <f t="shared" si="5"/>
        <v>0</v>
      </c>
      <c r="P33" s="16">
        <f t="shared" si="6"/>
        <v>0</v>
      </c>
    </row>
    <row r="34" spans="2:16" s="5" customFormat="1" x14ac:dyDescent="0.35">
      <c r="B34" s="18">
        <f t="shared" si="7"/>
        <v>16</v>
      </c>
      <c r="C34" s="40" t="s">
        <v>157</v>
      </c>
      <c r="D34" s="20" t="s">
        <v>69</v>
      </c>
      <c r="E34" s="21">
        <v>1</v>
      </c>
      <c r="F34" s="83"/>
      <c r="G34" s="29"/>
      <c r="H34" s="15">
        <f t="shared" si="0"/>
        <v>0</v>
      </c>
      <c r="I34" s="29"/>
      <c r="J34" s="30"/>
      <c r="K34" s="16">
        <f t="shared" si="1"/>
        <v>0</v>
      </c>
      <c r="L34" s="22">
        <f t="shared" si="2"/>
        <v>0</v>
      </c>
      <c r="M34" s="17">
        <f t="shared" si="3"/>
        <v>0</v>
      </c>
      <c r="N34" s="17">
        <f t="shared" si="4"/>
        <v>0</v>
      </c>
      <c r="O34" s="17">
        <f t="shared" si="5"/>
        <v>0</v>
      </c>
      <c r="P34" s="16">
        <f t="shared" si="6"/>
        <v>0</v>
      </c>
    </row>
    <row r="35" spans="2:16" s="5" customFormat="1" x14ac:dyDescent="0.35">
      <c r="B35" s="18">
        <f t="shared" si="7"/>
        <v>17</v>
      </c>
      <c r="C35" s="40" t="s">
        <v>183</v>
      </c>
      <c r="D35" s="20" t="s">
        <v>41</v>
      </c>
      <c r="E35" s="21">
        <v>4</v>
      </c>
      <c r="F35" s="83"/>
      <c r="G35" s="29"/>
      <c r="H35" s="15">
        <f t="shared" si="0"/>
        <v>0</v>
      </c>
      <c r="I35" s="29"/>
      <c r="J35" s="30"/>
      <c r="K35" s="16">
        <f t="shared" si="1"/>
        <v>0</v>
      </c>
      <c r="L35" s="22">
        <f t="shared" si="2"/>
        <v>0</v>
      </c>
      <c r="M35" s="17">
        <f t="shared" si="3"/>
        <v>0</v>
      </c>
      <c r="N35" s="17">
        <f t="shared" si="4"/>
        <v>0</v>
      </c>
      <c r="O35" s="17">
        <f t="shared" si="5"/>
        <v>0</v>
      </c>
      <c r="P35" s="16">
        <f t="shared" si="6"/>
        <v>0</v>
      </c>
    </row>
    <row r="36" spans="2:16" s="5" customFormat="1" x14ac:dyDescent="0.35">
      <c r="B36" s="18">
        <f t="shared" si="7"/>
        <v>18</v>
      </c>
      <c r="C36" s="40" t="s">
        <v>158</v>
      </c>
      <c r="D36" s="20" t="s">
        <v>41</v>
      </c>
      <c r="E36" s="21">
        <v>48</v>
      </c>
      <c r="F36" s="83"/>
      <c r="G36" s="29"/>
      <c r="H36" s="15">
        <f t="shared" si="0"/>
        <v>0</v>
      </c>
      <c r="I36" s="29"/>
      <c r="J36" s="30"/>
      <c r="K36" s="16">
        <f t="shared" si="1"/>
        <v>0</v>
      </c>
      <c r="L36" s="22">
        <f t="shared" si="2"/>
        <v>0</v>
      </c>
      <c r="M36" s="17">
        <f t="shared" si="3"/>
        <v>0</v>
      </c>
      <c r="N36" s="17">
        <f t="shared" si="4"/>
        <v>0</v>
      </c>
      <c r="O36" s="17">
        <f t="shared" si="5"/>
        <v>0</v>
      </c>
      <c r="P36" s="16">
        <f t="shared" si="6"/>
        <v>0</v>
      </c>
    </row>
    <row r="37" spans="2:16" s="5" customFormat="1" x14ac:dyDescent="0.35">
      <c r="B37" s="18">
        <f t="shared" si="7"/>
        <v>19</v>
      </c>
      <c r="C37" s="40" t="s">
        <v>159</v>
      </c>
      <c r="D37" s="20" t="s">
        <v>41</v>
      </c>
      <c r="E37" s="21">
        <v>48</v>
      </c>
      <c r="F37" s="83"/>
      <c r="G37" s="29"/>
      <c r="H37" s="15">
        <f t="shared" si="0"/>
        <v>0</v>
      </c>
      <c r="I37" s="29"/>
      <c r="J37" s="30"/>
      <c r="K37" s="16">
        <f t="shared" si="1"/>
        <v>0</v>
      </c>
      <c r="L37" s="22">
        <f t="shared" si="2"/>
        <v>0</v>
      </c>
      <c r="M37" s="17">
        <f t="shared" si="3"/>
        <v>0</v>
      </c>
      <c r="N37" s="17">
        <f t="shared" si="4"/>
        <v>0</v>
      </c>
      <c r="O37" s="17">
        <f t="shared" si="5"/>
        <v>0</v>
      </c>
      <c r="P37" s="16">
        <f t="shared" si="6"/>
        <v>0</v>
      </c>
    </row>
    <row r="38" spans="2:16" x14ac:dyDescent="0.35">
      <c r="B38" s="18">
        <f t="shared" si="7"/>
        <v>20</v>
      </c>
      <c r="C38" s="37" t="s">
        <v>160</v>
      </c>
      <c r="D38" s="20"/>
      <c r="E38" s="21"/>
      <c r="F38" s="14"/>
      <c r="G38" s="80"/>
      <c r="H38" s="15"/>
      <c r="I38" s="80"/>
      <c r="J38" s="15"/>
      <c r="K38" s="16"/>
      <c r="L38" s="22"/>
      <c r="M38" s="17"/>
      <c r="N38" s="17"/>
      <c r="O38" s="17"/>
      <c r="P38" s="16"/>
    </row>
    <row r="39" spans="2:16" x14ac:dyDescent="0.35">
      <c r="B39" s="18">
        <f t="shared" si="7"/>
        <v>21</v>
      </c>
      <c r="C39" s="40" t="s">
        <v>184</v>
      </c>
      <c r="D39" s="20" t="s">
        <v>41</v>
      </c>
      <c r="E39" s="21">
        <v>1</v>
      </c>
      <c r="F39" s="83"/>
      <c r="G39" s="29"/>
      <c r="H39" s="15">
        <f t="shared" si="0"/>
        <v>0</v>
      </c>
      <c r="I39" s="29"/>
      <c r="J39" s="30"/>
      <c r="K39" s="16">
        <f t="shared" si="1"/>
        <v>0</v>
      </c>
      <c r="L39" s="22">
        <f t="shared" si="2"/>
        <v>0</v>
      </c>
      <c r="M39" s="17">
        <f t="shared" si="3"/>
        <v>0</v>
      </c>
      <c r="N39" s="17">
        <f t="shared" si="4"/>
        <v>0</v>
      </c>
      <c r="O39" s="17">
        <f t="shared" si="5"/>
        <v>0</v>
      </c>
      <c r="P39" s="16">
        <f t="shared" si="6"/>
        <v>0</v>
      </c>
    </row>
    <row r="40" spans="2:16" x14ac:dyDescent="0.35">
      <c r="B40" s="18">
        <f t="shared" si="7"/>
        <v>22</v>
      </c>
      <c r="C40" s="40" t="s">
        <v>185</v>
      </c>
      <c r="D40" s="20" t="s">
        <v>41</v>
      </c>
      <c r="E40" s="21">
        <v>24</v>
      </c>
      <c r="F40" s="83"/>
      <c r="G40" s="29"/>
      <c r="H40" s="15">
        <f t="shared" si="0"/>
        <v>0</v>
      </c>
      <c r="I40" s="29"/>
      <c r="J40" s="30"/>
      <c r="K40" s="16">
        <f t="shared" si="1"/>
        <v>0</v>
      </c>
      <c r="L40" s="22">
        <f t="shared" si="2"/>
        <v>0</v>
      </c>
      <c r="M40" s="17">
        <f t="shared" si="3"/>
        <v>0</v>
      </c>
      <c r="N40" s="17">
        <f t="shared" si="4"/>
        <v>0</v>
      </c>
      <c r="O40" s="17">
        <f t="shared" si="5"/>
        <v>0</v>
      </c>
      <c r="P40" s="16">
        <f t="shared" si="6"/>
        <v>0</v>
      </c>
    </row>
    <row r="41" spans="2:16" x14ac:dyDescent="0.35">
      <c r="B41" s="18">
        <f t="shared" si="7"/>
        <v>23</v>
      </c>
      <c r="C41" s="40" t="s">
        <v>186</v>
      </c>
      <c r="D41" s="20" t="s">
        <v>41</v>
      </c>
      <c r="E41" s="21">
        <v>34</v>
      </c>
      <c r="F41" s="83"/>
      <c r="G41" s="29"/>
      <c r="H41" s="15">
        <f t="shared" si="0"/>
        <v>0</v>
      </c>
      <c r="I41" s="29"/>
      <c r="J41" s="30"/>
      <c r="K41" s="16">
        <f t="shared" si="1"/>
        <v>0</v>
      </c>
      <c r="L41" s="22">
        <f t="shared" si="2"/>
        <v>0</v>
      </c>
      <c r="M41" s="17">
        <f t="shared" si="3"/>
        <v>0</v>
      </c>
      <c r="N41" s="17">
        <f t="shared" si="4"/>
        <v>0</v>
      </c>
      <c r="O41" s="17">
        <f t="shared" si="5"/>
        <v>0</v>
      </c>
      <c r="P41" s="16">
        <f t="shared" si="6"/>
        <v>0</v>
      </c>
    </row>
    <row r="42" spans="2:16" x14ac:dyDescent="0.35">
      <c r="B42" s="18">
        <f t="shared" si="7"/>
        <v>24</v>
      </c>
      <c r="C42" s="40" t="s">
        <v>162</v>
      </c>
      <c r="D42" s="20" t="s">
        <v>41</v>
      </c>
      <c r="E42" s="21">
        <v>12</v>
      </c>
      <c r="F42" s="83"/>
      <c r="G42" s="29"/>
      <c r="H42" s="15">
        <f t="shared" si="0"/>
        <v>0</v>
      </c>
      <c r="I42" s="29"/>
      <c r="J42" s="30"/>
      <c r="K42" s="16">
        <f t="shared" si="1"/>
        <v>0</v>
      </c>
      <c r="L42" s="22">
        <f t="shared" si="2"/>
        <v>0</v>
      </c>
      <c r="M42" s="17">
        <f t="shared" si="3"/>
        <v>0</v>
      </c>
      <c r="N42" s="17">
        <f t="shared" si="4"/>
        <v>0</v>
      </c>
      <c r="O42" s="17">
        <f t="shared" si="5"/>
        <v>0</v>
      </c>
      <c r="P42" s="16">
        <f t="shared" si="6"/>
        <v>0</v>
      </c>
    </row>
    <row r="43" spans="2:16" x14ac:dyDescent="0.35">
      <c r="B43" s="18">
        <f t="shared" si="7"/>
        <v>25</v>
      </c>
      <c r="C43" s="40" t="s">
        <v>187</v>
      </c>
      <c r="D43" s="20" t="s">
        <v>41</v>
      </c>
      <c r="E43" s="21">
        <v>12</v>
      </c>
      <c r="F43" s="83"/>
      <c r="G43" s="29"/>
      <c r="H43" s="15">
        <f t="shared" si="0"/>
        <v>0</v>
      </c>
      <c r="I43" s="29"/>
      <c r="J43" s="30"/>
      <c r="K43" s="16">
        <f t="shared" si="1"/>
        <v>0</v>
      </c>
      <c r="L43" s="22">
        <f t="shared" si="2"/>
        <v>0</v>
      </c>
      <c r="M43" s="17">
        <f t="shared" si="3"/>
        <v>0</v>
      </c>
      <c r="N43" s="17">
        <f t="shared" si="4"/>
        <v>0</v>
      </c>
      <c r="O43" s="17">
        <f t="shared" si="5"/>
        <v>0</v>
      </c>
      <c r="P43" s="16">
        <f t="shared" si="6"/>
        <v>0</v>
      </c>
    </row>
    <row r="44" spans="2:16" x14ac:dyDescent="0.35">
      <c r="B44" s="18">
        <f t="shared" si="7"/>
        <v>26</v>
      </c>
      <c r="C44" s="40" t="s">
        <v>188</v>
      </c>
      <c r="D44" s="20" t="s">
        <v>41</v>
      </c>
      <c r="E44" s="21">
        <v>12</v>
      </c>
      <c r="F44" s="83"/>
      <c r="G44" s="29"/>
      <c r="H44" s="15">
        <f t="shared" si="0"/>
        <v>0</v>
      </c>
      <c r="I44" s="29"/>
      <c r="J44" s="30"/>
      <c r="K44" s="16">
        <f t="shared" si="1"/>
        <v>0</v>
      </c>
      <c r="L44" s="22">
        <f t="shared" si="2"/>
        <v>0</v>
      </c>
      <c r="M44" s="17">
        <f t="shared" si="3"/>
        <v>0</v>
      </c>
      <c r="N44" s="17">
        <f t="shared" si="4"/>
        <v>0</v>
      </c>
      <c r="O44" s="17">
        <f t="shared" si="5"/>
        <v>0</v>
      </c>
      <c r="P44" s="16">
        <f t="shared" si="6"/>
        <v>0</v>
      </c>
    </row>
    <row r="45" spans="2:16" x14ac:dyDescent="0.35">
      <c r="B45" s="18">
        <f t="shared" si="7"/>
        <v>27</v>
      </c>
      <c r="C45" s="40" t="s">
        <v>189</v>
      </c>
      <c r="D45" s="20" t="s">
        <v>69</v>
      </c>
      <c r="E45" s="21">
        <v>2</v>
      </c>
      <c r="F45" s="83"/>
      <c r="G45" s="29"/>
      <c r="H45" s="15">
        <f t="shared" si="0"/>
        <v>0</v>
      </c>
      <c r="I45" s="29"/>
      <c r="J45" s="30"/>
      <c r="K45" s="16">
        <f t="shared" si="1"/>
        <v>0</v>
      </c>
      <c r="L45" s="22">
        <f t="shared" si="2"/>
        <v>0</v>
      </c>
      <c r="M45" s="17">
        <f t="shared" si="3"/>
        <v>0</v>
      </c>
      <c r="N45" s="17">
        <f t="shared" si="4"/>
        <v>0</v>
      </c>
      <c r="O45" s="17">
        <f t="shared" si="5"/>
        <v>0</v>
      </c>
      <c r="P45" s="16">
        <f t="shared" si="6"/>
        <v>0</v>
      </c>
    </row>
    <row r="46" spans="2:16" x14ac:dyDescent="0.35">
      <c r="B46" s="18">
        <f t="shared" si="7"/>
        <v>28</v>
      </c>
      <c r="C46" s="40" t="s">
        <v>164</v>
      </c>
      <c r="D46" s="20" t="s">
        <v>41</v>
      </c>
      <c r="E46" s="21">
        <v>5</v>
      </c>
      <c r="F46" s="83"/>
      <c r="G46" s="29"/>
      <c r="H46" s="15">
        <f t="shared" si="0"/>
        <v>0</v>
      </c>
      <c r="I46" s="29"/>
      <c r="J46" s="30"/>
      <c r="K46" s="16">
        <f t="shared" si="1"/>
        <v>0</v>
      </c>
      <c r="L46" s="22">
        <f t="shared" si="2"/>
        <v>0</v>
      </c>
      <c r="M46" s="17">
        <f t="shared" si="3"/>
        <v>0</v>
      </c>
      <c r="N46" s="17">
        <f t="shared" si="4"/>
        <v>0</v>
      </c>
      <c r="O46" s="17">
        <f t="shared" si="5"/>
        <v>0</v>
      </c>
      <c r="P46" s="16">
        <f t="shared" si="6"/>
        <v>0</v>
      </c>
    </row>
    <row r="47" spans="2:16" x14ac:dyDescent="0.35">
      <c r="B47" s="18">
        <f t="shared" si="7"/>
        <v>29</v>
      </c>
      <c r="C47" s="40" t="s">
        <v>190</v>
      </c>
      <c r="D47" s="20" t="s">
        <v>41</v>
      </c>
      <c r="E47" s="21">
        <v>49</v>
      </c>
      <c r="F47" s="83"/>
      <c r="G47" s="29"/>
      <c r="H47" s="15">
        <f t="shared" si="0"/>
        <v>0</v>
      </c>
      <c r="I47" s="29"/>
      <c r="J47" s="30"/>
      <c r="K47" s="16">
        <f t="shared" si="1"/>
        <v>0</v>
      </c>
      <c r="L47" s="22">
        <f t="shared" si="2"/>
        <v>0</v>
      </c>
      <c r="M47" s="17">
        <f t="shared" si="3"/>
        <v>0</v>
      </c>
      <c r="N47" s="17">
        <f t="shared" si="4"/>
        <v>0</v>
      </c>
      <c r="O47" s="17">
        <f t="shared" si="5"/>
        <v>0</v>
      </c>
      <c r="P47" s="16">
        <f t="shared" si="6"/>
        <v>0</v>
      </c>
    </row>
    <row r="48" spans="2:16" x14ac:dyDescent="0.35">
      <c r="B48" s="18">
        <f t="shared" si="7"/>
        <v>30</v>
      </c>
      <c r="C48" s="40" t="s">
        <v>165</v>
      </c>
      <c r="D48" s="20" t="s">
        <v>41</v>
      </c>
      <c r="E48" s="21">
        <v>48</v>
      </c>
      <c r="F48" s="83"/>
      <c r="G48" s="29"/>
      <c r="H48" s="15">
        <f t="shared" si="0"/>
        <v>0</v>
      </c>
      <c r="I48" s="29"/>
      <c r="J48" s="30"/>
      <c r="K48" s="16">
        <f t="shared" si="1"/>
        <v>0</v>
      </c>
      <c r="L48" s="22">
        <f t="shared" si="2"/>
        <v>0</v>
      </c>
      <c r="M48" s="17">
        <f t="shared" si="3"/>
        <v>0</v>
      </c>
      <c r="N48" s="17">
        <f t="shared" si="4"/>
        <v>0</v>
      </c>
      <c r="O48" s="17">
        <f t="shared" si="5"/>
        <v>0</v>
      </c>
      <c r="P48" s="16">
        <f t="shared" si="6"/>
        <v>0</v>
      </c>
    </row>
    <row r="49" spans="2:16" ht="23" x14ac:dyDescent="0.35">
      <c r="B49" s="18">
        <f t="shared" si="7"/>
        <v>31</v>
      </c>
      <c r="C49" s="40" t="s">
        <v>191</v>
      </c>
      <c r="D49" s="20" t="s">
        <v>58</v>
      </c>
      <c r="E49" s="21">
        <v>1</v>
      </c>
      <c r="F49" s="83"/>
      <c r="G49" s="29"/>
      <c r="H49" s="15">
        <f t="shared" si="0"/>
        <v>0</v>
      </c>
      <c r="I49" s="29"/>
      <c r="J49" s="30"/>
      <c r="K49" s="16">
        <f t="shared" si="1"/>
        <v>0</v>
      </c>
      <c r="L49" s="22">
        <f t="shared" si="2"/>
        <v>0</v>
      </c>
      <c r="M49" s="17">
        <f t="shared" si="3"/>
        <v>0</v>
      </c>
      <c r="N49" s="17">
        <f t="shared" si="4"/>
        <v>0</v>
      </c>
      <c r="O49" s="17">
        <f t="shared" si="5"/>
        <v>0</v>
      </c>
      <c r="P49" s="16">
        <f t="shared" si="6"/>
        <v>0</v>
      </c>
    </row>
    <row r="50" spans="2:16" x14ac:dyDescent="0.35">
      <c r="B50" s="18">
        <f t="shared" si="7"/>
        <v>32</v>
      </c>
      <c r="C50" s="40" t="s">
        <v>192</v>
      </c>
      <c r="D50" s="20" t="s">
        <v>58</v>
      </c>
      <c r="E50" s="21">
        <v>6</v>
      </c>
      <c r="F50" s="83"/>
      <c r="G50" s="29"/>
      <c r="H50" s="15">
        <f t="shared" si="0"/>
        <v>0</v>
      </c>
      <c r="I50" s="29"/>
      <c r="J50" s="30"/>
      <c r="K50" s="16">
        <f t="shared" si="1"/>
        <v>0</v>
      </c>
      <c r="L50" s="22">
        <f t="shared" si="2"/>
        <v>0</v>
      </c>
      <c r="M50" s="17">
        <f t="shared" si="3"/>
        <v>0</v>
      </c>
      <c r="N50" s="17">
        <f t="shared" si="4"/>
        <v>0</v>
      </c>
      <c r="O50" s="17">
        <f t="shared" si="5"/>
        <v>0</v>
      </c>
      <c r="P50" s="16">
        <f t="shared" si="6"/>
        <v>0</v>
      </c>
    </row>
    <row r="51" spans="2:16" x14ac:dyDescent="0.35">
      <c r="B51" s="18">
        <f t="shared" si="7"/>
        <v>33</v>
      </c>
      <c r="C51" s="40" t="s">
        <v>193</v>
      </c>
      <c r="D51" s="20" t="s">
        <v>69</v>
      </c>
      <c r="E51" s="21">
        <v>1</v>
      </c>
      <c r="F51" s="83"/>
      <c r="G51" s="29"/>
      <c r="H51" s="15">
        <f t="shared" si="0"/>
        <v>0</v>
      </c>
      <c r="I51" s="29"/>
      <c r="J51" s="30"/>
      <c r="K51" s="16">
        <f t="shared" si="1"/>
        <v>0</v>
      </c>
      <c r="L51" s="22">
        <f t="shared" si="2"/>
        <v>0</v>
      </c>
      <c r="M51" s="17">
        <f t="shared" si="3"/>
        <v>0</v>
      </c>
      <c r="N51" s="17">
        <f t="shared" si="4"/>
        <v>0</v>
      </c>
      <c r="O51" s="17">
        <f t="shared" si="5"/>
        <v>0</v>
      </c>
      <c r="P51" s="16">
        <f t="shared" si="6"/>
        <v>0</v>
      </c>
    </row>
    <row r="52" spans="2:16" x14ac:dyDescent="0.35">
      <c r="B52" s="18">
        <f t="shared" si="7"/>
        <v>34</v>
      </c>
      <c r="C52" s="40" t="s">
        <v>168</v>
      </c>
      <c r="D52" s="20" t="s">
        <v>58</v>
      </c>
      <c r="E52" s="21">
        <v>1</v>
      </c>
      <c r="F52" s="83"/>
      <c r="G52" s="29"/>
      <c r="H52" s="15">
        <f t="shared" si="0"/>
        <v>0</v>
      </c>
      <c r="I52" s="29"/>
      <c r="J52" s="30"/>
      <c r="K52" s="16">
        <f t="shared" si="1"/>
        <v>0</v>
      </c>
      <c r="L52" s="22">
        <f t="shared" si="2"/>
        <v>0</v>
      </c>
      <c r="M52" s="17">
        <f t="shared" si="3"/>
        <v>0</v>
      </c>
      <c r="N52" s="17">
        <f t="shared" si="4"/>
        <v>0</v>
      </c>
      <c r="O52" s="17">
        <f t="shared" si="5"/>
        <v>0</v>
      </c>
      <c r="P52" s="16">
        <f t="shared" si="6"/>
        <v>0</v>
      </c>
    </row>
    <row r="53" spans="2:16" x14ac:dyDescent="0.35">
      <c r="B53" s="18">
        <f t="shared" si="7"/>
        <v>35</v>
      </c>
      <c r="C53" s="40" t="s">
        <v>194</v>
      </c>
      <c r="D53" s="20" t="s">
        <v>41</v>
      </c>
      <c r="E53" s="21">
        <v>2</v>
      </c>
      <c r="F53" s="83"/>
      <c r="G53" s="29"/>
      <c r="H53" s="15">
        <f t="shared" si="0"/>
        <v>0</v>
      </c>
      <c r="I53" s="29"/>
      <c r="J53" s="30"/>
      <c r="K53" s="16">
        <f t="shared" si="1"/>
        <v>0</v>
      </c>
      <c r="L53" s="22">
        <f t="shared" si="2"/>
        <v>0</v>
      </c>
      <c r="M53" s="17">
        <f t="shared" si="3"/>
        <v>0</v>
      </c>
      <c r="N53" s="17">
        <f t="shared" si="4"/>
        <v>0</v>
      </c>
      <c r="O53" s="17">
        <f t="shared" si="5"/>
        <v>0</v>
      </c>
      <c r="P53" s="16">
        <f t="shared" si="6"/>
        <v>0</v>
      </c>
    </row>
    <row r="54" spans="2:16" x14ac:dyDescent="0.35">
      <c r="B54" s="18">
        <f t="shared" si="7"/>
        <v>36</v>
      </c>
      <c r="C54" s="40" t="s">
        <v>195</v>
      </c>
      <c r="D54" s="20" t="s">
        <v>69</v>
      </c>
      <c r="E54" s="21">
        <v>1</v>
      </c>
      <c r="F54" s="83"/>
      <c r="G54" s="29"/>
      <c r="H54" s="15">
        <f t="shared" si="0"/>
        <v>0</v>
      </c>
      <c r="I54" s="29"/>
      <c r="J54" s="30"/>
      <c r="K54" s="16">
        <f t="shared" si="1"/>
        <v>0</v>
      </c>
      <c r="L54" s="22">
        <f t="shared" si="2"/>
        <v>0</v>
      </c>
      <c r="M54" s="17">
        <f t="shared" si="3"/>
        <v>0</v>
      </c>
      <c r="N54" s="17">
        <f t="shared" si="4"/>
        <v>0</v>
      </c>
      <c r="O54" s="17">
        <f t="shared" si="5"/>
        <v>0</v>
      </c>
      <c r="P54" s="16">
        <f t="shared" si="6"/>
        <v>0</v>
      </c>
    </row>
    <row r="55" spans="2:16" x14ac:dyDescent="0.35">
      <c r="B55" s="18">
        <f t="shared" si="7"/>
        <v>37</v>
      </c>
      <c r="C55" s="40" t="s">
        <v>196</v>
      </c>
      <c r="D55" s="20" t="s">
        <v>69</v>
      </c>
      <c r="E55" s="21">
        <v>1</v>
      </c>
      <c r="F55" s="83"/>
      <c r="G55" s="29"/>
      <c r="H55" s="15">
        <f t="shared" si="0"/>
        <v>0</v>
      </c>
      <c r="I55" s="29"/>
      <c r="J55" s="30"/>
      <c r="K55" s="16">
        <f t="shared" si="1"/>
        <v>0</v>
      </c>
      <c r="L55" s="22">
        <f t="shared" si="2"/>
        <v>0</v>
      </c>
      <c r="M55" s="17">
        <f t="shared" si="3"/>
        <v>0</v>
      </c>
      <c r="N55" s="17">
        <f t="shared" si="4"/>
        <v>0</v>
      </c>
      <c r="O55" s="17">
        <f t="shared" si="5"/>
        <v>0</v>
      </c>
      <c r="P55" s="16">
        <f t="shared" si="6"/>
        <v>0</v>
      </c>
    </row>
    <row r="56" spans="2:16" x14ac:dyDescent="0.35">
      <c r="B56" s="18">
        <f t="shared" si="7"/>
        <v>38</v>
      </c>
      <c r="C56" s="40" t="s">
        <v>169</v>
      </c>
      <c r="D56" s="20" t="s">
        <v>48</v>
      </c>
      <c r="E56" s="21">
        <v>1</v>
      </c>
      <c r="F56" s="83"/>
      <c r="G56" s="29"/>
      <c r="H56" s="15">
        <f t="shared" si="0"/>
        <v>0</v>
      </c>
      <c r="I56" s="29"/>
      <c r="J56" s="30"/>
      <c r="K56" s="16">
        <f t="shared" si="1"/>
        <v>0</v>
      </c>
      <c r="L56" s="22">
        <f t="shared" si="2"/>
        <v>0</v>
      </c>
      <c r="M56" s="17">
        <f t="shared" si="3"/>
        <v>0</v>
      </c>
      <c r="N56" s="17">
        <f t="shared" si="4"/>
        <v>0</v>
      </c>
      <c r="O56" s="17">
        <f t="shared" si="5"/>
        <v>0</v>
      </c>
      <c r="P56" s="16">
        <f t="shared" si="6"/>
        <v>0</v>
      </c>
    </row>
    <row r="57" spans="2:16" x14ac:dyDescent="0.35">
      <c r="B57" s="18">
        <f t="shared" si="7"/>
        <v>39</v>
      </c>
      <c r="C57" s="40" t="s">
        <v>170</v>
      </c>
      <c r="D57" s="20" t="s">
        <v>58</v>
      </c>
      <c r="E57" s="21">
        <v>1</v>
      </c>
      <c r="F57" s="83"/>
      <c r="G57" s="29"/>
      <c r="H57" s="15">
        <f t="shared" si="0"/>
        <v>0</v>
      </c>
      <c r="I57" s="29"/>
      <c r="J57" s="30"/>
      <c r="K57" s="16">
        <f t="shared" si="1"/>
        <v>0</v>
      </c>
      <c r="L57" s="22">
        <f t="shared" si="2"/>
        <v>0</v>
      </c>
      <c r="M57" s="17">
        <f t="shared" si="3"/>
        <v>0</v>
      </c>
      <c r="N57" s="17">
        <f t="shared" si="4"/>
        <v>0</v>
      </c>
      <c r="O57" s="17">
        <f t="shared" si="5"/>
        <v>0</v>
      </c>
      <c r="P57" s="16">
        <f t="shared" si="6"/>
        <v>0</v>
      </c>
    </row>
    <row r="58" spans="2:16" x14ac:dyDescent="0.35">
      <c r="B58" s="18">
        <f t="shared" si="7"/>
        <v>40</v>
      </c>
      <c r="C58" s="37" t="s">
        <v>146</v>
      </c>
      <c r="D58" s="20"/>
      <c r="E58" s="21"/>
      <c r="F58" s="14"/>
      <c r="G58" s="80"/>
      <c r="H58" s="15"/>
      <c r="I58" s="80"/>
      <c r="J58" s="15"/>
      <c r="K58" s="16"/>
      <c r="L58" s="22"/>
      <c r="M58" s="17"/>
      <c r="N58" s="17"/>
      <c r="O58" s="17"/>
      <c r="P58" s="16"/>
    </row>
    <row r="59" spans="2:16" x14ac:dyDescent="0.35">
      <c r="B59" s="18">
        <f t="shared" si="7"/>
        <v>41</v>
      </c>
      <c r="C59" s="40" t="s">
        <v>172</v>
      </c>
      <c r="D59" s="20" t="s">
        <v>171</v>
      </c>
      <c r="E59" s="21">
        <v>1</v>
      </c>
      <c r="F59" s="83"/>
      <c r="G59" s="29"/>
      <c r="H59" s="15">
        <f t="shared" ref="H59:H61" si="8">ROUND(F59*G59,2)</f>
        <v>0</v>
      </c>
      <c r="I59" s="29"/>
      <c r="J59" s="30"/>
      <c r="K59" s="16">
        <f t="shared" ref="K59:K61" si="9">ROUND(SUM(H59:J59),2)</f>
        <v>0</v>
      </c>
      <c r="L59" s="22">
        <f t="shared" ref="L59:L61" si="10">ROUND(E59*F59,2)</f>
        <v>0</v>
      </c>
      <c r="M59" s="17">
        <f t="shared" ref="M59:M61" si="11">ROUND(E59*H59,2)</f>
        <v>0</v>
      </c>
      <c r="N59" s="17">
        <f t="shared" ref="N59:N61" si="12">ROUND(E59*I59,2)</f>
        <v>0</v>
      </c>
      <c r="O59" s="17">
        <f t="shared" ref="O59:O61" si="13">ROUND(E59*J59,2)</f>
        <v>0</v>
      </c>
      <c r="P59" s="16">
        <f t="shared" ref="P59:P61" si="14">ROUND(SUM(M59:O59),2)</f>
        <v>0</v>
      </c>
    </row>
    <row r="60" spans="2:16" x14ac:dyDescent="0.35">
      <c r="B60" s="18">
        <f t="shared" si="7"/>
        <v>42</v>
      </c>
      <c r="C60" s="40" t="s">
        <v>173</v>
      </c>
      <c r="D60" s="20" t="s">
        <v>171</v>
      </c>
      <c r="E60" s="21">
        <v>1</v>
      </c>
      <c r="F60" s="83"/>
      <c r="G60" s="29"/>
      <c r="H60" s="15">
        <f t="shared" si="8"/>
        <v>0</v>
      </c>
      <c r="I60" s="29"/>
      <c r="J60" s="30"/>
      <c r="K60" s="16">
        <f t="shared" si="9"/>
        <v>0</v>
      </c>
      <c r="L60" s="22">
        <f t="shared" si="10"/>
        <v>0</v>
      </c>
      <c r="M60" s="17">
        <f t="shared" si="11"/>
        <v>0</v>
      </c>
      <c r="N60" s="17">
        <f t="shared" si="12"/>
        <v>0</v>
      </c>
      <c r="O60" s="17">
        <f t="shared" si="13"/>
        <v>0</v>
      </c>
      <c r="P60" s="16">
        <f t="shared" si="14"/>
        <v>0</v>
      </c>
    </row>
    <row r="61" spans="2:16" x14ac:dyDescent="0.35">
      <c r="B61" s="18">
        <f t="shared" si="7"/>
        <v>43</v>
      </c>
      <c r="C61" s="40" t="s">
        <v>174</v>
      </c>
      <c r="D61" s="20" t="s">
        <v>171</v>
      </c>
      <c r="E61" s="21">
        <v>1</v>
      </c>
      <c r="F61" s="83"/>
      <c r="G61" s="29"/>
      <c r="H61" s="15">
        <f t="shared" si="8"/>
        <v>0</v>
      </c>
      <c r="I61" s="29"/>
      <c r="J61" s="30"/>
      <c r="K61" s="16">
        <f t="shared" si="9"/>
        <v>0</v>
      </c>
      <c r="L61" s="22">
        <f t="shared" si="10"/>
        <v>0</v>
      </c>
      <c r="M61" s="17">
        <f t="shared" si="11"/>
        <v>0</v>
      </c>
      <c r="N61" s="17">
        <f t="shared" si="12"/>
        <v>0</v>
      </c>
      <c r="O61" s="17">
        <f t="shared" si="13"/>
        <v>0</v>
      </c>
      <c r="P61" s="16">
        <f t="shared" si="14"/>
        <v>0</v>
      </c>
    </row>
    <row r="62" spans="2:16" ht="14.5" thickBot="1" x14ac:dyDescent="0.4">
      <c r="B62" s="18"/>
      <c r="C62" s="40"/>
      <c r="D62" s="20"/>
      <c r="E62" s="21"/>
      <c r="F62" s="25"/>
      <c r="G62" s="26"/>
      <c r="H62" s="27"/>
      <c r="I62" s="27"/>
      <c r="J62" s="27"/>
      <c r="K62" s="28"/>
      <c r="L62" s="14"/>
      <c r="M62" s="17"/>
      <c r="N62" s="17"/>
      <c r="O62" s="17"/>
      <c r="P62" s="16"/>
    </row>
    <row r="63" spans="2:16" ht="30.75" customHeight="1" thickTop="1" x14ac:dyDescent="0.35">
      <c r="B63" s="73"/>
      <c r="C63" s="193" t="s">
        <v>94</v>
      </c>
      <c r="D63" s="193"/>
      <c r="E63" s="193"/>
      <c r="F63" s="193"/>
      <c r="G63" s="193"/>
      <c r="H63" s="193"/>
      <c r="I63" s="193"/>
      <c r="J63" s="193"/>
      <c r="K63" s="193"/>
      <c r="L63" s="74">
        <f>SUM(L19:L62)</f>
        <v>0</v>
      </c>
      <c r="M63" s="36">
        <f>SUM(M19:M62)</f>
        <v>0</v>
      </c>
      <c r="N63" s="36">
        <f>SUM(N19:N62)</f>
        <v>0</v>
      </c>
      <c r="O63" s="36">
        <f>SUM(O19:O62)</f>
        <v>0</v>
      </c>
      <c r="P63" s="75">
        <f>SUM(P19:P62)</f>
        <v>0</v>
      </c>
    </row>
    <row r="64" spans="2:16" s="6" customFormat="1" ht="12.5" x14ac:dyDescent="0.35"/>
    <row r="65" spans="3:16" s="6" customFormat="1" x14ac:dyDescent="0.35">
      <c r="H65" s="23"/>
      <c r="I65" s="23"/>
      <c r="J65" s="23"/>
      <c r="K65" s="23"/>
      <c r="L65" s="23"/>
      <c r="M65" s="23"/>
      <c r="N65" s="23"/>
      <c r="O65" s="23"/>
      <c r="P65" s="23"/>
    </row>
    <row r="66" spans="3:16" s="6" customFormat="1" ht="14.25" customHeight="1" x14ac:dyDescent="0.35">
      <c r="C66" s="3" t="s">
        <v>27</v>
      </c>
      <c r="D66" s="146"/>
      <c r="E66" s="146"/>
      <c r="F66" s="146"/>
      <c r="G66" s="146"/>
      <c r="H66" s="146"/>
      <c r="I66" s="146"/>
      <c r="J66" s="23"/>
      <c r="K66" s="23"/>
      <c r="L66" s="23"/>
      <c r="M66" s="23"/>
      <c r="N66" s="23"/>
      <c r="O66" s="23"/>
      <c r="P66" s="23"/>
    </row>
    <row r="67" spans="3:16" s="6" customFormat="1" ht="15" customHeight="1" x14ac:dyDescent="0.35">
      <c r="D67" s="156" t="s">
        <v>15</v>
      </c>
      <c r="E67" s="156"/>
      <c r="F67" s="156"/>
      <c r="G67" s="156"/>
      <c r="H67" s="156"/>
      <c r="I67" s="156"/>
      <c r="J67" s="23"/>
      <c r="K67" s="23"/>
      <c r="L67" s="23"/>
      <c r="M67" s="23"/>
      <c r="N67" s="23"/>
      <c r="O67" s="23"/>
      <c r="P67" s="23"/>
    </row>
    <row r="70" spans="3:16" x14ac:dyDescent="0.35">
      <c r="C70" s="3" t="s">
        <v>14</v>
      </c>
      <c r="D70" s="146"/>
      <c r="E70" s="146"/>
      <c r="F70" s="146"/>
      <c r="G70" s="146"/>
      <c r="H70" s="146"/>
      <c r="I70" s="146"/>
    </row>
    <row r="71" spans="3:16" x14ac:dyDescent="0.35">
      <c r="C71" s="6"/>
      <c r="D71" s="156" t="s">
        <v>15</v>
      </c>
      <c r="E71" s="156"/>
      <c r="F71" s="156"/>
      <c r="G71" s="156"/>
      <c r="H71" s="156"/>
      <c r="I71" s="156"/>
    </row>
    <row r="72" spans="3:16" x14ac:dyDescent="0.35">
      <c r="C72" s="3" t="s">
        <v>26</v>
      </c>
      <c r="D72" s="168"/>
      <c r="E72" s="168"/>
      <c r="F72" s="168"/>
    </row>
  </sheetData>
  <mergeCells count="34">
    <mergeCell ref="D5:O5"/>
    <mergeCell ref="M1:P1"/>
    <mergeCell ref="C2:H2"/>
    <mergeCell ref="I2:J2"/>
    <mergeCell ref="C3:O3"/>
    <mergeCell ref="C4:O4"/>
    <mergeCell ref="B13:B17"/>
    <mergeCell ref="C13:C17"/>
    <mergeCell ref="D13:D17"/>
    <mergeCell ref="E13:E17"/>
    <mergeCell ref="F13:K13"/>
    <mergeCell ref="D6:O6"/>
    <mergeCell ref="D7:O7"/>
    <mergeCell ref="D8:G8"/>
    <mergeCell ref="O10:P10"/>
    <mergeCell ref="O11:P11"/>
    <mergeCell ref="L13:P13"/>
    <mergeCell ref="F14:F17"/>
    <mergeCell ref="G14:G17"/>
    <mergeCell ref="H14:H17"/>
    <mergeCell ref="I14:I17"/>
    <mergeCell ref="J14:J17"/>
    <mergeCell ref="K14:K17"/>
    <mergeCell ref="L14:L17"/>
    <mergeCell ref="M14:M17"/>
    <mergeCell ref="N14:N17"/>
    <mergeCell ref="D71:I71"/>
    <mergeCell ref="D72:F72"/>
    <mergeCell ref="O14:O17"/>
    <mergeCell ref="P14:P17"/>
    <mergeCell ref="C63:K63"/>
    <mergeCell ref="D66:I66"/>
    <mergeCell ref="D67:I67"/>
    <mergeCell ref="D70:I70"/>
  </mergeCells>
  <conditionalFormatting sqref="C19:C62">
    <cfRule type="expression" priority="1" stopIfTrue="1">
      <formula>#REF!</formula>
    </cfRule>
  </conditionalFormatting>
  <printOptions horizontalCentered="1"/>
  <pageMargins left="0.51181102362204722" right="0.51181102362204722" top="0.78740157480314965" bottom="0.78740157480314965" header="0.31496062992125984" footer="0.31496062992125984"/>
  <pageSetup paperSize="9" scale="81" fitToHeight="0" orientation="landscape" r:id="rId1"/>
  <headerFooter>
    <oddFooter>&amp;L&amp;"Arial,полужирный"&amp;8&amp;F&amp;C&amp;8Lapa  &amp;P no &amp;N&amp;R&amp;8&amp;A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F22A6-CE88-4CBA-9564-BA3E96ABAA2A}">
  <sheetPr>
    <pageSetUpPr fitToPage="1"/>
  </sheetPr>
  <dimension ref="B1:S58"/>
  <sheetViews>
    <sheetView zoomScaleNormal="100" workbookViewId="0"/>
  </sheetViews>
  <sheetFormatPr defaultColWidth="9.1796875" defaultRowHeight="14" x14ac:dyDescent="0.35"/>
  <cols>
    <col min="1" max="1" width="9.1796875" style="23"/>
    <col min="2" max="2" width="9" style="23" customWidth="1"/>
    <col min="3" max="3" width="42.26953125" style="23" customWidth="1"/>
    <col min="4" max="4" width="7.54296875" style="23" customWidth="1"/>
    <col min="5" max="8" width="8.1796875" style="23" customWidth="1"/>
    <col min="9" max="9" width="10.26953125" style="23" customWidth="1"/>
    <col min="10" max="10" width="8.54296875" style="23" customWidth="1"/>
    <col min="11" max="13" width="9.1796875" style="23" customWidth="1"/>
    <col min="14" max="14" width="10.26953125" style="23" customWidth="1"/>
    <col min="15" max="15" width="9.1796875" style="23" customWidth="1"/>
    <col min="16" max="16" width="10.1796875" style="23" customWidth="1"/>
    <col min="17" max="16384" width="9.1796875" style="23"/>
  </cols>
  <sheetData>
    <row r="1" spans="2:19" s="1" customFormat="1" ht="40.5" customHeight="1" x14ac:dyDescent="0.25">
      <c r="D1" s="2"/>
      <c r="M1" s="121" t="s">
        <v>89</v>
      </c>
      <c r="N1" s="121"/>
      <c r="O1" s="121"/>
      <c r="P1" s="121"/>
    </row>
    <row r="2" spans="2:19" s="31" customFormat="1" ht="15" customHeight="1" x14ac:dyDescent="0.35">
      <c r="B2" s="32"/>
      <c r="C2" s="166" t="s">
        <v>0</v>
      </c>
      <c r="D2" s="166"/>
      <c r="E2" s="166"/>
      <c r="F2" s="166"/>
      <c r="G2" s="166"/>
      <c r="H2" s="166"/>
      <c r="I2" s="167" t="s">
        <v>112</v>
      </c>
      <c r="J2" s="167"/>
      <c r="K2" s="32"/>
      <c r="L2" s="32"/>
      <c r="M2" s="32"/>
      <c r="N2" s="32"/>
      <c r="O2" s="32"/>
      <c r="P2" s="32"/>
    </row>
    <row r="3" spans="2:19" s="5" customFormat="1" ht="24.75" customHeight="1" x14ac:dyDescent="0.35">
      <c r="B3" s="31"/>
      <c r="C3" s="165" t="s">
        <v>113</v>
      </c>
      <c r="D3" s="165"/>
      <c r="E3" s="165"/>
      <c r="F3" s="165"/>
      <c r="G3" s="165"/>
      <c r="H3" s="165"/>
      <c r="I3" s="165"/>
      <c r="J3" s="165"/>
      <c r="K3" s="165"/>
      <c r="L3" s="165"/>
      <c r="M3" s="165"/>
      <c r="N3" s="165"/>
      <c r="O3" s="165"/>
      <c r="P3" s="31"/>
    </row>
    <row r="4" spans="2:19" s="5" customFormat="1" x14ac:dyDescent="0.35">
      <c r="B4" s="31"/>
      <c r="C4" s="156" t="s">
        <v>29</v>
      </c>
      <c r="D4" s="156"/>
      <c r="E4" s="156"/>
      <c r="F4" s="156"/>
      <c r="G4" s="156"/>
      <c r="H4" s="156"/>
      <c r="I4" s="156"/>
      <c r="J4" s="156"/>
      <c r="K4" s="156"/>
      <c r="L4" s="156"/>
      <c r="M4" s="156"/>
      <c r="N4" s="156"/>
      <c r="O4" s="156"/>
      <c r="P4" s="31"/>
      <c r="S4" s="6"/>
    </row>
    <row r="5" spans="2:19" s="53" customFormat="1" ht="13" x14ac:dyDescent="0.35">
      <c r="B5" s="52" t="s">
        <v>1</v>
      </c>
      <c r="C5" s="60"/>
      <c r="D5" s="155" t="str">
        <f>Koptame!C13</f>
        <v>Ārējo lietus, ražošanas un sadzīves kanalizācijas tīklu modernizācija Kleistu ielā 28 (autobusu parks Nr.6), Rīgā</v>
      </c>
      <c r="E5" s="155"/>
      <c r="F5" s="155"/>
      <c r="G5" s="155"/>
      <c r="H5" s="155"/>
      <c r="I5" s="155"/>
      <c r="J5" s="155"/>
      <c r="K5" s="155"/>
      <c r="L5" s="155"/>
      <c r="M5" s="155"/>
      <c r="N5" s="155"/>
      <c r="O5" s="155"/>
      <c r="P5" s="60"/>
      <c r="S5" s="6"/>
    </row>
    <row r="6" spans="2:19" s="54" customFormat="1" ht="12.75" customHeight="1" x14ac:dyDescent="0.35">
      <c r="B6" s="52" t="s">
        <v>2</v>
      </c>
      <c r="C6" s="60"/>
      <c r="D6" s="155" t="str">
        <f>Koptame!C14</f>
        <v>Ārējie kanalizācijas tīkli un inženierbūves</v>
      </c>
      <c r="E6" s="155"/>
      <c r="F6" s="155"/>
      <c r="G6" s="155"/>
      <c r="H6" s="155"/>
      <c r="I6" s="155"/>
      <c r="J6" s="155"/>
      <c r="K6" s="155"/>
      <c r="L6" s="155"/>
      <c r="M6" s="155"/>
      <c r="N6" s="155"/>
      <c r="O6" s="155"/>
      <c r="P6" s="55"/>
      <c r="S6" s="6"/>
    </row>
    <row r="7" spans="2:19" s="54" customFormat="1" ht="12.75" customHeight="1" x14ac:dyDescent="0.35">
      <c r="B7" s="52" t="s">
        <v>3</v>
      </c>
      <c r="C7" s="60"/>
      <c r="D7" s="155" t="str">
        <f>Koptame!C15</f>
        <v>Kleistu iela 28, Rīga</v>
      </c>
      <c r="E7" s="155"/>
      <c r="F7" s="155"/>
      <c r="G7" s="155"/>
      <c r="H7" s="155"/>
      <c r="I7" s="155"/>
      <c r="J7" s="155"/>
      <c r="K7" s="155"/>
      <c r="L7" s="155"/>
      <c r="M7" s="155"/>
      <c r="N7" s="155"/>
      <c r="O7" s="155"/>
      <c r="P7" s="55"/>
      <c r="S7" s="6"/>
    </row>
    <row r="8" spans="2:19" s="54" customFormat="1" ht="12.75" customHeight="1" x14ac:dyDescent="0.35">
      <c r="B8" s="52" t="s">
        <v>25</v>
      </c>
      <c r="D8" s="139"/>
      <c r="E8" s="139"/>
      <c r="F8" s="139"/>
      <c r="G8" s="139"/>
      <c r="H8" s="55"/>
      <c r="I8" s="55"/>
      <c r="J8" s="55"/>
      <c r="K8" s="55"/>
      <c r="L8" s="55"/>
      <c r="M8" s="55"/>
      <c r="N8" s="55"/>
      <c r="O8" s="55"/>
      <c r="P8" s="55"/>
      <c r="S8" s="6"/>
    </row>
    <row r="9" spans="2:19" s="54" customFormat="1" ht="12.75" customHeight="1" x14ac:dyDescent="0.35">
      <c r="B9" s="52"/>
      <c r="D9" s="56"/>
      <c r="E9" s="56"/>
      <c r="F9" s="56"/>
      <c r="G9" s="56"/>
      <c r="H9" s="56"/>
      <c r="I9" s="56"/>
      <c r="J9" s="56"/>
      <c r="K9" s="56"/>
      <c r="L9" s="56"/>
      <c r="M9" s="56"/>
      <c r="N9" s="56"/>
      <c r="O9" s="56"/>
      <c r="P9" s="56"/>
      <c r="S9" s="6"/>
    </row>
    <row r="10" spans="2:19" s="6" customFormat="1" ht="13" x14ac:dyDescent="0.35">
      <c r="B10" s="56" t="s">
        <v>23</v>
      </c>
      <c r="D10" s="58"/>
      <c r="E10" s="58"/>
      <c r="F10" s="58"/>
      <c r="G10" s="58"/>
      <c r="H10" s="58"/>
      <c r="I10" s="58"/>
      <c r="J10" s="58"/>
      <c r="K10" s="58"/>
      <c r="L10" s="58"/>
      <c r="M10" s="58"/>
      <c r="N10" s="46" t="s">
        <v>4</v>
      </c>
      <c r="O10" s="173" t="str">
        <f>Koptame!C34</f>
        <v>01.07.2026.</v>
      </c>
      <c r="P10" s="173"/>
    </row>
    <row r="11" spans="2:19" s="6" customFormat="1" ht="15" customHeight="1" x14ac:dyDescent="0.35">
      <c r="B11" s="56"/>
      <c r="D11" s="58"/>
      <c r="E11" s="58"/>
      <c r="F11" s="58"/>
      <c r="G11" s="58"/>
      <c r="H11" s="58"/>
      <c r="I11" s="58"/>
      <c r="J11" s="58"/>
      <c r="K11" s="58"/>
      <c r="L11" s="58"/>
      <c r="M11" s="58"/>
      <c r="N11" s="46" t="s">
        <v>21</v>
      </c>
      <c r="O11" s="169">
        <f>P49</f>
        <v>0</v>
      </c>
      <c r="P11" s="169"/>
    </row>
    <row r="12" spans="2:19" s="6" customFormat="1" ht="13.5" thickBot="1" x14ac:dyDescent="0.4">
      <c r="K12" s="61"/>
      <c r="L12" s="61"/>
      <c r="M12" s="61"/>
      <c r="N12" s="61"/>
      <c r="O12" s="8"/>
      <c r="P12" s="8"/>
    </row>
    <row r="13" spans="2:19" s="6" customFormat="1" ht="12.75" customHeight="1" x14ac:dyDescent="0.35">
      <c r="B13" s="187" t="s">
        <v>5</v>
      </c>
      <c r="C13" s="190" t="s">
        <v>6</v>
      </c>
      <c r="D13" s="190" t="s">
        <v>7</v>
      </c>
      <c r="E13" s="177" t="s">
        <v>8</v>
      </c>
      <c r="F13" s="180" t="s">
        <v>9</v>
      </c>
      <c r="G13" s="181"/>
      <c r="H13" s="181"/>
      <c r="I13" s="181"/>
      <c r="J13" s="181"/>
      <c r="K13" s="182"/>
      <c r="L13" s="180" t="s">
        <v>10</v>
      </c>
      <c r="M13" s="181"/>
      <c r="N13" s="181"/>
      <c r="O13" s="181"/>
      <c r="P13" s="182"/>
    </row>
    <row r="14" spans="2:19" s="6" customFormat="1" ht="12.75" customHeight="1" x14ac:dyDescent="0.35">
      <c r="B14" s="188"/>
      <c r="C14" s="191"/>
      <c r="D14" s="191"/>
      <c r="E14" s="178"/>
      <c r="F14" s="183" t="s">
        <v>11</v>
      </c>
      <c r="G14" s="170" t="s">
        <v>12</v>
      </c>
      <c r="H14" s="170" t="s">
        <v>16</v>
      </c>
      <c r="I14" s="170" t="s">
        <v>17</v>
      </c>
      <c r="J14" s="170" t="s">
        <v>18</v>
      </c>
      <c r="K14" s="174" t="s">
        <v>19</v>
      </c>
      <c r="L14" s="183" t="s">
        <v>13</v>
      </c>
      <c r="M14" s="170" t="s">
        <v>16</v>
      </c>
      <c r="N14" s="170" t="s">
        <v>17</v>
      </c>
      <c r="O14" s="170" t="s">
        <v>18</v>
      </c>
      <c r="P14" s="174" t="s">
        <v>20</v>
      </c>
    </row>
    <row r="15" spans="2:19" s="6" customFormat="1" ht="15" customHeight="1" x14ac:dyDescent="0.35">
      <c r="B15" s="188"/>
      <c r="C15" s="191"/>
      <c r="D15" s="191"/>
      <c r="E15" s="178"/>
      <c r="F15" s="184"/>
      <c r="G15" s="171"/>
      <c r="H15" s="171"/>
      <c r="I15" s="171"/>
      <c r="J15" s="171"/>
      <c r="K15" s="175"/>
      <c r="L15" s="184"/>
      <c r="M15" s="171"/>
      <c r="N15" s="171"/>
      <c r="O15" s="171"/>
      <c r="P15" s="175"/>
    </row>
    <row r="16" spans="2:19" s="6" customFormat="1" ht="15" customHeight="1" x14ac:dyDescent="0.35">
      <c r="B16" s="188"/>
      <c r="C16" s="191"/>
      <c r="D16" s="191"/>
      <c r="E16" s="178"/>
      <c r="F16" s="184"/>
      <c r="G16" s="186"/>
      <c r="H16" s="171"/>
      <c r="I16" s="171"/>
      <c r="J16" s="171"/>
      <c r="K16" s="175"/>
      <c r="L16" s="184"/>
      <c r="M16" s="171"/>
      <c r="N16" s="171"/>
      <c r="O16" s="171"/>
      <c r="P16" s="175"/>
    </row>
    <row r="17" spans="2:16" s="6" customFormat="1" ht="15.75" customHeight="1" thickBot="1" x14ac:dyDescent="0.4">
      <c r="B17" s="189"/>
      <c r="C17" s="192"/>
      <c r="D17" s="192"/>
      <c r="E17" s="179"/>
      <c r="F17" s="185"/>
      <c r="G17" s="172"/>
      <c r="H17" s="172"/>
      <c r="I17" s="172"/>
      <c r="J17" s="172"/>
      <c r="K17" s="176"/>
      <c r="L17" s="185"/>
      <c r="M17" s="172"/>
      <c r="N17" s="172"/>
      <c r="O17" s="172"/>
      <c r="P17" s="176"/>
    </row>
    <row r="18" spans="2:16" s="6" customFormat="1" ht="13.5" thickTop="1" thickBot="1" x14ac:dyDescent="0.4">
      <c r="B18" s="9">
        <v>1</v>
      </c>
      <c r="C18" s="11">
        <v>2</v>
      </c>
      <c r="D18" s="11">
        <v>3</v>
      </c>
      <c r="E18" s="12">
        <v>4</v>
      </c>
      <c r="F18" s="9">
        <v>5</v>
      </c>
      <c r="G18" s="11">
        <v>6</v>
      </c>
      <c r="H18" s="11">
        <v>7</v>
      </c>
      <c r="I18" s="11">
        <v>8</v>
      </c>
      <c r="J18" s="11">
        <v>9</v>
      </c>
      <c r="K18" s="13">
        <v>10</v>
      </c>
      <c r="L18" s="9">
        <v>11</v>
      </c>
      <c r="M18" s="11">
        <v>12</v>
      </c>
      <c r="N18" s="11">
        <v>13</v>
      </c>
      <c r="O18" s="10">
        <v>14</v>
      </c>
      <c r="P18" s="13">
        <v>15</v>
      </c>
    </row>
    <row r="19" spans="2:16" s="5" customFormat="1" ht="14.5" thickTop="1" x14ac:dyDescent="0.35">
      <c r="B19" s="18">
        <v>1</v>
      </c>
      <c r="C19" s="37" t="s">
        <v>146</v>
      </c>
      <c r="D19" s="20"/>
      <c r="E19" s="21"/>
      <c r="F19" s="14"/>
      <c r="G19" s="80"/>
      <c r="H19" s="15"/>
      <c r="I19" s="80"/>
      <c r="J19" s="15"/>
      <c r="K19" s="16"/>
      <c r="L19" s="22"/>
      <c r="M19" s="17"/>
      <c r="N19" s="17"/>
      <c r="O19" s="17"/>
      <c r="P19" s="16"/>
    </row>
    <row r="20" spans="2:16" s="5" customFormat="1" ht="23" x14ac:dyDescent="0.35">
      <c r="B20" s="18">
        <f>IF(B19&lt;&gt;"",B19+1,"")</f>
        <v>2</v>
      </c>
      <c r="C20" s="19" t="s">
        <v>147</v>
      </c>
      <c r="D20" s="20" t="s">
        <v>69</v>
      </c>
      <c r="E20" s="21">
        <v>2</v>
      </c>
      <c r="F20" s="83"/>
      <c r="G20" s="29"/>
      <c r="H20" s="15">
        <f t="shared" ref="H20:H43" si="0">ROUND(F20*G20,2)</f>
        <v>0</v>
      </c>
      <c r="I20" s="29"/>
      <c r="J20" s="30"/>
      <c r="K20" s="16">
        <f t="shared" ref="K20:K43" si="1">ROUND(SUM(H20:J20),2)</f>
        <v>0</v>
      </c>
      <c r="L20" s="22">
        <f t="shared" ref="L20:L43" si="2">ROUND(E20*F20,2)</f>
        <v>0</v>
      </c>
      <c r="M20" s="17">
        <f t="shared" ref="M20:M43" si="3">ROUND(E20*H20,2)</f>
        <v>0</v>
      </c>
      <c r="N20" s="17">
        <f t="shared" ref="N20:N43" si="4">ROUND(E20*I20,2)</f>
        <v>0</v>
      </c>
      <c r="O20" s="17">
        <f t="shared" ref="O20:O43" si="5">ROUND(E20*J20,2)</f>
        <v>0</v>
      </c>
      <c r="P20" s="16">
        <f t="shared" ref="P20:P43" si="6">ROUND(SUM(M20:O20),2)</f>
        <v>0</v>
      </c>
    </row>
    <row r="21" spans="2:16" s="5" customFormat="1" ht="23" x14ac:dyDescent="0.35">
      <c r="B21" s="18">
        <f t="shared" ref="B21:B47" si="7">IF(B20&lt;&gt;"",B20+1,"")</f>
        <v>3</v>
      </c>
      <c r="C21" s="19" t="s">
        <v>148</v>
      </c>
      <c r="D21" s="20" t="s">
        <v>41</v>
      </c>
      <c r="E21" s="21">
        <v>12</v>
      </c>
      <c r="F21" s="83"/>
      <c r="G21" s="29"/>
      <c r="H21" s="15">
        <f t="shared" si="0"/>
        <v>0</v>
      </c>
      <c r="I21" s="29"/>
      <c r="J21" s="30"/>
      <c r="K21" s="16">
        <f t="shared" si="1"/>
        <v>0</v>
      </c>
      <c r="L21" s="22">
        <f t="shared" si="2"/>
        <v>0</v>
      </c>
      <c r="M21" s="17">
        <f t="shared" si="3"/>
        <v>0</v>
      </c>
      <c r="N21" s="17">
        <f t="shared" si="4"/>
        <v>0</v>
      </c>
      <c r="O21" s="17">
        <f t="shared" si="5"/>
        <v>0</v>
      </c>
      <c r="P21" s="16">
        <f t="shared" si="6"/>
        <v>0</v>
      </c>
    </row>
    <row r="22" spans="2:16" s="5" customFormat="1" x14ac:dyDescent="0.35">
      <c r="B22" s="18">
        <f t="shared" si="7"/>
        <v>4</v>
      </c>
      <c r="C22" s="19" t="s">
        <v>149</v>
      </c>
      <c r="D22" s="20" t="s">
        <v>69</v>
      </c>
      <c r="E22" s="21">
        <v>1</v>
      </c>
      <c r="F22" s="83"/>
      <c r="G22" s="29"/>
      <c r="H22" s="15">
        <f t="shared" si="0"/>
        <v>0</v>
      </c>
      <c r="I22" s="29"/>
      <c r="J22" s="30"/>
      <c r="K22" s="16">
        <f t="shared" si="1"/>
        <v>0</v>
      </c>
      <c r="L22" s="22">
        <f t="shared" si="2"/>
        <v>0</v>
      </c>
      <c r="M22" s="17">
        <f t="shared" si="3"/>
        <v>0</v>
      </c>
      <c r="N22" s="17">
        <f t="shared" si="4"/>
        <v>0</v>
      </c>
      <c r="O22" s="17">
        <f t="shared" si="5"/>
        <v>0</v>
      </c>
      <c r="P22" s="16">
        <f t="shared" si="6"/>
        <v>0</v>
      </c>
    </row>
    <row r="23" spans="2:16" s="5" customFormat="1" x14ac:dyDescent="0.35">
      <c r="B23" s="18">
        <f t="shared" si="7"/>
        <v>5</v>
      </c>
      <c r="C23" s="19" t="s">
        <v>150</v>
      </c>
      <c r="D23" s="20" t="s">
        <v>41</v>
      </c>
      <c r="E23" s="21">
        <v>11</v>
      </c>
      <c r="F23" s="83"/>
      <c r="G23" s="29"/>
      <c r="H23" s="15">
        <f t="shared" si="0"/>
        <v>0</v>
      </c>
      <c r="I23" s="29"/>
      <c r="J23" s="30"/>
      <c r="K23" s="16">
        <f t="shared" si="1"/>
        <v>0</v>
      </c>
      <c r="L23" s="22">
        <f t="shared" si="2"/>
        <v>0</v>
      </c>
      <c r="M23" s="17">
        <f t="shared" si="3"/>
        <v>0</v>
      </c>
      <c r="N23" s="17">
        <f t="shared" si="4"/>
        <v>0</v>
      </c>
      <c r="O23" s="17">
        <f t="shared" si="5"/>
        <v>0</v>
      </c>
      <c r="P23" s="16">
        <f t="shared" si="6"/>
        <v>0</v>
      </c>
    </row>
    <row r="24" spans="2:16" s="5" customFormat="1" x14ac:dyDescent="0.35">
      <c r="B24" s="18">
        <f t="shared" si="7"/>
        <v>6</v>
      </c>
      <c r="C24" s="19" t="s">
        <v>151</v>
      </c>
      <c r="D24" s="20" t="s">
        <v>41</v>
      </c>
      <c r="E24" s="21">
        <v>11</v>
      </c>
      <c r="F24" s="83"/>
      <c r="G24" s="29"/>
      <c r="H24" s="15">
        <f t="shared" si="0"/>
        <v>0</v>
      </c>
      <c r="I24" s="29"/>
      <c r="J24" s="30"/>
      <c r="K24" s="16">
        <f t="shared" si="1"/>
        <v>0</v>
      </c>
      <c r="L24" s="22">
        <f t="shared" si="2"/>
        <v>0</v>
      </c>
      <c r="M24" s="17">
        <f t="shared" si="3"/>
        <v>0</v>
      </c>
      <c r="N24" s="17">
        <f t="shared" si="4"/>
        <v>0</v>
      </c>
      <c r="O24" s="17">
        <f t="shared" si="5"/>
        <v>0</v>
      </c>
      <c r="P24" s="16">
        <f t="shared" si="6"/>
        <v>0</v>
      </c>
    </row>
    <row r="25" spans="2:16" s="5" customFormat="1" x14ac:dyDescent="0.35">
      <c r="B25" s="18">
        <f t="shared" si="7"/>
        <v>7</v>
      </c>
      <c r="C25" s="19" t="s">
        <v>152</v>
      </c>
      <c r="D25" s="20" t="s">
        <v>41</v>
      </c>
      <c r="E25" s="21">
        <v>23</v>
      </c>
      <c r="F25" s="83"/>
      <c r="G25" s="29"/>
      <c r="H25" s="15">
        <f t="shared" si="0"/>
        <v>0</v>
      </c>
      <c r="I25" s="29"/>
      <c r="J25" s="30"/>
      <c r="K25" s="16">
        <f t="shared" si="1"/>
        <v>0</v>
      </c>
      <c r="L25" s="22">
        <f t="shared" si="2"/>
        <v>0</v>
      </c>
      <c r="M25" s="17">
        <f t="shared" si="3"/>
        <v>0</v>
      </c>
      <c r="N25" s="17">
        <f t="shared" si="4"/>
        <v>0</v>
      </c>
      <c r="O25" s="17">
        <f t="shared" si="5"/>
        <v>0</v>
      </c>
      <c r="P25" s="16">
        <f t="shared" si="6"/>
        <v>0</v>
      </c>
    </row>
    <row r="26" spans="2:16" s="5" customFormat="1" ht="23" x14ac:dyDescent="0.35">
      <c r="B26" s="18">
        <f t="shared" si="7"/>
        <v>8</v>
      </c>
      <c r="C26" s="19" t="s">
        <v>153</v>
      </c>
      <c r="D26" s="20" t="s">
        <v>41</v>
      </c>
      <c r="E26" s="21">
        <v>11</v>
      </c>
      <c r="F26" s="83"/>
      <c r="G26" s="29"/>
      <c r="H26" s="15">
        <f t="shared" si="0"/>
        <v>0</v>
      </c>
      <c r="I26" s="29"/>
      <c r="J26" s="30"/>
      <c r="K26" s="16">
        <f t="shared" si="1"/>
        <v>0</v>
      </c>
      <c r="L26" s="22">
        <f t="shared" si="2"/>
        <v>0</v>
      </c>
      <c r="M26" s="17">
        <f t="shared" si="3"/>
        <v>0</v>
      </c>
      <c r="N26" s="17">
        <f t="shared" si="4"/>
        <v>0</v>
      </c>
      <c r="O26" s="17">
        <f t="shared" si="5"/>
        <v>0</v>
      </c>
      <c r="P26" s="16">
        <f t="shared" si="6"/>
        <v>0</v>
      </c>
    </row>
    <row r="27" spans="2:16" s="5" customFormat="1" x14ac:dyDescent="0.35">
      <c r="B27" s="18">
        <f t="shared" si="7"/>
        <v>9</v>
      </c>
      <c r="C27" s="19" t="s">
        <v>154</v>
      </c>
      <c r="D27" s="20" t="s">
        <v>41</v>
      </c>
      <c r="E27" s="21">
        <v>12</v>
      </c>
      <c r="F27" s="83"/>
      <c r="G27" s="29"/>
      <c r="H27" s="15">
        <f t="shared" si="0"/>
        <v>0</v>
      </c>
      <c r="I27" s="29"/>
      <c r="J27" s="30"/>
      <c r="K27" s="16">
        <f t="shared" si="1"/>
        <v>0</v>
      </c>
      <c r="L27" s="22">
        <f t="shared" si="2"/>
        <v>0</v>
      </c>
      <c r="M27" s="17">
        <f t="shared" si="3"/>
        <v>0</v>
      </c>
      <c r="N27" s="17">
        <f t="shared" si="4"/>
        <v>0</v>
      </c>
      <c r="O27" s="17">
        <f t="shared" si="5"/>
        <v>0</v>
      </c>
      <c r="P27" s="16">
        <f t="shared" si="6"/>
        <v>0</v>
      </c>
    </row>
    <row r="28" spans="2:16" s="5" customFormat="1" ht="34.5" x14ac:dyDescent="0.35">
      <c r="B28" s="18">
        <f t="shared" si="7"/>
        <v>10</v>
      </c>
      <c r="C28" s="40" t="s">
        <v>155</v>
      </c>
      <c r="D28" s="20" t="s">
        <v>58</v>
      </c>
      <c r="E28" s="21">
        <v>1</v>
      </c>
      <c r="F28" s="83"/>
      <c r="G28" s="29"/>
      <c r="H28" s="15">
        <f t="shared" si="0"/>
        <v>0</v>
      </c>
      <c r="I28" s="29"/>
      <c r="J28" s="30"/>
      <c r="K28" s="16">
        <f t="shared" si="1"/>
        <v>0</v>
      </c>
      <c r="L28" s="22">
        <f t="shared" si="2"/>
        <v>0</v>
      </c>
      <c r="M28" s="17">
        <f t="shared" si="3"/>
        <v>0</v>
      </c>
      <c r="N28" s="17">
        <f t="shared" si="4"/>
        <v>0</v>
      </c>
      <c r="O28" s="17">
        <f t="shared" si="5"/>
        <v>0</v>
      </c>
      <c r="P28" s="16">
        <f t="shared" si="6"/>
        <v>0</v>
      </c>
    </row>
    <row r="29" spans="2:16" s="5" customFormat="1" x14ac:dyDescent="0.35">
      <c r="B29" s="18">
        <f t="shared" si="7"/>
        <v>11</v>
      </c>
      <c r="C29" s="40" t="s">
        <v>156</v>
      </c>
      <c r="D29" s="20" t="s">
        <v>58</v>
      </c>
      <c r="E29" s="21">
        <v>1</v>
      </c>
      <c r="F29" s="83"/>
      <c r="G29" s="29"/>
      <c r="H29" s="15">
        <f t="shared" si="0"/>
        <v>0</v>
      </c>
      <c r="I29" s="29"/>
      <c r="J29" s="30"/>
      <c r="K29" s="16">
        <f t="shared" si="1"/>
        <v>0</v>
      </c>
      <c r="L29" s="22">
        <f t="shared" si="2"/>
        <v>0</v>
      </c>
      <c r="M29" s="17">
        <f t="shared" si="3"/>
        <v>0</v>
      </c>
      <c r="N29" s="17">
        <f t="shared" si="4"/>
        <v>0</v>
      </c>
      <c r="O29" s="17">
        <f t="shared" si="5"/>
        <v>0</v>
      </c>
      <c r="P29" s="16">
        <f t="shared" si="6"/>
        <v>0</v>
      </c>
    </row>
    <row r="30" spans="2:16" s="5" customFormat="1" x14ac:dyDescent="0.35">
      <c r="B30" s="18">
        <f t="shared" si="7"/>
        <v>12</v>
      </c>
      <c r="C30" s="40" t="s">
        <v>157</v>
      </c>
      <c r="D30" s="20" t="s">
        <v>69</v>
      </c>
      <c r="E30" s="21">
        <v>1</v>
      </c>
      <c r="F30" s="83"/>
      <c r="G30" s="29"/>
      <c r="H30" s="15">
        <f t="shared" si="0"/>
        <v>0</v>
      </c>
      <c r="I30" s="29"/>
      <c r="J30" s="30"/>
      <c r="K30" s="16">
        <f t="shared" si="1"/>
        <v>0</v>
      </c>
      <c r="L30" s="22">
        <f t="shared" si="2"/>
        <v>0</v>
      </c>
      <c r="M30" s="17">
        <f t="shared" si="3"/>
        <v>0</v>
      </c>
      <c r="N30" s="17">
        <f t="shared" si="4"/>
        <v>0</v>
      </c>
      <c r="O30" s="17">
        <f t="shared" si="5"/>
        <v>0</v>
      </c>
      <c r="P30" s="16">
        <f t="shared" si="6"/>
        <v>0</v>
      </c>
    </row>
    <row r="31" spans="2:16" s="5" customFormat="1" x14ac:dyDescent="0.35">
      <c r="B31" s="18">
        <f t="shared" si="7"/>
        <v>13</v>
      </c>
      <c r="C31" s="40" t="s">
        <v>158</v>
      </c>
      <c r="D31" s="20" t="s">
        <v>41</v>
      </c>
      <c r="E31" s="21">
        <v>12</v>
      </c>
      <c r="F31" s="83"/>
      <c r="G31" s="29"/>
      <c r="H31" s="15">
        <f t="shared" si="0"/>
        <v>0</v>
      </c>
      <c r="I31" s="29"/>
      <c r="J31" s="30"/>
      <c r="K31" s="16">
        <f t="shared" si="1"/>
        <v>0</v>
      </c>
      <c r="L31" s="22">
        <f t="shared" si="2"/>
        <v>0</v>
      </c>
      <c r="M31" s="17">
        <f t="shared" si="3"/>
        <v>0</v>
      </c>
      <c r="N31" s="17">
        <f t="shared" si="4"/>
        <v>0</v>
      </c>
      <c r="O31" s="17">
        <f t="shared" si="5"/>
        <v>0</v>
      </c>
      <c r="P31" s="16">
        <f t="shared" si="6"/>
        <v>0</v>
      </c>
    </row>
    <row r="32" spans="2:16" s="5" customFormat="1" x14ac:dyDescent="0.35">
      <c r="B32" s="18">
        <f t="shared" si="7"/>
        <v>14</v>
      </c>
      <c r="C32" s="40" t="s">
        <v>159</v>
      </c>
      <c r="D32" s="20" t="s">
        <v>41</v>
      </c>
      <c r="E32" s="21">
        <v>12</v>
      </c>
      <c r="F32" s="83"/>
      <c r="G32" s="29"/>
      <c r="H32" s="15">
        <f t="shared" si="0"/>
        <v>0</v>
      </c>
      <c r="I32" s="29"/>
      <c r="J32" s="30"/>
      <c r="K32" s="16">
        <f t="shared" si="1"/>
        <v>0</v>
      </c>
      <c r="L32" s="22">
        <f t="shared" si="2"/>
        <v>0</v>
      </c>
      <c r="M32" s="17">
        <f t="shared" si="3"/>
        <v>0</v>
      </c>
      <c r="N32" s="17">
        <f t="shared" si="4"/>
        <v>0</v>
      </c>
      <c r="O32" s="17">
        <f t="shared" si="5"/>
        <v>0</v>
      </c>
      <c r="P32" s="16">
        <f t="shared" si="6"/>
        <v>0</v>
      </c>
    </row>
    <row r="33" spans="2:16" s="5" customFormat="1" x14ac:dyDescent="0.35">
      <c r="B33" s="18">
        <f t="shared" si="7"/>
        <v>15</v>
      </c>
      <c r="C33" s="37" t="s">
        <v>160</v>
      </c>
      <c r="D33" s="20"/>
      <c r="E33" s="21"/>
      <c r="F33" s="14"/>
      <c r="G33" s="80"/>
      <c r="H33" s="15"/>
      <c r="I33" s="80"/>
      <c r="J33" s="15"/>
      <c r="K33" s="16"/>
      <c r="L33" s="22"/>
      <c r="M33" s="17"/>
      <c r="N33" s="17"/>
      <c r="O33" s="17"/>
      <c r="P33" s="16"/>
    </row>
    <row r="34" spans="2:16" s="5" customFormat="1" x14ac:dyDescent="0.35">
      <c r="B34" s="18">
        <f t="shared" si="7"/>
        <v>16</v>
      </c>
      <c r="C34" s="40" t="s">
        <v>161</v>
      </c>
      <c r="D34" s="20" t="s">
        <v>41</v>
      </c>
      <c r="E34" s="21">
        <v>3</v>
      </c>
      <c r="F34" s="83"/>
      <c r="G34" s="29"/>
      <c r="H34" s="15">
        <f t="shared" si="0"/>
        <v>0</v>
      </c>
      <c r="I34" s="29"/>
      <c r="J34" s="30"/>
      <c r="K34" s="16">
        <f t="shared" si="1"/>
        <v>0</v>
      </c>
      <c r="L34" s="22">
        <f t="shared" si="2"/>
        <v>0</v>
      </c>
      <c r="M34" s="17">
        <f t="shared" si="3"/>
        <v>0</v>
      </c>
      <c r="N34" s="17">
        <f t="shared" si="4"/>
        <v>0</v>
      </c>
      <c r="O34" s="17">
        <f t="shared" si="5"/>
        <v>0</v>
      </c>
      <c r="P34" s="16">
        <f t="shared" si="6"/>
        <v>0</v>
      </c>
    </row>
    <row r="35" spans="2:16" s="5" customFormat="1" x14ac:dyDescent="0.35">
      <c r="B35" s="18">
        <f t="shared" si="7"/>
        <v>17</v>
      </c>
      <c r="C35" s="40" t="s">
        <v>162</v>
      </c>
      <c r="D35" s="20" t="s">
        <v>41</v>
      </c>
      <c r="E35" s="21">
        <v>27</v>
      </c>
      <c r="F35" s="83"/>
      <c r="G35" s="29"/>
      <c r="H35" s="15">
        <f t="shared" si="0"/>
        <v>0</v>
      </c>
      <c r="I35" s="29"/>
      <c r="J35" s="30"/>
      <c r="K35" s="16">
        <f t="shared" si="1"/>
        <v>0</v>
      </c>
      <c r="L35" s="22">
        <f t="shared" si="2"/>
        <v>0</v>
      </c>
      <c r="M35" s="17">
        <f t="shared" si="3"/>
        <v>0</v>
      </c>
      <c r="N35" s="17">
        <f t="shared" si="4"/>
        <v>0</v>
      </c>
      <c r="O35" s="17">
        <f t="shared" si="5"/>
        <v>0</v>
      </c>
      <c r="P35" s="16">
        <f t="shared" si="6"/>
        <v>0</v>
      </c>
    </row>
    <row r="36" spans="2:16" s="5" customFormat="1" x14ac:dyDescent="0.35">
      <c r="B36" s="18">
        <f t="shared" si="7"/>
        <v>18</v>
      </c>
      <c r="C36" s="40" t="s">
        <v>163</v>
      </c>
      <c r="D36" s="20" t="s">
        <v>41</v>
      </c>
      <c r="E36" s="21">
        <v>11</v>
      </c>
      <c r="F36" s="83"/>
      <c r="G36" s="29"/>
      <c r="H36" s="15">
        <f t="shared" si="0"/>
        <v>0</v>
      </c>
      <c r="I36" s="29"/>
      <c r="J36" s="30"/>
      <c r="K36" s="16">
        <f t="shared" si="1"/>
        <v>0</v>
      </c>
      <c r="L36" s="22">
        <f t="shared" si="2"/>
        <v>0</v>
      </c>
      <c r="M36" s="17">
        <f t="shared" si="3"/>
        <v>0</v>
      </c>
      <c r="N36" s="17">
        <f t="shared" si="4"/>
        <v>0</v>
      </c>
      <c r="O36" s="17">
        <f t="shared" si="5"/>
        <v>0</v>
      </c>
      <c r="P36" s="16">
        <f t="shared" si="6"/>
        <v>0</v>
      </c>
    </row>
    <row r="37" spans="2:16" s="5" customFormat="1" x14ac:dyDescent="0.35">
      <c r="B37" s="18">
        <f t="shared" si="7"/>
        <v>19</v>
      </c>
      <c r="C37" s="40" t="s">
        <v>164</v>
      </c>
      <c r="D37" s="20" t="s">
        <v>41</v>
      </c>
      <c r="E37" s="21">
        <v>12</v>
      </c>
      <c r="F37" s="83"/>
      <c r="G37" s="29"/>
      <c r="H37" s="15">
        <f t="shared" si="0"/>
        <v>0</v>
      </c>
      <c r="I37" s="29"/>
      <c r="J37" s="30"/>
      <c r="K37" s="16">
        <f t="shared" si="1"/>
        <v>0</v>
      </c>
      <c r="L37" s="22">
        <f t="shared" si="2"/>
        <v>0</v>
      </c>
      <c r="M37" s="17">
        <f t="shared" si="3"/>
        <v>0</v>
      </c>
      <c r="N37" s="17">
        <f t="shared" si="4"/>
        <v>0</v>
      </c>
      <c r="O37" s="17">
        <f t="shared" si="5"/>
        <v>0</v>
      </c>
      <c r="P37" s="16">
        <f t="shared" si="6"/>
        <v>0</v>
      </c>
    </row>
    <row r="38" spans="2:16" x14ac:dyDescent="0.35">
      <c r="B38" s="18">
        <f t="shared" si="7"/>
        <v>20</v>
      </c>
      <c r="C38" s="40" t="s">
        <v>165</v>
      </c>
      <c r="D38" s="20" t="s">
        <v>41</v>
      </c>
      <c r="E38" s="21">
        <v>12</v>
      </c>
      <c r="F38" s="83"/>
      <c r="G38" s="29"/>
      <c r="H38" s="15">
        <f t="shared" si="0"/>
        <v>0</v>
      </c>
      <c r="I38" s="29"/>
      <c r="J38" s="30"/>
      <c r="K38" s="16">
        <f t="shared" si="1"/>
        <v>0</v>
      </c>
      <c r="L38" s="22">
        <f t="shared" si="2"/>
        <v>0</v>
      </c>
      <c r="M38" s="17">
        <f t="shared" si="3"/>
        <v>0</v>
      </c>
      <c r="N38" s="17">
        <f t="shared" si="4"/>
        <v>0</v>
      </c>
      <c r="O38" s="17">
        <f t="shared" si="5"/>
        <v>0</v>
      </c>
      <c r="P38" s="16">
        <f t="shared" si="6"/>
        <v>0</v>
      </c>
    </row>
    <row r="39" spans="2:16" ht="23" x14ac:dyDescent="0.35">
      <c r="B39" s="18">
        <f t="shared" si="7"/>
        <v>21</v>
      </c>
      <c r="C39" s="40" t="s">
        <v>166</v>
      </c>
      <c r="D39" s="20" t="s">
        <v>58</v>
      </c>
      <c r="E39" s="21">
        <v>1</v>
      </c>
      <c r="F39" s="83"/>
      <c r="G39" s="29"/>
      <c r="H39" s="15">
        <f t="shared" si="0"/>
        <v>0</v>
      </c>
      <c r="I39" s="29"/>
      <c r="J39" s="30"/>
      <c r="K39" s="16">
        <f t="shared" si="1"/>
        <v>0</v>
      </c>
      <c r="L39" s="22">
        <f t="shared" si="2"/>
        <v>0</v>
      </c>
      <c r="M39" s="17">
        <f t="shared" si="3"/>
        <v>0</v>
      </c>
      <c r="N39" s="17">
        <f t="shared" si="4"/>
        <v>0</v>
      </c>
      <c r="O39" s="17">
        <f t="shared" si="5"/>
        <v>0</v>
      </c>
      <c r="P39" s="16">
        <f t="shared" si="6"/>
        <v>0</v>
      </c>
    </row>
    <row r="40" spans="2:16" x14ac:dyDescent="0.35">
      <c r="B40" s="18">
        <f t="shared" si="7"/>
        <v>22</v>
      </c>
      <c r="C40" s="40" t="s">
        <v>167</v>
      </c>
      <c r="D40" s="20" t="s">
        <v>69</v>
      </c>
      <c r="E40" s="21">
        <v>1</v>
      </c>
      <c r="F40" s="83"/>
      <c r="G40" s="29"/>
      <c r="H40" s="15">
        <f t="shared" si="0"/>
        <v>0</v>
      </c>
      <c r="I40" s="29"/>
      <c r="J40" s="30"/>
      <c r="K40" s="16">
        <f t="shared" si="1"/>
        <v>0</v>
      </c>
      <c r="L40" s="22">
        <f t="shared" si="2"/>
        <v>0</v>
      </c>
      <c r="M40" s="17">
        <f t="shared" si="3"/>
        <v>0</v>
      </c>
      <c r="N40" s="17">
        <f t="shared" si="4"/>
        <v>0</v>
      </c>
      <c r="O40" s="17">
        <f t="shared" si="5"/>
        <v>0</v>
      </c>
      <c r="P40" s="16">
        <f t="shared" si="6"/>
        <v>0</v>
      </c>
    </row>
    <row r="41" spans="2:16" x14ac:dyDescent="0.35">
      <c r="B41" s="18">
        <f t="shared" si="7"/>
        <v>23</v>
      </c>
      <c r="C41" s="40" t="s">
        <v>168</v>
      </c>
      <c r="D41" s="20" t="s">
        <v>58</v>
      </c>
      <c r="E41" s="21">
        <v>1</v>
      </c>
      <c r="F41" s="83"/>
      <c r="G41" s="29"/>
      <c r="H41" s="15">
        <f t="shared" si="0"/>
        <v>0</v>
      </c>
      <c r="I41" s="29"/>
      <c r="J41" s="30"/>
      <c r="K41" s="16">
        <f t="shared" si="1"/>
        <v>0</v>
      </c>
      <c r="L41" s="22">
        <f t="shared" si="2"/>
        <v>0</v>
      </c>
      <c r="M41" s="17">
        <f t="shared" si="3"/>
        <v>0</v>
      </c>
      <c r="N41" s="17">
        <f t="shared" si="4"/>
        <v>0</v>
      </c>
      <c r="O41" s="17">
        <f t="shared" si="5"/>
        <v>0</v>
      </c>
      <c r="P41" s="16">
        <f t="shared" si="6"/>
        <v>0</v>
      </c>
    </row>
    <row r="42" spans="2:16" x14ac:dyDescent="0.35">
      <c r="B42" s="18">
        <f t="shared" si="7"/>
        <v>24</v>
      </c>
      <c r="C42" s="40" t="s">
        <v>169</v>
      </c>
      <c r="D42" s="20" t="s">
        <v>48</v>
      </c>
      <c r="E42" s="21">
        <v>0.5</v>
      </c>
      <c r="F42" s="83"/>
      <c r="G42" s="29"/>
      <c r="H42" s="15">
        <f t="shared" si="0"/>
        <v>0</v>
      </c>
      <c r="I42" s="29"/>
      <c r="J42" s="30"/>
      <c r="K42" s="16">
        <f t="shared" si="1"/>
        <v>0</v>
      </c>
      <c r="L42" s="22">
        <f t="shared" si="2"/>
        <v>0</v>
      </c>
      <c r="M42" s="17">
        <f t="shared" si="3"/>
        <v>0</v>
      </c>
      <c r="N42" s="17">
        <f t="shared" si="4"/>
        <v>0</v>
      </c>
      <c r="O42" s="17">
        <f t="shared" si="5"/>
        <v>0</v>
      </c>
      <c r="P42" s="16">
        <f t="shared" si="6"/>
        <v>0</v>
      </c>
    </row>
    <row r="43" spans="2:16" x14ac:dyDescent="0.35">
      <c r="B43" s="18">
        <f t="shared" si="7"/>
        <v>25</v>
      </c>
      <c r="C43" s="40" t="s">
        <v>170</v>
      </c>
      <c r="D43" s="20" t="s">
        <v>58</v>
      </c>
      <c r="E43" s="21">
        <v>1</v>
      </c>
      <c r="F43" s="83"/>
      <c r="G43" s="29"/>
      <c r="H43" s="15">
        <f t="shared" si="0"/>
        <v>0</v>
      </c>
      <c r="I43" s="29"/>
      <c r="J43" s="30"/>
      <c r="K43" s="16">
        <f t="shared" si="1"/>
        <v>0</v>
      </c>
      <c r="L43" s="22">
        <f t="shared" si="2"/>
        <v>0</v>
      </c>
      <c r="M43" s="17">
        <f t="shared" si="3"/>
        <v>0</v>
      </c>
      <c r="N43" s="17">
        <f t="shared" si="4"/>
        <v>0</v>
      </c>
      <c r="O43" s="17">
        <f t="shared" si="5"/>
        <v>0</v>
      </c>
      <c r="P43" s="16">
        <f t="shared" si="6"/>
        <v>0</v>
      </c>
    </row>
    <row r="44" spans="2:16" x14ac:dyDescent="0.35">
      <c r="B44" s="18">
        <f t="shared" si="7"/>
        <v>26</v>
      </c>
      <c r="C44" s="37" t="s">
        <v>146</v>
      </c>
      <c r="D44" s="20"/>
      <c r="E44" s="21"/>
      <c r="F44" s="14"/>
      <c r="G44" s="80"/>
      <c r="H44" s="15"/>
      <c r="I44" s="80"/>
      <c r="J44" s="15"/>
      <c r="K44" s="16"/>
      <c r="L44" s="22"/>
      <c r="M44" s="17"/>
      <c r="N44" s="17"/>
      <c r="O44" s="17"/>
      <c r="P44" s="16"/>
    </row>
    <row r="45" spans="2:16" x14ac:dyDescent="0.35">
      <c r="B45" s="18">
        <f t="shared" si="7"/>
        <v>27</v>
      </c>
      <c r="C45" s="40" t="s">
        <v>172</v>
      </c>
      <c r="D45" s="20" t="s">
        <v>171</v>
      </c>
      <c r="E45" s="21">
        <v>1</v>
      </c>
      <c r="F45" s="83"/>
      <c r="G45" s="29"/>
      <c r="H45" s="15">
        <f t="shared" ref="H45:H47" si="8">ROUND(F45*G45,2)</f>
        <v>0</v>
      </c>
      <c r="I45" s="29"/>
      <c r="J45" s="30"/>
      <c r="K45" s="16">
        <f t="shared" ref="K45:K47" si="9">ROUND(SUM(H45:J45),2)</f>
        <v>0</v>
      </c>
      <c r="L45" s="22">
        <f t="shared" ref="L45:L47" si="10">ROUND(E45*F45,2)</f>
        <v>0</v>
      </c>
      <c r="M45" s="17">
        <f t="shared" ref="M45:M47" si="11">ROUND(E45*H45,2)</f>
        <v>0</v>
      </c>
      <c r="N45" s="17">
        <f t="shared" ref="N45:N47" si="12">ROUND(E45*I45,2)</f>
        <v>0</v>
      </c>
      <c r="O45" s="17">
        <f t="shared" ref="O45:O47" si="13">ROUND(E45*J45,2)</f>
        <v>0</v>
      </c>
      <c r="P45" s="16">
        <f t="shared" ref="P45:P47" si="14">ROUND(SUM(M45:O45),2)</f>
        <v>0</v>
      </c>
    </row>
    <row r="46" spans="2:16" x14ac:dyDescent="0.35">
      <c r="B46" s="18">
        <f t="shared" si="7"/>
        <v>28</v>
      </c>
      <c r="C46" s="40" t="s">
        <v>173</v>
      </c>
      <c r="D46" s="20" t="s">
        <v>171</v>
      </c>
      <c r="E46" s="21">
        <v>1</v>
      </c>
      <c r="F46" s="83"/>
      <c r="G46" s="29"/>
      <c r="H46" s="15">
        <f t="shared" si="8"/>
        <v>0</v>
      </c>
      <c r="I46" s="29"/>
      <c r="J46" s="30"/>
      <c r="K46" s="16">
        <f t="shared" si="9"/>
        <v>0</v>
      </c>
      <c r="L46" s="22">
        <f t="shared" si="10"/>
        <v>0</v>
      </c>
      <c r="M46" s="17">
        <f t="shared" si="11"/>
        <v>0</v>
      </c>
      <c r="N46" s="17">
        <f t="shared" si="12"/>
        <v>0</v>
      </c>
      <c r="O46" s="17">
        <f t="shared" si="13"/>
        <v>0</v>
      </c>
      <c r="P46" s="16">
        <f t="shared" si="14"/>
        <v>0</v>
      </c>
    </row>
    <row r="47" spans="2:16" x14ac:dyDescent="0.35">
      <c r="B47" s="18">
        <f t="shared" si="7"/>
        <v>29</v>
      </c>
      <c r="C47" s="40" t="s">
        <v>174</v>
      </c>
      <c r="D47" s="20" t="s">
        <v>171</v>
      </c>
      <c r="E47" s="21">
        <v>1</v>
      </c>
      <c r="F47" s="83"/>
      <c r="G47" s="29"/>
      <c r="H47" s="15">
        <f t="shared" si="8"/>
        <v>0</v>
      </c>
      <c r="I47" s="29"/>
      <c r="J47" s="30"/>
      <c r="K47" s="16">
        <f t="shared" si="9"/>
        <v>0</v>
      </c>
      <c r="L47" s="22">
        <f t="shared" si="10"/>
        <v>0</v>
      </c>
      <c r="M47" s="17">
        <f t="shared" si="11"/>
        <v>0</v>
      </c>
      <c r="N47" s="17">
        <f t="shared" si="12"/>
        <v>0</v>
      </c>
      <c r="O47" s="17">
        <f t="shared" si="13"/>
        <v>0</v>
      </c>
      <c r="P47" s="16">
        <f t="shared" si="14"/>
        <v>0</v>
      </c>
    </row>
    <row r="48" spans="2:16" ht="14.5" thickBot="1" x14ac:dyDescent="0.4">
      <c r="B48" s="18"/>
      <c r="C48" s="19"/>
      <c r="D48" s="20"/>
      <c r="E48" s="21"/>
      <c r="F48" s="25"/>
      <c r="G48" s="26"/>
      <c r="H48" s="27"/>
      <c r="I48" s="27"/>
      <c r="J48" s="27"/>
      <c r="K48" s="28"/>
      <c r="L48" s="14"/>
      <c r="M48" s="17"/>
      <c r="N48" s="17"/>
      <c r="O48" s="17"/>
      <c r="P48" s="16"/>
    </row>
    <row r="49" spans="2:16" ht="30.75" customHeight="1" thickTop="1" x14ac:dyDescent="0.35">
      <c r="B49" s="73"/>
      <c r="C49" s="193" t="s">
        <v>94</v>
      </c>
      <c r="D49" s="193"/>
      <c r="E49" s="193"/>
      <c r="F49" s="193"/>
      <c r="G49" s="193"/>
      <c r="H49" s="193"/>
      <c r="I49" s="193"/>
      <c r="J49" s="193"/>
      <c r="K49" s="193"/>
      <c r="L49" s="74">
        <f>SUM(L19:L48)</f>
        <v>0</v>
      </c>
      <c r="M49" s="36">
        <f>SUM(M19:M48)</f>
        <v>0</v>
      </c>
      <c r="N49" s="36">
        <f>SUM(N19:N48)</f>
        <v>0</v>
      </c>
      <c r="O49" s="36">
        <f>SUM(O19:O48)</f>
        <v>0</v>
      </c>
      <c r="P49" s="75">
        <f>SUM(P19:P48)</f>
        <v>0</v>
      </c>
    </row>
    <row r="50" spans="2:16" s="6" customFormat="1" ht="12.5" x14ac:dyDescent="0.35"/>
    <row r="51" spans="2:16" s="6" customFormat="1" x14ac:dyDescent="0.35">
      <c r="H51" s="23"/>
      <c r="I51" s="23"/>
      <c r="J51" s="23"/>
      <c r="K51" s="23"/>
      <c r="L51" s="23"/>
      <c r="M51" s="23"/>
      <c r="N51" s="23"/>
      <c r="O51" s="23"/>
      <c r="P51" s="23"/>
    </row>
    <row r="52" spans="2:16" s="6" customFormat="1" ht="14.25" customHeight="1" x14ac:dyDescent="0.35">
      <c r="C52" s="3" t="s">
        <v>27</v>
      </c>
      <c r="D52" s="146"/>
      <c r="E52" s="146"/>
      <c r="F52" s="146"/>
      <c r="G52" s="146"/>
      <c r="H52" s="146"/>
      <c r="I52" s="146"/>
      <c r="J52" s="23"/>
      <c r="K52" s="23"/>
      <c r="L52" s="23"/>
      <c r="M52" s="23"/>
      <c r="N52" s="23"/>
      <c r="O52" s="23"/>
      <c r="P52" s="23"/>
    </row>
    <row r="53" spans="2:16" s="6" customFormat="1" ht="15" customHeight="1" x14ac:dyDescent="0.35">
      <c r="D53" s="156" t="s">
        <v>15</v>
      </c>
      <c r="E53" s="156"/>
      <c r="F53" s="156"/>
      <c r="G53" s="156"/>
      <c r="H53" s="156"/>
      <c r="I53" s="156"/>
      <c r="J53" s="23"/>
      <c r="K53" s="23"/>
      <c r="L53" s="23"/>
      <c r="M53" s="23"/>
      <c r="N53" s="23"/>
      <c r="O53" s="23"/>
      <c r="P53" s="23"/>
    </row>
    <row r="56" spans="2:16" x14ac:dyDescent="0.35">
      <c r="C56" s="3" t="s">
        <v>14</v>
      </c>
      <c r="D56" s="146"/>
      <c r="E56" s="146"/>
      <c r="F56" s="146"/>
      <c r="G56" s="146"/>
      <c r="H56" s="146"/>
      <c r="I56" s="146"/>
    </row>
    <row r="57" spans="2:16" x14ac:dyDescent="0.35">
      <c r="C57" s="6"/>
      <c r="D57" s="156" t="s">
        <v>15</v>
      </c>
      <c r="E57" s="156"/>
      <c r="F57" s="156"/>
      <c r="G57" s="156"/>
      <c r="H57" s="156"/>
      <c r="I57" s="156"/>
    </row>
    <row r="58" spans="2:16" x14ac:dyDescent="0.35">
      <c r="C58" s="3" t="s">
        <v>26</v>
      </c>
      <c r="D58" s="168"/>
      <c r="E58" s="168"/>
      <c r="F58" s="168"/>
    </row>
  </sheetData>
  <mergeCells count="34">
    <mergeCell ref="D5:O5"/>
    <mergeCell ref="M1:P1"/>
    <mergeCell ref="C2:H2"/>
    <mergeCell ref="I2:J2"/>
    <mergeCell ref="C3:O3"/>
    <mergeCell ref="C4:O4"/>
    <mergeCell ref="B13:B17"/>
    <mergeCell ref="C13:C17"/>
    <mergeCell ref="D13:D17"/>
    <mergeCell ref="E13:E17"/>
    <mergeCell ref="F13:K13"/>
    <mergeCell ref="D6:O6"/>
    <mergeCell ref="D7:O7"/>
    <mergeCell ref="D8:G8"/>
    <mergeCell ref="O10:P10"/>
    <mergeCell ref="O11:P11"/>
    <mergeCell ref="L13:P13"/>
    <mergeCell ref="F14:F17"/>
    <mergeCell ref="G14:G17"/>
    <mergeCell ref="H14:H17"/>
    <mergeCell ref="I14:I17"/>
    <mergeCell ref="J14:J17"/>
    <mergeCell ref="K14:K17"/>
    <mergeCell ref="L14:L17"/>
    <mergeCell ref="M14:M17"/>
    <mergeCell ref="N14:N17"/>
    <mergeCell ref="D57:I57"/>
    <mergeCell ref="D58:F58"/>
    <mergeCell ref="O14:O17"/>
    <mergeCell ref="P14:P17"/>
    <mergeCell ref="C49:K49"/>
    <mergeCell ref="D52:I52"/>
    <mergeCell ref="D53:I53"/>
    <mergeCell ref="D56:I56"/>
  </mergeCells>
  <conditionalFormatting sqref="C19:C48">
    <cfRule type="expression" priority="1" stopIfTrue="1">
      <formula>#REF!</formula>
    </cfRule>
  </conditionalFormatting>
  <printOptions horizontalCentered="1"/>
  <pageMargins left="0.51181102362204722" right="0.51181102362204722" top="0.78740157480314965" bottom="0.78740157480314965" header="0.31496062992125984" footer="0.31496062992125984"/>
  <pageSetup paperSize="9" scale="81" fitToHeight="0" orientation="landscape" r:id="rId1"/>
  <headerFooter>
    <oddFooter>&amp;L&amp;"Arial,полужирный"&amp;8&amp;F&amp;C&amp;8Lapa  &amp;P no &amp;N&amp;R&amp;8&amp;A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D31D41-8B85-430C-96FB-0D2A712ED6C9}">
  <sheetPr>
    <pageSetUpPr fitToPage="1"/>
  </sheetPr>
  <dimension ref="B1:S68"/>
  <sheetViews>
    <sheetView tabSelected="1" topLeftCell="A28" zoomScaleNormal="100" workbookViewId="0"/>
  </sheetViews>
  <sheetFormatPr defaultColWidth="9.1796875" defaultRowHeight="14" x14ac:dyDescent="0.35"/>
  <cols>
    <col min="1" max="1" width="9.1796875" style="23"/>
    <col min="2" max="2" width="9" style="23" customWidth="1"/>
    <col min="3" max="3" width="42.26953125" style="23" customWidth="1"/>
    <col min="4" max="4" width="7.54296875" style="23" customWidth="1"/>
    <col min="5" max="8" width="8.1796875" style="23" customWidth="1"/>
    <col min="9" max="9" width="10.26953125" style="23" customWidth="1"/>
    <col min="10" max="10" width="8.54296875" style="23" customWidth="1"/>
    <col min="11" max="13" width="9.1796875" style="23" customWidth="1"/>
    <col min="14" max="14" width="10.26953125" style="23" customWidth="1"/>
    <col min="15" max="15" width="9.1796875" style="23" customWidth="1"/>
    <col min="16" max="16" width="10.1796875" style="23" customWidth="1"/>
    <col min="17" max="16384" width="9.1796875" style="23"/>
  </cols>
  <sheetData>
    <row r="1" spans="2:19" s="1" customFormat="1" ht="40.5" customHeight="1" x14ac:dyDescent="0.25">
      <c r="D1" s="2"/>
      <c r="M1" s="121" t="s">
        <v>89</v>
      </c>
      <c r="N1" s="121"/>
      <c r="O1" s="121"/>
      <c r="P1" s="121"/>
    </row>
    <row r="2" spans="2:19" s="31" customFormat="1" ht="15" customHeight="1" x14ac:dyDescent="0.35">
      <c r="B2" s="32"/>
      <c r="C2" s="166" t="s">
        <v>0</v>
      </c>
      <c r="D2" s="166"/>
      <c r="E2" s="166"/>
      <c r="F2" s="166"/>
      <c r="G2" s="166"/>
      <c r="H2" s="166"/>
      <c r="I2" s="167" t="s">
        <v>114</v>
      </c>
      <c r="J2" s="167"/>
      <c r="K2" s="32"/>
      <c r="L2" s="32"/>
      <c r="M2" s="32"/>
      <c r="N2" s="32"/>
      <c r="O2" s="32"/>
      <c r="P2" s="32"/>
    </row>
    <row r="3" spans="2:19" s="5" customFormat="1" ht="24.75" customHeight="1" x14ac:dyDescent="0.35">
      <c r="B3" s="31"/>
      <c r="C3" s="165" t="s">
        <v>103</v>
      </c>
      <c r="D3" s="165"/>
      <c r="E3" s="165"/>
      <c r="F3" s="165"/>
      <c r="G3" s="165"/>
      <c r="H3" s="165"/>
      <c r="I3" s="165"/>
      <c r="J3" s="165"/>
      <c r="K3" s="165"/>
      <c r="L3" s="165"/>
      <c r="M3" s="165"/>
      <c r="N3" s="165"/>
      <c r="O3" s="165"/>
      <c r="P3" s="31"/>
    </row>
    <row r="4" spans="2:19" s="5" customFormat="1" x14ac:dyDescent="0.35">
      <c r="B4" s="31"/>
      <c r="C4" s="156" t="s">
        <v>29</v>
      </c>
      <c r="D4" s="156"/>
      <c r="E4" s="156"/>
      <c r="F4" s="156"/>
      <c r="G4" s="156"/>
      <c r="H4" s="156"/>
      <c r="I4" s="156"/>
      <c r="J4" s="156"/>
      <c r="K4" s="156"/>
      <c r="L4" s="156"/>
      <c r="M4" s="156"/>
      <c r="N4" s="156"/>
      <c r="O4" s="156"/>
      <c r="P4" s="31"/>
      <c r="S4" s="6"/>
    </row>
    <row r="5" spans="2:19" s="53" customFormat="1" ht="13" x14ac:dyDescent="0.35">
      <c r="B5" s="52" t="s">
        <v>1</v>
      </c>
      <c r="C5" s="60"/>
      <c r="D5" s="155" t="str">
        <f>Koptame!C13</f>
        <v>Ārējo lietus, ražošanas un sadzīves kanalizācijas tīklu modernizācija Kleistu ielā 28 (autobusu parks Nr.6), Rīgā</v>
      </c>
      <c r="E5" s="155"/>
      <c r="F5" s="155"/>
      <c r="G5" s="155"/>
      <c r="H5" s="155"/>
      <c r="I5" s="155"/>
      <c r="J5" s="155"/>
      <c r="K5" s="155"/>
      <c r="L5" s="155"/>
      <c r="M5" s="155"/>
      <c r="N5" s="155"/>
      <c r="O5" s="155"/>
      <c r="P5" s="60"/>
      <c r="S5" s="6"/>
    </row>
    <row r="6" spans="2:19" s="54" customFormat="1" ht="12.75" customHeight="1" x14ac:dyDescent="0.35">
      <c r="B6" s="52" t="s">
        <v>2</v>
      </c>
      <c r="C6" s="60"/>
      <c r="D6" s="155" t="str">
        <f>Koptame!C14</f>
        <v>Ārējie kanalizācijas tīkli un inženierbūves</v>
      </c>
      <c r="E6" s="155"/>
      <c r="F6" s="155"/>
      <c r="G6" s="155"/>
      <c r="H6" s="155"/>
      <c r="I6" s="155"/>
      <c r="J6" s="155"/>
      <c r="K6" s="155"/>
      <c r="L6" s="155"/>
      <c r="M6" s="155"/>
      <c r="N6" s="155"/>
      <c r="O6" s="155"/>
      <c r="P6" s="55"/>
      <c r="S6" s="6"/>
    </row>
    <row r="7" spans="2:19" s="54" customFormat="1" ht="12.75" customHeight="1" x14ac:dyDescent="0.35">
      <c r="B7" s="52" t="s">
        <v>3</v>
      </c>
      <c r="C7" s="60"/>
      <c r="D7" s="155" t="str">
        <f>Koptame!C15</f>
        <v>Kleistu iela 28, Rīga</v>
      </c>
      <c r="E7" s="155"/>
      <c r="F7" s="155"/>
      <c r="G7" s="155"/>
      <c r="H7" s="155"/>
      <c r="I7" s="155"/>
      <c r="J7" s="155"/>
      <c r="K7" s="155"/>
      <c r="L7" s="155"/>
      <c r="M7" s="155"/>
      <c r="N7" s="155"/>
      <c r="O7" s="155"/>
      <c r="P7" s="55"/>
      <c r="S7" s="6"/>
    </row>
    <row r="8" spans="2:19" s="54" customFormat="1" ht="12.75" customHeight="1" x14ac:dyDescent="0.35">
      <c r="B8" s="52" t="s">
        <v>25</v>
      </c>
      <c r="D8" s="139"/>
      <c r="E8" s="139"/>
      <c r="F8" s="139"/>
      <c r="G8" s="139"/>
      <c r="H8" s="55"/>
      <c r="I8" s="55"/>
      <c r="J8" s="55"/>
      <c r="K8" s="55"/>
      <c r="L8" s="55"/>
      <c r="M8" s="55"/>
      <c r="N8" s="55"/>
      <c r="O8" s="55"/>
      <c r="P8" s="55"/>
      <c r="S8" s="6"/>
    </row>
    <row r="9" spans="2:19" s="54" customFormat="1" ht="12.75" customHeight="1" x14ac:dyDescent="0.35">
      <c r="B9" s="52"/>
      <c r="D9" s="56"/>
      <c r="E9" s="56"/>
      <c r="F9" s="56"/>
      <c r="G9" s="56"/>
      <c r="H9" s="56"/>
      <c r="I9" s="56"/>
      <c r="J9" s="56"/>
      <c r="K9" s="56"/>
      <c r="L9" s="56"/>
      <c r="M9" s="56"/>
      <c r="N9" s="56"/>
      <c r="O9" s="56"/>
      <c r="P9" s="56"/>
      <c r="S9" s="6"/>
    </row>
    <row r="10" spans="2:19" s="6" customFormat="1" ht="13" x14ac:dyDescent="0.35">
      <c r="B10" s="56" t="s">
        <v>23</v>
      </c>
      <c r="D10" s="58"/>
      <c r="E10" s="58"/>
      <c r="F10" s="58"/>
      <c r="G10" s="58"/>
      <c r="H10" s="58"/>
      <c r="I10" s="58"/>
      <c r="J10" s="58"/>
      <c r="K10" s="58"/>
      <c r="L10" s="58"/>
      <c r="M10" s="58"/>
      <c r="N10" s="46" t="s">
        <v>4</v>
      </c>
      <c r="O10" s="173" t="str">
        <f>Koptame!C34</f>
        <v>01.07.2026.</v>
      </c>
      <c r="P10" s="173"/>
    </row>
    <row r="11" spans="2:19" s="6" customFormat="1" ht="15" customHeight="1" x14ac:dyDescent="0.35">
      <c r="B11" s="56"/>
      <c r="D11" s="58"/>
      <c r="E11" s="58"/>
      <c r="F11" s="58"/>
      <c r="G11" s="58"/>
      <c r="H11" s="58"/>
      <c r="I11" s="58"/>
      <c r="J11" s="58"/>
      <c r="K11" s="58"/>
      <c r="L11" s="58"/>
      <c r="M11" s="58"/>
      <c r="N11" s="46" t="s">
        <v>21</v>
      </c>
      <c r="O11" s="169">
        <f>P59</f>
        <v>0</v>
      </c>
      <c r="P11" s="169"/>
    </row>
    <row r="12" spans="2:19" s="6" customFormat="1" ht="13.5" thickBot="1" x14ac:dyDescent="0.4">
      <c r="K12" s="61"/>
      <c r="L12" s="61"/>
      <c r="M12" s="61"/>
      <c r="N12" s="61"/>
      <c r="O12" s="8"/>
      <c r="P12" s="8"/>
    </row>
    <row r="13" spans="2:19" s="6" customFormat="1" ht="12.75" customHeight="1" x14ac:dyDescent="0.35">
      <c r="B13" s="187" t="s">
        <v>5</v>
      </c>
      <c r="C13" s="190" t="s">
        <v>6</v>
      </c>
      <c r="D13" s="190" t="s">
        <v>7</v>
      </c>
      <c r="E13" s="177" t="s">
        <v>8</v>
      </c>
      <c r="F13" s="180" t="s">
        <v>9</v>
      </c>
      <c r="G13" s="181"/>
      <c r="H13" s="181"/>
      <c r="I13" s="181"/>
      <c r="J13" s="181"/>
      <c r="K13" s="182"/>
      <c r="L13" s="180" t="s">
        <v>10</v>
      </c>
      <c r="M13" s="181"/>
      <c r="N13" s="181"/>
      <c r="O13" s="181"/>
      <c r="P13" s="182"/>
    </row>
    <row r="14" spans="2:19" s="6" customFormat="1" ht="12.75" customHeight="1" x14ac:dyDescent="0.35">
      <c r="B14" s="188"/>
      <c r="C14" s="191"/>
      <c r="D14" s="191"/>
      <c r="E14" s="178"/>
      <c r="F14" s="183" t="s">
        <v>11</v>
      </c>
      <c r="G14" s="170" t="s">
        <v>12</v>
      </c>
      <c r="H14" s="170" t="s">
        <v>16</v>
      </c>
      <c r="I14" s="170" t="s">
        <v>17</v>
      </c>
      <c r="J14" s="170" t="s">
        <v>18</v>
      </c>
      <c r="K14" s="174" t="s">
        <v>19</v>
      </c>
      <c r="L14" s="183" t="s">
        <v>13</v>
      </c>
      <c r="M14" s="170" t="s">
        <v>16</v>
      </c>
      <c r="N14" s="170" t="s">
        <v>17</v>
      </c>
      <c r="O14" s="170" t="s">
        <v>18</v>
      </c>
      <c r="P14" s="174" t="s">
        <v>20</v>
      </c>
    </row>
    <row r="15" spans="2:19" s="6" customFormat="1" ht="15" customHeight="1" x14ac:dyDescent="0.35">
      <c r="B15" s="188"/>
      <c r="C15" s="191"/>
      <c r="D15" s="191"/>
      <c r="E15" s="178"/>
      <c r="F15" s="184"/>
      <c r="G15" s="171"/>
      <c r="H15" s="171"/>
      <c r="I15" s="171"/>
      <c r="J15" s="171"/>
      <c r="K15" s="175"/>
      <c r="L15" s="184"/>
      <c r="M15" s="171"/>
      <c r="N15" s="171"/>
      <c r="O15" s="171"/>
      <c r="P15" s="175"/>
    </row>
    <row r="16" spans="2:19" s="6" customFormat="1" ht="15" customHeight="1" x14ac:dyDescent="0.35">
      <c r="B16" s="188"/>
      <c r="C16" s="191"/>
      <c r="D16" s="191"/>
      <c r="E16" s="178"/>
      <c r="F16" s="184"/>
      <c r="G16" s="186"/>
      <c r="H16" s="171"/>
      <c r="I16" s="171"/>
      <c r="J16" s="171"/>
      <c r="K16" s="175"/>
      <c r="L16" s="184"/>
      <c r="M16" s="171"/>
      <c r="N16" s="171"/>
      <c r="O16" s="171"/>
      <c r="P16" s="175"/>
    </row>
    <row r="17" spans="2:16" s="6" customFormat="1" ht="15.75" customHeight="1" thickBot="1" x14ac:dyDescent="0.4">
      <c r="B17" s="189"/>
      <c r="C17" s="192"/>
      <c r="D17" s="192"/>
      <c r="E17" s="179"/>
      <c r="F17" s="185"/>
      <c r="G17" s="172"/>
      <c r="H17" s="172"/>
      <c r="I17" s="172"/>
      <c r="J17" s="172"/>
      <c r="K17" s="176"/>
      <c r="L17" s="185"/>
      <c r="M17" s="172"/>
      <c r="N17" s="172"/>
      <c r="O17" s="172"/>
      <c r="P17" s="176"/>
    </row>
    <row r="18" spans="2:16" s="6" customFormat="1" ht="13.5" thickTop="1" thickBot="1" x14ac:dyDescent="0.4">
      <c r="B18" s="9">
        <v>1</v>
      </c>
      <c r="C18" s="11">
        <v>2</v>
      </c>
      <c r="D18" s="11">
        <v>3</v>
      </c>
      <c r="E18" s="12">
        <v>4</v>
      </c>
      <c r="F18" s="9">
        <v>5</v>
      </c>
      <c r="G18" s="11">
        <v>6</v>
      </c>
      <c r="H18" s="11">
        <v>7</v>
      </c>
      <c r="I18" s="11">
        <v>8</v>
      </c>
      <c r="J18" s="11">
        <v>9</v>
      </c>
      <c r="K18" s="13">
        <v>10</v>
      </c>
      <c r="L18" s="9">
        <v>11</v>
      </c>
      <c r="M18" s="11">
        <v>12</v>
      </c>
      <c r="N18" s="11">
        <v>13</v>
      </c>
      <c r="O18" s="10">
        <v>14</v>
      </c>
      <c r="P18" s="13">
        <v>15</v>
      </c>
    </row>
    <row r="19" spans="2:16" s="5" customFormat="1" ht="14.5" thickTop="1" x14ac:dyDescent="0.35">
      <c r="B19" s="18">
        <v>1</v>
      </c>
      <c r="C19" s="37" t="s">
        <v>115</v>
      </c>
      <c r="D19" s="20"/>
      <c r="E19" s="21"/>
      <c r="F19" s="14"/>
      <c r="G19" s="80"/>
      <c r="H19" s="15"/>
      <c r="I19" s="80"/>
      <c r="J19" s="15"/>
      <c r="K19" s="16"/>
      <c r="L19" s="22"/>
      <c r="M19" s="17"/>
      <c r="N19" s="17"/>
      <c r="O19" s="17"/>
      <c r="P19" s="16"/>
    </row>
    <row r="20" spans="2:16" s="5" customFormat="1" x14ac:dyDescent="0.35">
      <c r="B20" s="18">
        <f>IF(B19&lt;&gt;"",B19+1,"")</f>
        <v>2</v>
      </c>
      <c r="C20" s="19" t="s">
        <v>116</v>
      </c>
      <c r="D20" s="20" t="s">
        <v>63</v>
      </c>
      <c r="E20" s="21">
        <v>1</v>
      </c>
      <c r="F20" s="83"/>
      <c r="G20" s="29"/>
      <c r="H20" s="15">
        <f t="shared" ref="H20:H57" si="0">ROUND(F20*G20,2)</f>
        <v>0</v>
      </c>
      <c r="I20" s="29"/>
      <c r="J20" s="30"/>
      <c r="K20" s="16">
        <f t="shared" ref="K20:K57" si="1">ROUND(SUM(H20:J20),2)</f>
        <v>0</v>
      </c>
      <c r="L20" s="22">
        <f t="shared" ref="L20:L57" si="2">ROUND(E20*F20,2)</f>
        <v>0</v>
      </c>
      <c r="M20" s="17">
        <f t="shared" ref="M20:M57" si="3">ROUND(E20*H20,2)</f>
        <v>0</v>
      </c>
      <c r="N20" s="17">
        <f t="shared" ref="N20:N57" si="4">ROUND(E20*I20,2)</f>
        <v>0</v>
      </c>
      <c r="O20" s="17">
        <f t="shared" ref="O20:O57" si="5">ROUND(E20*J20,2)</f>
        <v>0</v>
      </c>
      <c r="P20" s="16">
        <f t="shared" ref="P20:P57" si="6">ROUND(SUM(M20:O20),2)</f>
        <v>0</v>
      </c>
    </row>
    <row r="21" spans="2:16" s="5" customFormat="1" x14ac:dyDescent="0.35">
      <c r="B21" s="18">
        <f t="shared" ref="B21:B57" si="7">IF(B20&lt;&gt;"",B20+1,"")</f>
        <v>3</v>
      </c>
      <c r="C21" s="19" t="s">
        <v>117</v>
      </c>
      <c r="D21" s="20" t="s">
        <v>118</v>
      </c>
      <c r="E21" s="21">
        <v>8450</v>
      </c>
      <c r="F21" s="83"/>
      <c r="G21" s="29"/>
      <c r="H21" s="15">
        <f t="shared" si="0"/>
        <v>0</v>
      </c>
      <c r="I21" s="29"/>
      <c r="J21" s="30"/>
      <c r="K21" s="16">
        <f t="shared" si="1"/>
        <v>0</v>
      </c>
      <c r="L21" s="22">
        <f t="shared" si="2"/>
        <v>0</v>
      </c>
      <c r="M21" s="17">
        <f t="shared" si="3"/>
        <v>0</v>
      </c>
      <c r="N21" s="17">
        <f t="shared" si="4"/>
        <v>0</v>
      </c>
      <c r="O21" s="17">
        <f t="shared" si="5"/>
        <v>0</v>
      </c>
      <c r="P21" s="16">
        <f t="shared" si="6"/>
        <v>0</v>
      </c>
    </row>
    <row r="22" spans="2:16" s="5" customFormat="1" x14ac:dyDescent="0.35">
      <c r="B22" s="18">
        <f t="shared" si="7"/>
        <v>4</v>
      </c>
      <c r="C22" s="19" t="s">
        <v>119</v>
      </c>
      <c r="D22" s="20" t="s">
        <v>118</v>
      </c>
      <c r="E22" s="21">
        <v>250</v>
      </c>
      <c r="F22" s="83"/>
      <c r="G22" s="29"/>
      <c r="H22" s="15">
        <f t="shared" si="0"/>
        <v>0</v>
      </c>
      <c r="I22" s="29"/>
      <c r="J22" s="30"/>
      <c r="K22" s="16">
        <f t="shared" si="1"/>
        <v>0</v>
      </c>
      <c r="L22" s="22">
        <f t="shared" si="2"/>
        <v>0</v>
      </c>
      <c r="M22" s="17">
        <f t="shared" si="3"/>
        <v>0</v>
      </c>
      <c r="N22" s="17">
        <f t="shared" si="4"/>
        <v>0</v>
      </c>
      <c r="O22" s="17">
        <f t="shared" si="5"/>
        <v>0</v>
      </c>
      <c r="P22" s="16">
        <f t="shared" si="6"/>
        <v>0</v>
      </c>
    </row>
    <row r="23" spans="2:16" s="5" customFormat="1" x14ac:dyDescent="0.35">
      <c r="B23" s="18">
        <f t="shared" si="7"/>
        <v>5</v>
      </c>
      <c r="C23" s="19" t="s">
        <v>120</v>
      </c>
      <c r="D23" s="20" t="s">
        <v>41</v>
      </c>
      <c r="E23" s="21">
        <v>590</v>
      </c>
      <c r="F23" s="83"/>
      <c r="G23" s="29"/>
      <c r="H23" s="15">
        <f t="shared" si="0"/>
        <v>0</v>
      </c>
      <c r="I23" s="29"/>
      <c r="J23" s="30"/>
      <c r="K23" s="16">
        <f t="shared" si="1"/>
        <v>0</v>
      </c>
      <c r="L23" s="22">
        <f t="shared" si="2"/>
        <v>0</v>
      </c>
      <c r="M23" s="17">
        <f t="shared" si="3"/>
        <v>0</v>
      </c>
      <c r="N23" s="17">
        <f t="shared" si="4"/>
        <v>0</v>
      </c>
      <c r="O23" s="17">
        <f t="shared" si="5"/>
        <v>0</v>
      </c>
      <c r="P23" s="16">
        <f t="shared" si="6"/>
        <v>0</v>
      </c>
    </row>
    <row r="24" spans="2:16" s="5" customFormat="1" x14ac:dyDescent="0.35">
      <c r="B24" s="18">
        <f t="shared" si="7"/>
        <v>6</v>
      </c>
      <c r="C24" s="19" t="s">
        <v>121</v>
      </c>
      <c r="D24" s="20" t="s">
        <v>69</v>
      </c>
      <c r="E24" s="21">
        <v>22</v>
      </c>
      <c r="F24" s="83"/>
      <c r="G24" s="29"/>
      <c r="H24" s="15">
        <f t="shared" si="0"/>
        <v>0</v>
      </c>
      <c r="I24" s="29"/>
      <c r="J24" s="30"/>
      <c r="K24" s="16">
        <f t="shared" si="1"/>
        <v>0</v>
      </c>
      <c r="L24" s="22">
        <f t="shared" si="2"/>
        <v>0</v>
      </c>
      <c r="M24" s="17">
        <f t="shared" si="3"/>
        <v>0</v>
      </c>
      <c r="N24" s="17">
        <f t="shared" si="4"/>
        <v>0</v>
      </c>
      <c r="O24" s="17">
        <f t="shared" si="5"/>
        <v>0</v>
      </c>
      <c r="P24" s="16">
        <f t="shared" si="6"/>
        <v>0</v>
      </c>
    </row>
    <row r="25" spans="2:16" s="5" customFormat="1" x14ac:dyDescent="0.35">
      <c r="B25" s="18">
        <f t="shared" si="7"/>
        <v>7</v>
      </c>
      <c r="C25" s="37" t="s">
        <v>122</v>
      </c>
      <c r="D25" s="20"/>
      <c r="E25" s="21"/>
      <c r="F25" s="14"/>
      <c r="G25" s="80"/>
      <c r="H25" s="15"/>
      <c r="I25" s="80"/>
      <c r="J25" s="15"/>
      <c r="K25" s="16"/>
      <c r="L25" s="22"/>
      <c r="M25" s="17"/>
      <c r="N25" s="17"/>
      <c r="O25" s="17"/>
      <c r="P25" s="16"/>
    </row>
    <row r="26" spans="2:16" s="5" customFormat="1" x14ac:dyDescent="0.35">
      <c r="B26" s="18">
        <f t="shared" si="7"/>
        <v>8</v>
      </c>
      <c r="C26" s="19" t="s">
        <v>123</v>
      </c>
      <c r="D26" s="20" t="s">
        <v>48</v>
      </c>
      <c r="E26" s="21">
        <v>1470</v>
      </c>
      <c r="F26" s="83"/>
      <c r="G26" s="29"/>
      <c r="H26" s="15">
        <f t="shared" si="0"/>
        <v>0</v>
      </c>
      <c r="I26" s="29"/>
      <c r="J26" s="30"/>
      <c r="K26" s="16">
        <f t="shared" si="1"/>
        <v>0</v>
      </c>
      <c r="L26" s="22">
        <f t="shared" si="2"/>
        <v>0</v>
      </c>
      <c r="M26" s="17">
        <f t="shared" si="3"/>
        <v>0</v>
      </c>
      <c r="N26" s="17">
        <f t="shared" si="4"/>
        <v>0</v>
      </c>
      <c r="O26" s="17">
        <f t="shared" si="5"/>
        <v>0</v>
      </c>
      <c r="P26" s="16">
        <f t="shared" si="6"/>
        <v>0</v>
      </c>
    </row>
    <row r="27" spans="2:16" s="5" customFormat="1" ht="23" x14ac:dyDescent="0.35">
      <c r="B27" s="18">
        <f t="shared" si="7"/>
        <v>9</v>
      </c>
      <c r="C27" s="19" t="s">
        <v>124</v>
      </c>
      <c r="D27" s="20" t="s">
        <v>48</v>
      </c>
      <c r="E27" s="21">
        <v>135</v>
      </c>
      <c r="F27" s="83"/>
      <c r="G27" s="29"/>
      <c r="H27" s="15">
        <f t="shared" si="0"/>
        <v>0</v>
      </c>
      <c r="I27" s="29"/>
      <c r="J27" s="30"/>
      <c r="K27" s="16">
        <f t="shared" si="1"/>
        <v>0</v>
      </c>
      <c r="L27" s="22">
        <f t="shared" si="2"/>
        <v>0</v>
      </c>
      <c r="M27" s="17">
        <f t="shared" si="3"/>
        <v>0</v>
      </c>
      <c r="N27" s="17">
        <f t="shared" si="4"/>
        <v>0</v>
      </c>
      <c r="O27" s="17">
        <f t="shared" si="5"/>
        <v>0</v>
      </c>
      <c r="P27" s="16">
        <f t="shared" si="6"/>
        <v>0</v>
      </c>
    </row>
    <row r="28" spans="2:16" s="5" customFormat="1" x14ac:dyDescent="0.35">
      <c r="B28" s="18">
        <f t="shared" si="7"/>
        <v>10</v>
      </c>
      <c r="C28" s="37" t="s">
        <v>125</v>
      </c>
      <c r="D28" s="20"/>
      <c r="E28" s="21"/>
      <c r="F28" s="14"/>
      <c r="G28" s="80"/>
      <c r="H28" s="15"/>
      <c r="I28" s="80"/>
      <c r="J28" s="15"/>
      <c r="K28" s="16"/>
      <c r="L28" s="22"/>
      <c r="M28" s="17"/>
      <c r="N28" s="17"/>
      <c r="O28" s="17"/>
      <c r="P28" s="16"/>
    </row>
    <row r="29" spans="2:16" s="5" customFormat="1" x14ac:dyDescent="0.35">
      <c r="B29" s="18">
        <f t="shared" si="7"/>
        <v>11</v>
      </c>
      <c r="C29" s="79" t="s">
        <v>126</v>
      </c>
      <c r="D29" s="20"/>
      <c r="E29" s="21"/>
      <c r="F29" s="14"/>
      <c r="G29" s="80"/>
      <c r="H29" s="15"/>
      <c r="I29" s="80"/>
      <c r="J29" s="15"/>
      <c r="K29" s="16"/>
      <c r="L29" s="22"/>
      <c r="M29" s="17"/>
      <c r="N29" s="17"/>
      <c r="O29" s="17"/>
      <c r="P29" s="16"/>
    </row>
    <row r="30" spans="2:16" s="5" customFormat="1" ht="23" x14ac:dyDescent="0.35">
      <c r="B30" s="18">
        <f t="shared" si="7"/>
        <v>12</v>
      </c>
      <c r="C30" s="40" t="s">
        <v>376</v>
      </c>
      <c r="D30" s="20"/>
      <c r="E30" s="21"/>
      <c r="F30" s="14"/>
      <c r="G30" s="80"/>
      <c r="H30" s="15"/>
      <c r="I30" s="80"/>
      <c r="J30" s="15"/>
      <c r="K30" s="16"/>
      <c r="L30" s="22"/>
      <c r="M30" s="17"/>
      <c r="N30" s="17"/>
      <c r="O30" s="17"/>
      <c r="P30" s="16"/>
    </row>
    <row r="31" spans="2:16" s="5" customFormat="1" ht="34.5" x14ac:dyDescent="0.35">
      <c r="B31" s="18">
        <f t="shared" si="7"/>
        <v>13</v>
      </c>
      <c r="C31" s="40" t="s">
        <v>377</v>
      </c>
      <c r="D31" s="20"/>
      <c r="E31" s="21"/>
      <c r="F31" s="14"/>
      <c r="G31" s="80"/>
      <c r="H31" s="15"/>
      <c r="I31" s="80"/>
      <c r="J31" s="15"/>
      <c r="K31" s="16"/>
      <c r="L31" s="22"/>
      <c r="M31" s="17"/>
      <c r="N31" s="17"/>
      <c r="O31" s="17"/>
      <c r="P31" s="16"/>
    </row>
    <row r="32" spans="2:16" s="5" customFormat="1" ht="23" x14ac:dyDescent="0.35">
      <c r="B32" s="18">
        <f t="shared" si="7"/>
        <v>14</v>
      </c>
      <c r="C32" s="40" t="s">
        <v>127</v>
      </c>
      <c r="D32" s="20" t="s">
        <v>48</v>
      </c>
      <c r="E32" s="21">
        <v>10</v>
      </c>
      <c r="F32" s="83"/>
      <c r="G32" s="29"/>
      <c r="H32" s="15">
        <f t="shared" si="0"/>
        <v>0</v>
      </c>
      <c r="I32" s="29"/>
      <c r="J32" s="30"/>
      <c r="K32" s="16">
        <f t="shared" si="1"/>
        <v>0</v>
      </c>
      <c r="L32" s="22">
        <f t="shared" si="2"/>
        <v>0</v>
      </c>
      <c r="M32" s="17">
        <f t="shared" si="3"/>
        <v>0</v>
      </c>
      <c r="N32" s="17">
        <f t="shared" si="4"/>
        <v>0</v>
      </c>
      <c r="O32" s="17">
        <f t="shared" si="5"/>
        <v>0</v>
      </c>
      <c r="P32" s="16">
        <f t="shared" si="6"/>
        <v>0</v>
      </c>
    </row>
    <row r="33" spans="2:16" s="5" customFormat="1" x14ac:dyDescent="0.35">
      <c r="B33" s="18">
        <f t="shared" si="7"/>
        <v>15</v>
      </c>
      <c r="C33" s="40" t="s">
        <v>128</v>
      </c>
      <c r="D33" s="20" t="s">
        <v>118</v>
      </c>
      <c r="E33" s="21">
        <v>60</v>
      </c>
      <c r="F33" s="83"/>
      <c r="G33" s="29"/>
      <c r="H33" s="15">
        <f t="shared" si="0"/>
        <v>0</v>
      </c>
      <c r="I33" s="29"/>
      <c r="J33" s="30"/>
      <c r="K33" s="16">
        <f t="shared" si="1"/>
        <v>0</v>
      </c>
      <c r="L33" s="22">
        <f t="shared" si="2"/>
        <v>0</v>
      </c>
      <c r="M33" s="17">
        <f t="shared" si="3"/>
        <v>0</v>
      </c>
      <c r="N33" s="17">
        <f t="shared" si="4"/>
        <v>0</v>
      </c>
      <c r="O33" s="17">
        <f t="shared" si="5"/>
        <v>0</v>
      </c>
      <c r="P33" s="16">
        <f t="shared" si="6"/>
        <v>0</v>
      </c>
    </row>
    <row r="34" spans="2:16" s="5" customFormat="1" ht="23" x14ac:dyDescent="0.35">
      <c r="B34" s="18">
        <f t="shared" si="7"/>
        <v>16</v>
      </c>
      <c r="C34" s="40" t="s">
        <v>129</v>
      </c>
      <c r="D34" s="20" t="s">
        <v>48</v>
      </c>
      <c r="E34" s="21">
        <v>24</v>
      </c>
      <c r="F34" s="83"/>
      <c r="G34" s="29"/>
      <c r="H34" s="15">
        <f t="shared" si="0"/>
        <v>0</v>
      </c>
      <c r="I34" s="29"/>
      <c r="J34" s="30"/>
      <c r="K34" s="16">
        <f t="shared" si="1"/>
        <v>0</v>
      </c>
      <c r="L34" s="22">
        <f t="shared" si="2"/>
        <v>0</v>
      </c>
      <c r="M34" s="17">
        <f t="shared" si="3"/>
        <v>0</v>
      </c>
      <c r="N34" s="17">
        <f t="shared" si="4"/>
        <v>0</v>
      </c>
      <c r="O34" s="17">
        <f t="shared" si="5"/>
        <v>0</v>
      </c>
      <c r="P34" s="16">
        <f t="shared" si="6"/>
        <v>0</v>
      </c>
    </row>
    <row r="35" spans="2:16" s="5" customFormat="1" x14ac:dyDescent="0.35">
      <c r="B35" s="18">
        <f t="shared" si="7"/>
        <v>17</v>
      </c>
      <c r="C35" s="79" t="s">
        <v>130</v>
      </c>
      <c r="D35" s="20"/>
      <c r="E35" s="21"/>
      <c r="F35" s="14"/>
      <c r="G35" s="80"/>
      <c r="H35" s="15"/>
      <c r="I35" s="80"/>
      <c r="J35" s="15"/>
      <c r="K35" s="16"/>
      <c r="L35" s="22"/>
      <c r="M35" s="17"/>
      <c r="N35" s="17"/>
      <c r="O35" s="17"/>
      <c r="P35" s="16"/>
    </row>
    <row r="36" spans="2:16" s="5" customFormat="1" x14ac:dyDescent="0.35">
      <c r="B36" s="18">
        <f t="shared" si="7"/>
        <v>18</v>
      </c>
      <c r="C36" s="40" t="s">
        <v>131</v>
      </c>
      <c r="D36" s="20" t="s">
        <v>118</v>
      </c>
      <c r="E36" s="21">
        <v>7350</v>
      </c>
      <c r="F36" s="83"/>
      <c r="G36" s="29"/>
      <c r="H36" s="15">
        <f t="shared" si="0"/>
        <v>0</v>
      </c>
      <c r="I36" s="29"/>
      <c r="J36" s="30"/>
      <c r="K36" s="16">
        <f t="shared" si="1"/>
        <v>0</v>
      </c>
      <c r="L36" s="22">
        <f t="shared" si="2"/>
        <v>0</v>
      </c>
      <c r="M36" s="17">
        <f t="shared" si="3"/>
        <v>0</v>
      </c>
      <c r="N36" s="17">
        <f t="shared" si="4"/>
        <v>0</v>
      </c>
      <c r="O36" s="17">
        <f t="shared" si="5"/>
        <v>0</v>
      </c>
      <c r="P36" s="16">
        <f t="shared" si="6"/>
        <v>0</v>
      </c>
    </row>
    <row r="37" spans="2:16" s="5" customFormat="1" x14ac:dyDescent="0.35">
      <c r="B37" s="18">
        <f t="shared" si="7"/>
        <v>19</v>
      </c>
      <c r="C37" s="40" t="s">
        <v>132</v>
      </c>
      <c r="D37" s="20" t="s">
        <v>118</v>
      </c>
      <c r="E37" s="21">
        <v>7350</v>
      </c>
      <c r="F37" s="83"/>
      <c r="G37" s="29"/>
      <c r="H37" s="15">
        <f t="shared" si="0"/>
        <v>0</v>
      </c>
      <c r="I37" s="29"/>
      <c r="J37" s="30"/>
      <c r="K37" s="16">
        <f t="shared" si="1"/>
        <v>0</v>
      </c>
      <c r="L37" s="22">
        <f t="shared" si="2"/>
        <v>0</v>
      </c>
      <c r="M37" s="17">
        <f t="shared" si="3"/>
        <v>0</v>
      </c>
      <c r="N37" s="17">
        <f t="shared" si="4"/>
        <v>0</v>
      </c>
      <c r="O37" s="17">
        <f t="shared" si="5"/>
        <v>0</v>
      </c>
      <c r="P37" s="16">
        <f t="shared" si="6"/>
        <v>0</v>
      </c>
    </row>
    <row r="38" spans="2:16" ht="23" x14ac:dyDescent="0.35">
      <c r="B38" s="18">
        <f t="shared" si="7"/>
        <v>20</v>
      </c>
      <c r="C38" s="40" t="s">
        <v>133</v>
      </c>
      <c r="D38" s="20" t="s">
        <v>48</v>
      </c>
      <c r="E38" s="21">
        <v>1120</v>
      </c>
      <c r="F38" s="83"/>
      <c r="G38" s="29"/>
      <c r="H38" s="15">
        <f t="shared" si="0"/>
        <v>0</v>
      </c>
      <c r="I38" s="29"/>
      <c r="J38" s="30"/>
      <c r="K38" s="16">
        <f t="shared" si="1"/>
        <v>0</v>
      </c>
      <c r="L38" s="22">
        <f t="shared" si="2"/>
        <v>0</v>
      </c>
      <c r="M38" s="17">
        <f t="shared" si="3"/>
        <v>0</v>
      </c>
      <c r="N38" s="17">
        <f t="shared" si="4"/>
        <v>0</v>
      </c>
      <c r="O38" s="17">
        <f t="shared" si="5"/>
        <v>0</v>
      </c>
      <c r="P38" s="16">
        <f t="shared" si="6"/>
        <v>0</v>
      </c>
    </row>
    <row r="39" spans="2:16" ht="23" x14ac:dyDescent="0.35">
      <c r="B39" s="18">
        <f t="shared" si="7"/>
        <v>21</v>
      </c>
      <c r="C39" s="40" t="s">
        <v>134</v>
      </c>
      <c r="D39" s="20" t="s">
        <v>48</v>
      </c>
      <c r="E39" s="21">
        <v>1400</v>
      </c>
      <c r="F39" s="83"/>
      <c r="G39" s="29"/>
      <c r="H39" s="15">
        <f t="shared" si="0"/>
        <v>0</v>
      </c>
      <c r="I39" s="29"/>
      <c r="J39" s="30"/>
      <c r="K39" s="16">
        <f t="shared" si="1"/>
        <v>0</v>
      </c>
      <c r="L39" s="22">
        <f t="shared" si="2"/>
        <v>0</v>
      </c>
      <c r="M39" s="17">
        <f t="shared" si="3"/>
        <v>0</v>
      </c>
      <c r="N39" s="17">
        <f t="shared" si="4"/>
        <v>0</v>
      </c>
      <c r="O39" s="17">
        <f t="shared" si="5"/>
        <v>0</v>
      </c>
      <c r="P39" s="16">
        <f t="shared" si="6"/>
        <v>0</v>
      </c>
    </row>
    <row r="40" spans="2:16" x14ac:dyDescent="0.35">
      <c r="B40" s="18">
        <f t="shared" si="7"/>
        <v>22</v>
      </c>
      <c r="C40" s="40" t="s">
        <v>128</v>
      </c>
      <c r="D40" s="20" t="s">
        <v>118</v>
      </c>
      <c r="E40" s="21">
        <v>5100</v>
      </c>
      <c r="F40" s="83"/>
      <c r="G40" s="29"/>
      <c r="H40" s="15">
        <f t="shared" si="0"/>
        <v>0</v>
      </c>
      <c r="I40" s="29"/>
      <c r="J40" s="30"/>
      <c r="K40" s="16">
        <f t="shared" si="1"/>
        <v>0</v>
      </c>
      <c r="L40" s="22">
        <f t="shared" si="2"/>
        <v>0</v>
      </c>
      <c r="M40" s="17">
        <f t="shared" si="3"/>
        <v>0</v>
      </c>
      <c r="N40" s="17">
        <f t="shared" si="4"/>
        <v>0</v>
      </c>
      <c r="O40" s="17">
        <f t="shared" si="5"/>
        <v>0</v>
      </c>
      <c r="P40" s="16">
        <f t="shared" si="6"/>
        <v>0</v>
      </c>
    </row>
    <row r="41" spans="2:16" ht="23" x14ac:dyDescent="0.35">
      <c r="B41" s="18">
        <f t="shared" si="7"/>
        <v>23</v>
      </c>
      <c r="C41" s="40" t="s">
        <v>129</v>
      </c>
      <c r="D41" s="20" t="s">
        <v>48</v>
      </c>
      <c r="E41" s="21">
        <v>2140</v>
      </c>
      <c r="F41" s="83"/>
      <c r="G41" s="29"/>
      <c r="H41" s="15">
        <f t="shared" si="0"/>
        <v>0</v>
      </c>
      <c r="I41" s="29"/>
      <c r="J41" s="30"/>
      <c r="K41" s="16">
        <f t="shared" si="1"/>
        <v>0</v>
      </c>
      <c r="L41" s="22">
        <f t="shared" si="2"/>
        <v>0</v>
      </c>
      <c r="M41" s="17">
        <f t="shared" si="3"/>
        <v>0</v>
      </c>
      <c r="N41" s="17">
        <f t="shared" si="4"/>
        <v>0</v>
      </c>
      <c r="O41" s="17">
        <f t="shared" si="5"/>
        <v>0</v>
      </c>
      <c r="P41" s="16">
        <f t="shared" si="6"/>
        <v>0</v>
      </c>
    </row>
    <row r="42" spans="2:16" x14ac:dyDescent="0.35">
      <c r="B42" s="18">
        <f t="shared" si="7"/>
        <v>24</v>
      </c>
      <c r="C42" s="79" t="s">
        <v>135</v>
      </c>
      <c r="D42" s="20"/>
      <c r="E42" s="21"/>
      <c r="F42" s="14"/>
      <c r="G42" s="80"/>
      <c r="H42" s="15"/>
      <c r="I42" s="80"/>
      <c r="J42" s="15"/>
      <c r="K42" s="16"/>
      <c r="L42" s="22"/>
      <c r="M42" s="17"/>
      <c r="N42" s="17"/>
      <c r="O42" s="17"/>
      <c r="P42" s="16"/>
    </row>
    <row r="43" spans="2:16" x14ac:dyDescent="0.35">
      <c r="B43" s="18">
        <f t="shared" si="7"/>
        <v>25</v>
      </c>
      <c r="C43" s="40" t="s">
        <v>131</v>
      </c>
      <c r="D43" s="20" t="s">
        <v>118</v>
      </c>
      <c r="E43" s="21">
        <v>1100</v>
      </c>
      <c r="F43" s="83"/>
      <c r="G43" s="29"/>
      <c r="H43" s="15">
        <f t="shared" si="0"/>
        <v>0</v>
      </c>
      <c r="I43" s="29"/>
      <c r="J43" s="30"/>
      <c r="K43" s="16">
        <f t="shared" si="1"/>
        <v>0</v>
      </c>
      <c r="L43" s="22">
        <f t="shared" si="2"/>
        <v>0</v>
      </c>
      <c r="M43" s="17">
        <f t="shared" si="3"/>
        <v>0</v>
      </c>
      <c r="N43" s="17">
        <f t="shared" si="4"/>
        <v>0</v>
      </c>
      <c r="O43" s="17">
        <f t="shared" si="5"/>
        <v>0</v>
      </c>
      <c r="P43" s="16">
        <f t="shared" si="6"/>
        <v>0</v>
      </c>
    </row>
    <row r="44" spans="2:16" x14ac:dyDescent="0.35">
      <c r="B44" s="18">
        <f t="shared" si="7"/>
        <v>26</v>
      </c>
      <c r="C44" s="40" t="s">
        <v>132</v>
      </c>
      <c r="D44" s="20" t="s">
        <v>118</v>
      </c>
      <c r="E44" s="21">
        <v>1100</v>
      </c>
      <c r="F44" s="83"/>
      <c r="G44" s="29"/>
      <c r="H44" s="15">
        <f t="shared" si="0"/>
        <v>0</v>
      </c>
      <c r="I44" s="29"/>
      <c r="J44" s="30"/>
      <c r="K44" s="16">
        <f t="shared" si="1"/>
        <v>0</v>
      </c>
      <c r="L44" s="22">
        <f t="shared" si="2"/>
        <v>0</v>
      </c>
      <c r="M44" s="17">
        <f t="shared" si="3"/>
        <v>0</v>
      </c>
      <c r="N44" s="17">
        <f t="shared" si="4"/>
        <v>0</v>
      </c>
      <c r="O44" s="17">
        <f t="shared" si="5"/>
        <v>0</v>
      </c>
      <c r="P44" s="16">
        <f t="shared" si="6"/>
        <v>0</v>
      </c>
    </row>
    <row r="45" spans="2:16" x14ac:dyDescent="0.35">
      <c r="B45" s="18">
        <f t="shared" si="7"/>
        <v>27</v>
      </c>
      <c r="C45" s="79" t="s">
        <v>136</v>
      </c>
      <c r="D45" s="20"/>
      <c r="E45" s="21"/>
      <c r="F45" s="14"/>
      <c r="G45" s="80"/>
      <c r="H45" s="15"/>
      <c r="I45" s="80"/>
      <c r="J45" s="15"/>
      <c r="K45" s="16"/>
      <c r="L45" s="22"/>
      <c r="M45" s="17"/>
      <c r="N45" s="17"/>
      <c r="O45" s="17"/>
      <c r="P45" s="16"/>
    </row>
    <row r="46" spans="2:16" x14ac:dyDescent="0.35">
      <c r="B46" s="18">
        <f t="shared" si="7"/>
        <v>28</v>
      </c>
      <c r="C46" s="40" t="s">
        <v>137</v>
      </c>
      <c r="D46" s="20" t="s">
        <v>118</v>
      </c>
      <c r="E46" s="21">
        <v>210</v>
      </c>
      <c r="F46" s="83"/>
      <c r="G46" s="29"/>
      <c r="H46" s="15">
        <f t="shared" si="0"/>
        <v>0</v>
      </c>
      <c r="I46" s="29"/>
      <c r="J46" s="30"/>
      <c r="K46" s="16">
        <f t="shared" si="1"/>
        <v>0</v>
      </c>
      <c r="L46" s="22">
        <f t="shared" si="2"/>
        <v>0</v>
      </c>
      <c r="M46" s="17">
        <f t="shared" si="3"/>
        <v>0</v>
      </c>
      <c r="N46" s="17">
        <f t="shared" si="4"/>
        <v>0</v>
      </c>
      <c r="O46" s="17">
        <f t="shared" si="5"/>
        <v>0</v>
      </c>
      <c r="P46" s="16">
        <f t="shared" si="6"/>
        <v>0</v>
      </c>
    </row>
    <row r="47" spans="2:16" x14ac:dyDescent="0.35">
      <c r="B47" s="18">
        <f t="shared" si="7"/>
        <v>29</v>
      </c>
      <c r="C47" s="40" t="s">
        <v>132</v>
      </c>
      <c r="D47" s="20" t="s">
        <v>118</v>
      </c>
      <c r="E47" s="21">
        <v>210</v>
      </c>
      <c r="F47" s="83"/>
      <c r="G47" s="29"/>
      <c r="H47" s="15">
        <f t="shared" si="0"/>
        <v>0</v>
      </c>
      <c r="I47" s="29"/>
      <c r="J47" s="30"/>
      <c r="K47" s="16">
        <f t="shared" si="1"/>
        <v>0</v>
      </c>
      <c r="L47" s="22">
        <f t="shared" si="2"/>
        <v>0</v>
      </c>
      <c r="M47" s="17">
        <f t="shared" si="3"/>
        <v>0</v>
      </c>
      <c r="N47" s="17">
        <f t="shared" si="4"/>
        <v>0</v>
      </c>
      <c r="O47" s="17">
        <f t="shared" si="5"/>
        <v>0</v>
      </c>
      <c r="P47" s="16">
        <f t="shared" si="6"/>
        <v>0</v>
      </c>
    </row>
    <row r="48" spans="2:16" ht="23" x14ac:dyDescent="0.35">
      <c r="B48" s="18">
        <f t="shared" si="7"/>
        <v>30</v>
      </c>
      <c r="C48" s="40" t="s">
        <v>138</v>
      </c>
      <c r="D48" s="20" t="s">
        <v>48</v>
      </c>
      <c r="E48" s="21">
        <v>32</v>
      </c>
      <c r="F48" s="83"/>
      <c r="G48" s="29"/>
      <c r="H48" s="15">
        <f t="shared" si="0"/>
        <v>0</v>
      </c>
      <c r="I48" s="29"/>
      <c r="J48" s="30"/>
      <c r="K48" s="16">
        <f t="shared" si="1"/>
        <v>0</v>
      </c>
      <c r="L48" s="22">
        <f t="shared" si="2"/>
        <v>0</v>
      </c>
      <c r="M48" s="17">
        <f t="shared" si="3"/>
        <v>0</v>
      </c>
      <c r="N48" s="17">
        <f t="shared" si="4"/>
        <v>0</v>
      </c>
      <c r="O48" s="17">
        <f t="shared" si="5"/>
        <v>0</v>
      </c>
      <c r="P48" s="16">
        <f t="shared" si="6"/>
        <v>0</v>
      </c>
    </row>
    <row r="49" spans="2:16" ht="23" x14ac:dyDescent="0.35">
      <c r="B49" s="18">
        <f t="shared" si="7"/>
        <v>31</v>
      </c>
      <c r="C49" s="40" t="s">
        <v>139</v>
      </c>
      <c r="D49" s="20" t="s">
        <v>48</v>
      </c>
      <c r="E49" s="21">
        <v>94</v>
      </c>
      <c r="F49" s="83"/>
      <c r="G49" s="29"/>
      <c r="H49" s="15">
        <f t="shared" si="0"/>
        <v>0</v>
      </c>
      <c r="I49" s="29"/>
      <c r="J49" s="30"/>
      <c r="K49" s="16">
        <f t="shared" si="1"/>
        <v>0</v>
      </c>
      <c r="L49" s="22">
        <f t="shared" si="2"/>
        <v>0</v>
      </c>
      <c r="M49" s="17">
        <f t="shared" si="3"/>
        <v>0</v>
      </c>
      <c r="N49" s="17">
        <f t="shared" si="4"/>
        <v>0</v>
      </c>
      <c r="O49" s="17">
        <f t="shared" si="5"/>
        <v>0</v>
      </c>
      <c r="P49" s="16">
        <f t="shared" si="6"/>
        <v>0</v>
      </c>
    </row>
    <row r="50" spans="2:16" x14ac:dyDescent="0.35">
      <c r="B50" s="18">
        <f t="shared" si="7"/>
        <v>32</v>
      </c>
      <c r="C50" s="79" t="s">
        <v>140</v>
      </c>
      <c r="D50" s="20"/>
      <c r="E50" s="21"/>
      <c r="F50" s="14"/>
      <c r="G50" s="80"/>
      <c r="H50" s="15"/>
      <c r="I50" s="80"/>
      <c r="J50" s="15"/>
      <c r="K50" s="16"/>
      <c r="L50" s="22"/>
      <c r="M50" s="17"/>
      <c r="N50" s="17"/>
      <c r="O50" s="17"/>
      <c r="P50" s="16"/>
    </row>
    <row r="51" spans="2:16" x14ac:dyDescent="0.35">
      <c r="B51" s="18">
        <f t="shared" si="7"/>
        <v>33</v>
      </c>
      <c r="C51" s="40" t="s">
        <v>137</v>
      </c>
      <c r="D51" s="20" t="s">
        <v>118</v>
      </c>
      <c r="E51" s="21">
        <v>25</v>
      </c>
      <c r="F51" s="83"/>
      <c r="G51" s="29"/>
      <c r="H51" s="15">
        <f t="shared" si="0"/>
        <v>0</v>
      </c>
      <c r="I51" s="29"/>
      <c r="J51" s="30"/>
      <c r="K51" s="16">
        <f t="shared" si="1"/>
        <v>0</v>
      </c>
      <c r="L51" s="22">
        <f t="shared" si="2"/>
        <v>0</v>
      </c>
      <c r="M51" s="17">
        <f t="shared" si="3"/>
        <v>0</v>
      </c>
      <c r="N51" s="17">
        <f t="shared" si="4"/>
        <v>0</v>
      </c>
      <c r="O51" s="17">
        <f t="shared" si="5"/>
        <v>0</v>
      </c>
      <c r="P51" s="16">
        <f t="shared" si="6"/>
        <v>0</v>
      </c>
    </row>
    <row r="52" spans="2:16" x14ac:dyDescent="0.35">
      <c r="B52" s="18">
        <f t="shared" si="7"/>
        <v>34</v>
      </c>
      <c r="C52" s="40" t="s">
        <v>132</v>
      </c>
      <c r="D52" s="20" t="s">
        <v>118</v>
      </c>
      <c r="E52" s="21">
        <v>25</v>
      </c>
      <c r="F52" s="83"/>
      <c r="G52" s="29"/>
      <c r="H52" s="15">
        <f t="shared" si="0"/>
        <v>0</v>
      </c>
      <c r="I52" s="29"/>
      <c r="J52" s="30"/>
      <c r="K52" s="16">
        <f t="shared" si="1"/>
        <v>0</v>
      </c>
      <c r="L52" s="22">
        <f t="shared" si="2"/>
        <v>0</v>
      </c>
      <c r="M52" s="17">
        <f t="shared" si="3"/>
        <v>0</v>
      </c>
      <c r="N52" s="17">
        <f t="shared" si="4"/>
        <v>0</v>
      </c>
      <c r="O52" s="17">
        <f t="shared" si="5"/>
        <v>0</v>
      </c>
      <c r="P52" s="16">
        <f t="shared" si="6"/>
        <v>0</v>
      </c>
    </row>
    <row r="53" spans="2:16" x14ac:dyDescent="0.35">
      <c r="B53" s="18">
        <f t="shared" si="7"/>
        <v>35</v>
      </c>
      <c r="C53" s="79" t="s">
        <v>141</v>
      </c>
      <c r="D53" s="20"/>
      <c r="E53" s="21"/>
      <c r="F53" s="14"/>
      <c r="G53" s="80"/>
      <c r="H53" s="15"/>
      <c r="I53" s="80"/>
      <c r="J53" s="15"/>
      <c r="K53" s="16"/>
      <c r="L53" s="22"/>
      <c r="M53" s="17"/>
      <c r="N53" s="17"/>
      <c r="O53" s="17"/>
      <c r="P53" s="16"/>
    </row>
    <row r="54" spans="2:16" x14ac:dyDescent="0.35">
      <c r="B54" s="18">
        <f t="shared" si="7"/>
        <v>36</v>
      </c>
      <c r="C54" s="40" t="s">
        <v>142</v>
      </c>
      <c r="D54" s="20" t="s">
        <v>118</v>
      </c>
      <c r="E54" s="21">
        <v>560</v>
      </c>
      <c r="F54" s="83"/>
      <c r="G54" s="29"/>
      <c r="H54" s="15">
        <f t="shared" si="0"/>
        <v>0</v>
      </c>
      <c r="I54" s="29"/>
      <c r="J54" s="30"/>
      <c r="K54" s="16">
        <f t="shared" si="1"/>
        <v>0</v>
      </c>
      <c r="L54" s="22">
        <f t="shared" si="2"/>
        <v>0</v>
      </c>
      <c r="M54" s="17">
        <f t="shared" si="3"/>
        <v>0</v>
      </c>
      <c r="N54" s="17">
        <f t="shared" si="4"/>
        <v>0</v>
      </c>
      <c r="O54" s="17">
        <f t="shared" si="5"/>
        <v>0</v>
      </c>
      <c r="P54" s="16">
        <f t="shared" si="6"/>
        <v>0</v>
      </c>
    </row>
    <row r="55" spans="2:16" x14ac:dyDescent="0.35">
      <c r="B55" s="18">
        <f t="shared" si="7"/>
        <v>37</v>
      </c>
      <c r="C55" s="37" t="s">
        <v>143</v>
      </c>
      <c r="D55" s="20"/>
      <c r="E55" s="21"/>
      <c r="F55" s="14"/>
      <c r="G55" s="80"/>
      <c r="H55" s="15"/>
      <c r="I55" s="80"/>
      <c r="J55" s="15"/>
      <c r="K55" s="16"/>
      <c r="L55" s="22"/>
      <c r="M55" s="17"/>
      <c r="N55" s="17"/>
      <c r="O55" s="17"/>
      <c r="P55" s="16"/>
    </row>
    <row r="56" spans="2:16" ht="23" x14ac:dyDescent="0.35">
      <c r="B56" s="18">
        <f t="shared" si="7"/>
        <v>38</v>
      </c>
      <c r="C56" s="40" t="s">
        <v>144</v>
      </c>
      <c r="D56" s="20" t="s">
        <v>41</v>
      </c>
      <c r="E56" s="21">
        <v>440</v>
      </c>
      <c r="F56" s="83"/>
      <c r="G56" s="29"/>
      <c r="H56" s="15">
        <f t="shared" si="0"/>
        <v>0</v>
      </c>
      <c r="I56" s="29"/>
      <c r="J56" s="30"/>
      <c r="K56" s="16">
        <f t="shared" si="1"/>
        <v>0</v>
      </c>
      <c r="L56" s="22">
        <f t="shared" si="2"/>
        <v>0</v>
      </c>
      <c r="M56" s="17">
        <f t="shared" si="3"/>
        <v>0</v>
      </c>
      <c r="N56" s="17">
        <f t="shared" si="4"/>
        <v>0</v>
      </c>
      <c r="O56" s="17">
        <f t="shared" si="5"/>
        <v>0</v>
      </c>
      <c r="P56" s="16">
        <f t="shared" si="6"/>
        <v>0</v>
      </c>
    </row>
    <row r="57" spans="2:16" ht="23" x14ac:dyDescent="0.35">
      <c r="B57" s="18">
        <f t="shared" si="7"/>
        <v>39</v>
      </c>
      <c r="C57" s="40" t="s">
        <v>145</v>
      </c>
      <c r="D57" s="20" t="s">
        <v>41</v>
      </c>
      <c r="E57" s="21">
        <v>150</v>
      </c>
      <c r="F57" s="83"/>
      <c r="G57" s="29"/>
      <c r="H57" s="15">
        <f t="shared" si="0"/>
        <v>0</v>
      </c>
      <c r="I57" s="29"/>
      <c r="J57" s="30"/>
      <c r="K57" s="16">
        <f t="shared" si="1"/>
        <v>0</v>
      </c>
      <c r="L57" s="22">
        <f t="shared" si="2"/>
        <v>0</v>
      </c>
      <c r="M57" s="17">
        <f t="shared" si="3"/>
        <v>0</v>
      </c>
      <c r="N57" s="17">
        <f t="shared" si="4"/>
        <v>0</v>
      </c>
      <c r="O57" s="17">
        <f t="shared" si="5"/>
        <v>0</v>
      </c>
      <c r="P57" s="16">
        <f t="shared" si="6"/>
        <v>0</v>
      </c>
    </row>
    <row r="58" spans="2:16" ht="14.5" thickBot="1" x14ac:dyDescent="0.4">
      <c r="B58" s="18"/>
      <c r="C58" s="19"/>
      <c r="D58" s="20"/>
      <c r="E58" s="24"/>
      <c r="F58" s="25"/>
      <c r="G58" s="26"/>
      <c r="H58" s="27"/>
      <c r="I58" s="27"/>
      <c r="J58" s="27"/>
      <c r="K58" s="28"/>
      <c r="L58" s="14"/>
      <c r="M58" s="17"/>
      <c r="N58" s="17"/>
      <c r="O58" s="17"/>
      <c r="P58" s="16"/>
    </row>
    <row r="59" spans="2:16" ht="30.75" customHeight="1" thickTop="1" x14ac:dyDescent="0.35">
      <c r="B59" s="73"/>
      <c r="C59" s="193" t="s">
        <v>94</v>
      </c>
      <c r="D59" s="193"/>
      <c r="E59" s="193"/>
      <c r="F59" s="193"/>
      <c r="G59" s="193"/>
      <c r="H59" s="193"/>
      <c r="I59" s="193"/>
      <c r="J59" s="193"/>
      <c r="K59" s="193"/>
      <c r="L59" s="74">
        <f>SUM(L19:L58)</f>
        <v>0</v>
      </c>
      <c r="M59" s="36">
        <f>SUM(M19:M58)</f>
        <v>0</v>
      </c>
      <c r="N59" s="36">
        <f>SUM(N19:N58)</f>
        <v>0</v>
      </c>
      <c r="O59" s="36">
        <f>SUM(O19:O58)</f>
        <v>0</v>
      </c>
      <c r="P59" s="75">
        <f>SUM(P19:P58)</f>
        <v>0</v>
      </c>
    </row>
    <row r="60" spans="2:16" s="6" customFormat="1" ht="12.5" x14ac:dyDescent="0.35"/>
    <row r="61" spans="2:16" s="6" customFormat="1" x14ac:dyDescent="0.35">
      <c r="H61" s="23"/>
      <c r="I61" s="23"/>
      <c r="J61" s="23"/>
      <c r="K61" s="23"/>
      <c r="L61" s="23"/>
      <c r="M61" s="23"/>
      <c r="N61" s="23"/>
      <c r="O61" s="23"/>
      <c r="P61" s="23"/>
    </row>
    <row r="62" spans="2:16" s="6" customFormat="1" ht="14.25" customHeight="1" x14ac:dyDescent="0.35">
      <c r="C62" s="3" t="s">
        <v>27</v>
      </c>
      <c r="D62" s="146"/>
      <c r="E62" s="146"/>
      <c r="F62" s="146"/>
      <c r="G62" s="146"/>
      <c r="H62" s="146"/>
      <c r="I62" s="146"/>
      <c r="J62" s="23"/>
      <c r="K62" s="23"/>
      <c r="L62" s="23"/>
      <c r="M62" s="23"/>
      <c r="N62" s="23"/>
      <c r="O62" s="23"/>
      <c r="P62" s="23"/>
    </row>
    <row r="63" spans="2:16" s="6" customFormat="1" ht="15" customHeight="1" x14ac:dyDescent="0.35">
      <c r="D63" s="156" t="s">
        <v>15</v>
      </c>
      <c r="E63" s="156"/>
      <c r="F63" s="156"/>
      <c r="G63" s="156"/>
      <c r="H63" s="156"/>
      <c r="I63" s="156"/>
      <c r="J63" s="23"/>
      <c r="K63" s="23"/>
      <c r="L63" s="23"/>
      <c r="M63" s="23"/>
      <c r="N63" s="23"/>
      <c r="O63" s="23"/>
      <c r="P63" s="23"/>
    </row>
    <row r="66" spans="3:9" x14ac:dyDescent="0.35">
      <c r="C66" s="3" t="s">
        <v>14</v>
      </c>
      <c r="D66" s="146"/>
      <c r="E66" s="146"/>
      <c r="F66" s="146"/>
      <c r="G66" s="146"/>
      <c r="H66" s="146"/>
      <c r="I66" s="146"/>
    </row>
    <row r="67" spans="3:9" x14ac:dyDescent="0.35">
      <c r="C67" s="6"/>
      <c r="D67" s="156" t="s">
        <v>15</v>
      </c>
      <c r="E67" s="156"/>
      <c r="F67" s="156"/>
      <c r="G67" s="156"/>
      <c r="H67" s="156"/>
      <c r="I67" s="156"/>
    </row>
    <row r="68" spans="3:9" x14ac:dyDescent="0.35">
      <c r="C68" s="3" t="s">
        <v>26</v>
      </c>
      <c r="D68" s="168"/>
      <c r="E68" s="168"/>
      <c r="F68" s="168"/>
    </row>
  </sheetData>
  <mergeCells count="34">
    <mergeCell ref="D5:O5"/>
    <mergeCell ref="M1:P1"/>
    <mergeCell ref="C2:H2"/>
    <mergeCell ref="I2:J2"/>
    <mergeCell ref="C3:O3"/>
    <mergeCell ref="C4:O4"/>
    <mergeCell ref="B13:B17"/>
    <mergeCell ref="C13:C17"/>
    <mergeCell ref="D13:D17"/>
    <mergeCell ref="E13:E17"/>
    <mergeCell ref="F13:K13"/>
    <mergeCell ref="D6:O6"/>
    <mergeCell ref="D7:O7"/>
    <mergeCell ref="D8:G8"/>
    <mergeCell ref="O10:P10"/>
    <mergeCell ref="O11:P11"/>
    <mergeCell ref="L13:P13"/>
    <mergeCell ref="F14:F17"/>
    <mergeCell ref="G14:G17"/>
    <mergeCell ref="H14:H17"/>
    <mergeCell ref="I14:I17"/>
    <mergeCell ref="J14:J17"/>
    <mergeCell ref="K14:K17"/>
    <mergeCell ref="L14:L17"/>
    <mergeCell ref="M14:M17"/>
    <mergeCell ref="N14:N17"/>
    <mergeCell ref="D67:I67"/>
    <mergeCell ref="D68:F68"/>
    <mergeCell ref="O14:O17"/>
    <mergeCell ref="P14:P17"/>
    <mergeCell ref="C59:K59"/>
    <mergeCell ref="D62:I62"/>
    <mergeCell ref="D63:I63"/>
    <mergeCell ref="D66:I66"/>
  </mergeCells>
  <conditionalFormatting sqref="C19:C58">
    <cfRule type="expression" priority="1" stopIfTrue="1">
      <formula>#REF!</formula>
    </cfRule>
  </conditionalFormatting>
  <printOptions horizontalCentered="1"/>
  <pageMargins left="0.51181102362204722" right="0.51181102362204722" top="0.78740157480314965" bottom="0.78740157480314965" header="0.31496062992125984" footer="0.31496062992125984"/>
  <pageSetup paperSize="9" scale="81" fitToHeight="0" orientation="landscape" r:id="rId1"/>
  <headerFooter>
    <oddFooter>&amp;L&amp;"Arial,полужирный"&amp;8&amp;F&amp;C&amp;8Lapa  &amp;P no &amp;N&amp;R&amp;8&amp;A</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8C70FB-1AB8-40FE-978E-4CBA0812F6C9}">
  <dimension ref="A1"/>
  <sheetViews>
    <sheetView workbookViewId="0"/>
  </sheetViews>
  <sheetFormatPr defaultRowHeight="14.5" x14ac:dyDescent="0.3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d177710c-40cf-4d94-a9f9-6248e9450632">
      <UserInfo>
        <DisplayName/>
        <AccountId xsi:nil="true"/>
        <AccountType/>
      </UserInfo>
    </SharedWithUsers>
    <TaxCatchAll xmlns="d177710c-40cf-4d94-a9f9-6248e9450632" xsi:nil="true"/>
    <lcf76f155ced4ddcb4097134ff3c332f xmlns="90e81eab-0ee8-4447-a625-b324b79cd243">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7C98C035752B2E4F9BA001D238EDF9B9" ma:contentTypeVersion="15" ma:contentTypeDescription="Izveidot jaunu dokumentu." ma:contentTypeScope="" ma:versionID="2aaf3fe917e627f8faf9cb8b30ade39c">
  <xsd:schema xmlns:xsd="http://www.w3.org/2001/XMLSchema" xmlns:xs="http://www.w3.org/2001/XMLSchema" xmlns:p="http://schemas.microsoft.com/office/2006/metadata/properties" xmlns:ns2="90e81eab-0ee8-4447-a625-b324b79cd243" xmlns:ns3="d177710c-40cf-4d94-a9f9-6248e9450632" targetNamespace="http://schemas.microsoft.com/office/2006/metadata/properties" ma:root="true" ma:fieldsID="b8214f03f324dd18ba44864c513d1920" ns2:_="" ns3:_="">
    <xsd:import namespace="90e81eab-0ee8-4447-a625-b324b79cd243"/>
    <xsd:import namespace="d177710c-40cf-4d94-a9f9-6248e9450632"/>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e81eab-0ee8-4447-a625-b324b79cd2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Attēlu atzīmes" ma:readOnly="false" ma:fieldId="{5cf76f15-5ced-4ddc-b409-7134ff3c332f}" ma:taxonomyMulti="true" ma:sspId="01b0bf12-ffe8-4d08-82de-a7ac04e8c8ae"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177710c-40cf-4d94-a9f9-6248e9450632"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41a9b745-255c-4cef-8365-e8f1e8f54d13}" ma:internalName="TaxCatchAll" ma:showField="CatchAllData" ma:web="d177710c-40cf-4d94-a9f9-6248e9450632">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85CE1CF-6BA0-4C6E-8875-D81637FFD629}">
  <ds:schemaRefs>
    <ds:schemaRef ds:uri="http://schemas.microsoft.com/office/2006/metadata/properties"/>
    <ds:schemaRef ds:uri="http://schemas.microsoft.com/office/infopath/2007/PartnerControls"/>
    <ds:schemaRef ds:uri="d177710c-40cf-4d94-a9f9-6248e9450632"/>
    <ds:schemaRef ds:uri="90e81eab-0ee8-4447-a625-b324b79cd243"/>
  </ds:schemaRefs>
</ds:datastoreItem>
</file>

<file path=customXml/itemProps2.xml><?xml version="1.0" encoding="utf-8"?>
<ds:datastoreItem xmlns:ds="http://schemas.openxmlformats.org/officeDocument/2006/customXml" ds:itemID="{BA1CF836-0562-45FB-9B62-544DDB7C4E12}">
  <ds:schemaRefs>
    <ds:schemaRef ds:uri="http://schemas.microsoft.com/sharepoint/v3/contenttype/forms"/>
  </ds:schemaRefs>
</ds:datastoreItem>
</file>

<file path=customXml/itemProps3.xml><?xml version="1.0" encoding="utf-8"?>
<ds:datastoreItem xmlns:ds="http://schemas.openxmlformats.org/officeDocument/2006/customXml" ds:itemID="{53193269-3FCC-4ADC-9409-638F36B0FE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e81eab-0ee8-4447-a625-b324b79cd243"/>
    <ds:schemaRef ds:uri="d177710c-40cf-4d94-a9f9-6248e94506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23</vt:i4>
      </vt:variant>
    </vt:vector>
  </HeadingPairs>
  <TitlesOfParts>
    <vt:vector size="38" baseType="lpstr">
      <vt:lpstr>SA</vt:lpstr>
      <vt:lpstr>SA_izpilddok</vt:lpstr>
      <vt:lpstr>Koptame</vt:lpstr>
      <vt:lpstr>Kopsavilkums</vt:lpstr>
      <vt:lpstr>1-1_K1</vt:lpstr>
      <vt:lpstr>1-2_K2</vt:lpstr>
      <vt:lpstr>1-3_LK1</vt:lpstr>
      <vt:lpstr>1-4_LK2</vt:lpstr>
      <vt:lpstr>1-5_DEM</vt:lpstr>
      <vt:lpstr>1-6_BK</vt:lpstr>
      <vt:lpstr>1-7_VS-1</vt:lpstr>
      <vt:lpstr>1-8_VS-2</vt:lpstr>
      <vt:lpstr>1-9_VS-3</vt:lpstr>
      <vt:lpstr>1-10_TS-CD</vt:lpstr>
      <vt:lpstr>Sheet1</vt:lpstr>
      <vt:lpstr>'1-1_K1'!Print_Area</vt:lpstr>
      <vt:lpstr>'1-10_TS-CD'!Print_Area</vt:lpstr>
      <vt:lpstr>'1-2_K2'!Print_Area</vt:lpstr>
      <vt:lpstr>'1-3_LK1'!Print_Area</vt:lpstr>
      <vt:lpstr>'1-4_LK2'!Print_Area</vt:lpstr>
      <vt:lpstr>'1-5_DEM'!Print_Area</vt:lpstr>
      <vt:lpstr>'1-6_BK'!Print_Area</vt:lpstr>
      <vt:lpstr>'1-7_VS-1'!Print_Area</vt:lpstr>
      <vt:lpstr>'1-8_VS-2'!Print_Area</vt:lpstr>
      <vt:lpstr>'1-9_VS-3'!Print_Area</vt:lpstr>
      <vt:lpstr>Kopsavilkums!Print_Area</vt:lpstr>
      <vt:lpstr>Koptame!Print_Area</vt:lpstr>
      <vt:lpstr>SA_izpilddok!Print_Area</vt:lpstr>
      <vt:lpstr>'1-1_K1'!Print_Titles</vt:lpstr>
      <vt:lpstr>'1-10_TS-CD'!Print_Titles</vt:lpstr>
      <vt:lpstr>'1-2_K2'!Print_Titles</vt:lpstr>
      <vt:lpstr>'1-3_LK1'!Print_Titles</vt:lpstr>
      <vt:lpstr>'1-4_LK2'!Print_Titles</vt:lpstr>
      <vt:lpstr>'1-5_DEM'!Print_Titles</vt:lpstr>
      <vt:lpstr>'1-6_BK'!Print_Titles</vt:lpstr>
      <vt:lpstr>'1-7_VS-1'!Print_Titles</vt:lpstr>
      <vt:lpstr>'1-8_VS-2'!Print_Titles</vt:lpstr>
      <vt:lpstr>'1-9_VS-3'!Print_Titles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Inta Novika</cp:lastModifiedBy>
  <cp:lastPrinted>2026-06-26T08:13:19Z</cp:lastPrinted>
  <dcterms:created xsi:type="dcterms:W3CDTF">2026-02-04T14:41:08Z</dcterms:created>
  <dcterms:modified xsi:type="dcterms:W3CDTF">2026-08-18T19:46:06Z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2495100</vt:r8>
  </property>
  <property fmtid="{D5CDD505-2E9C-101B-9397-08002B2CF9AE}" pid="3" name="ContentTypeId">
    <vt:lpwstr>0x0101007C98C035752B2E4F9BA001D238EDF9B9</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y fmtid="{D5CDD505-2E9C-101B-9397-08002B2CF9AE}" pid="7" name="MediaServiceImageTags">
    <vt:lpwstr/>
  </property>
</Properties>
</file>