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fs-02\iepirkumu_dala\Iepirkumi 2026.gads\Iepirkumu procedūras\Laura\Atklāts konkurss\106_2026_BAHA implantu operācijām instrumentu piegāde_apspriedes koment., dokument.Svetlanai 11.08\4_Nolikums\"/>
    </mc:Choice>
  </mc:AlternateContent>
  <xr:revisionPtr revIDLastSave="0" documentId="13_ncr:1_{04EE36C7-9BE8-4E9C-8330-7CDC277625B1}" xr6:coauthVersionLast="47" xr6:coauthVersionMax="47" xr10:uidLastSave="{00000000-0000-0000-0000-000000000000}"/>
  <bookViews>
    <workbookView xWindow="-108" yWindow="-108" windowWidth="23256" windowHeight="12576" activeTab="4" xr2:uid="{57F917DA-69A7-4E00-96B3-4C23C8C1FB6B}"/>
  </bookViews>
  <sheets>
    <sheet name="Saturs" sheetId="1" r:id="rId1"/>
    <sheet name="1" sheetId="2" r:id="rId2"/>
    <sheet name="2" sheetId="3" r:id="rId3"/>
    <sheet name="3" sheetId="5" r:id="rId4"/>
    <sheet name="4" sheetId="4" r:id="rId5"/>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42" i="5" l="1"/>
  <c r="A43" i="5"/>
  <c r="G37" i="5"/>
  <c r="A35" i="5"/>
  <c r="A36" i="5"/>
  <c r="A58" i="3" l="1"/>
  <c r="B6" i="1"/>
  <c r="A41" i="5"/>
  <c r="A40" i="5"/>
  <c r="A39" i="5"/>
  <c r="F37" i="5"/>
  <c r="A34" i="5"/>
  <c r="A33" i="5"/>
  <c r="A32" i="5"/>
  <c r="A5" i="5"/>
  <c r="A3" i="5"/>
  <c r="B7" i="1"/>
  <c r="B5" i="1" l="1"/>
  <c r="D48" i="4"/>
  <c r="F28" i="4"/>
  <c r="A32" i="4"/>
  <c r="A33" i="4"/>
  <c r="A34" i="4"/>
  <c r="A35" i="4"/>
  <c r="A36" i="4"/>
  <c r="A37" i="4"/>
  <c r="A38" i="4"/>
  <c r="A39" i="4"/>
  <c r="A40" i="4"/>
  <c r="A41" i="4"/>
  <c r="A42" i="4"/>
  <c r="A31" i="4"/>
  <c r="G28" i="4"/>
  <c r="A24" i="4"/>
  <c r="A25" i="4"/>
  <c r="A26" i="4"/>
  <c r="A27" i="4"/>
  <c r="A23" i="4"/>
  <c r="A5" i="4"/>
  <c r="A3" i="4"/>
  <c r="A87" i="3"/>
  <c r="A86" i="3"/>
  <c r="A85" i="3"/>
  <c r="A84" i="3"/>
  <c r="A83" i="3"/>
  <c r="A82" i="3"/>
  <c r="A81" i="3"/>
  <c r="A80" i="3"/>
  <c r="A79" i="3"/>
  <c r="A78" i="3"/>
  <c r="A77" i="3"/>
  <c r="A76" i="3"/>
  <c r="A75" i="3"/>
  <c r="A74" i="3"/>
  <c r="A73" i="3"/>
  <c r="A72" i="3"/>
  <c r="A71" i="3"/>
  <c r="A70" i="3"/>
  <c r="A69" i="3"/>
  <c r="A68" i="3"/>
  <c r="A67" i="3"/>
  <c r="A66" i="3"/>
  <c r="A65" i="3"/>
  <c r="A64" i="3"/>
  <c r="A63" i="3"/>
  <c r="A62" i="3"/>
  <c r="A61" i="3"/>
  <c r="G59" i="3"/>
  <c r="F59" i="3"/>
  <c r="A57" i="3"/>
  <c r="A56" i="3"/>
  <c r="A55" i="3"/>
  <c r="A54" i="3"/>
  <c r="A53" i="3"/>
  <c r="A52" i="3"/>
  <c r="A51" i="3"/>
  <c r="A50" i="3"/>
  <c r="A49" i="3"/>
  <c r="A48" i="3"/>
  <c r="A47" i="3"/>
  <c r="A46" i="3"/>
  <c r="A45" i="3"/>
  <c r="A44" i="3"/>
  <c r="A43" i="3"/>
  <c r="A42" i="3"/>
  <c r="A41" i="3"/>
  <c r="A40" i="3"/>
  <c r="A39" i="3"/>
  <c r="A38" i="3"/>
  <c r="A37" i="3"/>
  <c r="A36" i="3"/>
  <c r="A35" i="3"/>
  <c r="A34" i="3"/>
  <c r="A33" i="3"/>
  <c r="A32" i="3"/>
  <c r="A5" i="3"/>
  <c r="A3" i="3"/>
  <c r="A3" i="2"/>
  <c r="A69" i="2" l="1"/>
  <c r="A70" i="2"/>
  <c r="A71" i="2"/>
  <c r="A72" i="2"/>
  <c r="A73" i="2"/>
  <c r="A74" i="2"/>
  <c r="A75" i="2"/>
  <c r="A76" i="2"/>
  <c r="A77" i="2"/>
  <c r="A78" i="2"/>
  <c r="A79" i="2"/>
  <c r="A80" i="2"/>
  <c r="A81" i="2"/>
  <c r="A82" i="2"/>
  <c r="A83" i="2"/>
  <c r="A84" i="2"/>
  <c r="A85" i="2"/>
  <c r="A86" i="2"/>
  <c r="A87" i="2"/>
  <c r="A88" i="2"/>
  <c r="A89" i="2"/>
  <c r="A90" i="2"/>
  <c r="A91" i="2"/>
  <c r="A92" i="2"/>
  <c r="A93" i="2"/>
  <c r="A94" i="2"/>
  <c r="A95" i="2"/>
  <c r="A96" i="2"/>
  <c r="A97" i="2"/>
  <c r="A98" i="2"/>
  <c r="A99" i="2"/>
  <c r="A100" i="2"/>
  <c r="A101" i="2"/>
  <c r="A34" i="2"/>
  <c r="A35" i="2"/>
  <c r="A36" i="2"/>
  <c r="A37" i="2"/>
  <c r="A38" i="2"/>
  <c r="A39" i="2"/>
  <c r="A40" i="2"/>
  <c r="A41" i="2"/>
  <c r="A42" i="2"/>
  <c r="A43" i="2"/>
  <c r="A44" i="2"/>
  <c r="A45" i="2"/>
  <c r="A46" i="2"/>
  <c r="A47" i="2"/>
  <c r="A48" i="2"/>
  <c r="A49" i="2"/>
  <c r="A50" i="2"/>
  <c r="A51" i="2"/>
  <c r="A52" i="2"/>
  <c r="A53" i="2"/>
  <c r="A54" i="2"/>
  <c r="A55" i="2"/>
  <c r="A56" i="2"/>
  <c r="A57" i="2"/>
  <c r="A58" i="2"/>
  <c r="A59" i="2"/>
  <c r="A60" i="2"/>
  <c r="A61" i="2"/>
  <c r="A62" i="2"/>
  <c r="A63" i="2"/>
  <c r="A64" i="2"/>
  <c r="A65" i="2"/>
  <c r="G66" i="2"/>
  <c r="B4" i="1" l="1"/>
  <c r="A68" i="2"/>
  <c r="F66" i="2"/>
  <c r="A33" i="2"/>
  <c r="A32" i="2"/>
  <c r="A5"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A7" authorId="0" shapeId="0" xr:uid="{21941D8E-B5CE-41E7-884D-5BF0C4FD939C}">
      <text>
        <r>
          <rPr>
            <sz val="9"/>
            <color indexed="81"/>
            <rFont val="Tahoma"/>
            <family val="2"/>
            <charset val="186"/>
          </rPr>
          <t xml:space="preserve">Vispārīgo prasību kolonnas 6.aili aizpilda Pretendents </t>
        </r>
      </text>
    </comment>
    <comment ref="G7" authorId="0" shapeId="0" xr:uid="{4758D621-6206-46F3-9FDD-8E02EF76301C}">
      <text>
        <r>
          <rPr>
            <sz val="9"/>
            <color indexed="81"/>
            <rFont val="Tahoma"/>
            <family val="2"/>
            <charset val="186"/>
          </rPr>
          <t xml:space="preserve">Aitbilstības kolonnu 
aizpilda Pasūtītājs. Pretendentam jāatstāj ailes tukšas.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A7" authorId="0" shapeId="0" xr:uid="{396C8120-9AF4-48F1-ADCE-FA2D6FD62D34}">
      <text>
        <r>
          <rPr>
            <sz val="9"/>
            <color indexed="81"/>
            <rFont val="Tahoma"/>
            <family val="2"/>
            <charset val="186"/>
          </rPr>
          <t xml:space="preserve">Vispārīgo prasību kolonnas 6.aili aizpilda Pretendents </t>
        </r>
      </text>
    </comment>
    <comment ref="G7" authorId="0" shapeId="0" xr:uid="{33763311-0AC1-4957-83F3-EE10A3425E50}">
      <text>
        <r>
          <rPr>
            <sz val="9"/>
            <color indexed="81"/>
            <rFont val="Tahoma"/>
            <family val="2"/>
            <charset val="186"/>
          </rPr>
          <t xml:space="preserve">Aitbilstības kolonnu 
aizpilda Pasūtītājs. Pretendentam jāatstāj ailes tukšas.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A7" authorId="0" shapeId="0" xr:uid="{325A889A-E71D-434B-BF03-8C5EF91563A4}">
      <text>
        <r>
          <rPr>
            <sz val="9"/>
            <color indexed="81"/>
            <rFont val="Tahoma"/>
            <family val="2"/>
            <charset val="186"/>
          </rPr>
          <t xml:space="preserve">Vispārīgo prasību kolonnas 6.aili aizpilda Pretendents </t>
        </r>
      </text>
    </comment>
    <comment ref="G7" authorId="0" shapeId="0" xr:uid="{4CB992BB-860C-4D1A-A83D-CE32A6A89DE1}">
      <text>
        <r>
          <rPr>
            <sz val="9"/>
            <color indexed="81"/>
            <rFont val="Tahoma"/>
            <family val="2"/>
            <charset val="186"/>
          </rPr>
          <t xml:space="preserve">Aitbilstības kolonnu 
aizpilda Pasūtītājs. Pretendentam jāatstāj ailes tukšas.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A7" authorId="0" shapeId="0" xr:uid="{5B5C514E-EEC0-4F61-87D0-5FED48578CBC}">
      <text>
        <r>
          <rPr>
            <sz val="9"/>
            <color indexed="81"/>
            <rFont val="Tahoma"/>
            <family val="2"/>
            <charset val="186"/>
          </rPr>
          <t xml:space="preserve">Vispārīgo prasību kolonnas 3.aili aizpilda Pretendents </t>
        </r>
      </text>
    </comment>
    <comment ref="G7" authorId="0" shapeId="0" xr:uid="{2E4B837C-25A6-4FA6-AF60-45334E7895AA}">
      <text>
        <r>
          <rPr>
            <sz val="9"/>
            <color indexed="81"/>
            <rFont val="Tahoma"/>
            <family val="2"/>
            <charset val="186"/>
          </rPr>
          <t xml:space="preserve">Aitbilstības kolonnu 
aizpilda Pasūtītājs. Pretendentam jāatstāj ailes tukšas.
</t>
        </r>
      </text>
    </comment>
  </commentList>
</comments>
</file>

<file path=xl/sharedStrings.xml><?xml version="1.0" encoding="utf-8"?>
<sst xmlns="http://schemas.openxmlformats.org/spreadsheetml/2006/main" count="470" uniqueCount="236">
  <si>
    <t>Pozīcijas Nr.p.k.</t>
  </si>
  <si>
    <t>Saturs</t>
  </si>
  <si>
    <t>Summa, EUR bez PVN</t>
  </si>
  <si>
    <t xml:space="preserve">Tehniskā specifikācija/Tehniskais-finanšu piedāvājums </t>
  </si>
  <si>
    <t>Vispārīgās prasības:</t>
  </si>
  <si>
    <t>Atbilstība:</t>
  </si>
  <si>
    <t xml:space="preserve">Finanšu piedāvājumā Pretendentam jāietver visi izdevumi un izmaksas, kas saistītas ar Preces piegādi, transportu un Preces nodošanu ekspluatācijā; </t>
  </si>
  <si>
    <t>Piegāde 12 nedēļu laikā no pasūtījuma brīža;</t>
  </si>
  <si>
    <t>Visiem instrumentiem ir jābūt izgatavotiem no nerūsējošā tērauda ar nepieciešamajiem piejaukumiem atbilstoši ISO 7153-1 vai analoga standarta prasībām, ja nav norādīts citādāk;</t>
  </si>
  <si>
    <t>Uz katra instrumenta jābūt iegravētam ražotāja logo un artikula numuram, pēc kura to var atrast ražotājfirmas katalogā;</t>
  </si>
  <si>
    <t>Uz katra instrumenta jābūt iegravētam datu matricas (Data Matrix) 2D kodam, kas satur ražotāja sniegto informāciju par instrumentu - unikālo iekārtu indentifikācijas kodu (UDI), ko iespējams validēt ar struktūrvienībā esošo  skeneri; Kods tiek iegravēts ražotājrūpnīcā, ir noturīgs pret nodilumu un nekaitē instrumenta funkcionalitātei.</t>
  </si>
  <si>
    <t>Piedāvātajām precēm garantijas termiņš ir ___ (______________) mēneši no pavadzīmes-rēķina abpusējas parakstīšanas brīža, bet ne mazāk kā 24 mēneši</t>
  </si>
  <si>
    <t>* Pretendenta tehniskajā piedāvājumā norāda Preces ražotāju un modeli atbilstošos parametrus;</t>
  </si>
  <si>
    <t>** Parametru atbilstību pamatot ar norādi uz pavadošo dokumentu (informatīvie materiāli) , kas ļauj pārliecināties par piegādājamās Preces atbilstību tehniskajai specifikācijai. Informatīvajos materiālos pretendents atzīmē uz kuru iepirkuma tehniskās specifikācijas pozīciju pievienotā informācija attiecināma;</t>
  </si>
  <si>
    <t>***Piedāvājumam jāpievieno piedāvātas Preces EK atbilstības deklarācijas kopija atbilstoši regulas 2017/745 prasībām un CE sertifikāta kopija (ja ražotājs noteicis ierīču klasi: I klases sterilas ierīces un I klases ierīces ar mērīšanas funkciju, IIa, IIb vai III klases ierīces), norādot attiecīgajā ailē medicīnas ierīces klasi saskaņā ar EK atbilstības deklarācijas datiem;</t>
  </si>
  <si>
    <t>****Paredzamais daudzums (2 gadiem) tiek izmantots Pretendentu finanšu piedāvājumu objektīvai vērtēšanai. Līgumi tiek slēgti par vienas vienības cenu, nosakot visa iepirkuma kopējo apjomu naudas izteiksmē un nenosakot katras pozīcijas apjomu. Pasūtītājam ir tiesības neiegādāties visu tehniskajā specifikācijā uzrādīto Preču daudzumu vai iegādāties lielāku Preču apjomu par norādīto;</t>
  </si>
  <si>
    <t>Pretendentam jāiesniedz ražotāja apliecinājums, kas apstiprina, ka metāla sakausējums no kā tiek ražoti ķirurģiskie instrumenti ir paredzēts lietošanai medicīnā, ir atkārtoti dezinficējams  un sterilizējams;</t>
  </si>
  <si>
    <t>Pretendentam jāiesniedz ķirurģisko instrumentu ražotāja apliecinājums par pretendenta iespējām nodrošināt ķirurģisko instrumentu remontu;</t>
  </si>
  <si>
    <t>Remonts jāveic, atjaunojot instrumenta funkcionalitāti un virsmas īpašības atbilstoši jaunu instrumentu ražošanas kvalitātes standartiem, instrumentu ražotāja akreditētā servisa centrā;</t>
  </si>
  <si>
    <t>Visas piedāvātās Preces ir jaunas (ražotas ne vēlāk kā 12 mēnešu laikā no pasūtījuma brīža), iepriekš nelietotas un nesatur iepriekš lietotas vai atjaunotas sastāvdaļas vai komponentes, uzglabātas un transportētas atbilstoši ražotāja noteiktajām prasībām un instrukcijām par Preces uzglabāšanu un transportēšanu;</t>
  </si>
  <si>
    <t>Piedāvājumam jāpievieno Preces ražotāja izsniegta autorizācijas vēstule, kas apliecina, ka pretendents ir tiesīgs Preci izplatīt un nodrošināt tās servisu Eiropas Savienībā, tajā skaitā Latvijas Republikā. Ja iesniegti ražotāja autorizēta pārstāvja izsniegti apliecinoši dokumenti, tad tie ir jāpapildina ar ražotāja izdotu dokumentu, kas apliecina šī autorizētā pārstāvja tiesības nodot pilnvarojumu trešajām pusēm ražotāja produkta izplatīšanai;</t>
  </si>
  <si>
    <t>Ražotājs paredz instrumentu komplekta ikgadēju apkopi garantijas laikā,</t>
  </si>
  <si>
    <t>Pēc Pasūtītāja pieprasījuma Pretendentam jānodrošina Preces paraugs (paraugu izvērtēšanas kārtību skatīt nolikumā);</t>
  </si>
  <si>
    <t>Ņemot vērā, ka neparedzamu apstākļu dēļ, Līguma 1..pielikumā norādīto preču klāsts var mainīties 10% apmērā no Vienošanās kopējās summas, tehniskajā un finanšu piedāvājumā neiekļauto preču cenas tiek atsevišķi saskaņotas ar Pasūtītāju, nepārsniedzot vidējās tirgus cenas Latvijā un nemainot Vienošanās kopējo summu;</t>
  </si>
  <si>
    <t>Pusēm vienojoties Vienošanās darbības termiņš var tikt pagarināts saskaņā ar Publisko iepirkumu likumā noteikto.</t>
  </si>
  <si>
    <t>Visiem instrumentiem komplektā ir jābūt no viena ražotāja</t>
  </si>
  <si>
    <t>Visām piedāvātām grieznēm asmeņi savienoti ar skrūvēm, atkārtoti asināmi, nedrīkst būt kniedēti</t>
  </si>
  <si>
    <t>Apakšpozīcijas:</t>
  </si>
  <si>
    <t xml:space="preserve">Preces modelis, ref kods, ražotājs*: </t>
  </si>
  <si>
    <t>Medicīnas ierīces klase***:</t>
  </si>
  <si>
    <t>Paredzamais daudzums (gab.)****:</t>
  </si>
  <si>
    <t>1 vienības cena bez PVN, EUR:</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</si>
  <si>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</si>
  <si>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</si>
  <si>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</si>
  <si>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</si>
  <si>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</si>
  <si>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</si>
  <si>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</si>
  <si>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</si>
  <si>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</si>
  <si>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</si>
  <si>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</si>
  <si>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</si>
  <si>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</si>
  <si>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</si>
  <si>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</si>
  <si>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</si>
  <si>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</si>
  <si>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</si>
  <si>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</si>
  <si>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</si>
  <si>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</si>
  <si>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</si>
  <si>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</si>
  <si>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</si>
  <si>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</si>
  <si>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</si>
  <si>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</si>
  <si>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</si>
  <si>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</si>
  <si>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</si>
  <si>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</si>
  <si>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32</t>
  </si>
  <si>
    <t>33</t>
  </si>
  <si>
    <t>Prasības:</t>
  </si>
  <si>
    <t>Pretendenta piedāvātie parametri*</t>
  </si>
  <si>
    <t>Atsauce uz informatīvo materiālu**</t>
  </si>
  <si>
    <t>34</t>
  </si>
  <si>
    <t>35</t>
  </si>
  <si>
    <t>36</t>
  </si>
  <si>
    <t>Konvencionālie instrumenti kohleāro implantu ievietošanai</t>
  </si>
  <si>
    <t>Pincete SEMKEN tipa, Ķirurģiska, Darba virsma: šaura ar horizontālu tekstūru vidusdaļā, Darba gali 1x2 zobu, Instrumenta garums 147± 3mm, Atsauces ref. AESCULAP BD669R vai ekvivalents</t>
  </si>
  <si>
    <t>Pincete anatomiska JANSEN tipa, bajonetes formas rokturis, Darba gali šauri noapaļotu galu,  horizontālu tekstūru, gali taisni, kopējais instrumenta garums 160±3mm (Atsauces Nr. BD880R vai ekvivalents)</t>
  </si>
  <si>
    <t>Adatturis HEGAR-OLSEN tipa, darba daļa taisna, viens rokturis liekts uz augšu, darba virsma ar šķērssvītrotu rievojumu, ar garenisku gropi, darba virsma kombinēta adatturis un griezošā mala, instrumenta kopējais garums: 140±3 mm, Atsauces nr. Aesculap BM290R vai ekvivalents.</t>
  </si>
  <si>
    <t>Spaile BACKHAUS tipa, Instrumenta garums: 110±3 mm, darba virsma liekta, darba gali asi, Rokturis ar trīspakāpju fiksatoru, Paredzēta labročiem, Atsauces Nr. Aesculap BF432R vai ekvivalents.</t>
  </si>
  <si>
    <t>Spaile BABY-ALLIS tipa, Darba virsma: taisna, Darba gali 4 x 5 zobu, Instrumenta garums 130± 3mm, Atsauces ref. AESCULAP EA012R vai ekvivalents</t>
  </si>
  <si>
    <t>ROCHESTER-PEAN tipa asinsvadu spaile, Darba gali taisni, Darba galiem smalks, horizontāls rievojums visā to garumā, Instrumentam esot aizvērtā veidā darba virsmas pamatnē jāveidojas "olīvei", kas norāda uz īpaši delikātu asinsvadu/audu satveršanu, Instrumenta garums: 160±3 mm, Rokturis ar trīspakāpju fiksatoru, Atsauces nr. Aesculap BH442R vai ekvivalents;</t>
  </si>
  <si>
    <t>Kalts ALEXANDER tipa, Instrumenta garums 170±3mm,  Darba gals iedobts ar gropi, gals ieapaļš, Gala izmērs 7,0±0,1 mm, Atsauces Nr. AESCULAP FL343R vai ekvivalents</t>
  </si>
  <si>
    <t>Kalts, Instrumenta garums 140±3 mm, Darba virsma: taisna, horizontālu tekstūru, Darba gals iedobts ar dziļu gropi, Gala izmērs 4±0,1 mm, Atsauces Nr. AESCULAP FL130R vai ekvivalents</t>
  </si>
  <si>
    <t>Elevators FREER tipa, Instrumenta garums 185±3 mm, Gali liekti, apaļš rokturis, Abpusēja darba virsma ass/neass, gala izmērs 4,0±0,1mm, gals ieapaļš Atsauces Nr. AESCULAP OL165R vai ekvivalents</t>
  </si>
  <si>
    <t>Elevators KILLIAN tipa, Darba virsma: taisna, apaļš rokturis, rievotu tekstūru, Abpusēja darba virsma, garena, ass/neass,  gali noapaļoti, Instrumenta garums 185±3mm, Atsauces ref. AESCULAP OL170R vai ekvivalents</t>
  </si>
  <si>
    <t>Retraktors JANSEN tipa, Darba virsma: vītnes fiksators, Darba virsmas gali truli 3x3 zobu, Instrumenta garums 100± 3mm, Atsauces ref. AESCULAP BV032R vai ekvivalents</t>
  </si>
  <si>
    <t>Nerūsējošā tērauda trauciņš, forma apaļa, tilpums 0,050±0,005 litri, gradēts iekšpusē, Atsauces Nr. Aesculap JG514R vai ekvivalents;</t>
  </si>
  <si>
    <t>Nerūsējošā tērauda trauciņš, Tilpums 0,16±0,01 litri, darba virsma apaļa, gluda, Izmērs (augšējais x apakšējais x augstums): (83 x 54 x 41 mm) ± 1 mm, Atsauces Nr. Aesculap JG522R vai ekvivalents;</t>
  </si>
  <si>
    <t>Špātele BUCHWALD tipa, klasiskā tipa, kopējais garums 180±3 mm, Darba virsma:  gluda nedaudz izliekta, Darba virsmas gali plati noapaļoti, izmēri 19,0±0,5mm/23,0±0,5mm (Atsauces Nr. AESCULAP OM205R vai ekvivalents).</t>
  </si>
  <si>
    <t>Skalpeļa rokturis Nr.3, Paredzēts asmeņiem Nr.10-Nr.15, Instrumenta garums: 125±3 mm, taisns, rokturim horizontāli rievota tekstūra vidusdaļā (Atsauces Nr. AESCULAP BB073R vai ekvivalents)</t>
  </si>
  <si>
    <t>Zonde JOBSON-HORNE tipa, divpusēja, Darba virsma: taisna, apaļu korpusu, Darba virsmas gals apaļš, fenestrēts, Instrumenta garums 180± 3mm, Atsauces ref. AESCULAP OF267R vai ekvivalents</t>
  </si>
  <si>
    <t>1/2STU Ķirurģisko instrumentu konteineris. Vieglmetāla korpuss, korpusa (bez vāka) dimensijas: max 300mm x 300mm x 200mm (G/P/A), min 290mm x 290mm x 175mm (G/P/A). (Aesculap JJ231 vai ekvivalents)</t>
  </si>
  <si>
    <t>Vāks 1/2STU ķirurģisko instrumentu konteinerim.  (Aesculap JJ420 vai ekvivalents)</t>
  </si>
  <si>
    <t>37</t>
  </si>
  <si>
    <t>38</t>
  </si>
  <si>
    <t>39</t>
  </si>
  <si>
    <t>40</t>
  </si>
  <si>
    <t>41</t>
  </si>
  <si>
    <t>42</t>
  </si>
  <si>
    <t>43</t>
  </si>
  <si>
    <t>44</t>
  </si>
  <si>
    <t>45</t>
  </si>
  <si>
    <t>46</t>
  </si>
  <si>
    <t>47</t>
  </si>
  <si>
    <t>48</t>
  </si>
  <si>
    <t>49</t>
  </si>
  <si>
    <t>50</t>
  </si>
  <si>
    <t>51</t>
  </si>
  <si>
    <t>52</t>
  </si>
  <si>
    <t>53</t>
  </si>
  <si>
    <t>54</t>
  </si>
  <si>
    <t>55</t>
  </si>
  <si>
    <t>56</t>
  </si>
  <si>
    <t>57</t>
  </si>
  <si>
    <t>58</t>
  </si>
  <si>
    <t>59</t>
  </si>
  <si>
    <t>60</t>
  </si>
  <si>
    <t>61</t>
  </si>
  <si>
    <t>62</t>
  </si>
  <si>
    <t>63</t>
  </si>
  <si>
    <t>64</t>
  </si>
  <si>
    <t>65</t>
  </si>
  <si>
    <t>66</t>
  </si>
  <si>
    <t>67</t>
  </si>
  <si>
    <t>68</t>
  </si>
  <si>
    <t>1.</t>
  </si>
  <si>
    <t>BAHA implantu operācijām nepieciešamo ķirurģisko instrumentu piegāde</t>
  </si>
  <si>
    <t>2. pielikums Nolikumam 
 “BAHA implantu operācijām nepieciešamo ķirurģisko instrumentu piegāde”,
 identifikācijas Nr. PSKUS 2026/___</t>
  </si>
  <si>
    <t>2.</t>
  </si>
  <si>
    <t>Mikroinstrumenti kohleāro implantu ievietošanai</t>
  </si>
  <si>
    <t>Finanšu piedāvājumā pretendentam jāietver visi izdevumi un izmaksas, kas saistītas ar Preces piegādi, transportu, iekārtu nodošanu ekspluatācijā un lietotāju apmācību;</t>
  </si>
  <si>
    <t>Spēka instrumentu konsole ar irigācijas sistēmu kohlearo implantu ievietošanai</t>
  </si>
  <si>
    <t>3.</t>
  </si>
  <si>
    <t>Spēka sistēma ar pedāli un irigācijas sistēmas statīvu (komplekts)</t>
  </si>
  <si>
    <t>Irigācijas sistēma, vienreizlietojama (cena par gab.)</t>
  </si>
  <si>
    <t>Elektromotors</t>
  </si>
  <si>
    <t>Uzgalis implantācijai</t>
  </si>
  <si>
    <t>Kasete/siets instrumentu sterilizācijai</t>
  </si>
  <si>
    <t>Veicamās funkcijas:</t>
  </si>
  <si>
    <t>Spēka sistēma paredzēta ENT un sejas žokļu ķirurģijas operācijām</t>
  </si>
  <si>
    <t>Tehniskās prasības:</t>
  </si>
  <si>
    <t>Ieejas spriegums 100-240 V ± 10%, Frekvence 50/60 Hz</t>
  </si>
  <si>
    <r>
      <t>Mikromotora apgriezienu diapazons ne šaurāk kā no 200 līdz 40 000 min</t>
    </r>
    <r>
      <rPr>
        <vertAlign val="superscript"/>
        <sz val="10"/>
        <rFont val="Times New Roman"/>
        <family val="1"/>
      </rPr>
      <t>-1</t>
    </r>
  </si>
  <si>
    <t>Maksimālais griešanas momentrs mikromotoram ne mazāk kā 4,2 Ncm</t>
  </si>
  <si>
    <t>Dzesētāja plūsmas ātrums ne mazāk kā 50 ml/min</t>
  </si>
  <si>
    <t>Darba uzgaļi izjaucami, aprīkoti ar dzesēšanas sprauslu, sterilizējami</t>
  </si>
  <si>
    <t>Komplektācijā pie konsoles:</t>
  </si>
  <si>
    <t>Ar kāju darbināms pedālis</t>
  </si>
  <si>
    <t>Irigācijas sistēmas statīvs</t>
  </si>
  <si>
    <t>Atsauces nr. W&amp;H Amadeo vai ekvivalents</t>
  </si>
  <si>
    <t>6.1</t>
  </si>
  <si>
    <t>7.1</t>
  </si>
  <si>
    <t>7.2</t>
  </si>
  <si>
    <t>7.3</t>
  </si>
  <si>
    <t>7.4</t>
  </si>
  <si>
    <t>7.5</t>
  </si>
  <si>
    <t>8.1</t>
  </si>
  <si>
    <t>8.2</t>
  </si>
  <si>
    <t>Elektroenerģijas patēriņs (VA), darbība pie maksimālās izejas jaudas (B kritērijs):</t>
  </si>
  <si>
    <t>Pretendentu piedāvājumu vērtēšanas kritēriji</t>
  </si>
  <si>
    <t>Daļa</t>
  </si>
  <si>
    <t>Kritēriji</t>
  </si>
  <si>
    <t>Punktu kopsavilkums</t>
  </si>
  <si>
    <t>A</t>
  </si>
  <si>
    <t>Iekārtas cena</t>
  </si>
  <si>
    <t>B</t>
  </si>
  <si>
    <t>Elektroenerģijas patēriņs (VA)</t>
  </si>
  <si>
    <t>∑</t>
  </si>
  <si>
    <t>Maksimālais iespējamais kopējais punktu skaits</t>
  </si>
  <si>
    <t>∑= A+B</t>
  </si>
  <si>
    <t>Iekārtas cena (A)</t>
  </si>
  <si>
    <t>(A) piedāvājums ar viszemāko piedāvāto cenu (EUR) bez PVN tiek vērtēts ar maksimāli iespējamo punktu skaitu – 95 punkti. Pārējiem piedāvājumiem piešķiramie punkti tiek aprēķināti, izmantojot šādu formulu:</t>
  </si>
  <si>
    <t>A = Av/Afakt x 95, kur</t>
  </si>
  <si>
    <t>Av – viszemākā piedāvātā kopējā cena,</t>
  </si>
  <si>
    <t>Afakt– vērtējamā piedāvājuma kopējā cena.</t>
  </si>
  <si>
    <t>Nosakot punktu skaitu kritērijā A un ∑ ņem vērā 2 ciparus aiz komata</t>
  </si>
  <si>
    <t>Elektroenerģijas patēriņs (B)</t>
  </si>
  <si>
    <t>N.p.k.</t>
  </si>
  <si>
    <t xml:space="preserve">Elektroenerģijas patēriņš VA </t>
  </si>
  <si>
    <t>Piešķirtie punkti</t>
  </si>
  <si>
    <t>no 0 līdz 200 VA</t>
  </si>
  <si>
    <t>no 201 līdz 350 VA</t>
  </si>
  <si>
    <t>&gt; 350 VA</t>
  </si>
  <si>
    <t>Retraktors DESMARRES tipa, Instrumenta garums 140± 3mm, Darba daļas platums 10± 1mm, Atsauces ref. INTEGRA MicroFrance CP822-10</t>
  </si>
  <si>
    <t>Retraktors DESMARRES tipa, Instrumenta garums 140± 3mm, Darba daļas platums 12± 1mm, Atsauces ref. INTEGRA MicroFrance CP822-12</t>
  </si>
  <si>
    <t>Retraktors DESMARRES tipa, Instrumenta garums 140± 3mm, Darba daļas platums 14± 1mm, Atsauces ref. INTEGRA MicroFrance CP822-14</t>
  </si>
  <si>
    <t>Pincete anatomiska, Darba virsma: delikāta, atraumatiska, Darba gali smaili, smalki horizontālu tekstūru, Instrumenta garums 147±3mm, Atsauces ref. AESCULAP BD305R vai ekvivalents</t>
  </si>
  <si>
    <t>Raspators FARABEUF taisns, Instrumenta garums: 142±3 mm, Darba daļas platums: 12,5±0,1 mm, Taisns, Darba gala sāna ieliektajā daļā horizontāls rievojums, Ar plakanu gludu rokturi, (Atsauces Nr. AESCULAP FK340R vai ekvivalents).</t>
  </si>
  <si>
    <t>Kalts COTTLE tipa, Darba virsma: taisna graduēta, Darba gala izmērs 7,0±0,1mm, gals slīps, Instrumenta garums 180± 3mm, Atsauces ref. AESCULAP OL302R vai ekvivalents</t>
  </si>
  <si>
    <t>Elevators KONIG tipa, Darba virsma: viegli liekta, plakana, gluda, Darba virsmas gala izmērs 4,5± 0,1mm, gals noapaļots, Instrumenta garums 155± 3mm, Atsauces ref. AESCULAP OM307R vai ekvivalents</t>
  </si>
  <si>
    <t>Spogulis HARTMANN tipa, ausu, pieaugušo. Darba virsma: konusveida, Darba virsmas gala izmērs 6,5± 0,1mm diametrā, Instrumenta garums 35± 1mm, Atsauces ref. AESCULAP OF113C vai ekvivalents</t>
  </si>
  <si>
    <t>Spogulis HARTMANN tipa, ausu, pieaugušo. Darba virsma: konusveida, Darba virsmas gala izmērs 5,0± 0,1mm diametrā, Instrumenta garums 35± 1mm, Atsauces ref. AESCULAP OF112C vai ekvivalents</t>
  </si>
  <si>
    <t>Spogulis HARTMANN tipa, ausu, pieaugušo. Darba virsma: konusveida, Darba virsmas gala izmērs 8,0± 0,1mm diametrā, Instrumenta garums 35± 1mm, Atsauces ref. AESCULAP OF114C vai ekvivalents</t>
  </si>
  <si>
    <t>Spogulis HARTMANN tipa, deguna, Darba virsma: skrūvju savienojums, rokturi horizontālu rievojumu ar atsperes mehānismu, Darba virsmas gals 32±1mm, Instrumenta garums 162±3mm, Atsauces ref. AESCULAP OK043R vai ekvivalents</t>
  </si>
  <si>
    <t>Retraktors KILNER tipa, Darba virsma: gluda, Abpusēja darba virsma: 3 zobu gals 5,0±0,1mm x 9,5±0,5mm, lāpstiņas gals 5,0± 0,1mm x 13,0±0,5mm, Instrumenta garums 165± 3mm, Atsauces ref. AESCULAP BT005R vai ekvivalents</t>
  </si>
  <si>
    <t>Retraktors PERKINS tipa, Darba virsma: izliekta, fiksatora mehānisms rokturos, Darba virsmas gali: kreisā 3x 3 zobu, labā lāpstiņa horizontālu rievojumu, noapaļotu galu, Instrumenta garums 125± 3mm, Atsauces ref. AESCULAP OK794R vai ekvivalents</t>
  </si>
  <si>
    <t>Retraktors PERKINS tipa, Darba virsma: izliekta, fiksatora mehānisms rokturos, darba virsmas gali : kreisā lāpstiņa horizontālu rievojumu, noapaļotu galu / labā  lāpstiņa 3x 3 zobu, Instrumenta garums 125± 3mm, Atsauces ref. AESCULAP OK795R vai ekvivalents</t>
  </si>
  <si>
    <t>Āmurs COTTLE tipa, Darba virsma:  gluda , Darba virsmas sānu malas - gluda/izliekta diam. 30±1mm, svars galvai 245g± 10g, Instrumenta garums 185± 3mm, Atsauces ref. AESCULAP FL038R vai ekvivalents</t>
  </si>
  <si>
    <t>Kanile LEMPERT tipa, ar mandrēnu, diametrs 3,0±0,1mm, ar atvērumu sūkšanas pārtraukšanai, kopējais garums 195±5mm, Ar viegli liektu galu, Olīve Ø7-9 mm, (Atsauces Nr. GF938R vai ekvivalents)</t>
  </si>
  <si>
    <t>FOMON tipa deguna spārnu šķērītes, Ar stipri liektiem, noapaļotiem galiem, asmeņi šauri, noapaļoti. Ar taisnu rokturi, Garums: 135±3 mm, Atsauces nr. Aesculap OK372R vai ekvivalents</t>
  </si>
  <si>
    <t>Āķis WAGENER tipa, Darba virsma: 90±2 leņķī, Darba virsmas gals noapaļots, rokturis apaļš ar ergonomisku tekstūru, Instrumenta garums 150±3mm, Atsauces ref. AESCULAP OF284R vai ekvivalents</t>
  </si>
  <si>
    <t>Siets 1/2STU konteinerim ar perforāciju un silikona sietveida paklāju vai pretslīdes reljefa perforāciju, augstums (ārējais) 105±3mm, saderīgs ar piedāvāto konteinera pamatni (Aesculap JJ264R vai ekvivalents)</t>
  </si>
  <si>
    <t>T-kaniles ievietotājs, Darba daļas garums 89± 2mm; Darba žokļu izmērs 2,3±0,1mm x 7,0±0,5mm. Atsauces ref. INTEGRA MicroFrance MCO781</t>
  </si>
  <si>
    <t>Lancete miringotomijai, Liekta, Instrumenta garums 170±3mm; Darba gala izmērs 3,0±0,1mm. Atsauces ref. INTEGRA MicroFrance 7721-1</t>
  </si>
  <si>
    <t>Retraktors WEITLANER Baby tipa, Instrumenta garums 110± 3mm
3*3 asi zobi, rokturis ar sprūdrata fiksatoru, Atsauces ref. INTEGRA MicroFrance 0-28-8</t>
  </si>
  <si>
    <t>Retraktors WEITLANER tipa, Instrumenta garums 160± 3mm
3*4 asi zobi, rokturis ar sprūdrata fiksatoru, Atsauces ref. INTEGRA MicroFrance 0-28-7</t>
  </si>
  <si>
    <t>Mikrokanile ROSEN tipa, Liekta 135± 3 grādu leņķī, Kaniles diametrs 0,5± 0,1mm, darba garums 85± 1mm. Atsauces ref. INTEGRA MicroFrance MCO3P05</t>
  </si>
  <si>
    <t>Mikrokanile ROSEN tipa, Liekta 135± 3 grādu leņķī, Kaniles diametrs 0,7± 0,1mm, darba garums 85± 1mm.  Atsauces ref. INTEGRA MicroFrance MCO3P07</t>
  </si>
  <si>
    <t>Mikrokanile ROSEN tipa, Liekta 135± 3 grādu leņķī, Kaniles diametrs 1,0± 0,1mm, darba garums 85± 1mm.  Atsauces ref. INTEGRA MicroFrance MCO3P10</t>
  </si>
  <si>
    <t>Mikrokanile ROSEN tipa, Liekta 135± 3 grādu leņķī, Kaniles diametrs 1,2± 0,1mm, darba garums 85± 1mm.  Atsauces ref. INTEGRA MicroFrance MCO3P12</t>
  </si>
  <si>
    <t>Mikrokanile ROSEN tipa, Liekta 135± 3 grādu leņķī, Kaniles diametrs 1,5± 0,1mm, darba garums 85± 1mm.  Atsauces ref. INTEGRA MicroFrance MCO3P15</t>
  </si>
  <si>
    <t>Mikrokanile ROSEN tipa, Liekta 135± 3 grādu leņķī, Kaniles diametrs 1,8± 0,1mm, darba garums 85± 1mm.  Atsauces ref. INTEGRA MicroFrance MCO3P18</t>
  </si>
  <si>
    <t>Mikrokanile ROSEN tipa, Liekta 135± 3 grādu leņķī, Kaniles diametrs 2,0± 0,1mm, darba garums 85± 1mm.  Atsauces ref. INTEGRA MicroFrance MCO3P20</t>
  </si>
  <si>
    <t>Mikrokanile ROSEN tipa, Liekta 135± 3 grādu leņķī, Kaniles diametrs 2,4± 0,1mm, darba garums 85± 1mm. Atsauces ref. INTEGRA MicroFrance MCO3P24</t>
  </si>
  <si>
    <t>Mikro grieznes, Darba daļas garums 65± 1mm, Asmeņi taisni, Asmeņu garums 3,0± 0,1mm; Atsauces ref. INTEGRA MicroFrance MCO4A</t>
  </si>
  <si>
    <t>Mikro grieznes, Darba daļas garums 65± 1mm, Asmeņi taisni, Asmeņu garums 4,5± 0,1mm; Atsauces ref. INTEGRA MicroFrance MCO4</t>
  </si>
  <si>
    <t>Mikro grieznes, Darba daļas garums 65± 1mm, Asmeņi liekti pa labi, Asmeņu garums 2,8± 0,1mm; Atsauces ref. INTEGRA MicroFrance MCO4B</t>
  </si>
  <si>
    <t>Mikro grieznes, Darba daļas garums 65± 1mm, Asmeņi liekti pa kreisi, Asmeņu garums 2,8± 0,1mm; Atsauces ref. INTEGRA MicroFrance MCO4C</t>
  </si>
  <si>
    <t>Mikro grieznes, Darba daļas garums 65± 1mm, Asmeņi taisni, liekti leņķī pa labi, Asmeņu garums 3,5± 0,1mm; Atsauces ref. INTEGRA MicroFrance MCO4D</t>
  </si>
  <si>
    <t>Mikro grieznes, Darba daļas garums 65± 1mm, Asmeņi taisni, liekti leņķī pa kreisi, Asmeņu garums 3,5± 0,1mm; Atsauces ref. INTEGRA MicroFrance MCO4E</t>
  </si>
  <si>
    <t>Elevators MARQUET tipa, Divpusējs, Darba virsmas liektas, Instrumenta garums 170± 3mm, darba virsmu izmēri 2.3± 0,1x10±1mm un 2,2± 0,1x10±1mm. Atsauces ref. INTEGRA MicroFrance MCO951</t>
  </si>
  <si>
    <t>Elevators MARQUET tipa, Divpusējs, Darba daļas liektas dubultleņķī, Instrumenta garums 180± 3mm, darba virsmu izmēri: 1,5± 0,1x12±1mm un 1,5± 0,1x12±1mm Atsauces ref. INTEGRA MicroFrance MCO929</t>
  </si>
  <si>
    <t>Elevators CHOBAUT tipa, Divpusējs, Darba daļas liektas 60± 3 grādu leņķī, Instrumenta garums 180± 3mm, darba galu izmērs 0,9± 0,1mm. Atsauces ref. INTEGRA MicroFrance MCO240</t>
  </si>
  <si>
    <t>Nazis JORDAN tipa stapedektomijai, Darba daļa 45°± 3° leņķī, Darba daļas izmēri 3,0*2,0± 0,1mm, Instrumenta garums 165± 3mm, Atsauces ref. INTEGRA MicroFrance 3724293</t>
  </si>
  <si>
    <t>4.</t>
  </si>
  <si>
    <t>Papildinstrumenti kohleāro implantu ievietošanai</t>
  </si>
  <si>
    <t>Griešanas paliktnis, Izgatavots no tērauda vai PPSU, Paliktņa izmēri (garums*platums*dziļums) 85± 2mm * 55± 2mm * 10±1mm, autoklavējams temperatūrā vismaz 134 grādu C</t>
  </si>
  <si>
    <t>Nazis mikro inkudostapediālai locītavai HOUSE tipa, forma apaļa, Darba daļa 30± 3° leņķī, Darba daļas diametrs 1,0± 0,1mm, Instrumenta garums 150± 3mm</t>
  </si>
  <si>
    <t>Nazis mikro timpanoplastijai HOUSE tipa, Darba daļa liekta, Darba daļas garums 6,0± 0,1mm x 1,5± 0,1mm; Instrumenta garums 160± 3mm, apaļš rokturis</t>
  </si>
  <si>
    <t>Kirete SPRATT tipa, mastoidāla, Darba virsmas izmērs: 3,0±0,1 x 5,0±0,1 mm, kopējais garums 180± 3mm</t>
  </si>
  <si>
    <t>Kirete SPRATT tipa, mastoidāla, Darba virsmas izmērs: 2.5±0,1 x 4,0±0,1 mm, kopējais garums 180± 3mm</t>
  </si>
  <si>
    <t>Kirete SPRATT tipa, mastoidāla, Darba virsmas izmērs: 3,0±0,1 x 4,3±0,1 mm, kopējais garums 180± 3mm</t>
  </si>
  <si>
    <r>
      <t xml:space="preserve">Kanile, Darba daļas garums 160± 3mm, Kaniles diametrs 3,0± 0,3mm, darba daļa liekta 150± 3 grādu leņķī, ar mandrēnu. Atsauces ref. INTEGRA MicroFrance </t>
    </r>
    <r>
      <rPr>
        <sz val="10"/>
        <color rgb="FFFF0000"/>
        <rFont val="Times New Roman"/>
        <family val="1"/>
        <charset val="186"/>
      </rPr>
      <t>MCEN</t>
    </r>
    <r>
      <rPr>
        <sz val="10"/>
        <rFont val="Times New Roman"/>
        <family val="1"/>
        <charset val="186"/>
      </rPr>
      <t xml:space="preserve"> 23-3-0</t>
    </r>
  </si>
  <si>
    <r>
      <t xml:space="preserve">Kanile, Darba daļas garums 160± 3mm, Kaniles diametrs 2,5± 0,3mm, darba daļa liekta 150± 3 grādu leņķī, ar mandrēnu.  Atsauces ref. INTEGRA MicroFrance </t>
    </r>
    <r>
      <rPr>
        <sz val="10"/>
        <color rgb="FFFF0000"/>
        <rFont val="Times New Roman"/>
        <family val="1"/>
        <charset val="186"/>
      </rPr>
      <t>MCEN</t>
    </r>
    <r>
      <rPr>
        <sz val="10"/>
        <rFont val="Times New Roman"/>
        <family val="1"/>
        <charset val="186"/>
      </rPr>
      <t xml:space="preserve"> 23-2-5</t>
    </r>
  </si>
  <si>
    <t>Piedāvātajām precēm garantijas termiņš ir ___ (______________) mēneši no pieņemšanas - nodošanas akta abpusējas parakstīšanas brīža, bet ne mazāk kā 24 mēneši</t>
  </si>
  <si>
    <t>Tehniskās specifikācijas aktualizācijas datums 23.07.2026.</t>
  </si>
  <si>
    <t>Tehniskās specifikācijas aktualizācijas datums 24.08.2026.</t>
  </si>
  <si>
    <t>2. pielikums Nolikumam 
 “BAHA implantu operācijām nepieciešamo ķirurģisko instrumentu piegāde”,
 identifikācijas Nr. PSKUS 2026/106</t>
  </si>
  <si>
    <t>(identifikācijas Nr. PSKUS 2026/106)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</si>
</sst>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 #,##0.00\ &quot;€&quot;_-;\-* #,##0.00\ &quot;€&quot;_-;_-* &quot;-&quot;??\ &quot;€&quot;_-;_-@_-"/>
    <numFmt numFmtId="164" formatCode="_-[$Ls-426]\ * #,##0.00_-;\-[$Ls-426]\ * #,##0.00_-;_-[$Ls-426]\ * &quot;-&quot;??_-;_-@_-"/>
    <numFmt numFmtId="165" formatCode="_-&quot;€&quot;\ * #,##0.00_-;\-&quot;€&quot;\ * #,##0.00_-;_-&quot;€&quot;\ * &quot;-&quot;??_-;_-@_-"/>
  </numFmts>
  <fonts count="31" x14ac:knownFonts="1">
    <font>
      <sz val="11"/>
      <color theme="1"/>
      <name val="Calibri"/>
      <family val="2"/>
      <charset val="186"/>
      <scheme val="minor"/>
    </font>
    <font>
      <sz val="11"/>
      <color theme="1"/>
      <name val="Calibri"/>
      <family val="2"/>
      <charset val="186"/>
      <scheme val="minor"/>
    </font>
    <font>
      <sz val="10"/>
      <color rgb="FF7030A0"/>
      <name val="Cambria"/>
      <family val="1"/>
      <charset val="186"/>
    </font>
    <font>
      <sz val="10"/>
      <color theme="1"/>
      <name val="Times New Roman"/>
      <family val="1"/>
      <charset val="186"/>
    </font>
    <font>
      <sz val="10"/>
      <name val="Times New Roman"/>
      <family val="1"/>
      <charset val="186"/>
    </font>
    <font>
      <b/>
      <i/>
      <sz val="12"/>
      <name val="Times New Roman"/>
      <family val="1"/>
      <charset val="186"/>
    </font>
    <font>
      <b/>
      <sz val="11"/>
      <name val="Cambria"/>
      <family val="1"/>
      <charset val="186"/>
    </font>
    <font>
      <b/>
      <i/>
      <sz val="10"/>
      <name val="Cambria"/>
      <family val="1"/>
      <charset val="186"/>
    </font>
    <font>
      <sz val="10"/>
      <name val="Cambria"/>
      <family val="1"/>
      <charset val="186"/>
    </font>
    <font>
      <b/>
      <sz val="12"/>
      <name val="Times New Roman"/>
      <family val="1"/>
      <charset val="186"/>
    </font>
    <font>
      <sz val="11"/>
      <color theme="1"/>
      <name val="Times New Roman"/>
      <family val="1"/>
      <charset val="186"/>
    </font>
    <font>
      <b/>
      <sz val="10"/>
      <color theme="1"/>
      <name val="Times New Roman"/>
      <family val="1"/>
      <charset val="186"/>
    </font>
    <font>
      <b/>
      <sz val="12"/>
      <name val="Cambria"/>
      <family val="1"/>
      <charset val="186"/>
    </font>
    <font>
      <b/>
      <i/>
      <sz val="13"/>
      <name val="Times New Roman"/>
      <family val="1"/>
      <charset val="186"/>
    </font>
    <font>
      <b/>
      <i/>
      <sz val="13"/>
      <color theme="4"/>
      <name val="Times New Roman"/>
      <family val="1"/>
      <charset val="186"/>
    </font>
    <font>
      <b/>
      <i/>
      <sz val="10"/>
      <name val="Times New Roman"/>
      <family val="1"/>
      <charset val="186"/>
    </font>
    <font>
      <sz val="10"/>
      <name val="Arial"/>
      <family val="2"/>
      <charset val="186"/>
    </font>
    <font>
      <sz val="10"/>
      <name val="Times New Roman"/>
      <family val="1"/>
    </font>
    <font>
      <sz val="11"/>
      <color theme="1"/>
      <name val="Cambria"/>
      <family val="1"/>
      <charset val="186"/>
    </font>
    <font>
      <sz val="10"/>
      <color theme="1"/>
      <name val="Cambria"/>
      <family val="1"/>
      <charset val="186"/>
    </font>
    <font>
      <b/>
      <sz val="10"/>
      <name val="Cambria"/>
      <family val="1"/>
      <charset val="186"/>
    </font>
    <font>
      <b/>
      <sz val="10"/>
      <color theme="1"/>
      <name val="Cambria"/>
      <family val="1"/>
      <charset val="186"/>
    </font>
    <font>
      <b/>
      <i/>
      <sz val="10"/>
      <name val="Times New Roman"/>
      <family val="1"/>
    </font>
    <font>
      <sz val="9"/>
      <color indexed="81"/>
      <name val="Tahoma"/>
      <family val="2"/>
      <charset val="186"/>
    </font>
    <font>
      <b/>
      <i/>
      <sz val="10"/>
      <color theme="1"/>
      <name val="Times New Roman"/>
      <family val="1"/>
      <charset val="186"/>
    </font>
    <font>
      <sz val="10"/>
      <color theme="1"/>
      <name val="Times New Roman"/>
      <family val="1"/>
    </font>
    <font>
      <vertAlign val="superscript"/>
      <sz val="10"/>
      <name val="Times New Roman"/>
      <family val="1"/>
    </font>
    <font>
      <b/>
      <sz val="10"/>
      <name val="Times New Roman"/>
      <family val="1"/>
      <charset val="186"/>
    </font>
    <font>
      <b/>
      <sz val="11"/>
      <color theme="1"/>
      <name val="Times New Roman"/>
      <family val="1"/>
      <charset val="186"/>
    </font>
    <font>
      <sz val="10"/>
      <color rgb="FFFF0000"/>
      <name val="Times New Roman"/>
      <family val="1"/>
      <charset val="186"/>
    </font>
    <font>
      <i/>
      <sz val="12"/>
      <name val="Times New Roman"/>
      <family val="1"/>
      <charset val="186"/>
    </font>
  </fonts>
  <fills count="4">
    <fill>
      <patternFill patternType="none"/>
    </fill>
    <fill>
      <patternFill patternType="gray125"/>
    </fill>
    <fill>
      <patternFill patternType="solid">
        <fgColor rgb="FFFF9933"/>
        <bgColor indexed="64"/>
      </patternFill>
    </fill>
    <fill>
      <patternFill patternType="solid">
        <fgColor theme="6" tint="0.39997558519241921"/>
        <bgColor indexed="64"/>
      </patternFill>
    </fill>
  </fills>
  <borders count="13">
    <border>
      <left/>
      <right/>
      <top/>
      <bottom/>
      <diagonal/>
    </border>
    <border>
      <left/>
      <right/>
      <top/>
      <bottom style="hair">
        <color auto="1"/>
      </bottom>
      <diagonal/>
    </border>
    <border>
      <left style="hair">
        <color auto="1"/>
      </left>
      <right style="hair">
        <color auto="1"/>
      </right>
      <top style="hair">
        <color auto="1"/>
      </top>
      <bottom style="hair">
        <color auto="1"/>
      </bottom>
      <diagonal/>
    </border>
    <border>
      <left style="hair">
        <color auto="1"/>
      </left>
      <right/>
      <top style="hair">
        <color auto="1"/>
      </top>
      <bottom style="hair">
        <color auto="1"/>
      </bottom>
      <diagonal/>
    </border>
    <border>
      <left/>
      <right/>
      <top style="hair">
        <color auto="1"/>
      </top>
      <bottom style="hair">
        <color auto="1"/>
      </bottom>
      <diagonal/>
    </border>
    <border>
      <left/>
      <right style="hair">
        <color auto="1"/>
      </right>
      <top style="hair">
        <color auto="1"/>
      </top>
      <bottom style="hair">
        <color auto="1"/>
      </bottom>
      <diagonal/>
    </border>
    <border>
      <left style="thin">
        <color auto="1"/>
      </left>
      <right/>
      <top style="thin">
        <color auto="1"/>
      </top>
      <bottom style="thin">
        <color auto="1"/>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auto="1"/>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auto="1"/>
      </right>
      <top style="thin">
        <color rgb="FF000000"/>
      </top>
      <bottom style="thin">
        <color indexed="64"/>
      </bottom>
      <diagonal/>
    </border>
  </borders>
  <cellStyleXfs count="6">
    <xf numFmtId="0" fontId="0" fillId="0" borderId="0"/>
    <xf numFmtId="44" fontId="1" fillId="0" borderId="0" applyFont="0" applyFill="0" applyBorder="0" applyAlignment="0" applyProtection="0"/>
    <xf numFmtId="164" fontId="3" fillId="0" borderId="0">
      <alignment vertical="center" wrapText="1"/>
    </xf>
    <xf numFmtId="0" fontId="16" fillId="0" borderId="0"/>
    <xf numFmtId="0" fontId="16" fillId="0" borderId="0"/>
    <xf numFmtId="165" fontId="1" fillId="0" borderId="0" applyFont="0" applyFill="0" applyBorder="0" applyAlignment="0" applyProtection="0"/>
  </cellStyleXfs>
  <cellXfs count="92">
    <xf numFmtId="0" fontId="0" fillId="0" borderId="0" xfId="0"/>
    <xf numFmtId="0" fontId="2" fillId="0" borderId="0" xfId="0" applyFont="1" applyAlignment="1">
      <alignment horizontal="center" vertical="center"/>
    </xf>
    <xf numFmtId="0" fontId="6" fillId="0" borderId="2" xfId="0" applyFont="1" applyBorder="1" applyAlignment="1">
      <alignment horizontal="center" vertical="center" wrapText="1"/>
    </xf>
    <xf numFmtId="0" fontId="7" fillId="0" borderId="3" xfId="0" quotePrefix="1" applyFont="1" applyBorder="1" applyAlignment="1">
      <alignment horizontal="center" vertical="center"/>
    </xf>
    <xf numFmtId="2" fontId="7" fillId="0" borderId="3" xfId="0" quotePrefix="1" applyNumberFormat="1" applyFont="1" applyBorder="1" applyAlignment="1">
      <alignment horizontal="right" vertical="center"/>
    </xf>
    <xf numFmtId="0" fontId="10" fillId="0" borderId="0" xfId="0" applyFont="1"/>
    <xf numFmtId="0" fontId="11" fillId="0" borderId="0" xfId="0" applyFont="1" applyAlignment="1">
      <alignment horizontal="left" vertical="center"/>
    </xf>
    <xf numFmtId="0" fontId="5" fillId="0" borderId="0" xfId="2" applyNumberFormat="1" applyFont="1" applyAlignment="1">
      <alignment horizontal="left" wrapText="1" indent="1"/>
    </xf>
    <xf numFmtId="0" fontId="5" fillId="0" borderId="0" xfId="2" applyNumberFormat="1" applyFont="1" applyAlignment="1">
      <alignment horizontal="center" wrapText="1"/>
    </xf>
    <xf numFmtId="49" fontId="11" fillId="0" borderId="0" xfId="0" applyNumberFormat="1" applyFont="1" applyAlignment="1">
      <alignment horizontal="left" vertical="center"/>
    </xf>
    <xf numFmtId="49" fontId="4" fillId="0" borderId="9" xfId="2" quotePrefix="1" applyNumberFormat="1" applyFont="1" applyBorder="1" applyAlignment="1">
      <alignment vertical="top" wrapText="1"/>
    </xf>
    <xf numFmtId="49" fontId="3" fillId="0" borderId="9" xfId="3" applyNumberFormat="1" applyFont="1" applyBorder="1" applyAlignment="1">
      <alignment horizontal="right" vertical="center" wrapText="1"/>
    </xf>
    <xf numFmtId="49" fontId="4" fillId="0" borderId="7" xfId="2" quotePrefix="1" applyNumberFormat="1" applyFont="1" applyBorder="1" applyAlignment="1" applyProtection="1">
      <alignment horizontal="left" vertical="center" wrapText="1" indent="1"/>
      <protection locked="0"/>
    </xf>
    <xf numFmtId="0" fontId="4" fillId="0" borderId="9" xfId="4" applyFont="1" applyBorder="1" applyAlignment="1">
      <alignment horizontal="left" vertical="top" wrapText="1"/>
    </xf>
    <xf numFmtId="0" fontId="3" fillId="0" borderId="9" xfId="2" applyNumberFormat="1" applyBorder="1" applyAlignment="1">
      <alignment horizontal="center" vertical="center" wrapText="1"/>
    </xf>
    <xf numFmtId="0" fontId="4" fillId="0" borderId="9" xfId="2" quotePrefix="1" applyNumberFormat="1" applyFont="1" applyBorder="1" applyAlignment="1">
      <alignment horizontal="center" vertical="center" wrapText="1"/>
    </xf>
    <xf numFmtId="44" fontId="4" fillId="0" borderId="9" xfId="1" quotePrefix="1" applyFont="1" applyBorder="1" applyAlignment="1">
      <alignment horizontal="center" vertical="center" wrapText="1"/>
    </xf>
    <xf numFmtId="0" fontId="4" fillId="0" borderId="9" xfId="4" quotePrefix="1" applyFont="1" applyBorder="1" applyAlignment="1">
      <alignment horizontal="left" vertical="top" wrapText="1"/>
    </xf>
    <xf numFmtId="0" fontId="17" fillId="0" borderId="9" xfId="4" applyFont="1" applyBorder="1" applyAlignment="1">
      <alignment horizontal="left" vertical="top" wrapText="1"/>
    </xf>
    <xf numFmtId="0" fontId="17" fillId="0" borderId="9" xfId="4" quotePrefix="1" applyFont="1" applyBorder="1" applyAlignment="1">
      <alignment horizontal="left" vertical="top" wrapText="1"/>
    </xf>
    <xf numFmtId="0" fontId="3" fillId="0" borderId="10" xfId="0" applyFont="1" applyBorder="1" applyAlignment="1">
      <alignment vertical="center" wrapText="1"/>
    </xf>
    <xf numFmtId="0" fontId="3" fillId="0" borderId="10" xfId="0" quotePrefix="1" applyFont="1" applyBorder="1" applyAlignment="1">
      <alignment horizontal="left" vertical="center" wrapText="1"/>
    </xf>
    <xf numFmtId="0" fontId="24" fillId="0" borderId="10" xfId="0" applyFont="1" applyBorder="1" applyAlignment="1">
      <alignment vertical="top" wrapText="1"/>
    </xf>
    <xf numFmtId="16" fontId="3" fillId="0" borderId="10" xfId="0" quotePrefix="1" applyNumberFormat="1" applyFont="1" applyBorder="1" applyAlignment="1">
      <alignment horizontal="left" vertical="center" wrapText="1"/>
    </xf>
    <xf numFmtId="0" fontId="25" fillId="0" borderId="11" xfId="0" applyFont="1" applyBorder="1" applyAlignment="1">
      <alignment vertical="center" wrapText="1"/>
    </xf>
    <xf numFmtId="0" fontId="24" fillId="0" borderId="10" xfId="0" applyFont="1" applyBorder="1" applyAlignment="1">
      <alignment vertical="center" wrapText="1"/>
    </xf>
    <xf numFmtId="0" fontId="22" fillId="0" borderId="10" xfId="0" applyFont="1" applyBorder="1" applyAlignment="1">
      <alignment vertical="center" wrapText="1"/>
    </xf>
    <xf numFmtId="0" fontId="25" fillId="0" borderId="12" xfId="0" applyFont="1" applyBorder="1" applyAlignment="1">
      <alignment vertical="center" wrapText="1"/>
    </xf>
    <xf numFmtId="0" fontId="27" fillId="0" borderId="0" xfId="0" quotePrefix="1" applyFont="1" applyAlignment="1">
      <alignment horizontal="left" vertical="top"/>
    </xf>
    <xf numFmtId="49" fontId="27" fillId="0" borderId="0" xfId="0" quotePrefix="1" applyNumberFormat="1" applyFont="1" applyAlignment="1">
      <alignment horizontal="left" vertical="top"/>
    </xf>
    <xf numFmtId="0" fontId="27" fillId="0" borderId="0" xfId="0" quotePrefix="1" applyFont="1" applyAlignment="1">
      <alignment horizontal="right" vertical="top" wrapText="1"/>
    </xf>
    <xf numFmtId="0" fontId="3" fillId="0" borderId="9" xfId="0" applyFont="1" applyBorder="1" applyAlignment="1">
      <alignment horizontal="center" vertical="center" wrapText="1"/>
    </xf>
    <xf numFmtId="49" fontId="0" fillId="0" borderId="0" xfId="0" applyNumberFormat="1"/>
    <xf numFmtId="0" fontId="11" fillId="0" borderId="0" xfId="0" applyFont="1" applyAlignment="1">
      <alignment vertical="center" wrapText="1"/>
    </xf>
    <xf numFmtId="0" fontId="0" fillId="0" borderId="0" xfId="0" applyAlignment="1">
      <alignment horizontal="left" vertical="top" wrapText="1"/>
    </xf>
    <xf numFmtId="0" fontId="28" fillId="0" borderId="0" xfId="0" applyFont="1" applyAlignment="1">
      <alignment horizontal="left"/>
    </xf>
    <xf numFmtId="49" fontId="28" fillId="0" borderId="0" xfId="0" applyNumberFormat="1" applyFont="1" applyAlignment="1">
      <alignment horizontal="left"/>
    </xf>
    <xf numFmtId="0" fontId="0" fillId="0" borderId="0" xfId="0" applyAlignment="1">
      <alignment horizontal="center"/>
    </xf>
    <xf numFmtId="49" fontId="0" fillId="0" borderId="0" xfId="0" applyNumberFormat="1" applyAlignment="1">
      <alignment horizontal="center"/>
    </xf>
    <xf numFmtId="0" fontId="4" fillId="0" borderId="0" xfId="0" applyFont="1" applyAlignment="1">
      <alignment vertical="center" wrapText="1"/>
    </xf>
    <xf numFmtId="0" fontId="3" fillId="0" borderId="0" xfId="0" applyFont="1" applyAlignment="1">
      <alignment vertical="center" wrapText="1"/>
    </xf>
    <xf numFmtId="0" fontId="11" fillId="0" borderId="9" xfId="0" applyFont="1" applyBorder="1" applyAlignment="1">
      <alignment vertical="center" wrapText="1"/>
    </xf>
    <xf numFmtId="0" fontId="3" fillId="0" borderId="9" xfId="0" quotePrefix="1" applyFont="1" applyBorder="1" applyAlignment="1">
      <alignment horizontal="center" vertical="center" wrapText="1"/>
    </xf>
    <xf numFmtId="0" fontId="12" fillId="2" borderId="6" xfId="2" quotePrefix="1" applyNumberFormat="1" applyFont="1" applyFill="1" applyBorder="1" applyAlignment="1">
      <alignment horizontal="left" vertical="top" wrapText="1"/>
    </xf>
    <xf numFmtId="0" fontId="13" fillId="2" borderId="6" xfId="2" applyNumberFormat="1" applyFont="1" applyFill="1" applyBorder="1" applyAlignment="1">
      <alignment horizontal="center" vertical="center" wrapText="1"/>
    </xf>
    <xf numFmtId="0" fontId="14" fillId="2" borderId="8" xfId="2" applyNumberFormat="1" applyFont="1" applyFill="1" applyBorder="1" applyAlignment="1">
      <alignment horizontal="center" vertical="center" wrapText="1"/>
    </xf>
    <xf numFmtId="0" fontId="14" fillId="2" borderId="7" xfId="2" applyNumberFormat="1" applyFont="1" applyFill="1" applyBorder="1" applyAlignment="1">
      <alignment horizontal="center" vertical="center" wrapText="1"/>
    </xf>
    <xf numFmtId="49" fontId="15" fillId="3" borderId="6" xfId="2" applyNumberFormat="1" applyFont="1" applyFill="1" applyBorder="1" applyAlignment="1">
      <alignment horizontal="right" vertical="center" wrapText="1"/>
    </xf>
    <xf numFmtId="49" fontId="15" fillId="3" borderId="8" xfId="2" applyNumberFormat="1" applyFont="1" applyFill="1" applyBorder="1" applyAlignment="1">
      <alignment horizontal="left" vertical="center" wrapText="1" indent="1"/>
    </xf>
    <xf numFmtId="0" fontId="7" fillId="3" borderId="9" xfId="2" quotePrefix="1" applyNumberFormat="1" applyFont="1" applyFill="1" applyBorder="1">
      <alignment vertical="center" wrapText="1"/>
    </xf>
    <xf numFmtId="0" fontId="7" fillId="3" borderId="6" xfId="2" quotePrefix="1" applyNumberFormat="1" applyFont="1" applyFill="1" applyBorder="1" applyAlignment="1">
      <alignment horizontal="center" vertical="center" wrapText="1"/>
    </xf>
    <xf numFmtId="0" fontId="7" fillId="3" borderId="9" xfId="2" quotePrefix="1" applyNumberFormat="1" applyFont="1" applyFill="1" applyBorder="1" applyAlignment="1">
      <alignment horizontal="center" vertical="center" wrapText="1"/>
    </xf>
    <xf numFmtId="49" fontId="7" fillId="2" borderId="6" xfId="2" applyNumberFormat="1" applyFont="1" applyFill="1" applyBorder="1" applyAlignment="1">
      <alignment horizontal="right" vertical="center" wrapText="1"/>
    </xf>
    <xf numFmtId="0" fontId="7" fillId="2" borderId="8" xfId="2" applyNumberFormat="1" applyFont="1" applyFill="1" applyBorder="1" applyAlignment="1">
      <alignment horizontal="left" vertical="center" wrapText="1" indent="1"/>
    </xf>
    <xf numFmtId="0" fontId="18" fillId="2" borderId="8" xfId="0" applyFont="1" applyFill="1" applyBorder="1"/>
    <xf numFmtId="0" fontId="19" fillId="2" borderId="8" xfId="2" applyNumberFormat="1" applyFont="1" applyFill="1" applyBorder="1">
      <alignment vertical="center" wrapText="1"/>
    </xf>
    <xf numFmtId="0" fontId="20" fillId="2" borderId="7" xfId="4" quotePrefix="1" applyFont="1" applyFill="1" applyBorder="1" applyAlignment="1">
      <alignment horizontal="right" vertical="center" readingOrder="1"/>
    </xf>
    <xf numFmtId="165" fontId="21" fillId="2" borderId="9" xfId="5" applyFont="1" applyFill="1" applyBorder="1" applyAlignment="1">
      <alignment vertical="center" wrapText="1"/>
    </xf>
    <xf numFmtId="2" fontId="21" fillId="2" borderId="9" xfId="5" applyNumberFormat="1" applyFont="1" applyFill="1" applyBorder="1" applyAlignment="1">
      <alignment vertical="center" wrapText="1"/>
    </xf>
    <xf numFmtId="49" fontId="7" fillId="3" borderId="6" xfId="2" applyNumberFormat="1" applyFont="1" applyFill="1" applyBorder="1" applyAlignment="1">
      <alignment horizontal="right" vertical="center" wrapText="1"/>
    </xf>
    <xf numFmtId="0" fontId="7" fillId="3" borderId="8" xfId="2" applyNumberFormat="1" applyFont="1" applyFill="1" applyBorder="1" applyAlignment="1">
      <alignment horizontal="left" vertical="center" wrapText="1" indent="1"/>
    </xf>
    <xf numFmtId="0" fontId="7" fillId="3" borderId="6" xfId="2" quotePrefix="1" applyNumberFormat="1" applyFont="1" applyFill="1" applyBorder="1">
      <alignment vertical="center" wrapText="1"/>
    </xf>
    <xf numFmtId="0" fontId="5" fillId="0" borderId="0" xfId="2" applyNumberFormat="1" applyFont="1" applyAlignment="1">
      <alignment horizontal="center" vertical="center" wrapText="1"/>
    </xf>
    <xf numFmtId="0" fontId="30" fillId="0" borderId="0" xfId="2" applyNumberFormat="1" applyFont="1" applyAlignment="1">
      <alignment horizontal="center" vertical="center" wrapText="1"/>
    </xf>
    <xf numFmtId="0" fontId="8" fillId="0" borderId="3" xfId="0" applyFont="1" applyBorder="1" applyAlignment="1">
      <alignment horizontal="left" vertical="top"/>
    </xf>
    <xf numFmtId="0" fontId="8" fillId="0" borderId="4" xfId="0" applyFont="1" applyBorder="1" applyAlignment="1">
      <alignment horizontal="left" vertical="top"/>
    </xf>
    <xf numFmtId="0" fontId="8" fillId="0" borderId="5" xfId="0" applyFont="1" applyBorder="1" applyAlignment="1">
      <alignment horizontal="left" vertical="top"/>
    </xf>
    <xf numFmtId="49" fontId="4" fillId="0" borderId="0" xfId="2" applyNumberFormat="1" applyFont="1" applyAlignment="1">
      <alignment horizontal="right" vertical="center" wrapText="1"/>
    </xf>
    <xf numFmtId="49" fontId="5" fillId="0" borderId="1" xfId="2" applyNumberFormat="1" applyFont="1" applyBorder="1" applyAlignment="1">
      <alignment horizontal="center" vertical="center" wrapText="1"/>
    </xf>
    <xf numFmtId="0" fontId="6" fillId="0" borderId="2" xfId="0" applyFont="1" applyBorder="1" applyAlignment="1">
      <alignment horizontal="center" vertical="center"/>
    </xf>
    <xf numFmtId="0" fontId="9" fillId="0" borderId="0" xfId="2" applyNumberFormat="1" applyFont="1" applyAlignment="1">
      <alignment horizontal="center" vertical="center" wrapText="1"/>
    </xf>
    <xf numFmtId="49" fontId="5" fillId="0" borderId="0" xfId="2" applyNumberFormat="1" applyFont="1" applyAlignment="1">
      <alignment horizontal="center" vertical="center" wrapText="1"/>
    </xf>
    <xf numFmtId="0" fontId="5" fillId="0" borderId="0" xfId="2" applyNumberFormat="1" applyFont="1" applyAlignment="1">
      <alignment horizontal="center" vertical="center" wrapText="1"/>
    </xf>
    <xf numFmtId="0" fontId="4" fillId="0" borderId="6" xfId="2" applyNumberFormat="1" applyFont="1" applyBorder="1" applyAlignment="1">
      <alignment horizontal="right" vertical="top" wrapText="1"/>
    </xf>
    <xf numFmtId="0" fontId="4" fillId="0" borderId="7" xfId="2" applyNumberFormat="1" applyFont="1" applyBorder="1" applyAlignment="1">
      <alignment horizontal="right" vertical="top" wrapText="1"/>
    </xf>
    <xf numFmtId="0" fontId="4" fillId="0" borderId="6" xfId="2" quotePrefix="1" applyNumberFormat="1" applyFont="1" applyBorder="1" applyAlignment="1">
      <alignment horizontal="left" vertical="top" wrapText="1"/>
    </xf>
    <xf numFmtId="0" fontId="4" fillId="0" borderId="8" xfId="2" quotePrefix="1" applyNumberFormat="1" applyFont="1" applyBorder="1" applyAlignment="1">
      <alignment horizontal="left" vertical="top" wrapText="1"/>
    </xf>
    <xf numFmtId="0" fontId="4" fillId="0" borderId="7" xfId="2" quotePrefix="1" applyNumberFormat="1" applyFont="1" applyBorder="1" applyAlignment="1">
      <alignment horizontal="left" vertical="top" wrapText="1"/>
    </xf>
    <xf numFmtId="0" fontId="22" fillId="0" borderId="9" xfId="2" quotePrefix="1" applyNumberFormat="1" applyFont="1" applyBorder="1" applyAlignment="1">
      <alignment horizontal="center" vertical="center" wrapText="1"/>
    </xf>
    <xf numFmtId="49" fontId="9" fillId="2" borderId="6" xfId="2" quotePrefix="1" applyNumberFormat="1" applyFont="1" applyFill="1" applyBorder="1" applyAlignment="1">
      <alignment horizontal="center" vertical="center" wrapText="1"/>
    </xf>
    <xf numFmtId="49" fontId="9" fillId="2" borderId="7" xfId="2" applyNumberFormat="1" applyFont="1" applyFill="1" applyBorder="1" applyAlignment="1">
      <alignment horizontal="center" vertical="center" wrapText="1"/>
    </xf>
    <xf numFmtId="0" fontId="7" fillId="3" borderId="6" xfId="2" quotePrefix="1" applyNumberFormat="1" applyFont="1" applyFill="1" applyBorder="1" applyAlignment="1">
      <alignment horizontal="center" vertical="center" wrapText="1"/>
    </xf>
    <xf numFmtId="0" fontId="7" fillId="3" borderId="7" xfId="2" quotePrefix="1" applyNumberFormat="1" applyFont="1" applyFill="1" applyBorder="1" applyAlignment="1">
      <alignment horizontal="center" vertical="center" wrapText="1"/>
    </xf>
    <xf numFmtId="0" fontId="3" fillId="0" borderId="6" xfId="0" applyFont="1" applyBorder="1" applyAlignment="1">
      <alignment horizontal="left" vertical="center" wrapText="1"/>
    </xf>
    <xf numFmtId="0" fontId="3" fillId="0" borderId="7" xfId="0" applyFont="1" applyBorder="1" applyAlignment="1">
      <alignment horizontal="left" vertical="center" wrapText="1"/>
    </xf>
    <xf numFmtId="0" fontId="3" fillId="0" borderId="9" xfId="0" applyFont="1" applyBorder="1" applyAlignment="1">
      <alignment horizontal="center" vertical="center" wrapText="1"/>
    </xf>
    <xf numFmtId="0" fontId="4" fillId="0" borderId="9" xfId="0" applyFont="1" applyBorder="1" applyAlignment="1">
      <alignment horizontal="center" vertical="center" wrapText="1"/>
    </xf>
    <xf numFmtId="0" fontId="11" fillId="0" borderId="6" xfId="0" applyFont="1" applyBorder="1" applyAlignment="1">
      <alignment horizontal="left" vertical="center" wrapText="1"/>
    </xf>
    <xf numFmtId="0" fontId="11" fillId="0" borderId="7" xfId="0" applyFont="1" applyBorder="1" applyAlignment="1">
      <alignment horizontal="left" vertical="center" wrapText="1"/>
    </xf>
    <xf numFmtId="0" fontId="11" fillId="0" borderId="9" xfId="0" applyFont="1" applyBorder="1" applyAlignment="1">
      <alignment horizontal="center" vertical="center" wrapText="1"/>
    </xf>
    <xf numFmtId="0" fontId="4" fillId="0" borderId="6" xfId="0" applyFont="1" applyBorder="1" applyAlignment="1">
      <alignment horizontal="center" vertical="center" wrapText="1"/>
    </xf>
    <xf numFmtId="0" fontId="4" fillId="0" borderId="7" xfId="0" applyFont="1" applyBorder="1" applyAlignment="1">
      <alignment horizontal="center" vertical="center" wrapText="1"/>
    </xf>
  </cellXfs>
  <cellStyles count="6">
    <cellStyle name="Currency" xfId="1" builtinId="4"/>
    <cellStyle name="Currency 2" xfId="5" xr:uid="{E38BA962-ECAD-431B-A164-E0F7AACAB788}"/>
    <cellStyle name="Normal" xfId="0" builtinId="0"/>
    <cellStyle name="Normal 2" xfId="3" xr:uid="{80630D68-F103-49BC-9B91-9BF05282720B}"/>
    <cellStyle name="Normal 2 5" xfId="4" xr:uid="{6F8594B4-6573-4B5C-BDA3-437C550E0FEC}"/>
    <cellStyle name="Normal 4" xfId="2" xr:uid="{E98D593D-5744-43A3-9B1B-4A937074667C}"/>
  </cellStyles>
  <dxfs count="0"/>
  <tableStyles count="0" defaultTableStyle="TableStyleMedium2" defaultPivotStyle="PivotStyleLight16"/>
  <colors>
    <mruColors>
      <color rgb="FFFF99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5.xml.rels><?xml version="1.0" encoding="UTF-8" standalone="yes"?>
<Relationships xmlns="http://schemas.openxmlformats.org/package/2006/relationships"><Relationship Id="rId2" Type="http://schemas.openxmlformats.org/officeDocument/2006/relationships/comments" Target="../comments4.xml"/><Relationship Id="rId1" Type="http://schemas.openxmlformats.org/officeDocument/2006/relationships/vmlDrawing" Target="../drawings/vmlDrawing4.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86D82E-4A9A-4F18-8446-F709C4BF1ADE}">
  <dimension ref="A1:E7"/>
  <sheetViews>
    <sheetView workbookViewId="0">
      <selection activeCell="H14" sqref="H14"/>
    </sheetView>
  </sheetViews>
  <sheetFormatPr defaultRowHeight="14.4" x14ac:dyDescent="0.3"/>
  <cols>
    <col min="1" max="1" width="10.6640625" customWidth="1"/>
    <col min="2" max="2" width="65.109375" customWidth="1"/>
    <col min="3" max="3" width="13" customWidth="1"/>
    <col min="4" max="4" width="16.88671875" customWidth="1"/>
    <col min="5" max="5" width="13.6640625" customWidth="1"/>
  </cols>
  <sheetData>
    <row r="1" spans="1:5" ht="37.5" customHeight="1" x14ac:dyDescent="0.3">
      <c r="A1" s="1"/>
      <c r="B1" s="67" t="s">
        <v>124</v>
      </c>
      <c r="C1" s="67"/>
      <c r="D1" s="67"/>
      <c r="E1" s="67"/>
    </row>
    <row r="2" spans="1:5" ht="16.2" x14ac:dyDescent="0.3">
      <c r="A2" s="68" t="s">
        <v>123</v>
      </c>
      <c r="B2" s="68"/>
      <c r="C2" s="68"/>
      <c r="D2" s="68"/>
      <c r="E2" s="68"/>
    </row>
    <row r="3" spans="1:5" ht="27.6" x14ac:dyDescent="0.3">
      <c r="A3" s="2" t="s">
        <v>0</v>
      </c>
      <c r="B3" s="69" t="s">
        <v>1</v>
      </c>
      <c r="C3" s="69"/>
      <c r="D3" s="69"/>
      <c r="E3" s="2" t="s">
        <v>2</v>
      </c>
    </row>
    <row r="4" spans="1:5" x14ac:dyDescent="0.3">
      <c r="A4" s="3">
        <v>1</v>
      </c>
      <c r="B4" s="64" t="str">
        <f>'1'!C30</f>
        <v>Konvencionālie instrumenti kohleāro implantu ievietošanai</v>
      </c>
      <c r="C4" s="65"/>
      <c r="D4" s="66"/>
      <c r="E4" s="4"/>
    </row>
    <row r="5" spans="1:5" x14ac:dyDescent="0.3">
      <c r="A5" s="3">
        <v>2</v>
      </c>
      <c r="B5" s="64" t="str">
        <f>'2'!C30</f>
        <v>Mikroinstrumenti kohleāro implantu ievietošanai</v>
      </c>
      <c r="C5" s="65"/>
      <c r="D5" s="66"/>
      <c r="E5" s="4"/>
    </row>
    <row r="6" spans="1:5" x14ac:dyDescent="0.3">
      <c r="A6" s="3">
        <v>3</v>
      </c>
      <c r="B6" s="64" t="str">
        <f>'3'!C30</f>
        <v>Papildinstrumenti kohleāro implantu ievietošanai</v>
      </c>
      <c r="C6" s="65"/>
      <c r="D6" s="66"/>
      <c r="E6" s="4"/>
    </row>
    <row r="7" spans="1:5" x14ac:dyDescent="0.3">
      <c r="A7" s="3">
        <v>4</v>
      </c>
      <c r="B7" s="64" t="str">
        <f>'4'!C21</f>
        <v>Spēka instrumentu konsole ar irigācijas sistēmu kohlearo implantu ievietošanai</v>
      </c>
      <c r="C7" s="65"/>
      <c r="D7" s="66"/>
      <c r="E7" s="4"/>
    </row>
  </sheetData>
  <mergeCells count="7">
    <mergeCell ref="B7:D7"/>
    <mergeCell ref="B6:D6"/>
    <mergeCell ref="B1:E1"/>
    <mergeCell ref="A2:E2"/>
    <mergeCell ref="B3:D3"/>
    <mergeCell ref="B4:D4"/>
    <mergeCell ref="B5:D5"/>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CE6087-3766-4DDA-A36C-284D7EAF3113}">
  <dimension ref="A1:G101"/>
  <sheetViews>
    <sheetView zoomScale="85" zoomScaleNormal="85" workbookViewId="0">
      <selection activeCell="A4" sqref="A4:G4"/>
    </sheetView>
  </sheetViews>
  <sheetFormatPr defaultRowHeight="14.4" x14ac:dyDescent="0.3"/>
  <cols>
    <col min="1" max="1" width="4.44140625" customWidth="1"/>
    <col min="2" max="2" width="5" customWidth="1"/>
    <col min="3" max="3" width="55.5546875" customWidth="1"/>
    <col min="4" max="4" width="26" customWidth="1"/>
    <col min="5" max="5" width="22.109375" customWidth="1"/>
    <col min="6" max="6" width="12.5546875" customWidth="1"/>
    <col min="7" max="7" width="15.88671875" customWidth="1"/>
  </cols>
  <sheetData>
    <row r="1" spans="1:7" ht="43.5" customHeight="1" x14ac:dyDescent="0.3">
      <c r="A1" s="67" t="s">
        <v>234</v>
      </c>
      <c r="B1" s="67"/>
      <c r="C1" s="67"/>
      <c r="D1" s="67"/>
      <c r="E1" s="67"/>
      <c r="F1" s="67"/>
      <c r="G1" s="67"/>
    </row>
    <row r="2" spans="1:7" s="5" customFormat="1" ht="15.75" customHeight="1" x14ac:dyDescent="0.25">
      <c r="A2" s="70" t="s">
        <v>3</v>
      </c>
      <c r="B2" s="70"/>
      <c r="C2" s="70"/>
      <c r="D2" s="70"/>
      <c r="E2" s="70"/>
      <c r="F2" s="70"/>
      <c r="G2" s="70"/>
    </row>
    <row r="3" spans="1:7" s="5" customFormat="1" ht="15.75" customHeight="1" x14ac:dyDescent="0.25">
      <c r="A3" s="71" t="str">
        <f>Saturs!A2</f>
        <v>BAHA implantu operācijām nepieciešamo ķirurģisko instrumentu piegāde</v>
      </c>
      <c r="B3" s="72"/>
      <c r="C3" s="72"/>
      <c r="D3" s="72"/>
      <c r="E3" s="72"/>
      <c r="F3" s="72"/>
      <c r="G3" s="72"/>
    </row>
    <row r="4" spans="1:7" s="5" customFormat="1" ht="15.75" customHeight="1" x14ac:dyDescent="0.25">
      <c r="A4" s="72" t="s">
        <v>235</v>
      </c>
      <c r="B4" s="72"/>
      <c r="C4" s="72"/>
      <c r="D4" s="72"/>
      <c r="E4" s="72"/>
      <c r="F4" s="72"/>
      <c r="G4" s="72"/>
    </row>
    <row r="5" spans="1:7" s="5" customFormat="1" ht="15.75" customHeight="1" x14ac:dyDescent="0.25">
      <c r="A5" s="72" t="str">
        <f>CONCATENATE("",A30,"pozīcija ",C30," ")</f>
        <v xml:space="preserve">1.pozīcija Konvencionālie instrumenti kohleāro implantu ievietošanai </v>
      </c>
      <c r="B5" s="72"/>
      <c r="C5" s="72"/>
      <c r="D5" s="72"/>
      <c r="E5" s="72"/>
      <c r="F5" s="72"/>
      <c r="G5" s="72"/>
    </row>
    <row r="6" spans="1:7" s="5" customFormat="1" ht="15.75" customHeight="1" x14ac:dyDescent="0.25">
      <c r="A6" s="62"/>
      <c r="B6" s="62"/>
      <c r="C6" s="63" t="s">
        <v>232</v>
      </c>
      <c r="D6" s="62"/>
      <c r="E6" s="62"/>
      <c r="F6" s="62"/>
      <c r="G6" s="62"/>
    </row>
    <row r="7" spans="1:7" s="5" customFormat="1" ht="16.2" x14ac:dyDescent="0.35">
      <c r="A7" s="6" t="s">
        <v>4</v>
      </c>
      <c r="B7" s="7"/>
      <c r="C7" s="8"/>
      <c r="D7" s="8"/>
      <c r="E7" s="8"/>
      <c r="F7" s="8"/>
      <c r="G7" s="9" t="s">
        <v>5</v>
      </c>
    </row>
    <row r="8" spans="1:7" s="5" customFormat="1" ht="17.25" customHeight="1" x14ac:dyDescent="0.25">
      <c r="A8" s="73">
        <v>1</v>
      </c>
      <c r="B8" s="74"/>
      <c r="C8" s="75" t="s">
        <v>6</v>
      </c>
      <c r="D8" s="76"/>
      <c r="E8" s="76"/>
      <c r="F8" s="77"/>
      <c r="G8" s="10"/>
    </row>
    <row r="9" spans="1:7" x14ac:dyDescent="0.3">
      <c r="A9" s="73">
        <v>2</v>
      </c>
      <c r="B9" s="74"/>
      <c r="C9" s="75" t="s">
        <v>7</v>
      </c>
      <c r="D9" s="76"/>
      <c r="E9" s="76"/>
      <c r="F9" s="77"/>
      <c r="G9" s="10"/>
    </row>
    <row r="10" spans="1:7" ht="26.25" customHeight="1" x14ac:dyDescent="0.3">
      <c r="A10" s="73">
        <v>3</v>
      </c>
      <c r="B10" s="74"/>
      <c r="C10" s="75" t="s">
        <v>8</v>
      </c>
      <c r="D10" s="76"/>
      <c r="E10" s="76"/>
      <c r="F10" s="77"/>
      <c r="G10" s="10"/>
    </row>
    <row r="11" spans="1:7" ht="15.75" customHeight="1" x14ac:dyDescent="0.3">
      <c r="A11" s="73">
        <v>4</v>
      </c>
      <c r="B11" s="74"/>
      <c r="C11" s="75" t="s">
        <v>9</v>
      </c>
      <c r="D11" s="76"/>
      <c r="E11" s="76"/>
      <c r="F11" s="77"/>
      <c r="G11" s="10"/>
    </row>
    <row r="12" spans="1:7" ht="39.75" customHeight="1" x14ac:dyDescent="0.3">
      <c r="A12" s="73">
        <v>5</v>
      </c>
      <c r="B12" s="74"/>
      <c r="C12" s="75" t="s">
        <v>10</v>
      </c>
      <c r="D12" s="76"/>
      <c r="E12" s="76"/>
      <c r="F12" s="77"/>
      <c r="G12" s="10"/>
    </row>
    <row r="13" spans="1:7" ht="26.25" customHeight="1" x14ac:dyDescent="0.3">
      <c r="A13" s="73">
        <v>6</v>
      </c>
      <c r="B13" s="74"/>
      <c r="C13" s="75" t="s">
        <v>11</v>
      </c>
      <c r="D13" s="76"/>
      <c r="E13" s="76"/>
      <c r="F13" s="77"/>
      <c r="G13" s="10"/>
    </row>
    <row r="14" spans="1:7" ht="15" customHeight="1" x14ac:dyDescent="0.3">
      <c r="A14" s="73">
        <v>7</v>
      </c>
      <c r="B14" s="74"/>
      <c r="C14" s="75" t="s">
        <v>12</v>
      </c>
      <c r="D14" s="76"/>
      <c r="E14" s="76"/>
      <c r="F14" s="77"/>
      <c r="G14" s="10"/>
    </row>
    <row r="15" spans="1:7" ht="37.5" customHeight="1" x14ac:dyDescent="0.3">
      <c r="A15" s="73">
        <v>8</v>
      </c>
      <c r="B15" s="74"/>
      <c r="C15" s="75" t="s">
        <v>13</v>
      </c>
      <c r="D15" s="76"/>
      <c r="E15" s="76"/>
      <c r="F15" s="77"/>
      <c r="G15" s="10"/>
    </row>
    <row r="16" spans="1:7" ht="40.5" customHeight="1" x14ac:dyDescent="0.3">
      <c r="A16" s="73">
        <v>9</v>
      </c>
      <c r="B16" s="74"/>
      <c r="C16" s="75" t="s">
        <v>14</v>
      </c>
      <c r="D16" s="76"/>
      <c r="E16" s="76"/>
      <c r="F16" s="77"/>
      <c r="G16" s="10"/>
    </row>
    <row r="17" spans="1:7" ht="38.25" customHeight="1" x14ac:dyDescent="0.3">
      <c r="A17" s="73">
        <v>10</v>
      </c>
      <c r="B17" s="74"/>
      <c r="C17" s="75" t="s">
        <v>15</v>
      </c>
      <c r="D17" s="76"/>
      <c r="E17" s="76"/>
      <c r="F17" s="77"/>
      <c r="G17" s="10"/>
    </row>
    <row r="18" spans="1:7" ht="27.75" customHeight="1" x14ac:dyDescent="0.3">
      <c r="A18" s="73">
        <v>11</v>
      </c>
      <c r="B18" s="74"/>
      <c r="C18" s="75" t="s">
        <v>16</v>
      </c>
      <c r="D18" s="76"/>
      <c r="E18" s="76"/>
      <c r="F18" s="77"/>
      <c r="G18" s="10"/>
    </row>
    <row r="19" spans="1:7" ht="15.75" customHeight="1" x14ac:dyDescent="0.3">
      <c r="A19" s="73">
        <v>12</v>
      </c>
      <c r="B19" s="74"/>
      <c r="C19" s="75" t="s">
        <v>17</v>
      </c>
      <c r="D19" s="76"/>
      <c r="E19" s="76"/>
      <c r="F19" s="77"/>
      <c r="G19" s="10"/>
    </row>
    <row r="20" spans="1:7" ht="27" customHeight="1" x14ac:dyDescent="0.3">
      <c r="A20" s="73">
        <v>13</v>
      </c>
      <c r="B20" s="74"/>
      <c r="C20" s="75" t="s">
        <v>18</v>
      </c>
      <c r="D20" s="76"/>
      <c r="E20" s="76"/>
      <c r="F20" s="77"/>
      <c r="G20" s="10"/>
    </row>
    <row r="21" spans="1:7" ht="42" customHeight="1" x14ac:dyDescent="0.3">
      <c r="A21" s="73">
        <v>14</v>
      </c>
      <c r="B21" s="74"/>
      <c r="C21" s="75" t="s">
        <v>19</v>
      </c>
      <c r="D21" s="76"/>
      <c r="E21" s="76"/>
      <c r="F21" s="77"/>
      <c r="G21" s="10"/>
    </row>
    <row r="22" spans="1:7" ht="54.75" customHeight="1" x14ac:dyDescent="0.3">
      <c r="A22" s="73">
        <v>15</v>
      </c>
      <c r="B22" s="74"/>
      <c r="C22" s="75" t="s">
        <v>20</v>
      </c>
      <c r="D22" s="76"/>
      <c r="E22" s="76"/>
      <c r="F22" s="77"/>
      <c r="G22" s="10"/>
    </row>
    <row r="23" spans="1:7" x14ac:dyDescent="0.3">
      <c r="A23" s="73">
        <v>16</v>
      </c>
      <c r="B23" s="74"/>
      <c r="C23" s="75" t="s">
        <v>21</v>
      </c>
      <c r="D23" s="76"/>
      <c r="E23" s="76"/>
      <c r="F23" s="77"/>
      <c r="G23" s="10"/>
    </row>
    <row r="24" spans="1:7" ht="15" customHeight="1" x14ac:dyDescent="0.3">
      <c r="A24" s="73">
        <v>17</v>
      </c>
      <c r="B24" s="74"/>
      <c r="C24" s="75" t="s">
        <v>22</v>
      </c>
      <c r="D24" s="76"/>
      <c r="E24" s="76"/>
      <c r="F24" s="77"/>
      <c r="G24" s="10"/>
    </row>
    <row r="25" spans="1:7" ht="39" customHeight="1" x14ac:dyDescent="0.3">
      <c r="A25" s="73">
        <v>18</v>
      </c>
      <c r="B25" s="74"/>
      <c r="C25" s="75" t="s">
        <v>23</v>
      </c>
      <c r="D25" s="76"/>
      <c r="E25" s="76"/>
      <c r="F25" s="77"/>
      <c r="G25" s="10"/>
    </row>
    <row r="26" spans="1:7" ht="13.5" customHeight="1" x14ac:dyDescent="0.3">
      <c r="A26" s="73">
        <v>19</v>
      </c>
      <c r="B26" s="74"/>
      <c r="C26" s="75" t="s">
        <v>24</v>
      </c>
      <c r="D26" s="76"/>
      <c r="E26" s="76"/>
      <c r="F26" s="77"/>
      <c r="G26" s="10"/>
    </row>
    <row r="27" spans="1:7" ht="13.5" customHeight="1" x14ac:dyDescent="0.3">
      <c r="A27" s="73">
        <v>20</v>
      </c>
      <c r="B27" s="74"/>
      <c r="C27" s="75" t="s">
        <v>25</v>
      </c>
      <c r="D27" s="76"/>
      <c r="E27" s="76"/>
      <c r="F27" s="77"/>
      <c r="G27" s="10"/>
    </row>
    <row r="28" spans="1:7" ht="13.5" customHeight="1" x14ac:dyDescent="0.3">
      <c r="A28" s="73">
        <v>21</v>
      </c>
      <c r="B28" s="74"/>
      <c r="C28" s="75" t="s">
        <v>26</v>
      </c>
      <c r="D28" s="76"/>
      <c r="E28" s="76"/>
      <c r="F28" s="77"/>
      <c r="G28" s="10"/>
    </row>
    <row r="30" spans="1:7" ht="30" x14ac:dyDescent="0.3">
      <c r="A30" s="79" t="s">
        <v>122</v>
      </c>
      <c r="B30" s="80"/>
      <c r="C30" s="43" t="s">
        <v>71</v>
      </c>
      <c r="D30" s="44"/>
      <c r="E30" s="45"/>
      <c r="F30" s="45"/>
      <c r="G30" s="46"/>
    </row>
    <row r="31" spans="1:7" ht="39.6" x14ac:dyDescent="0.3">
      <c r="A31" s="47"/>
      <c r="B31" s="48"/>
      <c r="C31" s="49" t="s">
        <v>27</v>
      </c>
      <c r="D31" s="50" t="s">
        <v>28</v>
      </c>
      <c r="E31" s="51" t="s">
        <v>29</v>
      </c>
      <c r="F31" s="51" t="s">
        <v>30</v>
      </c>
      <c r="G31" s="51" t="s">
        <v>31</v>
      </c>
    </row>
    <row r="32" spans="1:7" ht="39.6" x14ac:dyDescent="0.3">
      <c r="A32" s="11" t="str">
        <f>$A$30</f>
        <v>1.</v>
      </c>
      <c r="B32" s="12" t="s">
        <v>32</v>
      </c>
      <c r="C32" s="13" t="s">
        <v>72</v>
      </c>
      <c r="D32" s="14"/>
      <c r="E32" s="15"/>
      <c r="F32" s="15">
        <v>4</v>
      </c>
      <c r="G32" s="16">
        <v>0</v>
      </c>
    </row>
    <row r="33" spans="1:7" ht="39.6" x14ac:dyDescent="0.3">
      <c r="A33" s="11" t="str">
        <f t="shared" ref="A33:A65" si="0">$A$30</f>
        <v>1.</v>
      </c>
      <c r="B33" s="12" t="s">
        <v>33</v>
      </c>
      <c r="C33" s="13" t="s">
        <v>183</v>
      </c>
      <c r="D33" s="14"/>
      <c r="E33" s="15"/>
      <c r="F33" s="15">
        <v>4</v>
      </c>
      <c r="G33" s="16">
        <v>0</v>
      </c>
    </row>
    <row r="34" spans="1:7" ht="39.6" x14ac:dyDescent="0.3">
      <c r="A34" s="11" t="str">
        <f t="shared" si="0"/>
        <v>1.</v>
      </c>
      <c r="B34" s="12" t="s">
        <v>34</v>
      </c>
      <c r="C34" s="17" t="s">
        <v>73</v>
      </c>
      <c r="D34" s="14"/>
      <c r="E34" s="15"/>
      <c r="F34" s="15">
        <v>4</v>
      </c>
      <c r="G34" s="16">
        <v>0</v>
      </c>
    </row>
    <row r="35" spans="1:7" ht="66" x14ac:dyDescent="0.3">
      <c r="A35" s="11" t="str">
        <f t="shared" si="0"/>
        <v>1.</v>
      </c>
      <c r="B35" s="12" t="s">
        <v>35</v>
      </c>
      <c r="C35" s="17" t="s">
        <v>74</v>
      </c>
      <c r="D35" s="14"/>
      <c r="E35" s="15"/>
      <c r="F35" s="15">
        <v>2</v>
      </c>
      <c r="G35" s="16">
        <v>0</v>
      </c>
    </row>
    <row r="36" spans="1:7" ht="39.6" x14ac:dyDescent="0.3">
      <c r="A36" s="11" t="str">
        <f t="shared" si="0"/>
        <v>1.</v>
      </c>
      <c r="B36" s="12" t="s">
        <v>36</v>
      </c>
      <c r="C36" s="17" t="s">
        <v>75</v>
      </c>
      <c r="D36" s="14"/>
      <c r="E36" s="15"/>
      <c r="F36" s="15">
        <v>6</v>
      </c>
      <c r="G36" s="16">
        <v>0</v>
      </c>
    </row>
    <row r="37" spans="1:7" ht="39.6" x14ac:dyDescent="0.3">
      <c r="A37" s="11" t="str">
        <f t="shared" si="0"/>
        <v>1.</v>
      </c>
      <c r="B37" s="12" t="s">
        <v>37</v>
      </c>
      <c r="C37" s="13" t="s">
        <v>76</v>
      </c>
      <c r="D37" s="14"/>
      <c r="E37" s="15"/>
      <c r="F37" s="15">
        <v>2</v>
      </c>
      <c r="G37" s="16">
        <v>0</v>
      </c>
    </row>
    <row r="38" spans="1:7" ht="79.2" x14ac:dyDescent="0.3">
      <c r="A38" s="11" t="str">
        <f t="shared" si="0"/>
        <v>1.</v>
      </c>
      <c r="B38" s="12" t="s">
        <v>38</v>
      </c>
      <c r="C38" s="17" t="s">
        <v>77</v>
      </c>
      <c r="D38" s="14"/>
      <c r="E38" s="15"/>
      <c r="F38" s="15">
        <v>12</v>
      </c>
      <c r="G38" s="16">
        <v>0</v>
      </c>
    </row>
    <row r="39" spans="1:7" ht="52.8" x14ac:dyDescent="0.3">
      <c r="A39" s="11" t="str">
        <f t="shared" si="0"/>
        <v>1.</v>
      </c>
      <c r="B39" s="12" t="s">
        <v>39</v>
      </c>
      <c r="C39" s="17" t="s">
        <v>184</v>
      </c>
      <c r="D39" s="14"/>
      <c r="E39" s="15"/>
      <c r="F39" s="15">
        <v>2</v>
      </c>
      <c r="G39" s="16">
        <v>0</v>
      </c>
    </row>
    <row r="40" spans="1:7" ht="39.6" x14ac:dyDescent="0.3">
      <c r="A40" s="11" t="str">
        <f t="shared" si="0"/>
        <v>1.</v>
      </c>
      <c r="B40" s="12" t="s">
        <v>40</v>
      </c>
      <c r="C40" s="17" t="s">
        <v>185</v>
      </c>
      <c r="D40" s="14"/>
      <c r="E40" s="15"/>
      <c r="F40" s="15">
        <v>2</v>
      </c>
      <c r="G40" s="16">
        <v>0</v>
      </c>
    </row>
    <row r="41" spans="1:7" ht="39.6" x14ac:dyDescent="0.3">
      <c r="A41" s="11" t="str">
        <f t="shared" si="0"/>
        <v>1.</v>
      </c>
      <c r="B41" s="12" t="s">
        <v>41</v>
      </c>
      <c r="C41" s="13" t="s">
        <v>78</v>
      </c>
      <c r="D41" s="14"/>
      <c r="E41" s="15"/>
      <c r="F41" s="15">
        <v>2</v>
      </c>
      <c r="G41" s="16">
        <v>0</v>
      </c>
    </row>
    <row r="42" spans="1:7" ht="39.6" x14ac:dyDescent="0.3">
      <c r="A42" s="11" t="str">
        <f t="shared" si="0"/>
        <v>1.</v>
      </c>
      <c r="B42" s="12" t="s">
        <v>42</v>
      </c>
      <c r="C42" s="13" t="s">
        <v>79</v>
      </c>
      <c r="D42" s="14"/>
      <c r="E42" s="15"/>
      <c r="F42" s="15">
        <v>2</v>
      </c>
      <c r="G42" s="16">
        <v>0</v>
      </c>
    </row>
    <row r="43" spans="1:7" ht="52.8" x14ac:dyDescent="0.3">
      <c r="A43" s="11" t="str">
        <f t="shared" si="0"/>
        <v>1.</v>
      </c>
      <c r="B43" s="12" t="s">
        <v>43</v>
      </c>
      <c r="C43" s="13" t="s">
        <v>80</v>
      </c>
      <c r="D43" s="14"/>
      <c r="E43" s="15"/>
      <c r="F43" s="15">
        <v>2</v>
      </c>
      <c r="G43" s="16">
        <v>0</v>
      </c>
    </row>
    <row r="44" spans="1:7" ht="52.8" x14ac:dyDescent="0.3">
      <c r="A44" s="11" t="str">
        <f t="shared" si="0"/>
        <v>1.</v>
      </c>
      <c r="B44" s="12" t="s">
        <v>44</v>
      </c>
      <c r="C44" s="13" t="s">
        <v>81</v>
      </c>
      <c r="D44" s="14"/>
      <c r="E44" s="15"/>
      <c r="F44" s="15">
        <v>2</v>
      </c>
      <c r="G44" s="16">
        <v>0</v>
      </c>
    </row>
    <row r="45" spans="1:7" ht="52.8" x14ac:dyDescent="0.3">
      <c r="A45" s="11" t="str">
        <f t="shared" si="0"/>
        <v>1.</v>
      </c>
      <c r="B45" s="12" t="s">
        <v>45</v>
      </c>
      <c r="C45" s="13" t="s">
        <v>186</v>
      </c>
      <c r="D45" s="14"/>
      <c r="E45" s="15"/>
      <c r="F45" s="15">
        <v>2</v>
      </c>
      <c r="G45" s="16">
        <v>0</v>
      </c>
    </row>
    <row r="46" spans="1:7" ht="52.8" x14ac:dyDescent="0.3">
      <c r="A46" s="11" t="str">
        <f t="shared" si="0"/>
        <v>1.</v>
      </c>
      <c r="B46" s="12" t="s">
        <v>46</v>
      </c>
      <c r="C46" s="13" t="s">
        <v>188</v>
      </c>
      <c r="D46" s="14"/>
      <c r="E46" s="15"/>
      <c r="F46" s="15">
        <v>2</v>
      </c>
      <c r="G46" s="16">
        <v>0</v>
      </c>
    </row>
    <row r="47" spans="1:7" ht="52.8" x14ac:dyDescent="0.3">
      <c r="A47" s="11" t="str">
        <f t="shared" si="0"/>
        <v>1.</v>
      </c>
      <c r="B47" s="12" t="s">
        <v>47</v>
      </c>
      <c r="C47" s="13" t="s">
        <v>187</v>
      </c>
      <c r="D47" s="14"/>
      <c r="E47" s="15"/>
      <c r="F47" s="15">
        <v>2</v>
      </c>
      <c r="G47" s="16">
        <v>0</v>
      </c>
    </row>
    <row r="48" spans="1:7" ht="52.8" x14ac:dyDescent="0.3">
      <c r="A48" s="11" t="str">
        <f t="shared" si="0"/>
        <v>1.</v>
      </c>
      <c r="B48" s="12" t="s">
        <v>48</v>
      </c>
      <c r="C48" s="13" t="s">
        <v>189</v>
      </c>
      <c r="D48" s="14"/>
      <c r="E48" s="15"/>
      <c r="F48" s="15">
        <v>2</v>
      </c>
      <c r="G48" s="16">
        <v>0</v>
      </c>
    </row>
    <row r="49" spans="1:7" ht="52.8" x14ac:dyDescent="0.3">
      <c r="A49" s="11" t="str">
        <f t="shared" si="0"/>
        <v>1.</v>
      </c>
      <c r="B49" s="12" t="s">
        <v>49</v>
      </c>
      <c r="C49" s="17" t="s">
        <v>190</v>
      </c>
      <c r="D49" s="14"/>
      <c r="E49" s="15"/>
      <c r="F49" s="15">
        <v>2</v>
      </c>
      <c r="G49" s="16">
        <v>0</v>
      </c>
    </row>
    <row r="50" spans="1:7" ht="52.8" x14ac:dyDescent="0.3">
      <c r="A50" s="11" t="str">
        <f t="shared" si="0"/>
        <v>1.</v>
      </c>
      <c r="B50" s="12" t="s">
        <v>50</v>
      </c>
      <c r="C50" s="17" t="s">
        <v>191</v>
      </c>
      <c r="D50" s="14"/>
      <c r="E50" s="15"/>
      <c r="F50" s="15">
        <v>4</v>
      </c>
      <c r="G50" s="16">
        <v>0</v>
      </c>
    </row>
    <row r="51" spans="1:7" ht="39.6" x14ac:dyDescent="0.3">
      <c r="A51" s="11" t="str">
        <f t="shared" si="0"/>
        <v>1.</v>
      </c>
      <c r="B51" s="12" t="s">
        <v>51</v>
      </c>
      <c r="C51" s="18" t="s">
        <v>82</v>
      </c>
      <c r="D51" s="14"/>
      <c r="E51" s="15"/>
      <c r="F51" s="15">
        <v>2</v>
      </c>
      <c r="G51" s="16">
        <v>0</v>
      </c>
    </row>
    <row r="52" spans="1:7" ht="52.8" x14ac:dyDescent="0.3">
      <c r="A52" s="11" t="str">
        <f t="shared" si="0"/>
        <v>1.</v>
      </c>
      <c r="B52" s="12" t="s">
        <v>52</v>
      </c>
      <c r="C52" s="18" t="s">
        <v>192</v>
      </c>
      <c r="D52" s="14"/>
      <c r="E52" s="15"/>
      <c r="F52" s="15">
        <v>2</v>
      </c>
      <c r="G52" s="16">
        <v>0</v>
      </c>
    </row>
    <row r="53" spans="1:7" ht="52.8" x14ac:dyDescent="0.3">
      <c r="A53" s="11" t="str">
        <f t="shared" si="0"/>
        <v>1.</v>
      </c>
      <c r="B53" s="12" t="s">
        <v>53</v>
      </c>
      <c r="C53" s="18" t="s">
        <v>193</v>
      </c>
      <c r="D53" s="14"/>
      <c r="E53" s="15"/>
      <c r="F53" s="15">
        <v>2</v>
      </c>
      <c r="G53" s="16">
        <v>0</v>
      </c>
    </row>
    <row r="54" spans="1:7" ht="26.4" x14ac:dyDescent="0.3">
      <c r="A54" s="11" t="str">
        <f t="shared" si="0"/>
        <v>1.</v>
      </c>
      <c r="B54" s="12" t="s">
        <v>54</v>
      </c>
      <c r="C54" s="17" t="s">
        <v>83</v>
      </c>
      <c r="D54" s="14"/>
      <c r="E54" s="15"/>
      <c r="F54" s="15">
        <v>2</v>
      </c>
      <c r="G54" s="16">
        <v>0</v>
      </c>
    </row>
    <row r="55" spans="1:7" ht="39.6" x14ac:dyDescent="0.3">
      <c r="A55" s="11" t="str">
        <f t="shared" si="0"/>
        <v>1.</v>
      </c>
      <c r="B55" s="12" t="s">
        <v>55</v>
      </c>
      <c r="C55" s="17" t="s">
        <v>84</v>
      </c>
      <c r="D55" s="14"/>
      <c r="E55" s="15"/>
      <c r="F55" s="15">
        <v>2</v>
      </c>
      <c r="G55" s="16">
        <v>0</v>
      </c>
    </row>
    <row r="56" spans="1:7" ht="52.8" x14ac:dyDescent="0.3">
      <c r="A56" s="11" t="str">
        <f t="shared" si="0"/>
        <v>1.</v>
      </c>
      <c r="B56" s="12" t="s">
        <v>56</v>
      </c>
      <c r="C56" s="17" t="s">
        <v>85</v>
      </c>
      <c r="D56" s="14"/>
      <c r="E56" s="15"/>
      <c r="F56" s="15">
        <v>2</v>
      </c>
      <c r="G56" s="16">
        <v>0</v>
      </c>
    </row>
    <row r="57" spans="1:7" ht="39.6" x14ac:dyDescent="0.3">
      <c r="A57" s="11" t="str">
        <f t="shared" si="0"/>
        <v>1.</v>
      </c>
      <c r="B57" s="12" t="s">
        <v>57</v>
      </c>
      <c r="C57" s="19" t="s">
        <v>194</v>
      </c>
      <c r="D57" s="14"/>
      <c r="E57" s="15"/>
      <c r="F57" s="15">
        <v>2</v>
      </c>
      <c r="G57" s="16">
        <v>0</v>
      </c>
    </row>
    <row r="58" spans="1:7" ht="39.6" x14ac:dyDescent="0.3">
      <c r="A58" s="11" t="str">
        <f t="shared" si="0"/>
        <v>1.</v>
      </c>
      <c r="B58" s="12" t="s">
        <v>58</v>
      </c>
      <c r="C58" s="13" t="s">
        <v>195</v>
      </c>
      <c r="D58" s="14"/>
      <c r="E58" s="15"/>
      <c r="F58" s="15">
        <v>4</v>
      </c>
      <c r="G58" s="16">
        <v>0</v>
      </c>
    </row>
    <row r="59" spans="1:7" ht="39.6" x14ac:dyDescent="0.3">
      <c r="A59" s="11" t="str">
        <f t="shared" si="0"/>
        <v>1.</v>
      </c>
      <c r="B59" s="12" t="s">
        <v>59</v>
      </c>
      <c r="C59" s="17" t="s">
        <v>86</v>
      </c>
      <c r="D59" s="14"/>
      <c r="E59" s="15"/>
      <c r="F59" s="15">
        <v>2</v>
      </c>
      <c r="G59" s="16">
        <v>0</v>
      </c>
    </row>
    <row r="60" spans="1:7" ht="39.6" x14ac:dyDescent="0.3">
      <c r="A60" s="11" t="str">
        <f t="shared" si="0"/>
        <v>1.</v>
      </c>
      <c r="B60" s="12" t="s">
        <v>60</v>
      </c>
      <c r="C60" s="13" t="s">
        <v>196</v>
      </c>
      <c r="D60" s="14"/>
      <c r="E60" s="15"/>
      <c r="F60" s="15">
        <v>2</v>
      </c>
      <c r="G60" s="16">
        <v>0</v>
      </c>
    </row>
    <row r="61" spans="1:7" ht="39.6" x14ac:dyDescent="0.3">
      <c r="A61" s="11" t="str">
        <f t="shared" si="0"/>
        <v>1.</v>
      </c>
      <c r="B61" s="12" t="s">
        <v>61</v>
      </c>
      <c r="C61" s="17" t="s">
        <v>87</v>
      </c>
      <c r="D61" s="14"/>
      <c r="E61" s="15"/>
      <c r="F61" s="15">
        <v>2</v>
      </c>
      <c r="G61" s="16">
        <v>0</v>
      </c>
    </row>
    <row r="62" spans="1:7" ht="39.6" x14ac:dyDescent="0.3">
      <c r="A62" s="11" t="str">
        <f t="shared" si="0"/>
        <v>1.</v>
      </c>
      <c r="B62" s="12" t="s">
        <v>62</v>
      </c>
      <c r="C62" s="13" t="s">
        <v>197</v>
      </c>
      <c r="D62" s="14"/>
      <c r="E62" s="15"/>
      <c r="F62" s="15">
        <v>2</v>
      </c>
      <c r="G62" s="16">
        <v>0</v>
      </c>
    </row>
    <row r="63" spans="1:7" ht="52.8" x14ac:dyDescent="0.3">
      <c r="A63" s="11" t="str">
        <f t="shared" si="0"/>
        <v>1.</v>
      </c>
      <c r="B63" s="12" t="s">
        <v>63</v>
      </c>
      <c r="C63" s="13" t="s">
        <v>88</v>
      </c>
      <c r="D63" s="14"/>
      <c r="E63" s="15"/>
      <c r="F63" s="15">
        <v>2</v>
      </c>
      <c r="G63" s="16">
        <v>0</v>
      </c>
    </row>
    <row r="64" spans="1:7" ht="26.4" x14ac:dyDescent="0.3">
      <c r="A64" s="11" t="str">
        <f t="shared" si="0"/>
        <v>1.</v>
      </c>
      <c r="B64" s="12" t="s">
        <v>64</v>
      </c>
      <c r="C64" s="13" t="s">
        <v>89</v>
      </c>
      <c r="D64" s="14"/>
      <c r="E64" s="15"/>
      <c r="F64" s="15">
        <v>2</v>
      </c>
      <c r="G64" s="16">
        <v>0</v>
      </c>
    </row>
    <row r="65" spans="1:7" ht="42.75" customHeight="1" x14ac:dyDescent="0.3">
      <c r="A65" s="11" t="str">
        <f t="shared" si="0"/>
        <v>1.</v>
      </c>
      <c r="B65" s="12" t="s">
        <v>68</v>
      </c>
      <c r="C65" s="13" t="s">
        <v>198</v>
      </c>
      <c r="D65" s="14"/>
      <c r="E65" s="15"/>
      <c r="F65" s="15">
        <v>2</v>
      </c>
      <c r="G65" s="16">
        <v>0</v>
      </c>
    </row>
    <row r="66" spans="1:7" x14ac:dyDescent="0.3">
      <c r="A66" s="52"/>
      <c r="B66" s="53"/>
      <c r="C66" s="54"/>
      <c r="D66" s="55"/>
      <c r="E66" s="55"/>
      <c r="F66" s="56" t="str">
        <f>CONCATENATE("Kopējā cena par ",A30," pozīciju bez PVN, EUR:")</f>
        <v>Kopējā cena par 1. pozīciju bez PVN, EUR:</v>
      </c>
      <c r="G66" s="57">
        <f>SUMPRODUCT(G32:G65*F32:F65)</f>
        <v>0</v>
      </c>
    </row>
    <row r="67" spans="1:7" ht="27" customHeight="1" x14ac:dyDescent="0.3">
      <c r="A67" s="59"/>
      <c r="B67" s="60"/>
      <c r="C67" s="61" t="s">
        <v>65</v>
      </c>
      <c r="D67" s="81" t="s">
        <v>66</v>
      </c>
      <c r="E67" s="82"/>
      <c r="F67" s="81" t="s">
        <v>67</v>
      </c>
      <c r="G67" s="82"/>
    </row>
    <row r="68" spans="1:7" ht="39.6" x14ac:dyDescent="0.3">
      <c r="A68" s="11" t="str">
        <f t="shared" ref="A68:A101" si="1">$A$30</f>
        <v>1.</v>
      </c>
      <c r="B68" s="12" t="s">
        <v>69</v>
      </c>
      <c r="C68" s="13" t="s">
        <v>72</v>
      </c>
      <c r="D68" s="78"/>
      <c r="E68" s="78"/>
      <c r="F68" s="78"/>
      <c r="G68" s="78"/>
    </row>
    <row r="69" spans="1:7" ht="39.6" x14ac:dyDescent="0.3">
      <c r="A69" s="11" t="str">
        <f t="shared" si="1"/>
        <v>1.</v>
      </c>
      <c r="B69" s="12" t="s">
        <v>70</v>
      </c>
      <c r="C69" s="13" t="s">
        <v>183</v>
      </c>
      <c r="D69" s="78"/>
      <c r="E69" s="78"/>
      <c r="F69" s="78"/>
      <c r="G69" s="78"/>
    </row>
    <row r="70" spans="1:7" ht="39.6" x14ac:dyDescent="0.3">
      <c r="A70" s="11" t="str">
        <f t="shared" si="1"/>
        <v>1.</v>
      </c>
      <c r="B70" s="12" t="s">
        <v>90</v>
      </c>
      <c r="C70" s="17" t="s">
        <v>73</v>
      </c>
      <c r="D70" s="78"/>
      <c r="E70" s="78"/>
      <c r="F70" s="78"/>
      <c r="G70" s="78"/>
    </row>
    <row r="71" spans="1:7" ht="66" x14ac:dyDescent="0.3">
      <c r="A71" s="11" t="str">
        <f t="shared" si="1"/>
        <v>1.</v>
      </c>
      <c r="B71" s="12" t="s">
        <v>91</v>
      </c>
      <c r="C71" s="17" t="s">
        <v>74</v>
      </c>
      <c r="D71" s="78"/>
      <c r="E71" s="78"/>
      <c r="F71" s="78"/>
      <c r="G71" s="78"/>
    </row>
    <row r="72" spans="1:7" ht="39.6" x14ac:dyDescent="0.3">
      <c r="A72" s="11" t="str">
        <f t="shared" si="1"/>
        <v>1.</v>
      </c>
      <c r="B72" s="12" t="s">
        <v>92</v>
      </c>
      <c r="C72" s="17" t="s">
        <v>75</v>
      </c>
      <c r="D72" s="78"/>
      <c r="E72" s="78"/>
      <c r="F72" s="78"/>
      <c r="G72" s="78"/>
    </row>
    <row r="73" spans="1:7" ht="39.6" x14ac:dyDescent="0.3">
      <c r="A73" s="11" t="str">
        <f t="shared" si="1"/>
        <v>1.</v>
      </c>
      <c r="B73" s="12" t="s">
        <v>93</v>
      </c>
      <c r="C73" s="13" t="s">
        <v>76</v>
      </c>
      <c r="D73" s="78"/>
      <c r="E73" s="78"/>
      <c r="F73" s="78"/>
      <c r="G73" s="78"/>
    </row>
    <row r="74" spans="1:7" ht="79.2" x14ac:dyDescent="0.3">
      <c r="A74" s="11" t="str">
        <f t="shared" si="1"/>
        <v>1.</v>
      </c>
      <c r="B74" s="12" t="s">
        <v>94</v>
      </c>
      <c r="C74" s="17" t="s">
        <v>77</v>
      </c>
      <c r="D74" s="78"/>
      <c r="E74" s="78"/>
      <c r="F74" s="78"/>
      <c r="G74" s="78"/>
    </row>
    <row r="75" spans="1:7" ht="52.8" x14ac:dyDescent="0.3">
      <c r="A75" s="11" t="str">
        <f t="shared" si="1"/>
        <v>1.</v>
      </c>
      <c r="B75" s="12" t="s">
        <v>95</v>
      </c>
      <c r="C75" s="17" t="s">
        <v>184</v>
      </c>
      <c r="D75" s="78"/>
      <c r="E75" s="78"/>
      <c r="F75" s="78"/>
      <c r="G75" s="78"/>
    </row>
    <row r="76" spans="1:7" ht="39.6" x14ac:dyDescent="0.3">
      <c r="A76" s="11" t="str">
        <f t="shared" si="1"/>
        <v>1.</v>
      </c>
      <c r="B76" s="12" t="s">
        <v>96</v>
      </c>
      <c r="C76" s="17" t="s">
        <v>185</v>
      </c>
      <c r="D76" s="78"/>
      <c r="E76" s="78"/>
      <c r="F76" s="78"/>
      <c r="G76" s="78"/>
    </row>
    <row r="77" spans="1:7" ht="39.6" x14ac:dyDescent="0.3">
      <c r="A77" s="11" t="str">
        <f t="shared" si="1"/>
        <v>1.</v>
      </c>
      <c r="B77" s="12" t="s">
        <v>97</v>
      </c>
      <c r="C77" s="13" t="s">
        <v>78</v>
      </c>
      <c r="D77" s="78"/>
      <c r="E77" s="78"/>
      <c r="F77" s="78"/>
      <c r="G77" s="78"/>
    </row>
    <row r="78" spans="1:7" ht="39.6" x14ac:dyDescent="0.3">
      <c r="A78" s="11" t="str">
        <f t="shared" si="1"/>
        <v>1.</v>
      </c>
      <c r="B78" s="12" t="s">
        <v>98</v>
      </c>
      <c r="C78" s="13" t="s">
        <v>79</v>
      </c>
      <c r="D78" s="78"/>
      <c r="E78" s="78"/>
      <c r="F78" s="78"/>
      <c r="G78" s="78"/>
    </row>
    <row r="79" spans="1:7" ht="52.8" x14ac:dyDescent="0.3">
      <c r="A79" s="11" t="str">
        <f t="shared" si="1"/>
        <v>1.</v>
      </c>
      <c r="B79" s="12" t="s">
        <v>99</v>
      </c>
      <c r="C79" s="13" t="s">
        <v>80</v>
      </c>
      <c r="D79" s="78"/>
      <c r="E79" s="78"/>
      <c r="F79" s="78"/>
      <c r="G79" s="78"/>
    </row>
    <row r="80" spans="1:7" ht="52.8" x14ac:dyDescent="0.3">
      <c r="A80" s="11" t="str">
        <f t="shared" si="1"/>
        <v>1.</v>
      </c>
      <c r="B80" s="12" t="s">
        <v>100</v>
      </c>
      <c r="C80" s="13" t="s">
        <v>81</v>
      </c>
      <c r="D80" s="78"/>
      <c r="E80" s="78"/>
      <c r="F80" s="78"/>
      <c r="G80" s="78"/>
    </row>
    <row r="81" spans="1:7" ht="52.8" x14ac:dyDescent="0.3">
      <c r="A81" s="11" t="str">
        <f t="shared" si="1"/>
        <v>1.</v>
      </c>
      <c r="B81" s="12" t="s">
        <v>101</v>
      </c>
      <c r="C81" s="13" t="s">
        <v>186</v>
      </c>
      <c r="D81" s="78"/>
      <c r="E81" s="78"/>
      <c r="F81" s="78"/>
      <c r="G81" s="78"/>
    </row>
    <row r="82" spans="1:7" ht="52.8" x14ac:dyDescent="0.3">
      <c r="A82" s="11" t="str">
        <f t="shared" si="1"/>
        <v>1.</v>
      </c>
      <c r="B82" s="12" t="s">
        <v>102</v>
      </c>
      <c r="C82" s="13" t="s">
        <v>188</v>
      </c>
      <c r="D82" s="78"/>
      <c r="E82" s="78"/>
      <c r="F82" s="78"/>
      <c r="G82" s="78"/>
    </row>
    <row r="83" spans="1:7" ht="52.8" x14ac:dyDescent="0.3">
      <c r="A83" s="11" t="str">
        <f t="shared" si="1"/>
        <v>1.</v>
      </c>
      <c r="B83" s="12" t="s">
        <v>103</v>
      </c>
      <c r="C83" s="13" t="s">
        <v>187</v>
      </c>
      <c r="D83" s="78"/>
      <c r="E83" s="78"/>
      <c r="F83" s="78"/>
      <c r="G83" s="78"/>
    </row>
    <row r="84" spans="1:7" ht="52.8" x14ac:dyDescent="0.3">
      <c r="A84" s="11" t="str">
        <f t="shared" si="1"/>
        <v>1.</v>
      </c>
      <c r="B84" s="12" t="s">
        <v>104</v>
      </c>
      <c r="C84" s="13" t="s">
        <v>189</v>
      </c>
      <c r="D84" s="78"/>
      <c r="E84" s="78"/>
      <c r="F84" s="78"/>
      <c r="G84" s="78"/>
    </row>
    <row r="85" spans="1:7" ht="52.8" x14ac:dyDescent="0.3">
      <c r="A85" s="11" t="str">
        <f t="shared" si="1"/>
        <v>1.</v>
      </c>
      <c r="B85" s="12" t="s">
        <v>105</v>
      </c>
      <c r="C85" s="17" t="s">
        <v>190</v>
      </c>
      <c r="D85" s="78"/>
      <c r="E85" s="78"/>
      <c r="F85" s="78"/>
      <c r="G85" s="78"/>
    </row>
    <row r="86" spans="1:7" ht="52.8" x14ac:dyDescent="0.3">
      <c r="A86" s="11" t="str">
        <f t="shared" si="1"/>
        <v>1.</v>
      </c>
      <c r="B86" s="12" t="s">
        <v>106</v>
      </c>
      <c r="C86" s="17" t="s">
        <v>191</v>
      </c>
      <c r="D86" s="78"/>
      <c r="E86" s="78"/>
      <c r="F86" s="78"/>
      <c r="G86" s="78"/>
    </row>
    <row r="87" spans="1:7" ht="39.6" x14ac:dyDescent="0.3">
      <c r="A87" s="11" t="str">
        <f t="shared" si="1"/>
        <v>1.</v>
      </c>
      <c r="B87" s="12" t="s">
        <v>107</v>
      </c>
      <c r="C87" s="18" t="s">
        <v>82</v>
      </c>
      <c r="D87" s="78"/>
      <c r="E87" s="78"/>
      <c r="F87" s="78"/>
      <c r="G87" s="78"/>
    </row>
    <row r="88" spans="1:7" ht="52.8" x14ac:dyDescent="0.3">
      <c r="A88" s="11" t="str">
        <f t="shared" si="1"/>
        <v>1.</v>
      </c>
      <c r="B88" s="12" t="s">
        <v>108</v>
      </c>
      <c r="C88" s="18" t="s">
        <v>192</v>
      </c>
      <c r="D88" s="78"/>
      <c r="E88" s="78"/>
      <c r="F88" s="78"/>
      <c r="G88" s="78"/>
    </row>
    <row r="89" spans="1:7" ht="52.8" x14ac:dyDescent="0.3">
      <c r="A89" s="11" t="str">
        <f t="shared" si="1"/>
        <v>1.</v>
      </c>
      <c r="B89" s="12" t="s">
        <v>109</v>
      </c>
      <c r="C89" s="18" t="s">
        <v>193</v>
      </c>
      <c r="D89" s="78"/>
      <c r="E89" s="78"/>
      <c r="F89" s="78"/>
      <c r="G89" s="78"/>
    </row>
    <row r="90" spans="1:7" ht="26.4" x14ac:dyDescent="0.3">
      <c r="A90" s="11" t="str">
        <f t="shared" si="1"/>
        <v>1.</v>
      </c>
      <c r="B90" s="12" t="s">
        <v>110</v>
      </c>
      <c r="C90" s="17" t="s">
        <v>83</v>
      </c>
      <c r="D90" s="78"/>
      <c r="E90" s="78"/>
      <c r="F90" s="78"/>
      <c r="G90" s="78"/>
    </row>
    <row r="91" spans="1:7" ht="39.6" x14ac:dyDescent="0.3">
      <c r="A91" s="11" t="str">
        <f t="shared" si="1"/>
        <v>1.</v>
      </c>
      <c r="B91" s="12" t="s">
        <v>111</v>
      </c>
      <c r="C91" s="17" t="s">
        <v>84</v>
      </c>
      <c r="D91" s="78"/>
      <c r="E91" s="78"/>
      <c r="F91" s="78"/>
      <c r="G91" s="78"/>
    </row>
    <row r="92" spans="1:7" ht="52.8" x14ac:dyDescent="0.3">
      <c r="A92" s="11" t="str">
        <f t="shared" si="1"/>
        <v>1.</v>
      </c>
      <c r="B92" s="12" t="s">
        <v>112</v>
      </c>
      <c r="C92" s="17" t="s">
        <v>85</v>
      </c>
      <c r="D92" s="78"/>
      <c r="E92" s="78"/>
      <c r="F92" s="78"/>
      <c r="G92" s="78"/>
    </row>
    <row r="93" spans="1:7" ht="39.6" x14ac:dyDescent="0.3">
      <c r="A93" s="11" t="str">
        <f t="shared" si="1"/>
        <v>1.</v>
      </c>
      <c r="B93" s="12" t="s">
        <v>113</v>
      </c>
      <c r="C93" s="19" t="s">
        <v>194</v>
      </c>
      <c r="D93" s="78"/>
      <c r="E93" s="78"/>
      <c r="F93" s="78"/>
      <c r="G93" s="78"/>
    </row>
    <row r="94" spans="1:7" ht="39.6" x14ac:dyDescent="0.3">
      <c r="A94" s="11" t="str">
        <f t="shared" si="1"/>
        <v>1.</v>
      </c>
      <c r="B94" s="12" t="s">
        <v>114</v>
      </c>
      <c r="C94" s="13" t="s">
        <v>195</v>
      </c>
      <c r="D94" s="78"/>
      <c r="E94" s="78"/>
      <c r="F94" s="78"/>
      <c r="G94" s="78"/>
    </row>
    <row r="95" spans="1:7" ht="39.6" x14ac:dyDescent="0.3">
      <c r="A95" s="11" t="str">
        <f t="shared" si="1"/>
        <v>1.</v>
      </c>
      <c r="B95" s="12" t="s">
        <v>115</v>
      </c>
      <c r="C95" s="17" t="s">
        <v>86</v>
      </c>
      <c r="D95" s="78"/>
      <c r="E95" s="78"/>
      <c r="F95" s="78"/>
      <c r="G95" s="78"/>
    </row>
    <row r="96" spans="1:7" ht="39.6" x14ac:dyDescent="0.3">
      <c r="A96" s="11" t="str">
        <f t="shared" si="1"/>
        <v>1.</v>
      </c>
      <c r="B96" s="12" t="s">
        <v>116</v>
      </c>
      <c r="C96" s="13" t="s">
        <v>196</v>
      </c>
      <c r="D96" s="78"/>
      <c r="E96" s="78"/>
      <c r="F96" s="78"/>
      <c r="G96" s="78"/>
    </row>
    <row r="97" spans="1:7" ht="39.6" x14ac:dyDescent="0.3">
      <c r="A97" s="11" t="str">
        <f t="shared" si="1"/>
        <v>1.</v>
      </c>
      <c r="B97" s="12" t="s">
        <v>117</v>
      </c>
      <c r="C97" s="17" t="s">
        <v>87</v>
      </c>
      <c r="D97" s="78"/>
      <c r="E97" s="78"/>
      <c r="F97" s="78"/>
      <c r="G97" s="78"/>
    </row>
    <row r="98" spans="1:7" ht="39.6" x14ac:dyDescent="0.3">
      <c r="A98" s="11" t="str">
        <f t="shared" si="1"/>
        <v>1.</v>
      </c>
      <c r="B98" s="12" t="s">
        <v>118</v>
      </c>
      <c r="C98" s="13" t="s">
        <v>197</v>
      </c>
      <c r="D98" s="78"/>
      <c r="E98" s="78"/>
      <c r="F98" s="78"/>
      <c r="G98" s="78"/>
    </row>
    <row r="99" spans="1:7" ht="52.8" x14ac:dyDescent="0.3">
      <c r="A99" s="11" t="str">
        <f t="shared" si="1"/>
        <v>1.</v>
      </c>
      <c r="B99" s="12" t="s">
        <v>119</v>
      </c>
      <c r="C99" s="13" t="s">
        <v>88</v>
      </c>
      <c r="D99" s="78"/>
      <c r="E99" s="78"/>
      <c r="F99" s="78"/>
      <c r="G99" s="78"/>
    </row>
    <row r="100" spans="1:7" ht="26.4" x14ac:dyDescent="0.3">
      <c r="A100" s="11" t="str">
        <f t="shared" si="1"/>
        <v>1.</v>
      </c>
      <c r="B100" s="12" t="s">
        <v>120</v>
      </c>
      <c r="C100" s="13" t="s">
        <v>89</v>
      </c>
      <c r="D100" s="78"/>
      <c r="E100" s="78"/>
      <c r="F100" s="78"/>
      <c r="G100" s="78"/>
    </row>
    <row r="101" spans="1:7" ht="52.8" x14ac:dyDescent="0.3">
      <c r="A101" s="11" t="str">
        <f t="shared" si="1"/>
        <v>1.</v>
      </c>
      <c r="B101" s="12" t="s">
        <v>121</v>
      </c>
      <c r="C101" s="13" t="s">
        <v>198</v>
      </c>
      <c r="D101" s="78"/>
      <c r="E101" s="78"/>
      <c r="F101" s="78"/>
      <c r="G101" s="78"/>
    </row>
  </sheetData>
  <mergeCells count="118">
    <mergeCell ref="D101:E101"/>
    <mergeCell ref="F101:G101"/>
    <mergeCell ref="D98:E98"/>
    <mergeCell ref="F98:G98"/>
    <mergeCell ref="D99:E99"/>
    <mergeCell ref="F99:G99"/>
    <mergeCell ref="D100:E100"/>
    <mergeCell ref="F100:G100"/>
    <mergeCell ref="D95:E95"/>
    <mergeCell ref="F95:G95"/>
    <mergeCell ref="D96:E96"/>
    <mergeCell ref="F96:G96"/>
    <mergeCell ref="D97:E97"/>
    <mergeCell ref="F97:G97"/>
    <mergeCell ref="D92:E92"/>
    <mergeCell ref="F92:G92"/>
    <mergeCell ref="D93:E93"/>
    <mergeCell ref="F93:G93"/>
    <mergeCell ref="D94:E94"/>
    <mergeCell ref="F94:G94"/>
    <mergeCell ref="D89:E89"/>
    <mergeCell ref="F89:G89"/>
    <mergeCell ref="D90:E90"/>
    <mergeCell ref="F90:G90"/>
    <mergeCell ref="D91:E91"/>
    <mergeCell ref="F91:G91"/>
    <mergeCell ref="D86:E86"/>
    <mergeCell ref="F86:G86"/>
    <mergeCell ref="D87:E87"/>
    <mergeCell ref="F87:G87"/>
    <mergeCell ref="D88:E88"/>
    <mergeCell ref="F88:G88"/>
    <mergeCell ref="D83:E83"/>
    <mergeCell ref="F83:G83"/>
    <mergeCell ref="D84:E84"/>
    <mergeCell ref="F84:G84"/>
    <mergeCell ref="D85:E85"/>
    <mergeCell ref="F85:G85"/>
    <mergeCell ref="D80:E80"/>
    <mergeCell ref="F80:G80"/>
    <mergeCell ref="D81:E81"/>
    <mergeCell ref="F81:G81"/>
    <mergeCell ref="D82:E82"/>
    <mergeCell ref="F82:G82"/>
    <mergeCell ref="D77:E77"/>
    <mergeCell ref="F77:G77"/>
    <mergeCell ref="D78:E78"/>
    <mergeCell ref="F78:G78"/>
    <mergeCell ref="D79:E79"/>
    <mergeCell ref="F79:G79"/>
    <mergeCell ref="D74:E74"/>
    <mergeCell ref="F74:G74"/>
    <mergeCell ref="D75:E75"/>
    <mergeCell ref="F75:G75"/>
    <mergeCell ref="D76:E76"/>
    <mergeCell ref="F76:G76"/>
    <mergeCell ref="D71:E71"/>
    <mergeCell ref="F71:G71"/>
    <mergeCell ref="D72:E72"/>
    <mergeCell ref="F72:G72"/>
    <mergeCell ref="D73:E73"/>
    <mergeCell ref="F73:G73"/>
    <mergeCell ref="D68:E68"/>
    <mergeCell ref="F68:G68"/>
    <mergeCell ref="D69:E69"/>
    <mergeCell ref="F69:G69"/>
    <mergeCell ref="D70:E70"/>
    <mergeCell ref="F70:G70"/>
    <mergeCell ref="A27:B27"/>
    <mergeCell ref="C27:F27"/>
    <mergeCell ref="A28:B28"/>
    <mergeCell ref="C28:F28"/>
    <mergeCell ref="A30:B30"/>
    <mergeCell ref="D67:E67"/>
    <mergeCell ref="F67:G67"/>
    <mergeCell ref="A24:B24"/>
    <mergeCell ref="C24:F24"/>
    <mergeCell ref="A25:B25"/>
    <mergeCell ref="C25:F25"/>
    <mergeCell ref="A26:B26"/>
    <mergeCell ref="C26:F26"/>
    <mergeCell ref="A21:B21"/>
    <mergeCell ref="C21:F21"/>
    <mergeCell ref="A22:B22"/>
    <mergeCell ref="C22:F22"/>
    <mergeCell ref="A23:B23"/>
    <mergeCell ref="C23:F23"/>
    <mergeCell ref="A18:B18"/>
    <mergeCell ref="C18:F18"/>
    <mergeCell ref="A19:B19"/>
    <mergeCell ref="C19:F19"/>
    <mergeCell ref="A20:B20"/>
    <mergeCell ref="C20:F20"/>
    <mergeCell ref="A15:B15"/>
    <mergeCell ref="C15:F15"/>
    <mergeCell ref="A16:B16"/>
    <mergeCell ref="C16:F16"/>
    <mergeCell ref="A17:B17"/>
    <mergeCell ref="C17:F17"/>
    <mergeCell ref="A13:B13"/>
    <mergeCell ref="C13:F13"/>
    <mergeCell ref="A14:B14"/>
    <mergeCell ref="C14:F14"/>
    <mergeCell ref="A9:B9"/>
    <mergeCell ref="C9:F9"/>
    <mergeCell ref="A10:B10"/>
    <mergeCell ref="C10:F10"/>
    <mergeCell ref="A11:B11"/>
    <mergeCell ref="C11:F11"/>
    <mergeCell ref="A1:G1"/>
    <mergeCell ref="A2:G2"/>
    <mergeCell ref="A3:G3"/>
    <mergeCell ref="A4:G4"/>
    <mergeCell ref="A5:G5"/>
    <mergeCell ref="A8:B8"/>
    <mergeCell ref="C8:F8"/>
    <mergeCell ref="A12:B12"/>
    <mergeCell ref="C12:F12"/>
  </mergeCells>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4C1B5A-4B9E-43B0-8D6F-2EDF1386CE92}">
  <dimension ref="A1:G87"/>
  <sheetViews>
    <sheetView zoomScale="70" zoomScaleNormal="70" workbookViewId="0">
      <selection activeCell="C13" sqref="C13:F13"/>
    </sheetView>
  </sheetViews>
  <sheetFormatPr defaultRowHeight="14.4" x14ac:dyDescent="0.3"/>
  <cols>
    <col min="1" max="1" width="4.44140625" customWidth="1"/>
    <col min="2" max="2" width="5" customWidth="1"/>
    <col min="3" max="3" width="55.5546875" customWidth="1"/>
    <col min="4" max="4" width="26" customWidth="1"/>
    <col min="5" max="5" width="22.109375" customWidth="1"/>
    <col min="6" max="6" width="12.5546875" customWidth="1"/>
    <col min="7" max="7" width="15.88671875" customWidth="1"/>
  </cols>
  <sheetData>
    <row r="1" spans="1:7" ht="43.5" customHeight="1" x14ac:dyDescent="0.3">
      <c r="A1" s="67" t="s">
        <v>234</v>
      </c>
      <c r="B1" s="67"/>
      <c r="C1" s="67"/>
      <c r="D1" s="67"/>
      <c r="E1" s="67"/>
      <c r="F1" s="67"/>
      <c r="G1" s="67"/>
    </row>
    <row r="2" spans="1:7" s="5" customFormat="1" ht="15.75" customHeight="1" x14ac:dyDescent="0.25">
      <c r="A2" s="70" t="s">
        <v>3</v>
      </c>
      <c r="B2" s="70"/>
      <c r="C2" s="70"/>
      <c r="D2" s="70"/>
      <c r="E2" s="70"/>
      <c r="F2" s="70"/>
      <c r="G2" s="70"/>
    </row>
    <row r="3" spans="1:7" s="5" customFormat="1" ht="15.75" customHeight="1" x14ac:dyDescent="0.25">
      <c r="A3" s="71" t="str">
        <f>Saturs!A2</f>
        <v>BAHA implantu operācijām nepieciešamo ķirurģisko instrumentu piegāde</v>
      </c>
      <c r="B3" s="72"/>
      <c r="C3" s="72"/>
      <c r="D3" s="72"/>
      <c r="E3" s="72"/>
      <c r="F3" s="72"/>
      <c r="G3" s="72"/>
    </row>
    <row r="4" spans="1:7" s="5" customFormat="1" ht="15.75" customHeight="1" x14ac:dyDescent="0.25">
      <c r="A4" s="72" t="s">
        <v>235</v>
      </c>
      <c r="B4" s="72"/>
      <c r="C4" s="72"/>
      <c r="D4" s="72"/>
      <c r="E4" s="72"/>
      <c r="F4" s="72"/>
      <c r="G4" s="72"/>
    </row>
    <row r="5" spans="1:7" s="5" customFormat="1" ht="15.75" customHeight="1" x14ac:dyDescent="0.25">
      <c r="A5" s="72" t="str">
        <f>CONCATENATE("",A30,"pozīcija ",C30," ")</f>
        <v xml:space="preserve">2.pozīcija Mikroinstrumenti kohleāro implantu ievietošanai </v>
      </c>
      <c r="B5" s="72"/>
      <c r="C5" s="72"/>
      <c r="D5" s="72"/>
      <c r="E5" s="72"/>
      <c r="F5" s="72"/>
      <c r="G5" s="72"/>
    </row>
    <row r="6" spans="1:7" s="5" customFormat="1" ht="15.75" customHeight="1" x14ac:dyDescent="0.25">
      <c r="A6" s="62"/>
      <c r="B6" s="62"/>
      <c r="C6" s="63" t="s">
        <v>233</v>
      </c>
      <c r="D6" s="62"/>
      <c r="E6" s="62"/>
      <c r="F6" s="62"/>
      <c r="G6" s="62"/>
    </row>
    <row r="7" spans="1:7" s="5" customFormat="1" ht="16.2" x14ac:dyDescent="0.35">
      <c r="A7" s="6" t="s">
        <v>4</v>
      </c>
      <c r="B7" s="7"/>
      <c r="C7" s="8"/>
      <c r="D7" s="8"/>
      <c r="E7" s="8"/>
      <c r="F7" s="8"/>
      <c r="G7" s="9" t="s">
        <v>5</v>
      </c>
    </row>
    <row r="8" spans="1:7" s="5" customFormat="1" ht="17.25" customHeight="1" x14ac:dyDescent="0.25">
      <c r="A8" s="73">
        <v>1</v>
      </c>
      <c r="B8" s="74"/>
      <c r="C8" s="75" t="s">
        <v>6</v>
      </c>
      <c r="D8" s="76"/>
      <c r="E8" s="76"/>
      <c r="F8" s="77"/>
      <c r="G8" s="10"/>
    </row>
    <row r="9" spans="1:7" x14ac:dyDescent="0.3">
      <c r="A9" s="73">
        <v>2</v>
      </c>
      <c r="B9" s="74"/>
      <c r="C9" s="75" t="s">
        <v>7</v>
      </c>
      <c r="D9" s="76"/>
      <c r="E9" s="76"/>
      <c r="F9" s="77"/>
      <c r="G9" s="10"/>
    </row>
    <row r="10" spans="1:7" ht="26.25" customHeight="1" x14ac:dyDescent="0.3">
      <c r="A10" s="73">
        <v>3</v>
      </c>
      <c r="B10" s="74"/>
      <c r="C10" s="75" t="s">
        <v>8</v>
      </c>
      <c r="D10" s="76"/>
      <c r="E10" s="76"/>
      <c r="F10" s="77"/>
      <c r="G10" s="10"/>
    </row>
    <row r="11" spans="1:7" ht="15.75" customHeight="1" x14ac:dyDescent="0.3">
      <c r="A11" s="73">
        <v>4</v>
      </c>
      <c r="B11" s="74"/>
      <c r="C11" s="75" t="s">
        <v>9</v>
      </c>
      <c r="D11" s="76"/>
      <c r="E11" s="76"/>
      <c r="F11" s="77"/>
      <c r="G11" s="10"/>
    </row>
    <row r="12" spans="1:7" ht="39.75" customHeight="1" x14ac:dyDescent="0.3">
      <c r="A12" s="73">
        <v>5</v>
      </c>
      <c r="B12" s="74"/>
      <c r="C12" s="75" t="s">
        <v>10</v>
      </c>
      <c r="D12" s="76"/>
      <c r="E12" s="76"/>
      <c r="F12" s="77"/>
      <c r="G12" s="10"/>
    </row>
    <row r="13" spans="1:7" ht="26.25" customHeight="1" x14ac:dyDescent="0.3">
      <c r="A13" s="73">
        <v>6</v>
      </c>
      <c r="B13" s="74"/>
      <c r="C13" s="75" t="s">
        <v>11</v>
      </c>
      <c r="D13" s="76"/>
      <c r="E13" s="76"/>
      <c r="F13" s="77"/>
      <c r="G13" s="10"/>
    </row>
    <row r="14" spans="1:7" ht="15" customHeight="1" x14ac:dyDescent="0.3">
      <c r="A14" s="73">
        <v>7</v>
      </c>
      <c r="B14" s="74"/>
      <c r="C14" s="75" t="s">
        <v>12</v>
      </c>
      <c r="D14" s="76"/>
      <c r="E14" s="76"/>
      <c r="F14" s="77"/>
      <c r="G14" s="10"/>
    </row>
    <row r="15" spans="1:7" ht="37.5" customHeight="1" x14ac:dyDescent="0.3">
      <c r="A15" s="73">
        <v>8</v>
      </c>
      <c r="B15" s="74"/>
      <c r="C15" s="75" t="s">
        <v>13</v>
      </c>
      <c r="D15" s="76"/>
      <c r="E15" s="76"/>
      <c r="F15" s="77"/>
      <c r="G15" s="10"/>
    </row>
    <row r="16" spans="1:7" ht="40.5" customHeight="1" x14ac:dyDescent="0.3">
      <c r="A16" s="73">
        <v>9</v>
      </c>
      <c r="B16" s="74"/>
      <c r="C16" s="75" t="s">
        <v>14</v>
      </c>
      <c r="D16" s="76"/>
      <c r="E16" s="76"/>
      <c r="F16" s="77"/>
      <c r="G16" s="10"/>
    </row>
    <row r="17" spans="1:7" ht="38.25" customHeight="1" x14ac:dyDescent="0.3">
      <c r="A17" s="73">
        <v>10</v>
      </c>
      <c r="B17" s="74"/>
      <c r="C17" s="75" t="s">
        <v>15</v>
      </c>
      <c r="D17" s="76"/>
      <c r="E17" s="76"/>
      <c r="F17" s="77"/>
      <c r="G17" s="10"/>
    </row>
    <row r="18" spans="1:7" ht="27.75" customHeight="1" x14ac:dyDescent="0.3">
      <c r="A18" s="73">
        <v>11</v>
      </c>
      <c r="B18" s="74"/>
      <c r="C18" s="75" t="s">
        <v>16</v>
      </c>
      <c r="D18" s="76"/>
      <c r="E18" s="76"/>
      <c r="F18" s="77"/>
      <c r="G18" s="10"/>
    </row>
    <row r="19" spans="1:7" ht="15.75" customHeight="1" x14ac:dyDescent="0.3">
      <c r="A19" s="73">
        <v>12</v>
      </c>
      <c r="B19" s="74"/>
      <c r="C19" s="75" t="s">
        <v>17</v>
      </c>
      <c r="D19" s="76"/>
      <c r="E19" s="76"/>
      <c r="F19" s="77"/>
      <c r="G19" s="10"/>
    </row>
    <row r="20" spans="1:7" ht="27" customHeight="1" x14ac:dyDescent="0.3">
      <c r="A20" s="73">
        <v>13</v>
      </c>
      <c r="B20" s="74"/>
      <c r="C20" s="75" t="s">
        <v>18</v>
      </c>
      <c r="D20" s="76"/>
      <c r="E20" s="76"/>
      <c r="F20" s="77"/>
      <c r="G20" s="10"/>
    </row>
    <row r="21" spans="1:7" ht="42" customHeight="1" x14ac:dyDescent="0.3">
      <c r="A21" s="73">
        <v>14</v>
      </c>
      <c r="B21" s="74"/>
      <c r="C21" s="75" t="s">
        <v>19</v>
      </c>
      <c r="D21" s="76"/>
      <c r="E21" s="76"/>
      <c r="F21" s="77"/>
      <c r="G21" s="10"/>
    </row>
    <row r="22" spans="1:7" ht="54.75" customHeight="1" x14ac:dyDescent="0.3">
      <c r="A22" s="73">
        <v>15</v>
      </c>
      <c r="B22" s="74"/>
      <c r="C22" s="75" t="s">
        <v>20</v>
      </c>
      <c r="D22" s="76"/>
      <c r="E22" s="76"/>
      <c r="F22" s="77"/>
      <c r="G22" s="10"/>
    </row>
    <row r="23" spans="1:7" x14ac:dyDescent="0.3">
      <c r="A23" s="73">
        <v>16</v>
      </c>
      <c r="B23" s="74"/>
      <c r="C23" s="75" t="s">
        <v>21</v>
      </c>
      <c r="D23" s="76"/>
      <c r="E23" s="76"/>
      <c r="F23" s="77"/>
      <c r="G23" s="10"/>
    </row>
    <row r="24" spans="1:7" ht="15" customHeight="1" x14ac:dyDescent="0.3">
      <c r="A24" s="73">
        <v>17</v>
      </c>
      <c r="B24" s="74"/>
      <c r="C24" s="75" t="s">
        <v>22</v>
      </c>
      <c r="D24" s="76"/>
      <c r="E24" s="76"/>
      <c r="F24" s="77"/>
      <c r="G24" s="10"/>
    </row>
    <row r="25" spans="1:7" ht="39" customHeight="1" x14ac:dyDescent="0.3">
      <c r="A25" s="73">
        <v>18</v>
      </c>
      <c r="B25" s="74"/>
      <c r="C25" s="75" t="s">
        <v>23</v>
      </c>
      <c r="D25" s="76"/>
      <c r="E25" s="76"/>
      <c r="F25" s="77"/>
      <c r="G25" s="10"/>
    </row>
    <row r="26" spans="1:7" ht="13.5" customHeight="1" x14ac:dyDescent="0.3">
      <c r="A26" s="73">
        <v>19</v>
      </c>
      <c r="B26" s="74"/>
      <c r="C26" s="75" t="s">
        <v>24</v>
      </c>
      <c r="D26" s="76"/>
      <c r="E26" s="76"/>
      <c r="F26" s="77"/>
      <c r="G26" s="10"/>
    </row>
    <row r="27" spans="1:7" ht="13.5" customHeight="1" x14ac:dyDescent="0.3">
      <c r="A27" s="73">
        <v>20</v>
      </c>
      <c r="B27" s="74"/>
      <c r="C27" s="75" t="s">
        <v>25</v>
      </c>
      <c r="D27" s="76"/>
      <c r="E27" s="76"/>
      <c r="F27" s="77"/>
      <c r="G27" s="10"/>
    </row>
    <row r="28" spans="1:7" ht="13.5" customHeight="1" x14ac:dyDescent="0.3">
      <c r="A28" s="73">
        <v>21</v>
      </c>
      <c r="B28" s="74"/>
      <c r="C28" s="75" t="s">
        <v>26</v>
      </c>
      <c r="D28" s="76"/>
      <c r="E28" s="76"/>
      <c r="F28" s="77"/>
      <c r="G28" s="10"/>
    </row>
    <row r="30" spans="1:7" ht="16.8" x14ac:dyDescent="0.3">
      <c r="A30" s="79" t="s">
        <v>125</v>
      </c>
      <c r="B30" s="80"/>
      <c r="C30" s="43" t="s">
        <v>126</v>
      </c>
      <c r="D30" s="44"/>
      <c r="E30" s="45"/>
      <c r="F30" s="45"/>
      <c r="G30" s="46"/>
    </row>
    <row r="31" spans="1:7" ht="39.6" x14ac:dyDescent="0.3">
      <c r="A31" s="47"/>
      <c r="B31" s="48"/>
      <c r="C31" s="49" t="s">
        <v>27</v>
      </c>
      <c r="D31" s="50" t="s">
        <v>28</v>
      </c>
      <c r="E31" s="51" t="s">
        <v>29</v>
      </c>
      <c r="F31" s="51" t="s">
        <v>30</v>
      </c>
      <c r="G31" s="51" t="s">
        <v>31</v>
      </c>
    </row>
    <row r="32" spans="1:7" ht="39.6" x14ac:dyDescent="0.3">
      <c r="A32" s="11" t="str">
        <f>$A$30</f>
        <v>2.</v>
      </c>
      <c r="B32" s="12" t="s">
        <v>32</v>
      </c>
      <c r="C32" s="13" t="s">
        <v>199</v>
      </c>
      <c r="D32" s="14"/>
      <c r="E32" s="15"/>
      <c r="F32" s="15">
        <v>3</v>
      </c>
      <c r="G32" s="16">
        <v>0</v>
      </c>
    </row>
    <row r="33" spans="1:7" ht="26.4" x14ac:dyDescent="0.3">
      <c r="A33" s="11" t="str">
        <f t="shared" ref="A33:A58" si="0">$A$30</f>
        <v>2.</v>
      </c>
      <c r="B33" s="12" t="s">
        <v>33</v>
      </c>
      <c r="C33" s="13" t="s">
        <v>200</v>
      </c>
      <c r="D33" s="14"/>
      <c r="E33" s="15"/>
      <c r="F33" s="15">
        <v>10</v>
      </c>
      <c r="G33" s="16">
        <v>0</v>
      </c>
    </row>
    <row r="34" spans="1:7" ht="39.6" x14ac:dyDescent="0.3">
      <c r="A34" s="11" t="str">
        <f t="shared" si="0"/>
        <v>2.</v>
      </c>
      <c r="B34" s="12" t="s">
        <v>34</v>
      </c>
      <c r="C34" s="17" t="s">
        <v>180</v>
      </c>
      <c r="D34" s="14"/>
      <c r="E34" s="15"/>
      <c r="F34" s="15">
        <v>10</v>
      </c>
      <c r="G34" s="16">
        <v>0</v>
      </c>
    </row>
    <row r="35" spans="1:7" ht="39.6" x14ac:dyDescent="0.3">
      <c r="A35" s="11" t="str">
        <f t="shared" si="0"/>
        <v>2.</v>
      </c>
      <c r="B35" s="12" t="s">
        <v>35</v>
      </c>
      <c r="C35" s="17" t="s">
        <v>181</v>
      </c>
      <c r="D35" s="14"/>
      <c r="E35" s="15"/>
      <c r="F35" s="15">
        <v>10</v>
      </c>
      <c r="G35" s="16">
        <v>0</v>
      </c>
    </row>
    <row r="36" spans="1:7" ht="39.6" x14ac:dyDescent="0.3">
      <c r="A36" s="11" t="str">
        <f t="shared" si="0"/>
        <v>2.</v>
      </c>
      <c r="B36" s="12" t="s">
        <v>36</v>
      </c>
      <c r="C36" s="17" t="s">
        <v>182</v>
      </c>
      <c r="D36" s="14"/>
      <c r="E36" s="15"/>
      <c r="F36" s="15">
        <v>10</v>
      </c>
      <c r="G36" s="16">
        <v>0</v>
      </c>
    </row>
    <row r="37" spans="1:7" ht="39.6" x14ac:dyDescent="0.3">
      <c r="A37" s="11" t="str">
        <f t="shared" si="0"/>
        <v>2.</v>
      </c>
      <c r="B37" s="12" t="s">
        <v>37</v>
      </c>
      <c r="C37" s="13" t="s">
        <v>201</v>
      </c>
      <c r="D37" s="14"/>
      <c r="E37" s="15"/>
      <c r="F37" s="15">
        <v>10</v>
      </c>
      <c r="G37" s="16">
        <v>0</v>
      </c>
    </row>
    <row r="38" spans="1:7" ht="39.6" x14ac:dyDescent="0.3">
      <c r="A38" s="11" t="str">
        <f t="shared" si="0"/>
        <v>2.</v>
      </c>
      <c r="B38" s="12" t="s">
        <v>38</v>
      </c>
      <c r="C38" s="17" t="s">
        <v>202</v>
      </c>
      <c r="D38" s="14"/>
      <c r="E38" s="15"/>
      <c r="F38" s="15">
        <v>6</v>
      </c>
      <c r="G38" s="16">
        <v>0</v>
      </c>
    </row>
    <row r="39" spans="1:7" ht="39.6" x14ac:dyDescent="0.3">
      <c r="A39" s="11" t="str">
        <f t="shared" si="0"/>
        <v>2.</v>
      </c>
      <c r="B39" s="12" t="s">
        <v>39</v>
      </c>
      <c r="C39" s="17" t="s">
        <v>229</v>
      </c>
      <c r="D39" s="14"/>
      <c r="E39" s="15"/>
      <c r="F39" s="15">
        <v>10</v>
      </c>
      <c r="G39" s="16">
        <v>0</v>
      </c>
    </row>
    <row r="40" spans="1:7" ht="39.6" x14ac:dyDescent="0.3">
      <c r="A40" s="11" t="str">
        <f t="shared" si="0"/>
        <v>2.</v>
      </c>
      <c r="B40" s="12" t="s">
        <v>40</v>
      </c>
      <c r="C40" s="17" t="s">
        <v>230</v>
      </c>
      <c r="D40" s="14"/>
      <c r="E40" s="15"/>
      <c r="F40" s="15">
        <v>10</v>
      </c>
      <c r="G40" s="16">
        <v>0</v>
      </c>
    </row>
    <row r="41" spans="1:7" ht="39.6" x14ac:dyDescent="0.3">
      <c r="A41" s="11" t="str">
        <f t="shared" si="0"/>
        <v>2.</v>
      </c>
      <c r="B41" s="12" t="s">
        <v>41</v>
      </c>
      <c r="C41" s="13" t="s">
        <v>203</v>
      </c>
      <c r="D41" s="14"/>
      <c r="E41" s="15"/>
      <c r="F41" s="15">
        <v>10</v>
      </c>
      <c r="G41" s="16">
        <v>0</v>
      </c>
    </row>
    <row r="42" spans="1:7" ht="39.6" x14ac:dyDescent="0.3">
      <c r="A42" s="11" t="str">
        <f t="shared" si="0"/>
        <v>2.</v>
      </c>
      <c r="B42" s="12" t="s">
        <v>42</v>
      </c>
      <c r="C42" s="13" t="s">
        <v>204</v>
      </c>
      <c r="D42" s="14"/>
      <c r="E42" s="15"/>
      <c r="F42" s="15">
        <v>10</v>
      </c>
      <c r="G42" s="16">
        <v>0</v>
      </c>
    </row>
    <row r="43" spans="1:7" ht="39.6" x14ac:dyDescent="0.3">
      <c r="A43" s="11" t="str">
        <f t="shared" si="0"/>
        <v>2.</v>
      </c>
      <c r="B43" s="12" t="s">
        <v>43</v>
      </c>
      <c r="C43" s="13" t="s">
        <v>205</v>
      </c>
      <c r="D43" s="14"/>
      <c r="E43" s="15"/>
      <c r="F43" s="15">
        <v>10</v>
      </c>
      <c r="G43" s="16">
        <v>0</v>
      </c>
    </row>
    <row r="44" spans="1:7" ht="39.6" x14ac:dyDescent="0.3">
      <c r="A44" s="11" t="str">
        <f t="shared" si="0"/>
        <v>2.</v>
      </c>
      <c r="B44" s="12" t="s">
        <v>44</v>
      </c>
      <c r="C44" s="13" t="s">
        <v>206</v>
      </c>
      <c r="D44" s="14"/>
      <c r="E44" s="15"/>
      <c r="F44" s="15">
        <v>10</v>
      </c>
      <c r="G44" s="16">
        <v>0</v>
      </c>
    </row>
    <row r="45" spans="1:7" ht="39.6" x14ac:dyDescent="0.3">
      <c r="A45" s="11" t="str">
        <f t="shared" si="0"/>
        <v>2.</v>
      </c>
      <c r="B45" s="12" t="s">
        <v>45</v>
      </c>
      <c r="C45" s="13" t="s">
        <v>207</v>
      </c>
      <c r="D45" s="14"/>
      <c r="E45" s="15"/>
      <c r="F45" s="15">
        <v>10</v>
      </c>
      <c r="G45" s="16">
        <v>0</v>
      </c>
    </row>
    <row r="46" spans="1:7" ht="39.6" x14ac:dyDescent="0.3">
      <c r="A46" s="11" t="str">
        <f t="shared" si="0"/>
        <v>2.</v>
      </c>
      <c r="B46" s="12" t="s">
        <v>46</v>
      </c>
      <c r="C46" s="13" t="s">
        <v>208</v>
      </c>
      <c r="D46" s="14"/>
      <c r="E46" s="15"/>
      <c r="F46" s="15">
        <v>10</v>
      </c>
      <c r="G46" s="16">
        <v>0</v>
      </c>
    </row>
    <row r="47" spans="1:7" ht="39.6" x14ac:dyDescent="0.3">
      <c r="A47" s="11" t="str">
        <f t="shared" si="0"/>
        <v>2.</v>
      </c>
      <c r="B47" s="12" t="s">
        <v>47</v>
      </c>
      <c r="C47" s="13" t="s">
        <v>209</v>
      </c>
      <c r="D47" s="14"/>
      <c r="E47" s="15"/>
      <c r="F47" s="15">
        <v>10</v>
      </c>
      <c r="G47" s="16">
        <v>0</v>
      </c>
    </row>
    <row r="48" spans="1:7" ht="39.6" x14ac:dyDescent="0.3">
      <c r="A48" s="11" t="str">
        <f t="shared" si="0"/>
        <v>2.</v>
      </c>
      <c r="B48" s="12" t="s">
        <v>48</v>
      </c>
      <c r="C48" s="13" t="s">
        <v>210</v>
      </c>
      <c r="D48" s="14"/>
      <c r="E48" s="15"/>
      <c r="F48" s="15">
        <v>10</v>
      </c>
      <c r="G48" s="16">
        <v>0</v>
      </c>
    </row>
    <row r="49" spans="1:7" ht="26.4" x14ac:dyDescent="0.3">
      <c r="A49" s="11" t="str">
        <f t="shared" si="0"/>
        <v>2.</v>
      </c>
      <c r="B49" s="12" t="s">
        <v>49</v>
      </c>
      <c r="C49" s="17" t="s">
        <v>211</v>
      </c>
      <c r="D49" s="14"/>
      <c r="E49" s="15"/>
      <c r="F49" s="15">
        <v>3</v>
      </c>
      <c r="G49" s="16">
        <v>0</v>
      </c>
    </row>
    <row r="50" spans="1:7" ht="26.4" x14ac:dyDescent="0.3">
      <c r="A50" s="11" t="str">
        <f t="shared" si="0"/>
        <v>2.</v>
      </c>
      <c r="B50" s="12" t="s">
        <v>50</v>
      </c>
      <c r="C50" s="17" t="s">
        <v>212</v>
      </c>
      <c r="D50" s="14"/>
      <c r="E50" s="15"/>
      <c r="F50" s="15">
        <v>3</v>
      </c>
      <c r="G50" s="16">
        <v>0</v>
      </c>
    </row>
    <row r="51" spans="1:7" ht="39.6" x14ac:dyDescent="0.3">
      <c r="A51" s="11" t="str">
        <f t="shared" si="0"/>
        <v>2.</v>
      </c>
      <c r="B51" s="12" t="s">
        <v>51</v>
      </c>
      <c r="C51" s="18" t="s">
        <v>213</v>
      </c>
      <c r="D51" s="14"/>
      <c r="E51" s="15"/>
      <c r="F51" s="15">
        <v>3</v>
      </c>
      <c r="G51" s="16">
        <v>0</v>
      </c>
    </row>
    <row r="52" spans="1:7" ht="39.6" x14ac:dyDescent="0.3">
      <c r="A52" s="11" t="str">
        <f t="shared" si="0"/>
        <v>2.</v>
      </c>
      <c r="B52" s="12" t="s">
        <v>52</v>
      </c>
      <c r="C52" s="18" t="s">
        <v>214</v>
      </c>
      <c r="D52" s="14"/>
      <c r="E52" s="15"/>
      <c r="F52" s="15">
        <v>3</v>
      </c>
      <c r="G52" s="16">
        <v>0</v>
      </c>
    </row>
    <row r="53" spans="1:7" ht="39.6" x14ac:dyDescent="0.3">
      <c r="A53" s="11" t="str">
        <f t="shared" si="0"/>
        <v>2.</v>
      </c>
      <c r="B53" s="12" t="s">
        <v>53</v>
      </c>
      <c r="C53" s="18" t="s">
        <v>215</v>
      </c>
      <c r="D53" s="14"/>
      <c r="E53" s="15"/>
      <c r="F53" s="15">
        <v>3</v>
      </c>
      <c r="G53" s="16">
        <v>0</v>
      </c>
    </row>
    <row r="54" spans="1:7" ht="39.6" x14ac:dyDescent="0.3">
      <c r="A54" s="11" t="str">
        <f t="shared" si="0"/>
        <v>2.</v>
      </c>
      <c r="B54" s="12" t="s">
        <v>54</v>
      </c>
      <c r="C54" s="17" t="s">
        <v>216</v>
      </c>
      <c r="D54" s="14"/>
      <c r="E54" s="15"/>
      <c r="F54" s="15">
        <v>3</v>
      </c>
      <c r="G54" s="16">
        <v>0</v>
      </c>
    </row>
    <row r="55" spans="1:7" ht="52.8" x14ac:dyDescent="0.3">
      <c r="A55" s="11" t="str">
        <f t="shared" si="0"/>
        <v>2.</v>
      </c>
      <c r="B55" s="12" t="s">
        <v>55</v>
      </c>
      <c r="C55" s="17" t="s">
        <v>217</v>
      </c>
      <c r="D55" s="14"/>
      <c r="E55" s="15"/>
      <c r="F55" s="15">
        <v>4</v>
      </c>
      <c r="G55" s="16">
        <v>0</v>
      </c>
    </row>
    <row r="56" spans="1:7" ht="52.8" x14ac:dyDescent="0.3">
      <c r="A56" s="11" t="str">
        <f t="shared" si="0"/>
        <v>2.</v>
      </c>
      <c r="B56" s="12" t="s">
        <v>56</v>
      </c>
      <c r="C56" s="17" t="s">
        <v>218</v>
      </c>
      <c r="D56" s="14"/>
      <c r="E56" s="15"/>
      <c r="F56" s="15">
        <v>4</v>
      </c>
      <c r="G56" s="16">
        <v>0</v>
      </c>
    </row>
    <row r="57" spans="1:7" ht="39.6" x14ac:dyDescent="0.3">
      <c r="A57" s="11" t="str">
        <f t="shared" si="0"/>
        <v>2.</v>
      </c>
      <c r="B57" s="12" t="s">
        <v>57</v>
      </c>
      <c r="C57" s="19" t="s">
        <v>219</v>
      </c>
      <c r="D57" s="14"/>
      <c r="E57" s="15"/>
      <c r="F57" s="15">
        <v>4</v>
      </c>
      <c r="G57" s="16">
        <v>0</v>
      </c>
    </row>
    <row r="58" spans="1:7" ht="39.6" x14ac:dyDescent="0.3">
      <c r="A58" s="11" t="str">
        <f t="shared" si="0"/>
        <v>2.</v>
      </c>
      <c r="B58" s="12" t="s">
        <v>58</v>
      </c>
      <c r="C58" s="17" t="s">
        <v>220</v>
      </c>
      <c r="D58" s="14"/>
      <c r="E58" s="15"/>
      <c r="F58" s="15">
        <v>3</v>
      </c>
      <c r="G58" s="16">
        <v>0</v>
      </c>
    </row>
    <row r="59" spans="1:7" x14ac:dyDescent="0.3">
      <c r="A59" s="52"/>
      <c r="B59" s="53"/>
      <c r="C59" s="54"/>
      <c r="D59" s="55"/>
      <c r="E59" s="55"/>
      <c r="F59" s="56" t="str">
        <f>CONCATENATE("Kopējā cena par ",A30," pozīciju bez PVN, EUR:")</f>
        <v>Kopējā cena par 2. pozīciju bez PVN, EUR:</v>
      </c>
      <c r="G59" s="57">
        <f>SUMPRODUCT(G32:G58*F32:F58)</f>
        <v>0</v>
      </c>
    </row>
    <row r="60" spans="1:7" ht="27" customHeight="1" x14ac:dyDescent="0.3">
      <c r="A60" s="59"/>
      <c r="B60" s="60"/>
      <c r="C60" s="61" t="s">
        <v>65</v>
      </c>
      <c r="D60" s="81" t="s">
        <v>66</v>
      </c>
      <c r="E60" s="82"/>
      <c r="F60" s="81" t="s">
        <v>67</v>
      </c>
      <c r="G60" s="82"/>
    </row>
    <row r="61" spans="1:7" ht="39.6" x14ac:dyDescent="0.3">
      <c r="A61" s="11" t="str">
        <f t="shared" ref="A61:A87" si="1">$A$30</f>
        <v>2.</v>
      </c>
      <c r="B61" s="12" t="s">
        <v>62</v>
      </c>
      <c r="C61" s="13" t="s">
        <v>199</v>
      </c>
      <c r="D61" s="78"/>
      <c r="E61" s="78"/>
      <c r="F61" s="78"/>
      <c r="G61" s="78"/>
    </row>
    <row r="62" spans="1:7" ht="26.4" x14ac:dyDescent="0.3">
      <c r="A62" s="11" t="str">
        <f t="shared" si="1"/>
        <v>2.</v>
      </c>
      <c r="B62" s="12" t="s">
        <v>63</v>
      </c>
      <c r="C62" s="13" t="s">
        <v>200</v>
      </c>
      <c r="D62" s="78"/>
      <c r="E62" s="78"/>
      <c r="F62" s="78"/>
      <c r="G62" s="78"/>
    </row>
    <row r="63" spans="1:7" ht="39.6" x14ac:dyDescent="0.3">
      <c r="A63" s="11" t="str">
        <f t="shared" si="1"/>
        <v>2.</v>
      </c>
      <c r="B63" s="12" t="s">
        <v>64</v>
      </c>
      <c r="C63" s="17" t="s">
        <v>180</v>
      </c>
      <c r="D63" s="78"/>
      <c r="E63" s="78"/>
      <c r="F63" s="78"/>
      <c r="G63" s="78"/>
    </row>
    <row r="64" spans="1:7" ht="39.6" x14ac:dyDescent="0.3">
      <c r="A64" s="11" t="str">
        <f t="shared" si="1"/>
        <v>2.</v>
      </c>
      <c r="B64" s="12" t="s">
        <v>68</v>
      </c>
      <c r="C64" s="17" t="s">
        <v>181</v>
      </c>
      <c r="D64" s="78"/>
      <c r="E64" s="78"/>
      <c r="F64" s="78"/>
      <c r="G64" s="78"/>
    </row>
    <row r="65" spans="1:7" ht="39.6" x14ac:dyDescent="0.3">
      <c r="A65" s="11" t="str">
        <f t="shared" si="1"/>
        <v>2.</v>
      </c>
      <c r="B65" s="12" t="s">
        <v>69</v>
      </c>
      <c r="C65" s="17" t="s">
        <v>182</v>
      </c>
      <c r="D65" s="78"/>
      <c r="E65" s="78"/>
      <c r="F65" s="78"/>
      <c r="G65" s="78"/>
    </row>
    <row r="66" spans="1:7" ht="39.6" x14ac:dyDescent="0.3">
      <c r="A66" s="11" t="str">
        <f t="shared" si="1"/>
        <v>2.</v>
      </c>
      <c r="B66" s="12" t="s">
        <v>70</v>
      </c>
      <c r="C66" s="13" t="s">
        <v>201</v>
      </c>
      <c r="D66" s="78"/>
      <c r="E66" s="78"/>
      <c r="F66" s="78"/>
      <c r="G66" s="78"/>
    </row>
    <row r="67" spans="1:7" ht="39.6" x14ac:dyDescent="0.3">
      <c r="A67" s="11" t="str">
        <f t="shared" si="1"/>
        <v>2.</v>
      </c>
      <c r="B67" s="12" t="s">
        <v>90</v>
      </c>
      <c r="C67" s="17" t="s">
        <v>202</v>
      </c>
      <c r="D67" s="78"/>
      <c r="E67" s="78"/>
      <c r="F67" s="78"/>
      <c r="G67" s="78"/>
    </row>
    <row r="68" spans="1:7" ht="39.6" x14ac:dyDescent="0.3">
      <c r="A68" s="11" t="str">
        <f t="shared" si="1"/>
        <v>2.</v>
      </c>
      <c r="B68" s="12" t="s">
        <v>91</v>
      </c>
      <c r="C68" s="17" t="s">
        <v>229</v>
      </c>
      <c r="D68" s="78"/>
      <c r="E68" s="78"/>
      <c r="F68" s="78"/>
      <c r="G68" s="78"/>
    </row>
    <row r="69" spans="1:7" ht="39.6" x14ac:dyDescent="0.3">
      <c r="A69" s="11" t="str">
        <f t="shared" si="1"/>
        <v>2.</v>
      </c>
      <c r="B69" s="12" t="s">
        <v>92</v>
      </c>
      <c r="C69" s="17" t="s">
        <v>230</v>
      </c>
      <c r="D69" s="78"/>
      <c r="E69" s="78"/>
      <c r="F69" s="78"/>
      <c r="G69" s="78"/>
    </row>
    <row r="70" spans="1:7" ht="39.6" x14ac:dyDescent="0.3">
      <c r="A70" s="11" t="str">
        <f t="shared" si="1"/>
        <v>2.</v>
      </c>
      <c r="B70" s="12" t="s">
        <v>93</v>
      </c>
      <c r="C70" s="13" t="s">
        <v>203</v>
      </c>
      <c r="D70" s="78"/>
      <c r="E70" s="78"/>
      <c r="F70" s="78"/>
      <c r="G70" s="78"/>
    </row>
    <row r="71" spans="1:7" ht="39.6" x14ac:dyDescent="0.3">
      <c r="A71" s="11" t="str">
        <f t="shared" si="1"/>
        <v>2.</v>
      </c>
      <c r="B71" s="12" t="s">
        <v>94</v>
      </c>
      <c r="C71" s="13" t="s">
        <v>204</v>
      </c>
      <c r="D71" s="78"/>
      <c r="E71" s="78"/>
      <c r="F71" s="78"/>
      <c r="G71" s="78"/>
    </row>
    <row r="72" spans="1:7" ht="39.6" x14ac:dyDescent="0.3">
      <c r="A72" s="11" t="str">
        <f t="shared" si="1"/>
        <v>2.</v>
      </c>
      <c r="B72" s="12" t="s">
        <v>95</v>
      </c>
      <c r="C72" s="13" t="s">
        <v>205</v>
      </c>
      <c r="D72" s="78"/>
      <c r="E72" s="78"/>
      <c r="F72" s="78"/>
      <c r="G72" s="78"/>
    </row>
    <row r="73" spans="1:7" ht="39.6" x14ac:dyDescent="0.3">
      <c r="A73" s="11" t="str">
        <f t="shared" si="1"/>
        <v>2.</v>
      </c>
      <c r="B73" s="12" t="s">
        <v>96</v>
      </c>
      <c r="C73" s="13" t="s">
        <v>206</v>
      </c>
      <c r="D73" s="78"/>
      <c r="E73" s="78"/>
      <c r="F73" s="78"/>
      <c r="G73" s="78"/>
    </row>
    <row r="74" spans="1:7" ht="39.6" x14ac:dyDescent="0.3">
      <c r="A74" s="11" t="str">
        <f t="shared" si="1"/>
        <v>2.</v>
      </c>
      <c r="B74" s="12" t="s">
        <v>97</v>
      </c>
      <c r="C74" s="13" t="s">
        <v>207</v>
      </c>
      <c r="D74" s="78"/>
      <c r="E74" s="78"/>
      <c r="F74" s="78"/>
      <c r="G74" s="78"/>
    </row>
    <row r="75" spans="1:7" ht="39.6" x14ac:dyDescent="0.3">
      <c r="A75" s="11" t="str">
        <f t="shared" si="1"/>
        <v>2.</v>
      </c>
      <c r="B75" s="12" t="s">
        <v>98</v>
      </c>
      <c r="C75" s="13" t="s">
        <v>208</v>
      </c>
      <c r="D75" s="78"/>
      <c r="E75" s="78"/>
      <c r="F75" s="78"/>
      <c r="G75" s="78"/>
    </row>
    <row r="76" spans="1:7" ht="39.6" x14ac:dyDescent="0.3">
      <c r="A76" s="11" t="str">
        <f t="shared" si="1"/>
        <v>2.</v>
      </c>
      <c r="B76" s="12" t="s">
        <v>99</v>
      </c>
      <c r="C76" s="13" t="s">
        <v>209</v>
      </c>
      <c r="D76" s="78"/>
      <c r="E76" s="78"/>
      <c r="F76" s="78"/>
      <c r="G76" s="78"/>
    </row>
    <row r="77" spans="1:7" ht="39.6" x14ac:dyDescent="0.3">
      <c r="A77" s="11" t="str">
        <f t="shared" si="1"/>
        <v>2.</v>
      </c>
      <c r="B77" s="12" t="s">
        <v>100</v>
      </c>
      <c r="C77" s="13" t="s">
        <v>210</v>
      </c>
      <c r="D77" s="78"/>
      <c r="E77" s="78"/>
      <c r="F77" s="78"/>
      <c r="G77" s="78"/>
    </row>
    <row r="78" spans="1:7" ht="26.4" x14ac:dyDescent="0.3">
      <c r="A78" s="11" t="str">
        <f t="shared" si="1"/>
        <v>2.</v>
      </c>
      <c r="B78" s="12" t="s">
        <v>101</v>
      </c>
      <c r="C78" s="17" t="s">
        <v>211</v>
      </c>
      <c r="D78" s="78"/>
      <c r="E78" s="78"/>
      <c r="F78" s="78"/>
      <c r="G78" s="78"/>
    </row>
    <row r="79" spans="1:7" ht="26.4" x14ac:dyDescent="0.3">
      <c r="A79" s="11" t="str">
        <f t="shared" si="1"/>
        <v>2.</v>
      </c>
      <c r="B79" s="12" t="s">
        <v>102</v>
      </c>
      <c r="C79" s="17" t="s">
        <v>212</v>
      </c>
      <c r="D79" s="78"/>
      <c r="E79" s="78"/>
      <c r="F79" s="78"/>
      <c r="G79" s="78"/>
    </row>
    <row r="80" spans="1:7" ht="39.6" x14ac:dyDescent="0.3">
      <c r="A80" s="11" t="str">
        <f t="shared" si="1"/>
        <v>2.</v>
      </c>
      <c r="B80" s="12" t="s">
        <v>103</v>
      </c>
      <c r="C80" s="18" t="s">
        <v>213</v>
      </c>
      <c r="D80" s="78"/>
      <c r="E80" s="78"/>
      <c r="F80" s="78"/>
      <c r="G80" s="78"/>
    </row>
    <row r="81" spans="1:7" ht="39.6" x14ac:dyDescent="0.3">
      <c r="A81" s="11" t="str">
        <f t="shared" si="1"/>
        <v>2.</v>
      </c>
      <c r="B81" s="12" t="s">
        <v>104</v>
      </c>
      <c r="C81" s="18" t="s">
        <v>214</v>
      </c>
      <c r="D81" s="78"/>
      <c r="E81" s="78"/>
      <c r="F81" s="78"/>
      <c r="G81" s="78"/>
    </row>
    <row r="82" spans="1:7" ht="39.6" x14ac:dyDescent="0.3">
      <c r="A82" s="11" t="str">
        <f t="shared" si="1"/>
        <v>2.</v>
      </c>
      <c r="B82" s="12" t="s">
        <v>105</v>
      </c>
      <c r="C82" s="18" t="s">
        <v>215</v>
      </c>
      <c r="D82" s="78"/>
      <c r="E82" s="78"/>
      <c r="F82" s="78"/>
      <c r="G82" s="78"/>
    </row>
    <row r="83" spans="1:7" ht="39.6" x14ac:dyDescent="0.3">
      <c r="A83" s="11" t="str">
        <f t="shared" si="1"/>
        <v>2.</v>
      </c>
      <c r="B83" s="12" t="s">
        <v>106</v>
      </c>
      <c r="C83" s="17" t="s">
        <v>216</v>
      </c>
      <c r="D83" s="78"/>
      <c r="E83" s="78"/>
      <c r="F83" s="78"/>
      <c r="G83" s="78"/>
    </row>
    <row r="84" spans="1:7" ht="52.8" x14ac:dyDescent="0.3">
      <c r="A84" s="11" t="str">
        <f t="shared" si="1"/>
        <v>2.</v>
      </c>
      <c r="B84" s="12" t="s">
        <v>107</v>
      </c>
      <c r="C84" s="17" t="s">
        <v>217</v>
      </c>
      <c r="D84" s="78"/>
      <c r="E84" s="78"/>
      <c r="F84" s="78"/>
      <c r="G84" s="78"/>
    </row>
    <row r="85" spans="1:7" ht="52.8" x14ac:dyDescent="0.3">
      <c r="A85" s="11" t="str">
        <f t="shared" si="1"/>
        <v>2.</v>
      </c>
      <c r="B85" s="12" t="s">
        <v>108</v>
      </c>
      <c r="C85" s="17" t="s">
        <v>218</v>
      </c>
      <c r="D85" s="78"/>
      <c r="E85" s="78"/>
      <c r="F85" s="78"/>
      <c r="G85" s="78"/>
    </row>
    <row r="86" spans="1:7" ht="39.6" x14ac:dyDescent="0.3">
      <c r="A86" s="11" t="str">
        <f t="shared" si="1"/>
        <v>2.</v>
      </c>
      <c r="B86" s="12" t="s">
        <v>109</v>
      </c>
      <c r="C86" s="19" t="s">
        <v>219</v>
      </c>
      <c r="D86" s="78"/>
      <c r="E86" s="78"/>
      <c r="F86" s="78"/>
      <c r="G86" s="78"/>
    </row>
    <row r="87" spans="1:7" ht="39.6" x14ac:dyDescent="0.3">
      <c r="A87" s="11" t="str">
        <f t="shared" si="1"/>
        <v>2.</v>
      </c>
      <c r="B87" s="12" t="s">
        <v>110</v>
      </c>
      <c r="C87" s="17" t="s">
        <v>220</v>
      </c>
      <c r="D87" s="78"/>
      <c r="E87" s="78"/>
      <c r="F87" s="78"/>
      <c r="G87" s="78"/>
    </row>
  </sheetData>
  <mergeCells count="104">
    <mergeCell ref="A1:G1"/>
    <mergeCell ref="A2:G2"/>
    <mergeCell ref="A3:G3"/>
    <mergeCell ref="A4:G4"/>
    <mergeCell ref="A5:G5"/>
    <mergeCell ref="A8:B8"/>
    <mergeCell ref="C8:F8"/>
    <mergeCell ref="A12:B12"/>
    <mergeCell ref="C12:F12"/>
    <mergeCell ref="A13:B13"/>
    <mergeCell ref="C13:F13"/>
    <mergeCell ref="A14:B14"/>
    <mergeCell ref="C14:F14"/>
    <mergeCell ref="A9:B9"/>
    <mergeCell ref="C9:F9"/>
    <mergeCell ref="A10:B10"/>
    <mergeCell ref="C10:F10"/>
    <mergeCell ref="A11:B11"/>
    <mergeCell ref="C11:F11"/>
    <mergeCell ref="A18:B18"/>
    <mergeCell ref="C18:F18"/>
    <mergeCell ref="A19:B19"/>
    <mergeCell ref="C19:F19"/>
    <mergeCell ref="A20:B20"/>
    <mergeCell ref="C20:F20"/>
    <mergeCell ref="A15:B15"/>
    <mergeCell ref="C15:F15"/>
    <mergeCell ref="A16:B16"/>
    <mergeCell ref="C16:F16"/>
    <mergeCell ref="A17:B17"/>
    <mergeCell ref="C17:F17"/>
    <mergeCell ref="A24:B24"/>
    <mergeCell ref="C24:F24"/>
    <mergeCell ref="A25:B25"/>
    <mergeCell ref="C25:F25"/>
    <mergeCell ref="A26:B26"/>
    <mergeCell ref="C26:F26"/>
    <mergeCell ref="A21:B21"/>
    <mergeCell ref="C21:F21"/>
    <mergeCell ref="A22:B22"/>
    <mergeCell ref="C22:F22"/>
    <mergeCell ref="A23:B23"/>
    <mergeCell ref="C23:F23"/>
    <mergeCell ref="D61:E61"/>
    <mergeCell ref="F61:G61"/>
    <mergeCell ref="D62:E62"/>
    <mergeCell ref="F62:G62"/>
    <mergeCell ref="D63:E63"/>
    <mergeCell ref="F63:G63"/>
    <mergeCell ref="A27:B27"/>
    <mergeCell ref="C27:F27"/>
    <mergeCell ref="A28:B28"/>
    <mergeCell ref="C28:F28"/>
    <mergeCell ref="A30:B30"/>
    <mergeCell ref="D60:E60"/>
    <mergeCell ref="F60:G60"/>
    <mergeCell ref="D67:E67"/>
    <mergeCell ref="F67:G67"/>
    <mergeCell ref="D68:E68"/>
    <mergeCell ref="F68:G68"/>
    <mergeCell ref="D69:E69"/>
    <mergeCell ref="F69:G69"/>
    <mergeCell ref="D64:E64"/>
    <mergeCell ref="F64:G64"/>
    <mergeCell ref="D65:E65"/>
    <mergeCell ref="F65:G65"/>
    <mergeCell ref="D66:E66"/>
    <mergeCell ref="F66:G66"/>
    <mergeCell ref="D73:E73"/>
    <mergeCell ref="F73:G73"/>
    <mergeCell ref="D74:E74"/>
    <mergeCell ref="F74:G74"/>
    <mergeCell ref="D75:E75"/>
    <mergeCell ref="F75:G75"/>
    <mergeCell ref="D70:E70"/>
    <mergeCell ref="F70:G70"/>
    <mergeCell ref="D71:E71"/>
    <mergeCell ref="F71:G71"/>
    <mergeCell ref="D72:E72"/>
    <mergeCell ref="F72:G72"/>
    <mergeCell ref="D79:E79"/>
    <mergeCell ref="F79:G79"/>
    <mergeCell ref="D80:E80"/>
    <mergeCell ref="F80:G80"/>
    <mergeCell ref="D81:E81"/>
    <mergeCell ref="F81:G81"/>
    <mergeCell ref="D76:E76"/>
    <mergeCell ref="F76:G76"/>
    <mergeCell ref="D77:E77"/>
    <mergeCell ref="F77:G77"/>
    <mergeCell ref="D78:E78"/>
    <mergeCell ref="F78:G78"/>
    <mergeCell ref="D85:E85"/>
    <mergeCell ref="F85:G85"/>
    <mergeCell ref="D86:E86"/>
    <mergeCell ref="F86:G86"/>
    <mergeCell ref="D87:E87"/>
    <mergeCell ref="F87:G87"/>
    <mergeCell ref="D82:E82"/>
    <mergeCell ref="F82:G82"/>
    <mergeCell ref="D83:E83"/>
    <mergeCell ref="F83:G83"/>
    <mergeCell ref="D84:E84"/>
    <mergeCell ref="F84:G84"/>
  </mergeCells>
  <pageMargins left="0.7" right="0.7" top="0.75" bottom="0.75" header="0.3" footer="0.3"/>
  <pageSetup paperSize="9" orientation="portrait"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CEB6F6-3EAA-430A-8782-3053ABB1D119}">
  <dimension ref="A1:G43"/>
  <sheetViews>
    <sheetView zoomScale="70" zoomScaleNormal="70" workbookViewId="0">
      <selection activeCell="C12" sqref="C12:F12"/>
    </sheetView>
  </sheetViews>
  <sheetFormatPr defaultRowHeight="14.4" x14ac:dyDescent="0.3"/>
  <cols>
    <col min="1" max="1" width="4.44140625" customWidth="1"/>
    <col min="2" max="2" width="5" customWidth="1"/>
    <col min="3" max="3" width="55.5546875" customWidth="1"/>
    <col min="4" max="4" width="26" customWidth="1"/>
    <col min="5" max="5" width="22.109375" customWidth="1"/>
    <col min="6" max="6" width="12.5546875" customWidth="1"/>
    <col min="7" max="7" width="15.88671875" customWidth="1"/>
  </cols>
  <sheetData>
    <row r="1" spans="1:7" ht="43.5" customHeight="1" x14ac:dyDescent="0.3">
      <c r="A1" s="67" t="s">
        <v>234</v>
      </c>
      <c r="B1" s="67"/>
      <c r="C1" s="67"/>
      <c r="D1" s="67"/>
      <c r="E1" s="67"/>
      <c r="F1" s="67"/>
      <c r="G1" s="67"/>
    </row>
    <row r="2" spans="1:7" s="5" customFormat="1" ht="15.75" customHeight="1" x14ac:dyDescent="0.25">
      <c r="A2" s="70" t="s">
        <v>3</v>
      </c>
      <c r="B2" s="70"/>
      <c r="C2" s="70"/>
      <c r="D2" s="70"/>
      <c r="E2" s="70"/>
      <c r="F2" s="70"/>
      <c r="G2" s="70"/>
    </row>
    <row r="3" spans="1:7" s="5" customFormat="1" ht="15.75" customHeight="1" x14ac:dyDescent="0.25">
      <c r="A3" s="71" t="str">
        <f>Saturs!A2</f>
        <v>BAHA implantu operācijām nepieciešamo ķirurģisko instrumentu piegāde</v>
      </c>
      <c r="B3" s="72"/>
      <c r="C3" s="72"/>
      <c r="D3" s="72"/>
      <c r="E3" s="72"/>
      <c r="F3" s="72"/>
      <c r="G3" s="72"/>
    </row>
    <row r="4" spans="1:7" s="5" customFormat="1" ht="15.75" customHeight="1" x14ac:dyDescent="0.25">
      <c r="A4" s="72" t="s">
        <v>235</v>
      </c>
      <c r="B4" s="72"/>
      <c r="C4" s="72"/>
      <c r="D4" s="72"/>
      <c r="E4" s="72"/>
      <c r="F4" s="72"/>
      <c r="G4" s="72"/>
    </row>
    <row r="5" spans="1:7" s="5" customFormat="1" ht="15.75" customHeight="1" x14ac:dyDescent="0.25">
      <c r="A5" s="72" t="str">
        <f>CONCATENATE("",A30,"pozīcija ",C30," ")</f>
        <v xml:space="preserve">3.pozīcija Papildinstrumenti kohleāro implantu ievietošanai </v>
      </c>
      <c r="B5" s="72"/>
      <c r="C5" s="72"/>
      <c r="D5" s="72"/>
      <c r="E5" s="72"/>
      <c r="F5" s="72"/>
      <c r="G5" s="72"/>
    </row>
    <row r="6" spans="1:7" s="5" customFormat="1" ht="15.75" customHeight="1" x14ac:dyDescent="0.25">
      <c r="A6" s="62"/>
      <c r="B6" s="62"/>
      <c r="C6" s="63" t="s">
        <v>232</v>
      </c>
      <c r="D6" s="62"/>
      <c r="E6" s="62"/>
      <c r="F6" s="62"/>
      <c r="G6" s="62"/>
    </row>
    <row r="7" spans="1:7" s="5" customFormat="1" ht="16.2" x14ac:dyDescent="0.35">
      <c r="A7" s="6" t="s">
        <v>4</v>
      </c>
      <c r="B7" s="7"/>
      <c r="C7" s="8"/>
      <c r="D7" s="8"/>
      <c r="E7" s="8"/>
      <c r="F7" s="8"/>
      <c r="G7" s="9" t="s">
        <v>5</v>
      </c>
    </row>
    <row r="8" spans="1:7" s="5" customFormat="1" ht="17.25" customHeight="1" x14ac:dyDescent="0.25">
      <c r="A8" s="73">
        <v>1</v>
      </c>
      <c r="B8" s="74"/>
      <c r="C8" s="75" t="s">
        <v>6</v>
      </c>
      <c r="D8" s="76"/>
      <c r="E8" s="76"/>
      <c r="F8" s="77"/>
      <c r="G8" s="10"/>
    </row>
    <row r="9" spans="1:7" x14ac:dyDescent="0.3">
      <c r="A9" s="73">
        <v>2</v>
      </c>
      <c r="B9" s="74"/>
      <c r="C9" s="75" t="s">
        <v>7</v>
      </c>
      <c r="D9" s="76"/>
      <c r="E9" s="76"/>
      <c r="F9" s="77"/>
      <c r="G9" s="10"/>
    </row>
    <row r="10" spans="1:7" ht="26.25" customHeight="1" x14ac:dyDescent="0.3">
      <c r="A10" s="73">
        <v>3</v>
      </c>
      <c r="B10" s="74"/>
      <c r="C10" s="75" t="s">
        <v>8</v>
      </c>
      <c r="D10" s="76"/>
      <c r="E10" s="76"/>
      <c r="F10" s="77"/>
      <c r="G10" s="10"/>
    </row>
    <row r="11" spans="1:7" ht="15.75" customHeight="1" x14ac:dyDescent="0.3">
      <c r="A11" s="73">
        <v>4</v>
      </c>
      <c r="B11" s="74"/>
      <c r="C11" s="75" t="s">
        <v>9</v>
      </c>
      <c r="D11" s="76"/>
      <c r="E11" s="76"/>
      <c r="F11" s="77"/>
      <c r="G11" s="10"/>
    </row>
    <row r="12" spans="1:7" ht="39.75" customHeight="1" x14ac:dyDescent="0.3">
      <c r="A12" s="73">
        <v>5</v>
      </c>
      <c r="B12" s="74"/>
      <c r="C12" s="75" t="s">
        <v>10</v>
      </c>
      <c r="D12" s="76"/>
      <c r="E12" s="76"/>
      <c r="F12" s="77"/>
      <c r="G12" s="10"/>
    </row>
    <row r="13" spans="1:7" ht="26.25" customHeight="1" x14ac:dyDescent="0.3">
      <c r="A13" s="73">
        <v>6</v>
      </c>
      <c r="B13" s="74"/>
      <c r="C13" s="75" t="s">
        <v>11</v>
      </c>
      <c r="D13" s="76"/>
      <c r="E13" s="76"/>
      <c r="F13" s="77"/>
      <c r="G13" s="10"/>
    </row>
    <row r="14" spans="1:7" ht="15" customHeight="1" x14ac:dyDescent="0.3">
      <c r="A14" s="73">
        <v>7</v>
      </c>
      <c r="B14" s="74"/>
      <c r="C14" s="75" t="s">
        <v>12</v>
      </c>
      <c r="D14" s="76"/>
      <c r="E14" s="76"/>
      <c r="F14" s="77"/>
      <c r="G14" s="10"/>
    </row>
    <row r="15" spans="1:7" ht="37.5" customHeight="1" x14ac:dyDescent="0.3">
      <c r="A15" s="73">
        <v>8</v>
      </c>
      <c r="B15" s="74"/>
      <c r="C15" s="75" t="s">
        <v>13</v>
      </c>
      <c r="D15" s="76"/>
      <c r="E15" s="76"/>
      <c r="F15" s="77"/>
      <c r="G15" s="10"/>
    </row>
    <row r="16" spans="1:7" ht="40.5" customHeight="1" x14ac:dyDescent="0.3">
      <c r="A16" s="73">
        <v>9</v>
      </c>
      <c r="B16" s="74"/>
      <c r="C16" s="75" t="s">
        <v>14</v>
      </c>
      <c r="D16" s="76"/>
      <c r="E16" s="76"/>
      <c r="F16" s="77"/>
      <c r="G16" s="10"/>
    </row>
    <row r="17" spans="1:7" ht="38.25" customHeight="1" x14ac:dyDescent="0.3">
      <c r="A17" s="73">
        <v>10</v>
      </c>
      <c r="B17" s="74"/>
      <c r="C17" s="75" t="s">
        <v>15</v>
      </c>
      <c r="D17" s="76"/>
      <c r="E17" s="76"/>
      <c r="F17" s="77"/>
      <c r="G17" s="10"/>
    </row>
    <row r="18" spans="1:7" ht="27.75" customHeight="1" x14ac:dyDescent="0.3">
      <c r="A18" s="73">
        <v>11</v>
      </c>
      <c r="B18" s="74"/>
      <c r="C18" s="75" t="s">
        <v>16</v>
      </c>
      <c r="D18" s="76"/>
      <c r="E18" s="76"/>
      <c r="F18" s="77"/>
      <c r="G18" s="10"/>
    </row>
    <row r="19" spans="1:7" ht="15.75" customHeight="1" x14ac:dyDescent="0.3">
      <c r="A19" s="73">
        <v>12</v>
      </c>
      <c r="B19" s="74"/>
      <c r="C19" s="75" t="s">
        <v>17</v>
      </c>
      <c r="D19" s="76"/>
      <c r="E19" s="76"/>
      <c r="F19" s="77"/>
      <c r="G19" s="10"/>
    </row>
    <row r="20" spans="1:7" ht="27" customHeight="1" x14ac:dyDescent="0.3">
      <c r="A20" s="73">
        <v>13</v>
      </c>
      <c r="B20" s="74"/>
      <c r="C20" s="75" t="s">
        <v>18</v>
      </c>
      <c r="D20" s="76"/>
      <c r="E20" s="76"/>
      <c r="F20" s="77"/>
      <c r="G20" s="10"/>
    </row>
    <row r="21" spans="1:7" ht="42" customHeight="1" x14ac:dyDescent="0.3">
      <c r="A21" s="73">
        <v>14</v>
      </c>
      <c r="B21" s="74"/>
      <c r="C21" s="75" t="s">
        <v>19</v>
      </c>
      <c r="D21" s="76"/>
      <c r="E21" s="76"/>
      <c r="F21" s="77"/>
      <c r="G21" s="10"/>
    </row>
    <row r="22" spans="1:7" ht="54.75" customHeight="1" x14ac:dyDescent="0.3">
      <c r="A22" s="73">
        <v>15</v>
      </c>
      <c r="B22" s="74"/>
      <c r="C22" s="75" t="s">
        <v>20</v>
      </c>
      <c r="D22" s="76"/>
      <c r="E22" s="76"/>
      <c r="F22" s="77"/>
      <c r="G22" s="10"/>
    </row>
    <row r="23" spans="1:7" x14ac:dyDescent="0.3">
      <c r="A23" s="73">
        <v>16</v>
      </c>
      <c r="B23" s="74"/>
      <c r="C23" s="75" t="s">
        <v>21</v>
      </c>
      <c r="D23" s="76"/>
      <c r="E23" s="76"/>
      <c r="F23" s="77"/>
      <c r="G23" s="10"/>
    </row>
    <row r="24" spans="1:7" ht="15" customHeight="1" x14ac:dyDescent="0.3">
      <c r="A24" s="73">
        <v>17</v>
      </c>
      <c r="B24" s="74"/>
      <c r="C24" s="75" t="s">
        <v>22</v>
      </c>
      <c r="D24" s="76"/>
      <c r="E24" s="76"/>
      <c r="F24" s="77"/>
      <c r="G24" s="10"/>
    </row>
    <row r="25" spans="1:7" ht="39" customHeight="1" x14ac:dyDescent="0.3">
      <c r="A25" s="73">
        <v>18</v>
      </c>
      <c r="B25" s="74"/>
      <c r="C25" s="75" t="s">
        <v>23</v>
      </c>
      <c r="D25" s="76"/>
      <c r="E25" s="76"/>
      <c r="F25" s="77"/>
      <c r="G25" s="10"/>
    </row>
    <row r="26" spans="1:7" ht="13.5" customHeight="1" x14ac:dyDescent="0.3">
      <c r="A26" s="73">
        <v>19</v>
      </c>
      <c r="B26" s="74"/>
      <c r="C26" s="75" t="s">
        <v>24</v>
      </c>
      <c r="D26" s="76"/>
      <c r="E26" s="76"/>
      <c r="F26" s="77"/>
      <c r="G26" s="10"/>
    </row>
    <row r="27" spans="1:7" ht="13.5" customHeight="1" x14ac:dyDescent="0.3">
      <c r="A27" s="73">
        <v>20</v>
      </c>
      <c r="B27" s="74"/>
      <c r="C27" s="75" t="s">
        <v>25</v>
      </c>
      <c r="D27" s="76"/>
      <c r="E27" s="76"/>
      <c r="F27" s="77"/>
      <c r="G27" s="10"/>
    </row>
    <row r="28" spans="1:7" ht="13.5" customHeight="1" x14ac:dyDescent="0.3">
      <c r="A28" s="73">
        <v>21</v>
      </c>
      <c r="B28" s="74"/>
      <c r="C28" s="75" t="s">
        <v>26</v>
      </c>
      <c r="D28" s="76"/>
      <c r="E28" s="76"/>
      <c r="F28" s="77"/>
      <c r="G28" s="10"/>
    </row>
    <row r="30" spans="1:7" ht="16.8" x14ac:dyDescent="0.3">
      <c r="A30" s="79" t="s">
        <v>129</v>
      </c>
      <c r="B30" s="80"/>
      <c r="C30" s="43" t="s">
        <v>222</v>
      </c>
      <c r="D30" s="44"/>
      <c r="E30" s="45"/>
      <c r="F30" s="45"/>
      <c r="G30" s="46"/>
    </row>
    <row r="31" spans="1:7" ht="39.6" x14ac:dyDescent="0.3">
      <c r="A31" s="47"/>
      <c r="B31" s="48"/>
      <c r="C31" s="49" t="s">
        <v>27</v>
      </c>
      <c r="D31" s="50" t="s">
        <v>28</v>
      </c>
      <c r="E31" s="51" t="s">
        <v>29</v>
      </c>
      <c r="F31" s="51" t="s">
        <v>30</v>
      </c>
      <c r="G31" s="51" t="s">
        <v>31</v>
      </c>
    </row>
    <row r="32" spans="1:7" ht="39.6" x14ac:dyDescent="0.3">
      <c r="A32" s="11" t="str">
        <f t="shared" ref="A32:A36" si="0">$A$30</f>
        <v>3.</v>
      </c>
      <c r="B32" s="12" t="s">
        <v>32</v>
      </c>
      <c r="C32" s="13" t="s">
        <v>223</v>
      </c>
      <c r="D32" s="14"/>
      <c r="E32" s="15"/>
      <c r="F32" s="15">
        <v>10</v>
      </c>
      <c r="G32" s="16">
        <v>0</v>
      </c>
    </row>
    <row r="33" spans="1:7" ht="39.6" x14ac:dyDescent="0.3">
      <c r="A33" s="11" t="str">
        <f t="shared" si="0"/>
        <v>3.</v>
      </c>
      <c r="B33" s="12" t="s">
        <v>33</v>
      </c>
      <c r="C33" s="17" t="s">
        <v>225</v>
      </c>
      <c r="D33" s="14"/>
      <c r="E33" s="15"/>
      <c r="F33" s="15">
        <v>3</v>
      </c>
      <c r="G33" s="16">
        <v>0</v>
      </c>
    </row>
    <row r="34" spans="1:7" ht="39.6" x14ac:dyDescent="0.3">
      <c r="A34" s="11" t="str">
        <f t="shared" si="0"/>
        <v>3.</v>
      </c>
      <c r="B34" s="12" t="s">
        <v>34</v>
      </c>
      <c r="C34" s="13" t="s">
        <v>224</v>
      </c>
      <c r="D34" s="14"/>
      <c r="E34" s="15"/>
      <c r="F34" s="15">
        <v>3</v>
      </c>
      <c r="G34" s="16">
        <v>0</v>
      </c>
    </row>
    <row r="35" spans="1:7" ht="26.4" x14ac:dyDescent="0.3">
      <c r="A35" s="11" t="str">
        <f t="shared" si="0"/>
        <v>3.</v>
      </c>
      <c r="B35" s="12" t="s">
        <v>35</v>
      </c>
      <c r="C35" s="13" t="s">
        <v>227</v>
      </c>
      <c r="D35" s="14"/>
      <c r="E35" s="15"/>
      <c r="F35" s="15">
        <v>2</v>
      </c>
      <c r="G35" s="16">
        <v>0</v>
      </c>
    </row>
    <row r="36" spans="1:7" ht="26.4" x14ac:dyDescent="0.3">
      <c r="A36" s="11" t="str">
        <f t="shared" si="0"/>
        <v>3.</v>
      </c>
      <c r="B36" s="12" t="s">
        <v>36</v>
      </c>
      <c r="C36" s="13" t="s">
        <v>228</v>
      </c>
      <c r="D36" s="14"/>
      <c r="E36" s="15"/>
      <c r="F36" s="15">
        <v>2</v>
      </c>
      <c r="G36" s="16">
        <v>0</v>
      </c>
    </row>
    <row r="37" spans="1:7" x14ac:dyDescent="0.3">
      <c r="A37" s="52"/>
      <c r="B37" s="53"/>
      <c r="C37" s="54"/>
      <c r="D37" s="55"/>
      <c r="E37" s="55"/>
      <c r="F37" s="56" t="str">
        <f>CONCATENATE("Kopējā cena par ",A30," pozīciju bez PVN, EUR:")</f>
        <v>Kopējā cena par 3. pozīciju bez PVN, EUR:</v>
      </c>
      <c r="G37" s="57">
        <f>SUMPRODUCT(G32:G36*F32:F36)</f>
        <v>0</v>
      </c>
    </row>
    <row r="38" spans="1:7" ht="27" customHeight="1" x14ac:dyDescent="0.3">
      <c r="A38" s="59"/>
      <c r="B38" s="60"/>
      <c r="C38" s="61" t="s">
        <v>65</v>
      </c>
      <c r="D38" s="81" t="s">
        <v>66</v>
      </c>
      <c r="E38" s="82"/>
      <c r="F38" s="81" t="s">
        <v>67</v>
      </c>
      <c r="G38" s="82"/>
    </row>
    <row r="39" spans="1:7" ht="39.6" x14ac:dyDescent="0.3">
      <c r="A39" s="11" t="str">
        <f t="shared" ref="A39:A43" si="1">$A$30</f>
        <v>3.</v>
      </c>
      <c r="B39" s="12" t="s">
        <v>37</v>
      </c>
      <c r="C39" s="13" t="s">
        <v>223</v>
      </c>
      <c r="D39" s="78"/>
      <c r="E39" s="78"/>
      <c r="F39" s="78"/>
      <c r="G39" s="78"/>
    </row>
    <row r="40" spans="1:7" ht="39.6" x14ac:dyDescent="0.3">
      <c r="A40" s="11" t="str">
        <f t="shared" si="1"/>
        <v>3.</v>
      </c>
      <c r="B40" s="12" t="s">
        <v>38</v>
      </c>
      <c r="C40" s="17" t="s">
        <v>225</v>
      </c>
      <c r="D40" s="78"/>
      <c r="E40" s="78"/>
      <c r="F40" s="78"/>
      <c r="G40" s="78"/>
    </row>
    <row r="41" spans="1:7" ht="39.6" x14ac:dyDescent="0.3">
      <c r="A41" s="11" t="str">
        <f t="shared" si="1"/>
        <v>3.</v>
      </c>
      <c r="B41" s="12" t="s">
        <v>39</v>
      </c>
      <c r="C41" s="13" t="s">
        <v>224</v>
      </c>
      <c r="D41" s="78"/>
      <c r="E41" s="78"/>
      <c r="F41" s="78"/>
      <c r="G41" s="78"/>
    </row>
    <row r="42" spans="1:7" ht="26.4" x14ac:dyDescent="0.3">
      <c r="A42" s="11" t="str">
        <f t="shared" si="1"/>
        <v>3.</v>
      </c>
      <c r="B42" s="12" t="s">
        <v>40</v>
      </c>
      <c r="C42" s="13" t="s">
        <v>227</v>
      </c>
      <c r="D42" s="78"/>
      <c r="E42" s="78"/>
      <c r="F42" s="78"/>
      <c r="G42" s="78"/>
    </row>
    <row r="43" spans="1:7" ht="26.4" x14ac:dyDescent="0.3">
      <c r="A43" s="11" t="str">
        <f t="shared" si="1"/>
        <v>3.</v>
      </c>
      <c r="B43" s="12" t="s">
        <v>41</v>
      </c>
      <c r="C43" s="13" t="s">
        <v>226</v>
      </c>
      <c r="D43" s="78"/>
      <c r="E43" s="78"/>
      <c r="F43" s="78"/>
      <c r="G43" s="78"/>
    </row>
  </sheetData>
  <mergeCells count="60">
    <mergeCell ref="A8:B8"/>
    <mergeCell ref="C8:F8"/>
    <mergeCell ref="A1:G1"/>
    <mergeCell ref="A2:G2"/>
    <mergeCell ref="A3:G3"/>
    <mergeCell ref="A4:G4"/>
    <mergeCell ref="A5:G5"/>
    <mergeCell ref="A9:B9"/>
    <mergeCell ref="C9:F9"/>
    <mergeCell ref="A10:B10"/>
    <mergeCell ref="C10:F10"/>
    <mergeCell ref="A11:B11"/>
    <mergeCell ref="C11:F11"/>
    <mergeCell ref="A12:B12"/>
    <mergeCell ref="C12:F12"/>
    <mergeCell ref="A13:B13"/>
    <mergeCell ref="C13:F13"/>
    <mergeCell ref="A14:B14"/>
    <mergeCell ref="C14:F14"/>
    <mergeCell ref="A15:B15"/>
    <mergeCell ref="C15:F15"/>
    <mergeCell ref="A16:B16"/>
    <mergeCell ref="C16:F16"/>
    <mergeCell ref="A17:B17"/>
    <mergeCell ref="C17:F17"/>
    <mergeCell ref="A18:B18"/>
    <mergeCell ref="C18:F18"/>
    <mergeCell ref="A19:B19"/>
    <mergeCell ref="C19:F19"/>
    <mergeCell ref="A20:B20"/>
    <mergeCell ref="C20:F20"/>
    <mergeCell ref="A21:B21"/>
    <mergeCell ref="C21:F21"/>
    <mergeCell ref="A22:B22"/>
    <mergeCell ref="C22:F22"/>
    <mergeCell ref="A23:B23"/>
    <mergeCell ref="C23:F23"/>
    <mergeCell ref="A24:B24"/>
    <mergeCell ref="C24:F24"/>
    <mergeCell ref="A25:B25"/>
    <mergeCell ref="C25:F25"/>
    <mergeCell ref="A26:B26"/>
    <mergeCell ref="C26:F26"/>
    <mergeCell ref="D38:E38"/>
    <mergeCell ref="F38:G38"/>
    <mergeCell ref="D39:E39"/>
    <mergeCell ref="F39:G39"/>
    <mergeCell ref="D40:E40"/>
    <mergeCell ref="F40:G40"/>
    <mergeCell ref="A27:B27"/>
    <mergeCell ref="C27:F27"/>
    <mergeCell ref="A28:B28"/>
    <mergeCell ref="C28:F28"/>
    <mergeCell ref="A30:B30"/>
    <mergeCell ref="F41:G41"/>
    <mergeCell ref="D43:E43"/>
    <mergeCell ref="F43:G43"/>
    <mergeCell ref="D42:E42"/>
    <mergeCell ref="F42:G42"/>
    <mergeCell ref="D41:E41"/>
  </mergeCells>
  <pageMargins left="0.7" right="0.7" top="0.75" bottom="0.75" header="0.3" footer="0.3"/>
  <legacyDrawing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C47F84-0620-42B9-B1BA-CBCE4B3C3A54}">
  <dimension ref="A1:G64"/>
  <sheetViews>
    <sheetView tabSelected="1" workbookViewId="0">
      <selection activeCell="C8" sqref="C8:F8"/>
    </sheetView>
  </sheetViews>
  <sheetFormatPr defaultRowHeight="14.4" x14ac:dyDescent="0.3"/>
  <cols>
    <col min="1" max="1" width="4.44140625" customWidth="1"/>
    <col min="2" max="2" width="5" customWidth="1"/>
    <col min="3" max="3" width="55.5546875" customWidth="1"/>
    <col min="4" max="4" width="26" customWidth="1"/>
    <col min="5" max="5" width="22.109375" customWidth="1"/>
    <col min="6" max="6" width="12.5546875" customWidth="1"/>
    <col min="7" max="7" width="15.88671875" customWidth="1"/>
  </cols>
  <sheetData>
    <row r="1" spans="1:7" ht="43.5" customHeight="1" x14ac:dyDescent="0.3">
      <c r="A1" s="67" t="s">
        <v>234</v>
      </c>
      <c r="B1" s="67"/>
      <c r="C1" s="67"/>
      <c r="D1" s="67"/>
      <c r="E1" s="67"/>
      <c r="F1" s="67"/>
      <c r="G1" s="67"/>
    </row>
    <row r="2" spans="1:7" s="5" customFormat="1" ht="15.75" customHeight="1" x14ac:dyDescent="0.25">
      <c r="A2" s="70" t="s">
        <v>3</v>
      </c>
      <c r="B2" s="70"/>
      <c r="C2" s="70"/>
      <c r="D2" s="70"/>
      <c r="E2" s="70"/>
      <c r="F2" s="70"/>
      <c r="G2" s="70"/>
    </row>
    <row r="3" spans="1:7" s="5" customFormat="1" ht="15.75" customHeight="1" x14ac:dyDescent="0.25">
      <c r="A3" s="71" t="str">
        <f>Saturs!A2</f>
        <v>BAHA implantu operācijām nepieciešamo ķirurģisko instrumentu piegāde</v>
      </c>
      <c r="B3" s="72"/>
      <c r="C3" s="72"/>
      <c r="D3" s="72"/>
      <c r="E3" s="72"/>
      <c r="F3" s="72"/>
      <c r="G3" s="72"/>
    </row>
    <row r="4" spans="1:7" s="5" customFormat="1" ht="15.75" customHeight="1" x14ac:dyDescent="0.25">
      <c r="A4" s="72" t="s">
        <v>235</v>
      </c>
      <c r="B4" s="72"/>
      <c r="C4" s="72"/>
      <c r="D4" s="72"/>
      <c r="E4" s="72"/>
      <c r="F4" s="72"/>
      <c r="G4" s="72"/>
    </row>
    <row r="5" spans="1:7" s="5" customFormat="1" ht="15.75" customHeight="1" x14ac:dyDescent="0.25">
      <c r="A5" s="72" t="str">
        <f>CONCATENATE("",A21,"pozīcija ",C21," ")</f>
        <v xml:space="preserve">4.pozīcija Spēka instrumentu konsole ar irigācijas sistēmu kohlearo implantu ievietošanai </v>
      </c>
      <c r="B5" s="72"/>
      <c r="C5" s="72"/>
      <c r="D5" s="72"/>
      <c r="E5" s="72"/>
      <c r="F5" s="72"/>
      <c r="G5" s="72"/>
    </row>
    <row r="6" spans="1:7" s="5" customFormat="1" ht="15.75" customHeight="1" x14ac:dyDescent="0.25">
      <c r="A6" s="62"/>
      <c r="B6" s="62"/>
      <c r="C6" s="63" t="s">
        <v>233</v>
      </c>
      <c r="D6" s="62"/>
      <c r="E6" s="62"/>
      <c r="F6" s="62"/>
      <c r="G6" s="62"/>
    </row>
    <row r="7" spans="1:7" s="5" customFormat="1" ht="16.2" x14ac:dyDescent="0.35">
      <c r="A7" s="6" t="s">
        <v>4</v>
      </c>
      <c r="B7" s="7"/>
      <c r="C7" s="8"/>
      <c r="D7" s="8"/>
      <c r="E7" s="8"/>
      <c r="F7" s="8"/>
      <c r="G7" s="9" t="s">
        <v>5</v>
      </c>
    </row>
    <row r="8" spans="1:7" s="5" customFormat="1" ht="29.25" customHeight="1" x14ac:dyDescent="0.25">
      <c r="A8" s="73">
        <v>1</v>
      </c>
      <c r="B8" s="74"/>
      <c r="C8" s="75" t="s">
        <v>127</v>
      </c>
      <c r="D8" s="76"/>
      <c r="E8" s="76"/>
      <c r="F8" s="77"/>
      <c r="G8" s="10"/>
    </row>
    <row r="9" spans="1:7" x14ac:dyDescent="0.3">
      <c r="A9" s="73">
        <v>2</v>
      </c>
      <c r="B9" s="74"/>
      <c r="C9" s="75" t="s">
        <v>7</v>
      </c>
      <c r="D9" s="76"/>
      <c r="E9" s="76"/>
      <c r="F9" s="77"/>
      <c r="G9" s="10"/>
    </row>
    <row r="10" spans="1:7" ht="26.25" customHeight="1" x14ac:dyDescent="0.3">
      <c r="A10" s="73">
        <v>3</v>
      </c>
      <c r="B10" s="74"/>
      <c r="C10" s="75" t="s">
        <v>231</v>
      </c>
      <c r="D10" s="76"/>
      <c r="E10" s="76"/>
      <c r="F10" s="77"/>
      <c r="G10" s="10"/>
    </row>
    <row r="11" spans="1:7" ht="15" customHeight="1" x14ac:dyDescent="0.3">
      <c r="A11" s="73">
        <v>4</v>
      </c>
      <c r="B11" s="74"/>
      <c r="C11" s="75" t="s">
        <v>12</v>
      </c>
      <c r="D11" s="76"/>
      <c r="E11" s="76"/>
      <c r="F11" s="77"/>
      <c r="G11" s="10"/>
    </row>
    <row r="12" spans="1:7" ht="37.5" customHeight="1" x14ac:dyDescent="0.3">
      <c r="A12" s="73">
        <v>5</v>
      </c>
      <c r="B12" s="74"/>
      <c r="C12" s="75" t="s">
        <v>13</v>
      </c>
      <c r="D12" s="76"/>
      <c r="E12" s="76"/>
      <c r="F12" s="77"/>
      <c r="G12" s="10"/>
    </row>
    <row r="13" spans="1:7" ht="40.5" customHeight="1" x14ac:dyDescent="0.3">
      <c r="A13" s="73">
        <v>6</v>
      </c>
      <c r="B13" s="74"/>
      <c r="C13" s="75" t="s">
        <v>14</v>
      </c>
      <c r="D13" s="76"/>
      <c r="E13" s="76"/>
      <c r="F13" s="77"/>
      <c r="G13" s="10"/>
    </row>
    <row r="14" spans="1:7" ht="38.25" customHeight="1" x14ac:dyDescent="0.3">
      <c r="A14" s="73">
        <v>7</v>
      </c>
      <c r="B14" s="74"/>
      <c r="C14" s="75" t="s">
        <v>15</v>
      </c>
      <c r="D14" s="76"/>
      <c r="E14" s="76"/>
      <c r="F14" s="77"/>
      <c r="G14" s="10"/>
    </row>
    <row r="15" spans="1:7" ht="42" customHeight="1" x14ac:dyDescent="0.3">
      <c r="A15" s="73">
        <v>8</v>
      </c>
      <c r="B15" s="74"/>
      <c r="C15" s="75" t="s">
        <v>19</v>
      </c>
      <c r="D15" s="76"/>
      <c r="E15" s="76"/>
      <c r="F15" s="77"/>
      <c r="G15" s="10"/>
    </row>
    <row r="16" spans="1:7" ht="42.75" customHeight="1" x14ac:dyDescent="0.3">
      <c r="A16" s="73">
        <v>9</v>
      </c>
      <c r="B16" s="74"/>
      <c r="C16" s="75" t="s">
        <v>20</v>
      </c>
      <c r="D16" s="76"/>
      <c r="E16" s="76"/>
      <c r="F16" s="77"/>
      <c r="G16" s="10"/>
    </row>
    <row r="17" spans="1:7" ht="15" customHeight="1" x14ac:dyDescent="0.3">
      <c r="A17" s="73">
        <v>10</v>
      </c>
      <c r="B17" s="74"/>
      <c r="C17" s="75" t="s">
        <v>22</v>
      </c>
      <c r="D17" s="76"/>
      <c r="E17" s="76"/>
      <c r="F17" s="77"/>
      <c r="G17" s="10"/>
    </row>
    <row r="18" spans="1:7" ht="39" customHeight="1" x14ac:dyDescent="0.3">
      <c r="A18" s="73">
        <v>11</v>
      </c>
      <c r="B18" s="74"/>
      <c r="C18" s="75" t="s">
        <v>23</v>
      </c>
      <c r="D18" s="76"/>
      <c r="E18" s="76"/>
      <c r="F18" s="77"/>
      <c r="G18" s="10"/>
    </row>
    <row r="19" spans="1:7" ht="13.5" customHeight="1" x14ac:dyDescent="0.3">
      <c r="A19" s="73">
        <v>12</v>
      </c>
      <c r="B19" s="74"/>
      <c r="C19" s="75" t="s">
        <v>24</v>
      </c>
      <c r="D19" s="76"/>
      <c r="E19" s="76"/>
      <c r="F19" s="77"/>
      <c r="G19" s="10"/>
    </row>
    <row r="21" spans="1:7" ht="30" x14ac:dyDescent="0.3">
      <c r="A21" s="79" t="s">
        <v>221</v>
      </c>
      <c r="B21" s="80"/>
      <c r="C21" s="43" t="s">
        <v>128</v>
      </c>
      <c r="D21" s="44"/>
      <c r="E21" s="45"/>
      <c r="F21" s="45"/>
      <c r="G21" s="46"/>
    </row>
    <row r="22" spans="1:7" ht="39.6" x14ac:dyDescent="0.3">
      <c r="A22" s="47"/>
      <c r="B22" s="48"/>
      <c r="C22" s="49" t="s">
        <v>27</v>
      </c>
      <c r="D22" s="50" t="s">
        <v>28</v>
      </c>
      <c r="E22" s="51" t="s">
        <v>29</v>
      </c>
      <c r="F22" s="51" t="s">
        <v>30</v>
      </c>
      <c r="G22" s="51" t="s">
        <v>31</v>
      </c>
    </row>
    <row r="23" spans="1:7" x14ac:dyDescent="0.3">
      <c r="A23" s="11" t="str">
        <f>$A$21</f>
        <v>4.</v>
      </c>
      <c r="B23" s="12" t="s">
        <v>32</v>
      </c>
      <c r="C23" s="20" t="s">
        <v>130</v>
      </c>
      <c r="D23" s="14"/>
      <c r="E23" s="15"/>
      <c r="F23" s="15">
        <v>1</v>
      </c>
      <c r="G23" s="16">
        <v>0</v>
      </c>
    </row>
    <row r="24" spans="1:7" x14ac:dyDescent="0.3">
      <c r="A24" s="11" t="str">
        <f t="shared" ref="A24:A27" si="0">$A$21</f>
        <v>4.</v>
      </c>
      <c r="B24" s="12" t="s">
        <v>33</v>
      </c>
      <c r="C24" s="20" t="s">
        <v>131</v>
      </c>
      <c r="D24" s="14"/>
      <c r="E24" s="15"/>
      <c r="F24" s="15">
        <v>12</v>
      </c>
      <c r="G24" s="16">
        <v>0</v>
      </c>
    </row>
    <row r="25" spans="1:7" x14ac:dyDescent="0.3">
      <c r="A25" s="11" t="str">
        <f t="shared" si="0"/>
        <v>4.</v>
      </c>
      <c r="B25" s="12" t="s">
        <v>34</v>
      </c>
      <c r="C25" s="20" t="s">
        <v>132</v>
      </c>
      <c r="D25" s="14"/>
      <c r="E25" s="15"/>
      <c r="F25" s="15">
        <v>1</v>
      </c>
      <c r="G25" s="16">
        <v>0</v>
      </c>
    </row>
    <row r="26" spans="1:7" x14ac:dyDescent="0.3">
      <c r="A26" s="11" t="str">
        <f t="shared" si="0"/>
        <v>4.</v>
      </c>
      <c r="B26" s="12" t="s">
        <v>35</v>
      </c>
      <c r="C26" s="20" t="s">
        <v>133</v>
      </c>
      <c r="D26" s="14"/>
      <c r="E26" s="15"/>
      <c r="F26" s="15">
        <v>1</v>
      </c>
      <c r="G26" s="16">
        <v>0</v>
      </c>
    </row>
    <row r="27" spans="1:7" x14ac:dyDescent="0.3">
      <c r="A27" s="11" t="str">
        <f t="shared" si="0"/>
        <v>4.</v>
      </c>
      <c r="B27" s="12" t="s">
        <v>36</v>
      </c>
      <c r="C27" s="20" t="s">
        <v>134</v>
      </c>
      <c r="D27" s="14"/>
      <c r="E27" s="15"/>
      <c r="F27" s="15">
        <v>1</v>
      </c>
      <c r="G27" s="16">
        <v>0</v>
      </c>
    </row>
    <row r="28" spans="1:7" x14ac:dyDescent="0.3">
      <c r="A28" s="52"/>
      <c r="B28" s="53"/>
      <c r="C28" s="54"/>
      <c r="D28" s="55"/>
      <c r="E28" s="55"/>
      <c r="F28" s="56" t="str">
        <f>CONCATENATE("Kopējā cena par ",A21," pozīciju bez PVN, EUR (A kritērijs):")</f>
        <v>Kopējā cena par 4. pozīciju bez PVN, EUR (A kritērijs):</v>
      </c>
      <c r="G28" s="57">
        <f>SUMPRODUCT(F23:F27*G23:G27)</f>
        <v>0</v>
      </c>
    </row>
    <row r="29" spans="1:7" x14ac:dyDescent="0.3">
      <c r="A29" s="52"/>
      <c r="B29" s="53"/>
      <c r="C29" s="54"/>
      <c r="D29" s="55"/>
      <c r="E29" s="55"/>
      <c r="F29" s="56" t="s">
        <v>155</v>
      </c>
      <c r="G29" s="58"/>
    </row>
    <row r="30" spans="1:7" ht="27" customHeight="1" x14ac:dyDescent="0.3">
      <c r="A30" s="59"/>
      <c r="B30" s="60"/>
      <c r="C30" s="61" t="s">
        <v>65</v>
      </c>
      <c r="D30" s="81" t="s">
        <v>66</v>
      </c>
      <c r="E30" s="82"/>
      <c r="F30" s="81" t="s">
        <v>67</v>
      </c>
      <c r="G30" s="82"/>
    </row>
    <row r="31" spans="1:7" x14ac:dyDescent="0.3">
      <c r="A31" s="11" t="str">
        <f>$A$21</f>
        <v>4.</v>
      </c>
      <c r="B31" s="21" t="s">
        <v>37</v>
      </c>
      <c r="C31" s="22" t="s">
        <v>135</v>
      </c>
      <c r="D31" s="78"/>
      <c r="E31" s="78"/>
      <c r="F31" s="78"/>
      <c r="G31" s="78"/>
    </row>
    <row r="32" spans="1:7" x14ac:dyDescent="0.3">
      <c r="A32" s="11" t="str">
        <f t="shared" ref="A32:A42" si="1">$A$21</f>
        <v>4.</v>
      </c>
      <c r="B32" s="23" t="s">
        <v>147</v>
      </c>
      <c r="C32" s="24" t="s">
        <v>136</v>
      </c>
      <c r="D32" s="78"/>
      <c r="E32" s="78"/>
      <c r="F32" s="78"/>
      <c r="G32" s="78"/>
    </row>
    <row r="33" spans="1:7" x14ac:dyDescent="0.3">
      <c r="A33" s="11" t="str">
        <f t="shared" si="1"/>
        <v>4.</v>
      </c>
      <c r="B33" s="21" t="s">
        <v>38</v>
      </c>
      <c r="C33" s="25" t="s">
        <v>137</v>
      </c>
      <c r="D33" s="78"/>
      <c r="E33" s="78"/>
      <c r="F33" s="78"/>
      <c r="G33" s="78"/>
    </row>
    <row r="34" spans="1:7" x14ac:dyDescent="0.3">
      <c r="A34" s="11" t="str">
        <f t="shared" si="1"/>
        <v>4.</v>
      </c>
      <c r="B34" s="23" t="s">
        <v>148</v>
      </c>
      <c r="C34" s="24" t="s">
        <v>138</v>
      </c>
      <c r="D34" s="78"/>
      <c r="E34" s="78"/>
      <c r="F34" s="78"/>
      <c r="G34" s="78"/>
    </row>
    <row r="35" spans="1:7" ht="28.8" x14ac:dyDescent="0.3">
      <c r="A35" s="11" t="str">
        <f t="shared" si="1"/>
        <v>4.</v>
      </c>
      <c r="B35" s="23" t="s">
        <v>149</v>
      </c>
      <c r="C35" s="24" t="s">
        <v>139</v>
      </c>
      <c r="D35" s="78"/>
      <c r="E35" s="78"/>
      <c r="F35" s="78"/>
      <c r="G35" s="78"/>
    </row>
    <row r="36" spans="1:7" ht="26.4" x14ac:dyDescent="0.3">
      <c r="A36" s="11" t="str">
        <f t="shared" si="1"/>
        <v>4.</v>
      </c>
      <c r="B36" s="23" t="s">
        <v>150</v>
      </c>
      <c r="C36" s="24" t="s">
        <v>140</v>
      </c>
      <c r="D36" s="78"/>
      <c r="E36" s="78"/>
      <c r="F36" s="78"/>
      <c r="G36" s="78"/>
    </row>
    <row r="37" spans="1:7" x14ac:dyDescent="0.3">
      <c r="A37" s="11" t="str">
        <f t="shared" si="1"/>
        <v>4.</v>
      </c>
      <c r="B37" s="23" t="s">
        <v>151</v>
      </c>
      <c r="C37" s="24" t="s">
        <v>141</v>
      </c>
      <c r="D37" s="78"/>
      <c r="E37" s="78"/>
      <c r="F37" s="78"/>
      <c r="G37" s="78"/>
    </row>
    <row r="38" spans="1:7" x14ac:dyDescent="0.3">
      <c r="A38" s="11" t="str">
        <f t="shared" si="1"/>
        <v>4.</v>
      </c>
      <c r="B38" s="23" t="s">
        <v>152</v>
      </c>
      <c r="C38" s="24" t="s">
        <v>142</v>
      </c>
      <c r="D38" s="78"/>
      <c r="E38" s="78"/>
      <c r="F38" s="78"/>
      <c r="G38" s="78"/>
    </row>
    <row r="39" spans="1:7" x14ac:dyDescent="0.3">
      <c r="A39" s="11" t="str">
        <f t="shared" si="1"/>
        <v>4.</v>
      </c>
      <c r="B39" s="21" t="s">
        <v>39</v>
      </c>
      <c r="C39" s="26" t="s">
        <v>143</v>
      </c>
      <c r="D39" s="78"/>
      <c r="E39" s="78"/>
      <c r="F39" s="78"/>
      <c r="G39" s="78"/>
    </row>
    <row r="40" spans="1:7" x14ac:dyDescent="0.3">
      <c r="A40" s="11" t="str">
        <f t="shared" si="1"/>
        <v>4.</v>
      </c>
      <c r="B40" s="23" t="s">
        <v>153</v>
      </c>
      <c r="C40" s="24" t="s">
        <v>144</v>
      </c>
      <c r="D40" s="78"/>
      <c r="E40" s="78"/>
      <c r="F40" s="78"/>
      <c r="G40" s="78"/>
    </row>
    <row r="41" spans="1:7" x14ac:dyDescent="0.3">
      <c r="A41" s="11" t="str">
        <f t="shared" si="1"/>
        <v>4.</v>
      </c>
      <c r="B41" s="23" t="s">
        <v>154</v>
      </c>
      <c r="C41" s="24" t="s">
        <v>145</v>
      </c>
      <c r="D41" s="78"/>
      <c r="E41" s="78"/>
      <c r="F41" s="78"/>
      <c r="G41" s="78"/>
    </row>
    <row r="42" spans="1:7" x14ac:dyDescent="0.3">
      <c r="A42" s="11" t="str">
        <f t="shared" si="1"/>
        <v>4.</v>
      </c>
      <c r="B42" s="23" t="s">
        <v>40</v>
      </c>
      <c r="C42" s="27" t="s">
        <v>146</v>
      </c>
      <c r="D42" s="78"/>
      <c r="E42" s="78"/>
      <c r="F42" s="78"/>
      <c r="G42" s="78"/>
    </row>
    <row r="44" spans="1:7" x14ac:dyDescent="0.3">
      <c r="A44" s="28" t="s">
        <v>156</v>
      </c>
      <c r="B44" s="29"/>
      <c r="C44" s="30"/>
      <c r="D44" s="30"/>
      <c r="E44" s="30"/>
    </row>
    <row r="45" spans="1:7" x14ac:dyDescent="0.3">
      <c r="A45" s="31" t="s">
        <v>157</v>
      </c>
      <c r="B45" s="83" t="s">
        <v>158</v>
      </c>
      <c r="C45" s="84"/>
      <c r="D45" s="85" t="s">
        <v>159</v>
      </c>
      <c r="E45" s="85"/>
    </row>
    <row r="46" spans="1:7" x14ac:dyDescent="0.3">
      <c r="A46" s="31" t="s">
        <v>160</v>
      </c>
      <c r="B46" s="83" t="s">
        <v>161</v>
      </c>
      <c r="C46" s="84"/>
      <c r="D46" s="86">
        <v>95</v>
      </c>
      <c r="E46" s="86"/>
    </row>
    <row r="47" spans="1:7" x14ac:dyDescent="0.3">
      <c r="A47" s="31" t="s">
        <v>162</v>
      </c>
      <c r="B47" s="83" t="s">
        <v>163</v>
      </c>
      <c r="C47" s="84"/>
      <c r="D47" s="90">
        <v>5</v>
      </c>
      <c r="E47" s="91"/>
    </row>
    <row r="48" spans="1:7" x14ac:dyDescent="0.3">
      <c r="A48" s="31" t="s">
        <v>164</v>
      </c>
      <c r="B48" s="83" t="s">
        <v>165</v>
      </c>
      <c r="C48" s="84"/>
      <c r="D48" s="86">
        <f>SUM(D46:E47)</f>
        <v>100</v>
      </c>
      <c r="E48" s="86"/>
    </row>
    <row r="49" spans="1:5" x14ac:dyDescent="0.3">
      <c r="B49" s="32"/>
    </row>
    <row r="50" spans="1:5" x14ac:dyDescent="0.3">
      <c r="B50" s="32"/>
      <c r="C50" s="33" t="s">
        <v>166</v>
      </c>
    </row>
    <row r="51" spans="1:5" x14ac:dyDescent="0.3">
      <c r="B51" s="32"/>
      <c r="C51" s="34"/>
    </row>
    <row r="52" spans="1:5" x14ac:dyDescent="0.3">
      <c r="A52" s="35" t="s">
        <v>167</v>
      </c>
      <c r="B52" s="36"/>
    </row>
    <row r="53" spans="1:5" ht="52.8" x14ac:dyDescent="0.3">
      <c r="A53" s="37"/>
      <c r="B53" s="38"/>
      <c r="C53" s="39" t="s">
        <v>168</v>
      </c>
    </row>
    <row r="54" spans="1:5" x14ac:dyDescent="0.3">
      <c r="A54" s="37"/>
      <c r="B54" s="38"/>
      <c r="C54" s="39" t="s">
        <v>169</v>
      </c>
    </row>
    <row r="55" spans="1:5" x14ac:dyDescent="0.3">
      <c r="A55" s="37"/>
      <c r="B55" s="38"/>
      <c r="C55" s="39" t="s">
        <v>170</v>
      </c>
    </row>
    <row r="56" spans="1:5" x14ac:dyDescent="0.3">
      <c r="A56" s="37"/>
      <c r="B56" s="38"/>
      <c r="C56" s="40" t="s">
        <v>171</v>
      </c>
    </row>
    <row r="57" spans="1:5" x14ac:dyDescent="0.3">
      <c r="A57" s="37"/>
      <c r="B57" s="38"/>
      <c r="C57" s="40" t="s">
        <v>172</v>
      </c>
    </row>
    <row r="58" spans="1:5" x14ac:dyDescent="0.3">
      <c r="B58" s="32"/>
      <c r="C58" s="34"/>
    </row>
    <row r="59" spans="1:5" x14ac:dyDescent="0.3">
      <c r="A59" s="35" t="s">
        <v>173</v>
      </c>
      <c r="B59" s="36"/>
    </row>
    <row r="60" spans="1:5" ht="26.4" x14ac:dyDescent="0.3">
      <c r="A60" s="41" t="s">
        <v>174</v>
      </c>
      <c r="B60" s="87" t="s">
        <v>175</v>
      </c>
      <c r="C60" s="88"/>
      <c r="D60" s="89" t="s">
        <v>176</v>
      </c>
      <c r="E60" s="89"/>
    </row>
    <row r="61" spans="1:5" x14ac:dyDescent="0.3">
      <c r="A61" s="42" t="s">
        <v>122</v>
      </c>
      <c r="B61" s="83" t="s">
        <v>177</v>
      </c>
      <c r="C61" s="84"/>
      <c r="D61" s="85">
        <v>5</v>
      </c>
      <c r="E61" s="85"/>
    </row>
    <row r="62" spans="1:5" x14ac:dyDescent="0.3">
      <c r="A62" s="42" t="s">
        <v>125</v>
      </c>
      <c r="B62" s="83" t="s">
        <v>178</v>
      </c>
      <c r="C62" s="84"/>
      <c r="D62" s="85">
        <v>3</v>
      </c>
      <c r="E62" s="85"/>
    </row>
    <row r="63" spans="1:5" x14ac:dyDescent="0.3">
      <c r="A63" s="42" t="s">
        <v>129</v>
      </c>
      <c r="B63" s="83" t="s">
        <v>179</v>
      </c>
      <c r="C63" s="84"/>
      <c r="D63" s="85">
        <v>0</v>
      </c>
      <c r="E63" s="85"/>
    </row>
    <row r="64" spans="1:5" x14ac:dyDescent="0.3">
      <c r="B64" s="32"/>
      <c r="C64" s="34"/>
    </row>
  </sheetData>
  <mergeCells count="72">
    <mergeCell ref="A8:B8"/>
    <mergeCell ref="C8:F8"/>
    <mergeCell ref="A1:G1"/>
    <mergeCell ref="A2:G2"/>
    <mergeCell ref="A3:G3"/>
    <mergeCell ref="A4:G4"/>
    <mergeCell ref="A5:G5"/>
    <mergeCell ref="A10:B10"/>
    <mergeCell ref="C10:F10"/>
    <mergeCell ref="A11:B11"/>
    <mergeCell ref="C11:F11"/>
    <mergeCell ref="A9:B9"/>
    <mergeCell ref="C9:F9"/>
    <mergeCell ref="A15:B15"/>
    <mergeCell ref="C15:F15"/>
    <mergeCell ref="A16:B16"/>
    <mergeCell ref="C16:F16"/>
    <mergeCell ref="A12:B12"/>
    <mergeCell ref="C12:F12"/>
    <mergeCell ref="A13:B13"/>
    <mergeCell ref="C13:F13"/>
    <mergeCell ref="A14:B14"/>
    <mergeCell ref="C14:F14"/>
    <mergeCell ref="A21:B21"/>
    <mergeCell ref="D30:E30"/>
    <mergeCell ref="F30:G30"/>
    <mergeCell ref="A17:B17"/>
    <mergeCell ref="C17:F17"/>
    <mergeCell ref="A18:B18"/>
    <mergeCell ref="C18:F18"/>
    <mergeCell ref="A19:B19"/>
    <mergeCell ref="C19:F19"/>
    <mergeCell ref="D31:E31"/>
    <mergeCell ref="F31:G31"/>
    <mergeCell ref="D32:E32"/>
    <mergeCell ref="F32:G32"/>
    <mergeCell ref="D33:E33"/>
    <mergeCell ref="F33:G33"/>
    <mergeCell ref="D34:E34"/>
    <mergeCell ref="F34:G34"/>
    <mergeCell ref="D35:E35"/>
    <mergeCell ref="F35:G35"/>
    <mergeCell ref="D36:E36"/>
    <mergeCell ref="F36:G36"/>
    <mergeCell ref="D37:E37"/>
    <mergeCell ref="F37:G37"/>
    <mergeCell ref="D38:E38"/>
    <mergeCell ref="F38:G38"/>
    <mergeCell ref="D40:E40"/>
    <mergeCell ref="F40:G40"/>
    <mergeCell ref="D41:E41"/>
    <mergeCell ref="F41:G41"/>
    <mergeCell ref="D42:E42"/>
    <mergeCell ref="F42:G42"/>
    <mergeCell ref="D39:E39"/>
    <mergeCell ref="F39:G39"/>
    <mergeCell ref="B45:C45"/>
    <mergeCell ref="D45:E45"/>
    <mergeCell ref="B46:C46"/>
    <mergeCell ref="D46:E46"/>
    <mergeCell ref="B47:C47"/>
    <mergeCell ref="D47:E47"/>
    <mergeCell ref="B62:C62"/>
    <mergeCell ref="D62:E62"/>
    <mergeCell ref="B63:C63"/>
    <mergeCell ref="D63:E63"/>
    <mergeCell ref="B48:C48"/>
    <mergeCell ref="D48:E48"/>
    <mergeCell ref="B60:C60"/>
    <mergeCell ref="D60:E60"/>
    <mergeCell ref="B61:C61"/>
    <mergeCell ref="D61:E61"/>
  </mergeCells>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Saturs</vt:lpstr>
      <vt:lpstr>1</vt:lpstr>
      <vt:lpstr>2</vt:lpstr>
      <vt:lpstr>3</vt:lpstr>
      <vt:lpstr>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Laura Apenīte</dc:creator>
  <cp:lastModifiedBy>Laura Apenīte</cp:lastModifiedBy>
  <dcterms:created xsi:type="dcterms:W3CDTF">2026-02-18T10:42:30Z</dcterms:created>
  <dcterms:modified xsi:type="dcterms:W3CDTF">2026-08-24T16:24:50Z</dcterms:modified>
</cp:coreProperties>
</file>