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rigassatiksme-my.sharepoint.com/personal/mara_volkova_rigassatiksme_lv/Documents/Documents/Mara/BD_EKI_Izbuve_6_objektos/"/>
    </mc:Choice>
  </mc:AlternateContent>
  <xr:revisionPtr revIDLastSave="0" documentId="8_{D6ABFAED-AE78-48DA-A933-67B3EC379504}" xr6:coauthVersionLast="47" xr6:coauthVersionMax="47" xr10:uidLastSave="{00000000-0000-0000-0000-000000000000}"/>
  <bookViews>
    <workbookView xWindow="-120" yWindow="-120" windowWidth="29040" windowHeight="15720" activeTab="3" xr2:uid="{81934ECE-B561-450C-BDCD-7ED968691185}"/>
  </bookViews>
  <sheets>
    <sheet name="Skaidrojošais apraksts" sheetId="5" r:id="rId1"/>
    <sheet name="Būvniecības koptāme" sheetId="2" r:id="rId2"/>
    <sheet name="Kopsavilkums" sheetId="3" r:id="rId3"/>
    <sheet name="1-1" sheetId="4" r:id="rId4"/>
    <sheet name="1-2" sheetId="9" r:id="rId5"/>
    <sheet name="1-3" sheetId="10" r:id="rId6"/>
    <sheet name="1-4" sheetId="11" r:id="rId7"/>
    <sheet name="1-5" sheetId="12" r:id="rId8"/>
    <sheet name="1-6" sheetId="13" r:id="rId9"/>
    <sheet name="Ekvivalents" sheetId="6" r:id="rId10"/>
  </sheets>
  <externalReferences>
    <externalReference r:id="rId11"/>
  </externalReferences>
  <definedNames>
    <definedName name="__xlnm.Print_Titles_10">#REF!</definedName>
    <definedName name="__xlnm.Print_Titles_11">#REF!</definedName>
    <definedName name="__xlnm.Print_Titles_4">#REF!</definedName>
    <definedName name="__xlnm.Print_Titles_5">#REF!</definedName>
    <definedName name="__xlnm.Print_Titles_6">#REF!</definedName>
    <definedName name="__xlnm.Print_Titles_7">#REF!</definedName>
    <definedName name="__xlnm.Print_Titles_8">#REF!</definedName>
    <definedName name="__xlnm.Print_Titles_9">#REF!</definedName>
    <definedName name="Excel_BuiltIn__FilterDatabase_1">#REF!</definedName>
    <definedName name="Excel_BuiltIn_Print_Area_1">#REF!</definedName>
    <definedName name="Excel_BuiltIn_Print_Titles_1">#REF!</definedName>
    <definedName name="gab" comment="gb">#REF!</definedName>
    <definedName name="likme">[1]KT!$E$22</definedName>
    <definedName name="_xlnm.Print_Area" localSheetId="3">'1-1'!$A$1:$P$41</definedName>
    <definedName name="_xlnm.Print_Area" localSheetId="4">'1-2'!$A$1:$P$41</definedName>
    <definedName name="_xlnm.Print_Area" localSheetId="5">'1-3'!$A$1:$P$44</definedName>
    <definedName name="_xlnm.Print_Area" localSheetId="6">'1-4'!$A$1:$P$44</definedName>
    <definedName name="_xlnm.Print_Area" localSheetId="7">'1-5'!$A$1:$P$41</definedName>
    <definedName name="_xlnm.Print_Area" localSheetId="8">'1-6'!$A$1:$P$42</definedName>
    <definedName name="_xlnm.Print_Area" localSheetId="0">'Skaidrojošais apraksts'!$A$1:$I$31</definedName>
    <definedName name="_xlnm.Print_Titles" localSheetId="3">'1-1'!$A:$P,'1-1'!$14:$16</definedName>
    <definedName name="_xlnm.Print_Titles" localSheetId="4">'1-2'!$A:$P,'1-2'!$14:$16</definedName>
    <definedName name="_xlnm.Print_Titles" localSheetId="5">'1-3'!$A:$P,'1-3'!$14:$16</definedName>
    <definedName name="_xlnm.Print_Titles" localSheetId="6">'1-4'!$A:$P,'1-4'!$14:$16</definedName>
    <definedName name="_xlnm.Print_Titles" localSheetId="7">'1-5'!$A:$P,'1-5'!$14:$16</definedName>
    <definedName name="_xlnm.Print_Titles" localSheetId="8">'1-6'!$A:$P,'1-6'!$14:$16</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5" l="1"/>
  <c r="H19" i="13"/>
  <c r="K19" i="13" s="1"/>
  <c r="L19" i="13"/>
  <c r="N19" i="13"/>
  <c r="O19" i="13"/>
  <c r="H20" i="13"/>
  <c r="K20" i="13" s="1"/>
  <c r="L20" i="13"/>
  <c r="M20" i="13"/>
  <c r="P20" i="13" s="1"/>
  <c r="N20" i="13"/>
  <c r="O20" i="13"/>
  <c r="H21" i="13"/>
  <c r="K21" i="13" s="1"/>
  <c r="L21" i="13"/>
  <c r="M21" i="13"/>
  <c r="P21" i="13" s="1"/>
  <c r="N21" i="13"/>
  <c r="O21" i="13"/>
  <c r="H22" i="13"/>
  <c r="K22" i="13"/>
  <c r="L22" i="13"/>
  <c r="M22" i="13"/>
  <c r="P22" i="13" s="1"/>
  <c r="N22" i="13"/>
  <c r="O22" i="13"/>
  <c r="H23" i="13"/>
  <c r="K23" i="13"/>
  <c r="L23" i="13"/>
  <c r="M23" i="13"/>
  <c r="N23" i="13"/>
  <c r="O23" i="13"/>
  <c r="P23" i="13"/>
  <c r="H24" i="13"/>
  <c r="K24" i="13" s="1"/>
  <c r="L24" i="13"/>
  <c r="L30" i="13" s="1"/>
  <c r="I24" i="3" s="1"/>
  <c r="N24" i="13"/>
  <c r="O24" i="13"/>
  <c r="H25" i="13"/>
  <c r="K25" i="13"/>
  <c r="L25" i="13"/>
  <c r="M25" i="13"/>
  <c r="N25" i="13"/>
  <c r="P25" i="13" s="1"/>
  <c r="O25" i="13"/>
  <c r="H26" i="13"/>
  <c r="K26" i="13"/>
  <c r="L26" i="13"/>
  <c r="M26" i="13"/>
  <c r="N26" i="13"/>
  <c r="P26" i="13" s="1"/>
  <c r="O26" i="13"/>
  <c r="H27" i="13"/>
  <c r="K27" i="13"/>
  <c r="L27" i="13"/>
  <c r="M27" i="13"/>
  <c r="N27" i="13"/>
  <c r="O27" i="13"/>
  <c r="H28" i="13"/>
  <c r="K28" i="13"/>
  <c r="L28" i="13"/>
  <c r="M28" i="13"/>
  <c r="N28" i="13"/>
  <c r="P28" i="13" s="1"/>
  <c r="O28" i="13"/>
  <c r="H29" i="13"/>
  <c r="M29" i="13" s="1"/>
  <c r="K29" i="13"/>
  <c r="L29" i="13"/>
  <c r="N29" i="13"/>
  <c r="O29" i="13"/>
  <c r="O18" i="13"/>
  <c r="N18" i="13"/>
  <c r="L18" i="13"/>
  <c r="K18" i="13"/>
  <c r="H18" i="13"/>
  <c r="M18" i="13" s="1"/>
  <c r="P18" i="13" s="1"/>
  <c r="A6" i="13"/>
  <c r="A8" i="13"/>
  <c r="A9" i="13"/>
  <c r="A10" i="13"/>
  <c r="H19" i="12"/>
  <c r="K19" i="12" s="1"/>
  <c r="L19" i="12"/>
  <c r="M19" i="12"/>
  <c r="P19" i="12" s="1"/>
  <c r="N19" i="12"/>
  <c r="O19" i="12"/>
  <c r="H20" i="12"/>
  <c r="K20" i="12"/>
  <c r="L20" i="12"/>
  <c r="M20" i="12"/>
  <c r="P20" i="12" s="1"/>
  <c r="N20" i="12"/>
  <c r="O20" i="12"/>
  <c r="H21" i="12"/>
  <c r="K21" i="12"/>
  <c r="L21" i="12"/>
  <c r="M21" i="12"/>
  <c r="N21" i="12"/>
  <c r="O21" i="12"/>
  <c r="P21" i="12"/>
  <c r="H22" i="12"/>
  <c r="M22" i="12" s="1"/>
  <c r="P22" i="12" s="1"/>
  <c r="L22" i="12"/>
  <c r="N22" i="12"/>
  <c r="O22" i="12"/>
  <c r="H23" i="12"/>
  <c r="K23" i="12" s="1"/>
  <c r="L23" i="12"/>
  <c r="N23" i="12"/>
  <c r="O23" i="12"/>
  <c r="H24" i="12"/>
  <c r="K24" i="12" s="1"/>
  <c r="L24" i="12"/>
  <c r="L29" i="12" s="1"/>
  <c r="I23" i="3" s="1"/>
  <c r="N24" i="12"/>
  <c r="N29" i="12" s="1"/>
  <c r="G23" i="3" s="1"/>
  <c r="O24" i="12"/>
  <c r="O29" i="12" s="1"/>
  <c r="H23" i="3" s="1"/>
  <c r="H25" i="12"/>
  <c r="K25" i="12"/>
  <c r="L25" i="12"/>
  <c r="M25" i="12"/>
  <c r="P25" i="12" s="1"/>
  <c r="N25" i="12"/>
  <c r="O25" i="12"/>
  <c r="H26" i="12"/>
  <c r="K26" i="12"/>
  <c r="L26" i="12"/>
  <c r="M26" i="12"/>
  <c r="N26" i="12"/>
  <c r="O26" i="12"/>
  <c r="P26" i="12"/>
  <c r="H27" i="12"/>
  <c r="K27" i="12"/>
  <c r="L27" i="12"/>
  <c r="M27" i="12"/>
  <c r="P27" i="12" s="1"/>
  <c r="N27" i="12"/>
  <c r="O27" i="12"/>
  <c r="H28" i="12"/>
  <c r="M28" i="12" s="1"/>
  <c r="P28" i="12" s="1"/>
  <c r="K28" i="12"/>
  <c r="L28" i="12"/>
  <c r="N28" i="12"/>
  <c r="O28" i="12"/>
  <c r="O18" i="12"/>
  <c r="N18" i="12"/>
  <c r="L18" i="12"/>
  <c r="H18" i="12"/>
  <c r="M18" i="12" s="1"/>
  <c r="A6" i="12"/>
  <c r="A8" i="12"/>
  <c r="A9" i="12"/>
  <c r="A10" i="12"/>
  <c r="H28" i="11"/>
  <c r="K28" i="11" s="1"/>
  <c r="H29" i="11"/>
  <c r="M29" i="11" s="1"/>
  <c r="P29" i="11" s="1"/>
  <c r="H19" i="11"/>
  <c r="K19" i="11" s="1"/>
  <c r="L19" i="11"/>
  <c r="N19" i="11"/>
  <c r="O19" i="11"/>
  <c r="H20" i="11"/>
  <c r="K20" i="11" s="1"/>
  <c r="L20" i="11"/>
  <c r="M20" i="11"/>
  <c r="P20" i="11" s="1"/>
  <c r="N20" i="11"/>
  <c r="O20" i="11"/>
  <c r="H21" i="11"/>
  <c r="K21" i="11" s="1"/>
  <c r="L21" i="11"/>
  <c r="N21" i="11"/>
  <c r="O21" i="11"/>
  <c r="H22" i="11"/>
  <c r="K22" i="11"/>
  <c r="L22" i="11"/>
  <c r="M22" i="11"/>
  <c r="P22" i="11" s="1"/>
  <c r="N22" i="11"/>
  <c r="O22" i="11"/>
  <c r="H23" i="11"/>
  <c r="K23" i="11"/>
  <c r="L23" i="11"/>
  <c r="M23" i="11"/>
  <c r="N23" i="11"/>
  <c r="O23" i="11"/>
  <c r="P23" i="11"/>
  <c r="H24" i="11"/>
  <c r="K24" i="11" s="1"/>
  <c r="L24" i="11"/>
  <c r="N24" i="11"/>
  <c r="O24" i="11"/>
  <c r="H25" i="11"/>
  <c r="K25" i="11"/>
  <c r="L25" i="11"/>
  <c r="M25" i="11"/>
  <c r="N25" i="11"/>
  <c r="P25" i="11" s="1"/>
  <c r="O25" i="11"/>
  <c r="H26" i="11"/>
  <c r="K26" i="11"/>
  <c r="L26" i="11"/>
  <c r="M26" i="11"/>
  <c r="N26" i="11"/>
  <c r="P26" i="11" s="1"/>
  <c r="O26" i="11"/>
  <c r="H27" i="11"/>
  <c r="K27" i="11"/>
  <c r="L27" i="11"/>
  <c r="M27" i="11"/>
  <c r="P27" i="11" s="1"/>
  <c r="N27" i="11"/>
  <c r="O27" i="11"/>
  <c r="L28" i="11"/>
  <c r="L32" i="11" s="1"/>
  <c r="I22" i="3" s="1"/>
  <c r="N28" i="11"/>
  <c r="O28" i="11"/>
  <c r="L29" i="11"/>
  <c r="N29" i="11"/>
  <c r="O29" i="11"/>
  <c r="H30" i="11"/>
  <c r="K30" i="11" s="1"/>
  <c r="L30" i="11"/>
  <c r="N30" i="11"/>
  <c r="O30" i="11"/>
  <c r="H31" i="11"/>
  <c r="K31" i="11" s="1"/>
  <c r="L31" i="11"/>
  <c r="N31" i="11"/>
  <c r="O31" i="11"/>
  <c r="O18" i="11"/>
  <c r="N18" i="11"/>
  <c r="L18" i="11"/>
  <c r="H18" i="11"/>
  <c r="K18" i="11" s="1"/>
  <c r="A6" i="11"/>
  <c r="A8" i="11"/>
  <c r="A9" i="11"/>
  <c r="A10" i="11"/>
  <c r="H19" i="10"/>
  <c r="K19" i="10" s="1"/>
  <c r="L19" i="10"/>
  <c r="N19" i="10"/>
  <c r="O19" i="10"/>
  <c r="H20" i="10"/>
  <c r="K20" i="10"/>
  <c r="L20" i="10"/>
  <c r="M20" i="10"/>
  <c r="P20" i="10" s="1"/>
  <c r="N20" i="10"/>
  <c r="O20" i="10"/>
  <c r="H21" i="10"/>
  <c r="K21" i="10" s="1"/>
  <c r="L21" i="10"/>
  <c r="M21" i="10"/>
  <c r="P21" i="10" s="1"/>
  <c r="N21" i="10"/>
  <c r="O21" i="10"/>
  <c r="H22" i="10"/>
  <c r="M22" i="10" s="1"/>
  <c r="P22" i="10" s="1"/>
  <c r="K22" i="10"/>
  <c r="L22" i="10"/>
  <c r="N22" i="10"/>
  <c r="O22" i="10"/>
  <c r="H23" i="10"/>
  <c r="M23" i="10" s="1"/>
  <c r="P23" i="10" s="1"/>
  <c r="K23" i="10"/>
  <c r="L23" i="10"/>
  <c r="N23" i="10"/>
  <c r="O23" i="10"/>
  <c r="H24" i="10"/>
  <c r="K24" i="10" s="1"/>
  <c r="L24" i="10"/>
  <c r="N24" i="10"/>
  <c r="O24" i="10"/>
  <c r="H25" i="10"/>
  <c r="K25" i="10"/>
  <c r="L25" i="10"/>
  <c r="M25" i="10"/>
  <c r="P25" i="10" s="1"/>
  <c r="N25" i="10"/>
  <c r="O25" i="10"/>
  <c r="H26" i="10"/>
  <c r="K26" i="10"/>
  <c r="L26" i="10"/>
  <c r="M26" i="10"/>
  <c r="P26" i="10" s="1"/>
  <c r="N26" i="10"/>
  <c r="O26" i="10"/>
  <c r="H27" i="10"/>
  <c r="K27" i="10" s="1"/>
  <c r="L27" i="10"/>
  <c r="M27" i="10"/>
  <c r="P27" i="10" s="1"/>
  <c r="N27" i="10"/>
  <c r="O27" i="10"/>
  <c r="H28" i="10"/>
  <c r="K28" i="10"/>
  <c r="L28" i="10"/>
  <c r="M28" i="10"/>
  <c r="N28" i="10"/>
  <c r="P28" i="10" s="1"/>
  <c r="O28" i="10"/>
  <c r="H29" i="10"/>
  <c r="M29" i="10" s="1"/>
  <c r="P29" i="10" s="1"/>
  <c r="K29" i="10"/>
  <c r="L29" i="10"/>
  <c r="N29" i="10"/>
  <c r="O29" i="10"/>
  <c r="H30" i="10"/>
  <c r="K30" i="10" s="1"/>
  <c r="L30" i="10"/>
  <c r="N30" i="10"/>
  <c r="O30" i="10"/>
  <c r="H31" i="10"/>
  <c r="K31" i="10" s="1"/>
  <c r="L31" i="10"/>
  <c r="L32" i="10" s="1"/>
  <c r="I21" i="3" s="1"/>
  <c r="N31" i="10"/>
  <c r="N32" i="10" s="1"/>
  <c r="G21" i="3" s="1"/>
  <c r="O31" i="10"/>
  <c r="O32" i="10" s="1"/>
  <c r="H21" i="3" s="1"/>
  <c r="O18" i="10"/>
  <c r="N18" i="10"/>
  <c r="M18" i="10"/>
  <c r="P18" i="10" s="1"/>
  <c r="L18" i="10"/>
  <c r="K18" i="10"/>
  <c r="H18" i="10"/>
  <c r="H19" i="9"/>
  <c r="K19" i="9" s="1"/>
  <c r="L19" i="9"/>
  <c r="N19" i="9"/>
  <c r="O19" i="9"/>
  <c r="H20" i="9"/>
  <c r="K20" i="9" s="1"/>
  <c r="L20" i="9"/>
  <c r="N20" i="9"/>
  <c r="O20" i="9"/>
  <c r="H21" i="9"/>
  <c r="K21" i="9" s="1"/>
  <c r="L21" i="9"/>
  <c r="N21" i="9"/>
  <c r="O21" i="9"/>
  <c r="H22" i="9"/>
  <c r="M22" i="9" s="1"/>
  <c r="P22" i="9" s="1"/>
  <c r="L22" i="9"/>
  <c r="N22" i="9"/>
  <c r="O22" i="9"/>
  <c r="H23" i="9"/>
  <c r="K23" i="9" s="1"/>
  <c r="L23" i="9"/>
  <c r="M23" i="9"/>
  <c r="P23" i="9" s="1"/>
  <c r="N23" i="9"/>
  <c r="O23" i="9"/>
  <c r="H24" i="9"/>
  <c r="K24" i="9" s="1"/>
  <c r="L24" i="9"/>
  <c r="N24" i="9"/>
  <c r="O24" i="9"/>
  <c r="H25" i="9"/>
  <c r="M25" i="9" s="1"/>
  <c r="P25" i="9" s="1"/>
  <c r="K25" i="9"/>
  <c r="L25" i="9"/>
  <c r="N25" i="9"/>
  <c r="O25" i="9"/>
  <c r="H26" i="9"/>
  <c r="K26" i="9"/>
  <c r="L26" i="9"/>
  <c r="M26" i="9"/>
  <c r="N26" i="9"/>
  <c r="O26" i="9"/>
  <c r="P26" i="9"/>
  <c r="H27" i="9"/>
  <c r="K27" i="9"/>
  <c r="L27" i="9"/>
  <c r="M27" i="9"/>
  <c r="P27" i="9" s="1"/>
  <c r="N27" i="9"/>
  <c r="O27" i="9"/>
  <c r="H28" i="9"/>
  <c r="K28" i="9" s="1"/>
  <c r="L28" i="9"/>
  <c r="N28" i="9"/>
  <c r="O28" i="9"/>
  <c r="O18" i="9"/>
  <c r="N18" i="9"/>
  <c r="L18" i="9"/>
  <c r="H18" i="9"/>
  <c r="K18" i="9" s="1"/>
  <c r="P18" i="4"/>
  <c r="O18" i="4"/>
  <c r="N18" i="4"/>
  <c r="M18" i="4"/>
  <c r="L18" i="4"/>
  <c r="K18" i="4"/>
  <c r="H18" i="4"/>
  <c r="A10" i="9"/>
  <c r="A10" i="10" s="1"/>
  <c r="A6" i="10"/>
  <c r="A8" i="10"/>
  <c r="A9" i="10"/>
  <c r="M28" i="9" l="1"/>
  <c r="P28" i="9" s="1"/>
  <c r="O30" i="13"/>
  <c r="H24" i="3" s="1"/>
  <c r="P27" i="13"/>
  <c r="P29" i="13"/>
  <c r="N30" i="13"/>
  <c r="G24" i="3" s="1"/>
  <c r="M19" i="13"/>
  <c r="P19" i="13" s="1"/>
  <c r="M24" i="13"/>
  <c r="K22" i="12"/>
  <c r="M23" i="12"/>
  <c r="P23" i="12" s="1"/>
  <c r="M24" i="12"/>
  <c r="P18" i="12"/>
  <c r="K18" i="12"/>
  <c r="K29" i="11"/>
  <c r="M28" i="11"/>
  <c r="P28" i="11" s="1"/>
  <c r="M30" i="11"/>
  <c r="P30" i="11" s="1"/>
  <c r="M21" i="11"/>
  <c r="P21" i="11" s="1"/>
  <c r="M31" i="11"/>
  <c r="P31" i="11" s="1"/>
  <c r="M19" i="11"/>
  <c r="P19" i="11" s="1"/>
  <c r="M24" i="11"/>
  <c r="P24" i="11" s="1"/>
  <c r="M18" i="11"/>
  <c r="P18" i="11" s="1"/>
  <c r="M30" i="10"/>
  <c r="P30" i="10" s="1"/>
  <c r="M31" i="10"/>
  <c r="M19" i="10"/>
  <c r="P19" i="10" s="1"/>
  <c r="M24" i="10"/>
  <c r="P24" i="10" s="1"/>
  <c r="K22" i="9"/>
  <c r="M20" i="9"/>
  <c r="P20" i="9" s="1"/>
  <c r="M21" i="9"/>
  <c r="P21" i="9" s="1"/>
  <c r="M19" i="9"/>
  <c r="P19" i="9" s="1"/>
  <c r="M24" i="9"/>
  <c r="P24" i="9" s="1"/>
  <c r="M18" i="9"/>
  <c r="P18" i="9" s="1"/>
  <c r="P24" i="13" l="1"/>
  <c r="P30" i="13" s="1"/>
  <c r="E24" i="3" s="1"/>
  <c r="M30" i="13"/>
  <c r="F24" i="3" s="1"/>
  <c r="P24" i="12"/>
  <c r="P29" i="12" s="1"/>
  <c r="E23" i="3" s="1"/>
  <c r="M29" i="12"/>
  <c r="F23" i="3" s="1"/>
  <c r="P31" i="10"/>
  <c r="P32" i="10" s="1"/>
  <c r="E21" i="3" s="1"/>
  <c r="M32" i="10"/>
  <c r="F21" i="3" s="1"/>
  <c r="M29" i="9" l="1"/>
  <c r="N29" i="9"/>
  <c r="G20" i="3" s="1"/>
  <c r="O29" i="9"/>
  <c r="H20" i="3" s="1"/>
  <c r="P29" i="9"/>
  <c r="E20" i="3" s="1"/>
  <c r="L29" i="9"/>
  <c r="I20" i="3" s="1"/>
  <c r="A6" i="9"/>
  <c r="A8" i="9"/>
  <c r="A9" i="9"/>
  <c r="F20" i="3"/>
  <c r="A6" i="4"/>
  <c r="A8" i="4"/>
  <c r="A9" i="4"/>
  <c r="A10" i="4"/>
  <c r="A5" i="4"/>
  <c r="A5" i="9" s="1"/>
  <c r="A5" i="10" s="1"/>
  <c r="A5" i="11" s="1"/>
  <c r="A5" i="12" s="1"/>
  <c r="A5" i="13" s="1"/>
  <c r="C10" i="3"/>
  <c r="C10" i="4" s="1"/>
  <c r="C10" i="9" s="1"/>
  <c r="A10" i="3"/>
  <c r="A6" i="3"/>
  <c r="A7" i="3"/>
  <c r="A8" i="3"/>
  <c r="A9" i="3"/>
  <c r="A5" i="3"/>
  <c r="I14" i="3"/>
  <c r="H19" i="4"/>
  <c r="K19" i="4" s="1"/>
  <c r="L19" i="4"/>
  <c r="N19" i="4"/>
  <c r="O19" i="4"/>
  <c r="H20" i="4"/>
  <c r="K20" i="4" s="1"/>
  <c r="L20" i="4"/>
  <c r="M20" i="4"/>
  <c r="P20" i="4" s="1"/>
  <c r="N20" i="4"/>
  <c r="O20" i="4"/>
  <c r="H21" i="4"/>
  <c r="M21" i="4" s="1"/>
  <c r="P21" i="4" s="1"/>
  <c r="K21" i="4"/>
  <c r="L21" i="4"/>
  <c r="N21" i="4"/>
  <c r="O21" i="4"/>
  <c r="H22" i="4"/>
  <c r="M22" i="4" s="1"/>
  <c r="P22" i="4" s="1"/>
  <c r="K22" i="4"/>
  <c r="L22" i="4"/>
  <c r="N22" i="4"/>
  <c r="O22" i="4"/>
  <c r="H23" i="4"/>
  <c r="K23" i="4"/>
  <c r="L23" i="4"/>
  <c r="M23" i="4"/>
  <c r="N23" i="4"/>
  <c r="O23" i="4"/>
  <c r="P23" i="4"/>
  <c r="H24" i="4"/>
  <c r="K24" i="4" s="1"/>
  <c r="L24" i="4"/>
  <c r="N24" i="4"/>
  <c r="O24" i="4"/>
  <c r="H25" i="4"/>
  <c r="K25" i="4"/>
  <c r="L25" i="4"/>
  <c r="M25" i="4"/>
  <c r="P25" i="4" s="1"/>
  <c r="N25" i="4"/>
  <c r="O25" i="4"/>
  <c r="H26" i="4"/>
  <c r="M26" i="4" s="1"/>
  <c r="P26" i="4" s="1"/>
  <c r="K26" i="4"/>
  <c r="L26" i="4"/>
  <c r="N26" i="4"/>
  <c r="O26" i="4"/>
  <c r="H27" i="4"/>
  <c r="K27" i="4"/>
  <c r="L27" i="4"/>
  <c r="M27" i="4"/>
  <c r="P27" i="4" s="1"/>
  <c r="N27" i="4"/>
  <c r="O27" i="4"/>
  <c r="H28" i="4"/>
  <c r="K28" i="4" s="1"/>
  <c r="L28" i="4"/>
  <c r="M28" i="4"/>
  <c r="N28" i="4"/>
  <c r="O28" i="4"/>
  <c r="P28" i="4"/>
  <c r="H29" i="4"/>
  <c r="M29" i="4" s="1"/>
  <c r="P29" i="4" s="1"/>
  <c r="L29" i="4"/>
  <c r="N29" i="4"/>
  <c r="O29" i="4"/>
  <c r="H30" i="4"/>
  <c r="K30" i="4" s="1"/>
  <c r="L30" i="4"/>
  <c r="N30" i="4"/>
  <c r="N31" i="4" s="1"/>
  <c r="O30" i="4"/>
  <c r="O31" i="4" s="1"/>
  <c r="P12" i="4" l="1"/>
  <c r="P12" i="11"/>
  <c r="P12" i="10"/>
  <c r="P12" i="13"/>
  <c r="P12" i="12"/>
  <c r="P12" i="9"/>
  <c r="C10" i="13"/>
  <c r="C10" i="10"/>
  <c r="C10" i="11"/>
  <c r="C10" i="12"/>
  <c r="K29" i="4"/>
  <c r="L31" i="4"/>
  <c r="M30" i="4"/>
  <c r="M19" i="4"/>
  <c r="P19" i="4" s="1"/>
  <c r="M24" i="4"/>
  <c r="P24" i="4" s="1"/>
  <c r="P30" i="4" l="1"/>
  <c r="P31" i="4" s="1"/>
  <c r="M31" i="4"/>
  <c r="P11" i="13" l="1"/>
  <c r="P11" i="12" l="1"/>
  <c r="O32" i="11" l="1"/>
  <c r="H22" i="3" s="1"/>
  <c r="N32" i="11"/>
  <c r="G22" i="3" s="1"/>
  <c r="P32" i="11" l="1"/>
  <c r="M32" i="11"/>
  <c r="F22" i="3" s="1"/>
  <c r="P11" i="11" l="1"/>
  <c r="E22" i="3"/>
  <c r="P11" i="10"/>
  <c r="P11" i="9" l="1"/>
  <c r="E30" i="4" l="1"/>
  <c r="G19" i="3" l="1"/>
  <c r="G25" i="3" s="1"/>
  <c r="H19" i="3"/>
  <c r="H25" i="3" s="1"/>
  <c r="I19" i="3"/>
  <c r="I25" i="3" s="1"/>
  <c r="F19" i="3" l="1"/>
  <c r="F25" i="3" s="1"/>
  <c r="E19" i="3" l="1"/>
  <c r="E25" i="3" l="1"/>
  <c r="E28" i="3" s="1"/>
  <c r="I12" i="3"/>
  <c r="E26" i="3" l="1"/>
  <c r="E27" i="3" s="1"/>
  <c r="P11" i="4"/>
  <c r="E29" i="3" l="1"/>
  <c r="I11" i="3" s="1"/>
  <c r="C21" i="2" l="1"/>
  <c r="C22" i="2" l="1"/>
  <c r="C24" i="2" s="1"/>
  <c r="C26" i="2" s="1"/>
</calcChain>
</file>

<file path=xl/sharedStrings.xml><?xml version="1.0" encoding="utf-8"?>
<sst xmlns="http://schemas.openxmlformats.org/spreadsheetml/2006/main" count="543" uniqueCount="193">
  <si>
    <t>APSTIPRINU</t>
  </si>
  <si>
    <t>______________________________________</t>
  </si>
  <si>
    <t>(pasūtītāja paraksts un tā atšifrējums)</t>
  </si>
  <si>
    <t>Z.v.</t>
  </si>
  <si>
    <t>______.gada______._______________</t>
  </si>
  <si>
    <t>Tāme sastādīta:</t>
  </si>
  <si>
    <t>Nr.p.k.</t>
  </si>
  <si>
    <t>Objekta nosaukums</t>
  </si>
  <si>
    <t>Objekta izmaksas (EUR)</t>
  </si>
  <si>
    <t>1</t>
  </si>
  <si>
    <t>Sastādīja:</t>
  </si>
  <si>
    <t>(paraksts un tā atšifrējums, datums)</t>
  </si>
  <si>
    <t>Sertifikāta Nr.</t>
  </si>
  <si>
    <t>Būvniecības koptāme</t>
  </si>
  <si>
    <t>(būvdarbu veids vai konstruktīvā elementa nosaukums)</t>
  </si>
  <si>
    <t>Par kopējo summu, EUR</t>
  </si>
  <si>
    <t>Kopējā darbietilpība, c/h</t>
  </si>
  <si>
    <t>Kods, tāmes Nr.</t>
  </si>
  <si>
    <t>Būvdarbu veids vai konstruktīvā elementa nosaukums</t>
  </si>
  <si>
    <t>Tāmes izmaksas</t>
  </si>
  <si>
    <t>Tai skaitā</t>
  </si>
  <si>
    <t>darba alga</t>
  </si>
  <si>
    <t>mehānismi</t>
  </si>
  <si>
    <t>1-1</t>
  </si>
  <si>
    <t>t.sk. darba aizsardzība</t>
  </si>
  <si>
    <t>Pavisam kopā:</t>
  </si>
  <si>
    <t>Lokālā tāme Nr.1-1</t>
  </si>
  <si>
    <t>Kods</t>
  </si>
  <si>
    <t>Būvdarbu nosaukums</t>
  </si>
  <si>
    <t>Vienības izmaksas</t>
  </si>
  <si>
    <t>Kopā uz visu apjomu</t>
  </si>
  <si>
    <t>Laika norma (c/h)</t>
  </si>
  <si>
    <t>Darba samaksas likme (Eur/h)</t>
  </si>
  <si>
    <t>Darba alga</t>
  </si>
  <si>
    <t>Mehānismi</t>
  </si>
  <si>
    <t>Kopā</t>
  </si>
  <si>
    <t>Summa</t>
  </si>
  <si>
    <t>m2</t>
  </si>
  <si>
    <t>Tiešās izmaksas kopā, t.sk. darba devēja sociālais nodoklis (23.59%):</t>
  </si>
  <si>
    <t>gab</t>
  </si>
  <si>
    <t>m</t>
  </si>
  <si>
    <t>Citi darbi</t>
  </si>
  <si>
    <t>EPL vai sarkanās līnijas nospraušana</t>
  </si>
  <si>
    <t>EPL digitālā uzmērīšana</t>
  </si>
  <si>
    <t>Peļņa</t>
  </si>
  <si>
    <t>Kopsavilkuma aprēķins</t>
  </si>
  <si>
    <t>vārds, uzvārds, datums</t>
  </si>
  <si>
    <t>Pārbaudīja:</t>
  </si>
  <si>
    <t>Tāmes izmaksas EUR:</t>
  </si>
  <si>
    <t xml:space="preserve">Pretendents: </t>
  </si>
  <si>
    <t>PAVISAM KOPĀ (ar PVN 21%):</t>
  </si>
  <si>
    <t>Kopā (bez  PVN):</t>
  </si>
  <si>
    <t>PVN (21%):</t>
  </si>
  <si>
    <t>būvizstrādājumi</t>
  </si>
  <si>
    <t>Darbietilpība (c/h)</t>
  </si>
  <si>
    <t>Būvizstrādājumi</t>
  </si>
  <si>
    <t>Daudzums</t>
  </si>
  <si>
    <t>Mērvienība</t>
  </si>
  <si>
    <t>Pasūtījuma Nr.:</t>
  </si>
  <si>
    <t xml:space="preserve">Būves nosaukums </t>
  </si>
  <si>
    <t xml:space="preserve">Objekta adrese   </t>
  </si>
  <si>
    <t>Nr.</t>
  </si>
  <si>
    <t>Skaidrojošais apraksts</t>
  </si>
  <si>
    <t>Darbu izmaksās jāiekļauj visi ar darba izpildi nepieciešamie izdevumi: tehniskajās specifikācijās “Autoceļu būvdarbu specifikācijas ABS 2023/2” 2. nodaļā minēto vispārējo prasību izpildei nepieciešamie izdevumi, izdevumi normatīvajos aktos un būvdarbu līgumā norādīto būvtāfeļu un informatīvo plakātu izgatavošanai, uzstādīšanai un demontāžai, izdevumi, ierīkojot un uzturot apbraucamos ceļus būvdarbu laikā atbilstoši satiksmes organizācijai, kas saskaņota ar VAS “Latvijas Valsts ceļi”, apbraucamo ceļu ar nesaistītu segumu planēšanas un atputekļošanas (laistīšanas) izdevumi, izdevumi visu skarto un bojāto segumu atjaunošanai pēc būvdarbu pabeigšanas. Darba izpildes gaitā Pasūtītāja pārstāvis nosaka, kuri no atgūtajiem materiāliem ir saglabājami un rakstiski informē par to Izpildītāju (darbu veicēju). Pēc Pasūtītāja pārstāvja pieprasījuma saglabājamos materiālus Izpildītājs (darbu veicējs) nogādā uz norādīto vietu. Ja Pasūtītāja pārstāvis nepieprasa materiālus, Izpildītājs tos nogādā uz savu atbērtni vai uz utilizāciju, par ko izmaksas sedz Izpildītājs.</t>
  </si>
  <si>
    <t>Ja atsevišķus darbu posmus būs nepieciešams veikt ārpus darba laika vai nakts laikā, tas iepriekš jāsaskaņo ar Pasūtītāju.</t>
  </si>
  <si>
    <t>Būvdarbi veicami un būvizstrādājumi pielietojami saskaņā ar ražotāju tehnoloģijām, tehnisko specifikāciju un būvprojektu.</t>
  </si>
  <si>
    <t>Tāmē dotās atsauces uz konkrētu ražotāju izstrādātiem būvmateriāliem ir kā kvalitātes standarts. Būvorganizācija un pasūtītājs būvniecības laikā drīkst izmantot citu ražotāju izstrādājumus, kuru tehniskie un kvalitātes rādītāji ir ekvivalenti vai augstāki nekā būvprojektā norādītam būvmateriālam, tad šīs pozīcijas ir norādāmas sadaļā "Ekvivalents", kur šo būvizstrādājumu uzstādīšanu un pieslēgšanu / palaišanu jāiekļauj vienības cenā, ja nav šim darbam izdalīta atsevišķa tāmes sadaļa.</t>
  </si>
  <si>
    <t>Būvdarbu darbietilpību atspoguļot lokālajā tāmē.</t>
  </si>
  <si>
    <t>Visu pozīciju vienības cenās ievērtēt gan darbu, gan būvizstrādājumu apjomu izmaksas un rezervi ietverot materiālu piegādi un izkraušanu objektā, tai skaitā nogādāšanu līdz tiešai darbu izpildes vietai.</t>
  </si>
  <si>
    <t>DOP daļas izmaksas ievērtēt attiecīgo būvdarbu cenās.</t>
  </si>
  <si>
    <t>PIEDĀVĀTIE EKVIVALENTI</t>
  </si>
  <si>
    <t xml:space="preserve">Ja Lokālajā tāmē, būvprojekta dokumentācijā un tā pielikumos norādīti konkrēti būvizstrādājumu, būvizstrādājumu ražotāju, preču (materiālu), iekārtu vai standarta nosaukumi, klases vai kāda cita norāde uz specifisku preču (materiālu) izcelsmi, īpašu procesu, zīmolu vai veidu, pretendents var piedāvāt ekvivalentas preces vai atbilstību ekvivalentiem standartiem, kas atbilst tehniskās specifikācijas, būvprojekta dokumentācijas prasībām un parametriem. </t>
  </si>
  <si>
    <t>Funkcionalitāte tiek uzskatīta par ekvivalentu arī tad, ja piedāvātajai precei (materiālam) tā ir plašāka, nekā pieprasītajai (tomēr ietver pieprasītās preces (materiāla) funkcionalitāti pilnā apjomā).</t>
  </si>
  <si>
    <t xml:space="preserve">Ja Pretendents izvēlas norādītajiem materiāliem, būvizstrādājumiem, iekārtām, aprīkojumam utt., piedāvāt ekvivalentu, tad attiecīgajā pozīcijā jānorāda piedāvātā ekvivalenta nosaukums, kā arī pie tehniskā piedāvājuma jāiesniedz salīdzinoša tabula, kurā norādīts prasāmā un piedāvātā ekvivalenta tehniskais salīdzinājums </t>
  </si>
  <si>
    <t>Lokālās tāme un pozīcija, kurai piedāvāts ekvivalents</t>
  </si>
  <si>
    <t>Tāmes pozīcijā norādītais produkts (materiāls/zīmols, modelis, marka, utt.)</t>
  </si>
  <si>
    <t>Tāmes pozīcijā norādītais produkts ekvivalenta nosaukums (marka)</t>
  </si>
  <si>
    <t>Ekvivalenta tehniskais raksturojums, kas apliecina tā ekvivalenci pasūtītāja noteiktajām prasībām</t>
  </si>
  <si>
    <t>Būvdarbu veicējam jāvērtē visi nepieciešamie darbi, materiāli, būvmašīnas un transports, bez kā nevarētu būt iespējama darba daudzumu sarakstā minēto darbu tehnoloģiski pareiza, Pasūtītāja prasībām atbilstoša izpilde pilnā apjomā.</t>
  </si>
  <si>
    <t>Pirms un pēc veicamo darbu pabeigšanas veikt fotofiksāciju un uzrādīt (pēc nepieciešamības) Pasūtītāja pilnvarotajiem pārstāvim.</t>
  </si>
  <si>
    <t>Būvdarbu organizācijas īss apraksts</t>
  </si>
  <si>
    <t>2</t>
  </si>
  <si>
    <t>3</t>
  </si>
  <si>
    <t>4</t>
  </si>
  <si>
    <t>5</t>
  </si>
  <si>
    <t>6</t>
  </si>
  <si>
    <t>7</t>
  </si>
  <si>
    <t>8</t>
  </si>
  <si>
    <t>9</t>
  </si>
  <si>
    <t>10</t>
  </si>
  <si>
    <t>11</t>
  </si>
  <si>
    <t>12</t>
  </si>
  <si>
    <t>13</t>
  </si>
  <si>
    <t>14</t>
  </si>
  <si>
    <t>15</t>
  </si>
  <si>
    <t>1-2</t>
  </si>
  <si>
    <t>1-3</t>
  </si>
  <si>
    <t>Būvdarbu izpildes un visu apstākļu (tai skaitā apgrūtinošo) raksturojums vai atbilstoša atsauce uz tehniskajām specifikācijām</t>
  </si>
  <si>
    <t>Virsizdevumos iekļaujamas arī visas izmaksas, kas saistītas ar  atļauju saņemšanu, būvlaukumu iekārtošanu, sagatavošanas darbiem, būvdarbu zonas nodalīšanu, būvdarbu zonas pretputekļu aizsardzību, būvtāfeles izgatavošanu un uzstādīšanu, iekārtu nosegšanu, teritorijas sakārtošanu būvdarbu izpildes laikā un pirms objekta nodošanas, kas ir vajadzīgi darbu veiksmīgai realizācijai (ģenerālā tīrīšana), izpilddokumentācijas izstrādi, kas ir vajadzīga Darbu veiksmīgai realizācijai, bet nav iekļauta tieši tāmju apjomos, kā arī visas pārējas izmaksas, kas ir iekļautas iepirkuma nolikumā.</t>
  </si>
  <si>
    <t xml:space="preserve">Izpilddokumentācija </t>
  </si>
  <si>
    <t>Objekta nosaukums: Autostāvvietu elektronisko kontroles iekārtu elektroapgāde, Rīgā</t>
  </si>
  <si>
    <t xml:space="preserve">Autostāvvietu elektronisko kontroles iekārtu elektroapgāde </t>
  </si>
  <si>
    <t>1-4</t>
  </si>
  <si>
    <t>1-5</t>
  </si>
  <si>
    <t>1-6</t>
  </si>
  <si>
    <t>Autostāvvietu elektronisko kontroles iekārtas (turpmāk – EKI) uzstādīšana un elektroapgādes pievada izbūve Grostonas ielā, BIS-BL-911826-124505</t>
  </si>
  <si>
    <t>Autostāvvietu elektronisko kontroles iekārtu (turpmāk – EKI) uzstādīšanai un elektroapgādes tīkla izbūvei Hospitāļu ielā, BIS-BL-911827-123483</t>
  </si>
  <si>
    <t>Autostāvvietu elektronisko kontroles iekārtas (turpmāk – EKI) uzstādīšana un elektroapgādes pievada izbūve Tomsona ielā 40, BIS-BL-911830-124153</t>
  </si>
  <si>
    <t>Būves nosaukums: Autostāvvietu elektronisko kontroles iekārtu elektroapgāde, Rīgā</t>
  </si>
  <si>
    <t>Autostāvvietu elektronisko kontroles iekārtu elektroapgāde, Rīgā</t>
  </si>
  <si>
    <t>Darbu daudzumu sarakstā minētos darbus veikt atbilstoši būvprojektam un  Autoceļu būvdarbu specifikācijām ABS 2023/2.</t>
  </si>
  <si>
    <t>Tranšejas rakšana un aizbēršana viena līdz divu kabeļu (caurules) gūldīšanai 0.7m dziļumā ar rokām</t>
  </si>
  <si>
    <t>Caurdures uzsākšanas-uztveršanas bedre</t>
  </si>
  <si>
    <t>PEHD caurules d=110mm, 1250N, L=89m horizontāla urbšana-caurvilkšana</t>
  </si>
  <si>
    <t>0.4kV KL izbūve</t>
  </si>
  <si>
    <t>Drošinātāja NH-00, 10A uzstādīšana esošajā sadalnē</t>
  </si>
  <si>
    <t>ZS kabeļlīnijas pievienošana sadalnē/iekārtā</t>
  </si>
  <si>
    <t>ZS kabeļlīnijas pievienošana sadalnē/iekārtā (spaiļu komplekts 3x4mm2 kabeļa pieslēgšanai pie NH-00 drošinātāju līstes - 1 gab.)</t>
  </si>
  <si>
    <t>ZS trīsdzīslu kabeļa Cu 3x4, 1kV, L=111m ievēršana caurulē</t>
  </si>
  <si>
    <t>Ietves bruģa seguma demontāža</t>
  </si>
  <si>
    <t>Ietves bruģa seguma montāža</t>
  </si>
  <si>
    <t>Tāme sastādīta 2026. gada tirgus cenās pamatojoties uz ELT daļas rasējumiem</t>
  </si>
  <si>
    <t>Autostāvvietu elektronisko kontroles iekārtas (turpmāk – EKI) uzstādīšana un elektroapgādes pievada izbūve Zirņu ielā, BIS-BL-911832-123128</t>
  </si>
  <si>
    <t xml:space="preserve">Gofrētas kabeļu aizsargcaurules d=75mm, 450N,  L=10m ieguldīšana gatavā tranšejā </t>
  </si>
  <si>
    <t xml:space="preserve">Gofrētas kabeļu aizsargcaurules d=75mm, 450N,  L=6m ieguldīšana gatavā tranšejā </t>
  </si>
  <si>
    <t xml:space="preserve">Gofrētas kabeļu aizsargcaurules d=75mm, 450N,  L=7m ieguldīšana gatavā tranšejā </t>
  </si>
  <si>
    <t>Dalāmās aizsargcaurules d=160mm, 750N uzstādīša esošam kabelim</t>
  </si>
  <si>
    <t>ZS trīsdzīslu kabeļa Cu 3x4, 1kV, L=10m ievēršana caurulē</t>
  </si>
  <si>
    <t>Nozarojuma uzmavas uzstādīšana</t>
  </si>
  <si>
    <t>Zaļās zonas seguma atjaunošana</t>
  </si>
  <si>
    <t>Autostāvvietu elektronisko kontroles iekārtu (turpmāk – EKI) uzstādīšanai un elektroapgādes tīkla izbūvei Rūpniecības iela, BIS-BL-911828-124102</t>
  </si>
  <si>
    <t>ZS trīsdzīslu kabeļa Cu 3x4, 1kV, L=8m ievēršana caurulē</t>
  </si>
  <si>
    <t>0.4 kV ST drošinātāja izbūve</t>
  </si>
  <si>
    <t>Drošinātāja E-27, 10A uzstādīšana</t>
  </si>
  <si>
    <t>Drošinātāja pamatnes E-27 uzstādīšana esošajā sadalnē</t>
  </si>
  <si>
    <t>sadalne</t>
  </si>
  <si>
    <t>ZS sadalnes shēmojuma vadu montāža (vads ar vara dzīslām Cu-1x6mm2 -1m, kabeļu kurpe 6 mm, M12 - 1gab, kabeļu uzgalis riņķveida 4-6 mm², M10 - 1 gab)</t>
  </si>
  <si>
    <t xml:space="preserve">Gofrētas kabeļu aizsargcaurules d=75mm, 750N,  L=10m ieguldīšana gatavā tranšejā </t>
  </si>
  <si>
    <t xml:space="preserve">Gofrētas kabeļu aizsargcaurules d=75mm, 750N,  L=18m ieguldīšana gatavā tranšejā </t>
  </si>
  <si>
    <t>ZS trīsdzīslu kabeļa Cu 3x4, 1kV, L=22m ievēršana caurulē</t>
  </si>
  <si>
    <t>Dalītās aizsargcaurules d.110, 450N, L=1m uzlikšana darbojošam (ĀMD) elektroapgādes kabelim</t>
  </si>
  <si>
    <t>Ietves asfalta seguma demontāža</t>
  </si>
  <si>
    <r>
      <t>Ietves asfalta 0.1m</t>
    </r>
    <r>
      <rPr>
        <sz val="8"/>
        <rFont val="Times New Roman"/>
        <family val="1"/>
        <charset val="186"/>
      </rPr>
      <t>3</t>
    </r>
    <r>
      <rPr>
        <sz val="10"/>
        <rFont val="Times New Roman"/>
        <family val="1"/>
        <charset val="186"/>
      </rPr>
      <t xml:space="preserve"> seguma montāža</t>
    </r>
  </si>
  <si>
    <t>Autostāvvietu elektronisko kontroles iekārtas (turpmāk – EKI) uzstādīšana un elektroapgādes pievada izbūve Tomsona ielā 18, BIS-BL-911829-123672</t>
  </si>
  <si>
    <t xml:space="preserve">Gofrētas kabeļu aizsargcaurules d=75mm, 750N,  L=25m ieguldīšana gatavā tranšejā </t>
  </si>
  <si>
    <t>ZS trīsdzīslu kabeļa Cu 3x4, 1kV, L=27m ievēršana caurulē</t>
  </si>
  <si>
    <r>
      <t>Ietves asfalta 1.4m</t>
    </r>
    <r>
      <rPr>
        <sz val="8"/>
        <rFont val="Times New Roman"/>
        <family val="1"/>
        <charset val="186"/>
      </rPr>
      <t>3</t>
    </r>
    <r>
      <rPr>
        <sz val="10"/>
        <rFont val="Times New Roman"/>
        <family val="1"/>
        <charset val="186"/>
      </rPr>
      <t xml:space="preserve"> seguma montāža</t>
    </r>
  </si>
  <si>
    <t>Objekta adrese: Tomsona ielā 40</t>
  </si>
  <si>
    <r>
      <t>Ietves asfalta 0.6m</t>
    </r>
    <r>
      <rPr>
        <sz val="8"/>
        <rFont val="Times New Roman"/>
        <family val="1"/>
        <charset val="186"/>
      </rPr>
      <t>3</t>
    </r>
    <r>
      <rPr>
        <sz val="10"/>
        <rFont val="Times New Roman"/>
        <family val="1"/>
        <charset val="186"/>
      </rPr>
      <t xml:space="preserve"> seguma montāža</t>
    </r>
  </si>
  <si>
    <t>ZS trīsdzīslu kabeļa Cu 3x4, 1kV, L=11m ievēršana caurulē</t>
  </si>
  <si>
    <t>Tiešās izmaksas kopā:</t>
  </si>
  <si>
    <t xml:space="preserve">Virsizdevumi (t.sk. izdevumi sasakaņā ar "Skaidrojošo aprakstu") </t>
  </si>
  <si>
    <t>Piezīmes:</t>
  </si>
  <si>
    <t xml:space="preserve">Teritorijas  labiekārtošana/zāļās zonas atjaunošana </t>
  </si>
  <si>
    <t xml:space="preserve">EKI uzstādīšana un montāža (t.sk.ierīkošana un uzstādīšana uz betona pamata, pieslēgumi inženiertīkliem, zemējums. EKI iegādā un uz objektu piegādā Pasūtītājs) </t>
  </si>
  <si>
    <r>
      <t>Ekvivalences skaidrojums</t>
    </r>
    <r>
      <rPr>
        <sz val="11"/>
        <color indexed="8"/>
        <rFont val="Times New Roman"/>
        <family val="1"/>
        <charset val="186"/>
      </rPr>
      <t xml:space="preserve"> - par ekvivalentu iepirkuma ietvaros piegādājamajai precei (materiālam) vai būvizstrādājumam tiks uzskatīta prece (materiāls), kura/š ir ekvivalenta/s pieprasītajai pēc to funkcionalitātes un tehniskajām iespējām. Piedāvātajai precei (materiālam) jābūt arī ekonomiski ekvivalentai/am attiecībā uz izmaksām, kas varētu rasties preces (materiāla) ieviešanas un lietošanas laikā.</t>
    </r>
  </si>
  <si>
    <t xml:space="preserve">Tāme sastādīta: </t>
  </si>
  <si>
    <t>Pasūtītājs: RP SIA "Rīgas satiksme"</t>
  </si>
  <si>
    <t>Objekta adrese: Grostona iela, Zirņu iela, Rūpniecības iela, Hospitāļu iela, Tomsona iela, Rīga</t>
  </si>
  <si>
    <t>Ja kādiem tāmē norādītiem darbiem nav paredzēti sagatavošanas darbi, būvlaukuma iekārtošana, pagaidu būvju uzstādīšana/izbūve, būvzonas nosegšana/izbūve vai grīdas nosegšana, satiksmes organizēšana (Būvtāfele, Zīme "Bīstama zona", Ceļazīme būvdarba laikā, pārvietojami strādnieku vagoniņš, būvžogs / norobežojums ar vārtiem, prožektori, atkritumu konteiners, BIO tualete, atļauju saņemšana un noslēgšana u.tml.), izpilddokumentācijas sagatavošana, tad visas papildu izmaksas ir iekļaujamas virsizdevumos. Izpilddokumentācija - montāžas un segto darbu akti, būvizstrādājumu deklarācijas, būvizstrādājumu tehniskā informācija/dokumentācija, būvizstrādājumu apstiprināšanas formas, sistēmu pārbaudes un pieņemšanas akti, būvdarbu  izpildshēmas (dwg un pdf formātā), apstiprināti atzinumi saskaņā ar MK noteikumu Nr.238 6. un 7.pielikumu, iekārtu ekspluatācijas dokumentācija, izmaksas par apmācību objekta iekārtu lietošanā, būvizstrādājumu un iekārtu testēšanu, iestatījumu uzstādīšana, salāgošana u.c. dokumentācija atbilstoši normatīvo aktu prasībām.</t>
  </si>
  <si>
    <t>Būvdarbu laikā nodrošināt gājēju un transporta līdzekļu drošu pārvietošanos gar būvdarbu zonu.</t>
  </si>
  <si>
    <t>Konstrukciju un materiālu kopsavilkuma būvdarbu apjomus skatīt un skaitīt kopā ar būvdarbu apjomu sarakstu, būvprojekta dokumentāciju, skaidrojošo aprakstu un grafisko daļu. Tāmju aprakstos ietvertais darbu apraksts atspoguļo min būvdarbu tehnoloģiju, konstrukciju raksturlielumus un markas.  Tāmes aprēķins ir sastādāms saskaņā ar LBN 501-17 "Būvizmaksu noteikšanas kārtība" un iesniedzams elektroniskās tabulas Excel formātā ar aktīvām formulām. Tāmes pozīcijās, ja nav atsevišķi uzrādīts, jāparedz arī materiālu iebūves un montāžas izmaksas.</t>
  </si>
  <si>
    <t>16</t>
  </si>
  <si>
    <t>Grostona iela, Zirņu iela, Rūpniecības iela, Hospitāļu iela, Tomsona iela, Rīga</t>
  </si>
  <si>
    <t>Izstrādājot piedāvājumu, Būvdarbu veicējam rūpīgi jāpārskata būvprojekts un apjomos  jāiekļauj arī neuzrādītie darbi un materiāli (jārēķinās, ka materiālu apjomi doti nesablīvētā veidā), lai kvalitatīvi veiktu būvniecību atbilstoši konkrētā Būvdarbu veicēja pielietotajai tehnoloģijai, un bez kuriem nebūtu iespējama būvdarbu tehnoloģiski pareiza un spēkā esošajiem normatīviem atbilstoša veikšana pilnā apjomā. Darbu izmaksās jāiekļauj visi ar darba izpildi nepieciešamie izdevumi: tehniskajās specifikācijās prasību izpildei nepieciešamie izdevumi, izdevumi normatīvajos aktos un būvdarbu līgumā norādīto būvtāfeļu un informatīvo plakātu izgatavošanai, uzstādīšanai un demontāžai, izdevumi, ierīkojot pagaidu stiprinājumus (rievsienas) būvdarbu laikā atbilstoši nepieciešamībai, izdevumi visu skarto un bojāto segumu atjaunošanai pēc būvdarbu pabeigšanas, ūdens pieslēgums, pagaidu elektrības pieslēgums un pagaidu instalācija, ieskaitot būvlaukuma apgaismojumu u.t.t., pamatojoties uz DOP projekta daļas risinājumiem, tehnisko specifikāciju un Būvdarbu veicēja piedāvātajiem tehniskajiem risinājumiem..</t>
  </si>
  <si>
    <t>* Skaidrojošais apraksts, t.i. visparīgas piezīmes, piezīmes par būvdarbu izpildes raksturojumu, par būvdarbu organizācijas aprakstu, par izpilddokumentāciju  ir būvniecības tāmju neatņemama sastāvdaļa.</t>
  </si>
  <si>
    <t xml:space="preserve">Sastādīja: </t>
  </si>
  <si>
    <t xml:space="preserve">Pārbaudīja:  </t>
  </si>
  <si>
    <t>Autostāvvietu elektronisko kontroles iekārtu (turpmāk – EKI) uzstādīšanai un elektroapgādes tīkla izbūvei Rūpniecības iela,  BIS-BL-911828-124102</t>
  </si>
  <si>
    <t>Objekta adrese: Grostonas ielā, Rīga</t>
  </si>
  <si>
    <t>Objekta adrese: Zirņu ielā, Rīga</t>
  </si>
  <si>
    <t>Objekta adrese: Rūpniecības ielā, Rīga</t>
  </si>
  <si>
    <t>Objekta adrese: Hospitāļu ielā, Rīga</t>
  </si>
  <si>
    <t>Objekta adrese: Tomsona ielā 18, Rīga</t>
  </si>
  <si>
    <t>Lokālā tāme Nr.1-6</t>
  </si>
  <si>
    <t>Lokālā tāme Nr.1-5</t>
  </si>
  <si>
    <t>Lokālā tāme Nr.1-4</t>
  </si>
  <si>
    <t>Lokālā tāme Nr.1-3</t>
  </si>
  <si>
    <t>Lokālā tāme Nr.1-2</t>
  </si>
  <si>
    <t>l.c.</t>
  </si>
  <si>
    <t>Būvgružu savākšanas un utilizācijas izmaksas, kā arī materiālu pārvietošanas (pacelšana uz konkrēto stāvu vai jumtu) iekļaujamas katra attiecīgā darba mehānismu izmaksās (piemēram, demontāžas darbi, konteinera izvešana, jumta seguma montāža), ja tāmē nav paredzētas attiecīgas pozīcijas. 
Būvlaukuma uzturēšanas izmaksas; 'Ikmēneša maksājumi par elektroapgādi, apsardzi, vidoenovērošanu, komunikācijām, apkuri, ūdensapgādi  - atbilstoši Līguma nosacījumiem, kā arī visi izdevumi, kas saistīti būvlaukuma uzturēšanu, uzkopšanu, tīrīšanu (arī no sniega), mehānismu nomas maksas, apkalpošana, atkritumu izvešana, EDLUS sistēmas uzturēšana, BIS uzturēšanas nodrošināšana.
Būvlaukuma teritorijas sagatavošana (koku, krūmu zāģēšana, celmu izrakšana, esošo konstrukciju un segumu demontāža, pagaidu ceļu izbūve, piekļuves kontrole, ceļazīmes u.t.t.), iekārtošana un aprīkojuma (pagaidu ēkas un būves, aprīkojums, mehānismi, nožogojums, informācijas zīmes,  pagaidu starpsienas, norobežojumi, nosegšanas darbi u.t.t.) piegāde, uzglabāšana transportēšana, uzstādīšana, izbūve, demontāža, pamatojoties uz DOP projekta daļas risinājumiem, tehnisko specifikāciju un Būvdarbu veicēja piedāvātajiem tehniskajiem risinājumiem. Darbos jāparedz arī visu saistīto  inženiersistēmu un pagaidu inženiersistēmu pieslēgumi, pārcelšanas, regulēšanas, demontāžas darbi.)</t>
  </si>
  <si>
    <t>Būvlaukuma  ierīkošanas un uzturēšanas izmaksas visam būvniecības periodam, būvgružu savākšanas un utilizēšanas izmaksas, ja tās nav iekļautas kādā tāmes pozīcijā ir iekļaujamas attiecīgā darba pozīcijā. Nepieciešamības gadījumā, zemes darbu izmaksās jāparedz tranšeju sienu nostiprināšana kā arī virsūdens un gruntsūdens atsūknēšana.
Segumu atjaunošana veicama saskaņā ar Rīgas domes saistošiem noteikumiem Nr. RD-23-217-sn "Par Rīgas valstspilsētas pašvaldības īpašumā esošo ceļu pārvaldību". 
Būvdarbu veicējam jāparedz un jāiekļauj cenās visi ar darba izpildi saistītie izdevumi, to skaitā: uzmērīšana un nospraušana; visi, ar minēto darbu sarakstu saistīti sagatavošanas darbi, nobeiguma, teritorijas sakārtošanas darbi un darbi, kas tāmē nav minēti, kā atsevišķi darbi, bet ir nepieciešami, lai darbu kvalitāte atbilstu līguma, LVS, LR likumu un normatīvu prasībām; mobilizācija un demobilizācija; palīgteritoriju iegūšana un uzturēšana; saskaņojumu un atļauju iegūšana; sanitāro un drošības normu ievērošana; satiksmes organizēšana; nepieciešamās dokumentācijas un atļauju noformēšana; darba izpildes u.c. nepieciešamo projektu izstrāde (mērījumi, aprēķini, rasējumi, apraksti, plāni, grafiki u.tml.); kvalitātes nodrošināšana un kontrole (paraugu ņemšana, testēšana, uzmērījumi, dokumentēšana, kvalitātes procedūras, preventīvās darbības u.tml.); būvmateriālu un būvizstrādājumu sagatavošana, uzglabāšana, piegādēm un iestrādei;  iekārtas un ar tām saistītajiem izdevumiem; pagaidu (papildu darbiem, lai izpildītu pamatdarbu) darbi; darbaspēks; vispārējās saistības, atbildības un risku nodrošinājums; organizācija un administrēšana; tiesību aktos noteikto nodokļu un nodevu nomaksa, izņemot pievienotās vērtības nodokli; izpilddokumentācijas sagatavošanu 1 eksemplārā  (akti, segto darbu akti, deklarācijas, materiālu sertifikāti, mērījumi, detalizētas izpildshēmas ar augstuma atzīmēm un piesaistēm, tehniskā dokumentācija); jebkuru citu būvprojektā, Tehniskajās specifikācijās minēto darbu pozīciju, kas nav atsevišķi norādītas citviet, izmaksas, kā arī citas būvlaukuma sagatavošanas, iekārtošanas, uzturēšanas un vadīšanas izmaksas, t.i. darbu pabeigšana, dažādas atļaujas un saskaņojumi un citas izmaksas, kas saistītas ar būvlaukuma ierīkošanu, būvdarbu organizēšanu un vadīšanu un objekta nodošanu Pasūtītājam. Būvlaukuma uzturēšanā jāparedz arī transporta riepu mazgāšana, telpu tīrīšanu būvniecības laikā un pirms nodošanas Pasūtītājam, objekta nodošana ekspluatācijā, apdrošināšanas, garantijas, projekta vadības u.c.uz būvlaukumu attiecināmās izmaksas) saskaņā ar Līguma nosacījumiem.</t>
  </si>
  <si>
    <t>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Materiālu komplektāciju veikt atbilstoši izstrādātājam projektam, ražotājfirmu un LR normatīvo aktu nosacījumiem, jāņem  vērā, ka materiālu daudzums  ir dots, neievērtējot  atgriezumus vai materiāla pārlaidumus.</t>
  </si>
  <si>
    <t>Palīgmateriālu, stiprinājumu un citu palīglietu, kā arī izpilddokumentācijas izstrādes izmaksas norādāmas katra attiecīgā darba pozīcijā.</t>
  </si>
  <si>
    <t>Būvdarbu izpildei nav paredzami īpaši apstākļi, izņemot nepieciešamību nodrošināt teritorijas uzturēšanu būvdarbu laikā (pēc Būvlaukuma nodošanas akta parakstīšanas), arī tehnoloģiskā pārtraukuma laikā, kas tiks fiksēts ar konstatācijas aktu (pēc nepieciešamības) Būvlaukuma uzturēšanas izmaksas jāiekļauj pozīciju cenās.</t>
  </si>
  <si>
    <t>Virsizdevumos iekļaujamas arī visas izmaksas, kas attiecas uz dokumentācijas sagatavošanu, iesniegšanu un atļauju/saskaņojumu/atzinumu saņemšanu darbu procesa uzsākšanai, nodrošināšanai un nodošanai ekspluatācijā, t.sk.:
 -  atzīmes par būvdarbu uzsākšanas nosacījumu izpildi saņemšana, iesnieguma iesniegšana būvvaldē,
 -  rakšanas atļauju saņemšana, 
 -  izpilduzmērījumu plānu sagatavošana un reģistrēšana, 
 - atzinumu par ēkas vai tās daļas gatavību ekspluatācijai saņemšana;
 -  objekta nodošana ekspluatācijā, 
 -  zemēšanas kontūra pretestības mērīšana, 
 -  izpildshēmas,
 - sistēmu palaišanas un regulēšanas darbi, testēšana, lietošanas instrukcijas, Pasūtītāja darbinieku apmacība;
 - citi dokumenti un darbības, ka nepieciešamas sekmīgai procesu un būvdarbu noslēgšanai.</t>
  </si>
  <si>
    <t>17</t>
  </si>
  <si>
    <t>18</t>
  </si>
  <si>
    <t>19</t>
  </si>
  <si>
    <t>20</t>
  </si>
  <si>
    <t>21</t>
  </si>
  <si>
    <t>22</t>
  </si>
  <si>
    <t>Būvdarbu izpilde nav paredzēta kārtās, prognozējamais būvdarbiem nepieciešamais laiks: darbu veikšanai - 6 (sešas) nedēļas, dokumentācijas noformēšanai un nodošanai ekspluatācijā - 4 (četras) nedēļas.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</si>
</sst>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0&quot;.&quot;00;[Red]0&quot;.&quot;00"/>
  </numFmts>
  <fonts count="39" x14ac:knownFonts="1">
    <font>
      <sz val="11"/>
      <color theme="1"/>
      <name val="Aptos Narrow"/>
      <family val="2"/>
      <charset val="186"/>
      <scheme val="minor"/>
    </font>
    <font>
      <sz val="10"/>
      <name val="Arial"/>
      <family val="2"/>
    </font>
    <font>
      <sz val="10"/>
      <name val="Arial"/>
      <family val="2"/>
      <charset val="186"/>
    </font>
    <font>
      <sz val="10"/>
      <color theme="1"/>
      <name val="Times New Roman"/>
      <family val="1"/>
      <charset val="186"/>
    </font>
    <font>
      <b/>
      <sz val="14"/>
      <color theme="1"/>
      <name val="Times New Roman"/>
      <family val="1"/>
      <charset val="186"/>
    </font>
    <font>
      <sz val="10"/>
      <name val="Times New Roman"/>
      <family val="1"/>
      <charset val="186"/>
    </font>
    <font>
      <b/>
      <sz val="10"/>
      <color theme="1"/>
      <name val="Times New Roman"/>
      <family val="1"/>
      <charset val="186"/>
    </font>
    <font>
      <b/>
      <sz val="12"/>
      <color theme="1"/>
      <name val="Times New Roman"/>
      <family val="1"/>
      <charset val="186"/>
    </font>
    <font>
      <sz val="8"/>
      <color theme="1"/>
      <name val="Times New Roman"/>
      <family val="1"/>
      <charset val="186"/>
    </font>
    <font>
      <sz val="9"/>
      <color theme="1"/>
      <name val="Times New Roman"/>
      <family val="1"/>
      <charset val="186"/>
    </font>
    <font>
      <b/>
      <sz val="10"/>
      <name val="Times New Roman"/>
      <family val="1"/>
      <charset val="186"/>
    </font>
    <font>
      <i/>
      <sz val="10"/>
      <color theme="1"/>
      <name val="Times New Roman"/>
      <family val="1"/>
      <charset val="186"/>
    </font>
    <font>
      <b/>
      <u/>
      <sz val="10"/>
      <color theme="1"/>
      <name val="Times New Roman"/>
      <family val="1"/>
      <charset val="186"/>
    </font>
    <font>
      <b/>
      <sz val="11"/>
      <name val="Times New Roman"/>
      <family val="1"/>
      <charset val="186"/>
    </font>
    <font>
      <sz val="11"/>
      <color theme="1"/>
      <name val="Aptos Narrow"/>
      <family val="2"/>
      <charset val="186"/>
      <scheme val="minor"/>
    </font>
    <font>
      <sz val="11"/>
      <color indexed="8"/>
      <name val="Calibri"/>
      <family val="2"/>
      <charset val="204"/>
    </font>
    <font>
      <b/>
      <sz val="14"/>
      <name val="Times New Roman"/>
      <family val="1"/>
      <charset val="186"/>
    </font>
    <font>
      <sz val="12"/>
      <name val="Times New Roman"/>
      <family val="1"/>
      <charset val="186"/>
    </font>
    <font>
      <b/>
      <sz val="12"/>
      <name val="Times New Roman"/>
      <family val="1"/>
      <charset val="186"/>
    </font>
    <font>
      <sz val="9"/>
      <color indexed="8"/>
      <name val="Calibri"/>
      <family val="2"/>
    </font>
    <font>
      <sz val="8"/>
      <name val="Aptos Narrow"/>
      <family val="2"/>
      <charset val="186"/>
      <scheme val="minor"/>
    </font>
    <font>
      <b/>
      <i/>
      <u/>
      <sz val="12"/>
      <name val="Times New Roman"/>
      <family val="1"/>
      <charset val="186"/>
    </font>
    <font>
      <b/>
      <i/>
      <sz val="12"/>
      <name val="Times New Roman"/>
      <family val="1"/>
      <charset val="186"/>
    </font>
    <font>
      <b/>
      <i/>
      <sz val="10"/>
      <name val="Times New Roman"/>
      <family val="1"/>
      <charset val="186"/>
    </font>
    <font>
      <sz val="11"/>
      <color indexed="8"/>
      <name val="Times New Roman"/>
      <family val="1"/>
      <charset val="186"/>
    </font>
    <font>
      <sz val="8"/>
      <name val="Times New Roman"/>
      <family val="1"/>
      <charset val="186"/>
    </font>
    <font>
      <i/>
      <sz val="10"/>
      <name val="Times New Roman"/>
      <family val="1"/>
      <charset val="186"/>
    </font>
    <font>
      <sz val="11"/>
      <name val="Times New Roman"/>
      <family val="1"/>
      <charset val="186"/>
    </font>
    <font>
      <b/>
      <sz val="11"/>
      <color theme="1"/>
      <name val="Times New Roman"/>
      <family val="1"/>
      <charset val="186"/>
    </font>
    <font>
      <sz val="11"/>
      <color theme="1"/>
      <name val="Times New Roman"/>
      <family val="1"/>
      <charset val="186"/>
    </font>
    <font>
      <sz val="9"/>
      <color theme="1"/>
      <name val="Times New Roman"/>
      <family val="1"/>
    </font>
    <font>
      <sz val="9"/>
      <name val="Times New Roman"/>
      <family val="1"/>
    </font>
    <font>
      <i/>
      <sz val="9"/>
      <name val="Times New Roman"/>
      <family val="1"/>
    </font>
    <font>
      <b/>
      <sz val="9"/>
      <color theme="1"/>
      <name val="Times New Roman"/>
      <family val="1"/>
    </font>
    <font>
      <b/>
      <sz val="9"/>
      <name val="Times New Roman"/>
      <family val="1"/>
    </font>
    <font>
      <sz val="9"/>
      <color theme="0"/>
      <name val="Times New Roman"/>
      <family val="1"/>
    </font>
    <font>
      <i/>
      <sz val="9"/>
      <color theme="1"/>
      <name val="Times New Roman"/>
      <family val="1"/>
    </font>
    <font>
      <b/>
      <i/>
      <sz val="9"/>
      <name val="Times New Roman"/>
      <family val="1"/>
    </font>
    <font>
      <i/>
      <sz val="9"/>
      <color theme="1"/>
      <name val="Times New Roman"/>
      <family val="1"/>
      <charset val="186"/>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26"/>
      </patternFill>
    </fill>
    <fill>
      <patternFill patternType="solid">
        <fgColor theme="0" tint="-0.249977111117893"/>
        <bgColor indexed="64"/>
      </patternFill>
    </fill>
    <fill>
      <patternFill patternType="solid">
        <fgColor theme="0" tint="-4.9989318521683403E-2"/>
        <bgColor indexed="64"/>
      </patternFill>
    </fill>
    <fill>
      <patternFill patternType="solid">
        <fgColor theme="3" tint="0.89999084444715716"/>
        <bgColor indexed="64"/>
      </patternFill>
    </fill>
    <fill>
      <patternFill patternType="solid">
        <fgColor theme="3" tint="0.749992370372631"/>
        <bgColor indexed="64"/>
      </patternFill>
    </fill>
  </fills>
  <borders count="52">
    <border>
      <left/>
      <right/>
      <top/>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style="medium">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tint="-0.24994659260841701"/>
      </left>
      <right style="thin">
        <color theme="0" tint="-0.24994659260841701"/>
      </right>
      <top/>
      <bottom style="thin">
        <color theme="0" tint="-0.24994659260841701"/>
      </bottom>
      <diagonal/>
    </border>
  </borders>
  <cellStyleXfs count="12">
    <xf numFmtId="0" fontId="0" fillId="0" borderId="0"/>
    <xf numFmtId="0" fontId="1" fillId="0" borderId="0"/>
    <xf numFmtId="0" fontId="2" fillId="0" borderId="0"/>
    <xf numFmtId="0" fontId="15" fillId="0" borderId="0"/>
    <xf numFmtId="0" fontId="2" fillId="0" borderId="0"/>
    <xf numFmtId="0" fontId="2" fillId="0" borderId="0"/>
    <xf numFmtId="0" fontId="2" fillId="0" borderId="0"/>
    <xf numFmtId="0" fontId="2" fillId="0" borderId="0">
      <alignment vertical="center" wrapText="1"/>
    </xf>
    <xf numFmtId="0" fontId="19" fillId="0" borderId="0"/>
    <xf numFmtId="0" fontId="14" fillId="0" borderId="0"/>
    <xf numFmtId="0" fontId="2" fillId="0" borderId="0"/>
    <xf numFmtId="0" fontId="2" fillId="0" borderId="0"/>
  </cellStyleXfs>
  <cellXfs count="254">
    <xf numFmtId="0" fontId="0" fillId="0" borderId="0" xfId="0"/>
    <xf numFmtId="0" fontId="3" fillId="0" borderId="0" xfId="0" applyFont="1"/>
    <xf numFmtId="0" fontId="3" fillId="0" borderId="0" xfId="0" applyFont="1" applyAlignment="1">
      <alignment horizontal="right"/>
    </xf>
    <xf numFmtId="0" fontId="5" fillId="0" borderId="0" xfId="0" applyFont="1"/>
    <xf numFmtId="0" fontId="5" fillId="0" borderId="0" xfId="0" quotePrefix="1" applyFont="1"/>
    <xf numFmtId="0" fontId="5" fillId="0" borderId="0" xfId="0" applyFont="1" applyAlignment="1">
      <alignment horizontal="right"/>
    </xf>
    <xf numFmtId="0" fontId="3" fillId="0" borderId="6" xfId="0" applyFont="1" applyBorder="1"/>
    <xf numFmtId="4" fontId="3" fillId="0" borderId="0" xfId="0" applyNumberFormat="1" applyFont="1"/>
    <xf numFmtId="0" fontId="3" fillId="0" borderId="2" xfId="0" applyFont="1" applyBorder="1"/>
    <xf numFmtId="0" fontId="8" fillId="0" borderId="0" xfId="0" applyFont="1"/>
    <xf numFmtId="0" fontId="3" fillId="3" borderId="6" xfId="0" applyFont="1" applyFill="1" applyBorder="1" applyAlignment="1">
      <alignment horizontal="center"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wrapText="1"/>
    </xf>
    <xf numFmtId="43" fontId="3" fillId="3" borderId="6" xfId="0" applyNumberFormat="1" applyFont="1" applyFill="1" applyBorder="1" applyAlignment="1">
      <alignment vertical="center"/>
    </xf>
    <xf numFmtId="43" fontId="5" fillId="0" borderId="6" xfId="0" applyNumberFormat="1" applyFont="1" applyBorder="1" applyAlignment="1">
      <alignment horizontal="center" vertical="center"/>
    </xf>
    <xf numFmtId="49" fontId="5" fillId="0" borderId="6" xfId="2" applyNumberFormat="1" applyFont="1" applyBorder="1" applyAlignment="1">
      <alignment horizontal="left" vertical="center" wrapText="1"/>
    </xf>
    <xf numFmtId="43" fontId="3" fillId="0" borderId="6" xfId="0" applyNumberFormat="1" applyFont="1" applyBorder="1"/>
    <xf numFmtId="49" fontId="5" fillId="0" borderId="6" xfId="2" applyNumberFormat="1" applyFont="1" applyBorder="1" applyAlignment="1">
      <alignment horizontal="center" vertical="center"/>
    </xf>
    <xf numFmtId="43" fontId="3" fillId="0" borderId="0" xfId="0" applyNumberFormat="1" applyFont="1"/>
    <xf numFmtId="0" fontId="5" fillId="0" borderId="2" xfId="0" applyFont="1" applyBorder="1"/>
    <xf numFmtId="4" fontId="3" fillId="0" borderId="2" xfId="0" applyNumberFormat="1" applyFont="1" applyBorder="1"/>
    <xf numFmtId="0" fontId="3" fillId="0" borderId="17" xfId="0" applyFont="1" applyBorder="1" applyAlignment="1">
      <alignment horizontal="center" vertical="center"/>
    </xf>
    <xf numFmtId="0" fontId="3" fillId="0" borderId="18" xfId="0" applyFont="1" applyBorder="1" applyAlignment="1">
      <alignment vertical="center" wrapText="1"/>
    </xf>
    <xf numFmtId="0" fontId="6" fillId="0" borderId="15" xfId="0" applyFont="1" applyBorder="1" applyAlignment="1">
      <alignment horizontal="center" vertical="center" textRotation="90" wrapText="1"/>
    </xf>
    <xf numFmtId="0" fontId="6" fillId="0" borderId="22" xfId="0" applyFont="1" applyBorder="1" applyAlignment="1">
      <alignment horizontal="center" vertical="center" textRotation="90" wrapText="1"/>
    </xf>
    <xf numFmtId="0" fontId="5" fillId="0" borderId="20" xfId="0" applyFont="1" applyBorder="1" applyAlignment="1">
      <alignment horizontal="center" vertical="center"/>
    </xf>
    <xf numFmtId="0" fontId="12" fillId="2" borderId="6" xfId="0" applyFont="1" applyFill="1" applyBorder="1" applyAlignment="1">
      <alignment horizontal="center"/>
    </xf>
    <xf numFmtId="0" fontId="15" fillId="0" borderId="0" xfId="3"/>
    <xf numFmtId="0" fontId="16" fillId="5" borderId="32" xfId="3" applyFont="1" applyFill="1" applyBorder="1" applyAlignment="1">
      <alignment horizontal="center" vertical="center" wrapText="1"/>
    </xf>
    <xf numFmtId="0" fontId="15" fillId="0" borderId="0" xfId="3" applyAlignment="1">
      <alignment horizontal="center" vertical="center"/>
    </xf>
    <xf numFmtId="49" fontId="17" fillId="0" borderId="6" xfId="3" applyNumberFormat="1" applyFont="1" applyBorder="1" applyAlignment="1">
      <alignment horizontal="center" vertical="center" wrapText="1"/>
    </xf>
    <xf numFmtId="0" fontId="14" fillId="0" borderId="0" xfId="9"/>
    <xf numFmtId="0" fontId="14" fillId="0" borderId="6" xfId="9" applyBorder="1" applyAlignment="1">
      <alignment vertical="top"/>
    </xf>
    <xf numFmtId="0" fontId="24" fillId="0" borderId="0" xfId="3" applyFont="1"/>
    <xf numFmtId="0" fontId="5" fillId="0" borderId="40" xfId="0" applyFont="1" applyBorder="1" applyAlignment="1">
      <alignment horizontal="center" vertical="center"/>
    </xf>
    <xf numFmtId="49" fontId="5" fillId="0" borderId="41" xfId="2" applyNumberFormat="1" applyFont="1" applyBorder="1" applyAlignment="1">
      <alignment horizontal="left" vertical="center" wrapText="1"/>
    </xf>
    <xf numFmtId="49" fontId="5" fillId="0" borderId="41" xfId="2" applyNumberFormat="1" applyFont="1" applyBorder="1" applyAlignment="1">
      <alignment horizontal="center" vertical="center"/>
    </xf>
    <xf numFmtId="43" fontId="3" fillId="3" borderId="41" xfId="0" applyNumberFormat="1" applyFont="1" applyFill="1" applyBorder="1" applyAlignment="1">
      <alignment vertical="center"/>
    </xf>
    <xf numFmtId="43" fontId="5" fillId="0" borderId="41" xfId="0" applyNumberFormat="1" applyFont="1" applyBorder="1" applyAlignment="1">
      <alignment horizontal="center" vertical="center"/>
    </xf>
    <xf numFmtId="43" fontId="3" fillId="3" borderId="6" xfId="0" applyNumberFormat="1" applyFont="1" applyFill="1" applyBorder="1" applyAlignment="1">
      <alignment horizontal="center" vertical="center"/>
    </xf>
    <xf numFmtId="43" fontId="3" fillId="3" borderId="21" xfId="0" applyNumberFormat="1" applyFont="1" applyFill="1" applyBorder="1" applyAlignment="1">
      <alignment horizontal="center" vertical="center"/>
    </xf>
    <xf numFmtId="43" fontId="3" fillId="3" borderId="41" xfId="0" applyNumberFormat="1" applyFont="1" applyFill="1" applyBorder="1" applyAlignment="1">
      <alignment horizontal="center" vertical="center"/>
    </xf>
    <xf numFmtId="43" fontId="3" fillId="3" borderId="42" xfId="0" applyNumberFormat="1" applyFont="1" applyFill="1" applyBorder="1" applyAlignment="1">
      <alignment horizontal="center" vertical="center"/>
    </xf>
    <xf numFmtId="43" fontId="6" fillId="0" borderId="18" xfId="0" applyNumberFormat="1" applyFont="1" applyBorder="1" applyAlignment="1">
      <alignment horizontal="center" vertical="center"/>
    </xf>
    <xf numFmtId="43" fontId="6" fillId="0" borderId="19" xfId="0" applyNumberFormat="1" applyFont="1" applyBorder="1" applyAlignment="1">
      <alignment horizontal="center" vertical="center"/>
    </xf>
    <xf numFmtId="0" fontId="3" fillId="0" borderId="32" xfId="0" applyFont="1" applyBorder="1"/>
    <xf numFmtId="0" fontId="6" fillId="0" borderId="38" xfId="0" applyFont="1" applyBorder="1" applyAlignment="1">
      <alignment horizontal="center" vertical="center" textRotation="90" wrapText="1"/>
    </xf>
    <xf numFmtId="43" fontId="3" fillId="3" borderId="20" xfId="0" applyNumberFormat="1" applyFont="1" applyFill="1" applyBorder="1" applyAlignment="1">
      <alignment horizontal="center" vertical="center"/>
    </xf>
    <xf numFmtId="43" fontId="3" fillId="3" borderId="40" xfId="0" applyNumberFormat="1" applyFont="1" applyFill="1" applyBorder="1" applyAlignment="1">
      <alignment horizontal="center" vertical="center"/>
    </xf>
    <xf numFmtId="43" fontId="6" fillId="0" borderId="17" xfId="0" applyNumberFormat="1" applyFont="1" applyBorder="1" applyAlignment="1">
      <alignment horizontal="center" vertical="center"/>
    </xf>
    <xf numFmtId="0" fontId="5" fillId="4" borderId="32" xfId="0" applyFont="1" applyFill="1" applyBorder="1" applyAlignment="1">
      <alignment horizontal="center" vertical="center" wrapText="1"/>
    </xf>
    <xf numFmtId="0" fontId="5" fillId="0" borderId="32" xfId="0" applyFont="1" applyBorder="1" applyAlignment="1">
      <alignment horizontal="center" vertical="center"/>
    </xf>
    <xf numFmtId="0" fontId="5" fillId="0" borderId="32" xfId="0" applyFont="1" applyBorder="1" applyAlignment="1">
      <alignment horizontal="center" vertical="center" wrapText="1"/>
    </xf>
    <xf numFmtId="1" fontId="5" fillId="4" borderId="44" xfId="0" applyNumberFormat="1" applyFont="1" applyFill="1" applyBorder="1" applyAlignment="1">
      <alignment horizontal="center" vertical="center" wrapText="1"/>
    </xf>
    <xf numFmtId="43" fontId="3" fillId="3" borderId="20" xfId="0" applyNumberFormat="1" applyFont="1" applyFill="1" applyBorder="1" applyAlignment="1">
      <alignment vertical="center"/>
    </xf>
    <xf numFmtId="43" fontId="3" fillId="0" borderId="20" xfId="0" applyNumberFormat="1" applyFont="1" applyBorder="1"/>
    <xf numFmtId="43" fontId="3" fillId="3" borderId="40" xfId="0" applyNumberFormat="1" applyFont="1" applyFill="1" applyBorder="1" applyAlignment="1">
      <alignment vertical="center"/>
    </xf>
    <xf numFmtId="0" fontId="26" fillId="6" borderId="0" xfId="3" applyFont="1" applyFill="1" applyAlignment="1">
      <alignment horizontal="left" vertical="top" wrapText="1"/>
    </xf>
    <xf numFmtId="0" fontId="27" fillId="0" borderId="0" xfId="6" applyFont="1"/>
    <xf numFmtId="0" fontId="29" fillId="0" borderId="0" xfId="6" applyFont="1" applyAlignment="1">
      <alignment horizontal="left" vertical="top" wrapText="1"/>
    </xf>
    <xf numFmtId="0" fontId="26" fillId="0" borderId="0" xfId="0" applyFont="1"/>
    <xf numFmtId="0" fontId="11" fillId="0" borderId="0" xfId="0" applyFont="1"/>
    <xf numFmtId="43" fontId="5" fillId="0" borderId="19" xfId="0" applyNumberFormat="1" applyFont="1" applyBorder="1" applyAlignment="1">
      <alignment horizontal="center" vertical="center"/>
    </xf>
    <xf numFmtId="43" fontId="6" fillId="0" borderId="19" xfId="0" applyNumberFormat="1" applyFont="1" applyBorder="1" applyAlignment="1">
      <alignment horizontal="center"/>
    </xf>
    <xf numFmtId="43" fontId="3" fillId="0" borderId="19" xfId="0" applyNumberFormat="1" applyFont="1" applyBorder="1" applyAlignment="1">
      <alignment horizont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23" fillId="0" borderId="0" xfId="6" applyFont="1" applyAlignment="1">
      <alignment horizontal="left" vertical="center" wrapText="1"/>
    </xf>
    <xf numFmtId="0" fontId="23" fillId="0" borderId="0" xfId="6" applyFont="1" applyAlignment="1">
      <alignment vertical="center" wrapText="1"/>
    </xf>
    <xf numFmtId="0" fontId="30" fillId="0" borderId="0" xfId="0" applyFont="1" applyAlignment="1">
      <alignment horizontal="center" vertical="top"/>
    </xf>
    <xf numFmtId="0" fontId="32" fillId="0" borderId="6" xfId="0" applyFont="1" applyBorder="1" applyAlignment="1">
      <alignment horizontal="right"/>
    </xf>
    <xf numFmtId="164" fontId="32" fillId="0" borderId="6" xfId="0" applyNumberFormat="1" applyFont="1" applyBorder="1" applyAlignment="1">
      <alignment horizontal="right"/>
    </xf>
    <xf numFmtId="0" fontId="30" fillId="0" borderId="0" xfId="0" applyFont="1"/>
    <xf numFmtId="0" fontId="31" fillId="0" borderId="0" xfId="0" applyFont="1"/>
    <xf numFmtId="0" fontId="31" fillId="0" borderId="0" xfId="0" quotePrefix="1" applyFont="1"/>
    <xf numFmtId="0" fontId="30" fillId="0" borderId="0" xfId="0" applyFont="1" applyAlignment="1">
      <alignment horizontal="right"/>
    </xf>
    <xf numFmtId="4" fontId="30" fillId="0" borderId="2" xfId="0" applyNumberFormat="1" applyFont="1" applyBorder="1"/>
    <xf numFmtId="4" fontId="30" fillId="0" borderId="5" xfId="0" applyNumberFormat="1" applyFont="1" applyBorder="1"/>
    <xf numFmtId="4" fontId="30" fillId="0" borderId="0" xfId="0" applyNumberFormat="1" applyFont="1"/>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4" fillId="0" borderId="7" xfId="0" applyFont="1" applyBorder="1" applyAlignment="1">
      <alignment horizontal="center" vertical="center" wrapText="1"/>
    </xf>
    <xf numFmtId="0" fontId="34" fillId="0" borderId="8" xfId="0" applyFont="1" applyBorder="1" applyAlignment="1">
      <alignment horizontal="center" vertical="center" wrapText="1"/>
    </xf>
    <xf numFmtId="0" fontId="33" fillId="0" borderId="17" xfId="0" applyFont="1" applyBorder="1" applyAlignment="1">
      <alignment horizontal="center" vertical="center" wrapText="1"/>
    </xf>
    <xf numFmtId="0" fontId="33" fillId="0" borderId="18" xfId="0" applyFont="1" applyBorder="1" applyAlignment="1">
      <alignment horizontal="center" vertical="center" wrapText="1"/>
    </xf>
    <xf numFmtId="0" fontId="33" fillId="0" borderId="19" xfId="0" applyFont="1" applyBorder="1" applyAlignment="1">
      <alignment horizontal="center" vertical="center" wrapText="1"/>
    </xf>
    <xf numFmtId="0" fontId="31" fillId="0" borderId="37" xfId="0" applyFont="1" applyBorder="1" applyAlignment="1">
      <alignment horizontal="center" vertical="center"/>
    </xf>
    <xf numFmtId="43" fontId="31" fillId="0" borderId="36" xfId="0" applyNumberFormat="1" applyFont="1" applyBorder="1" applyAlignment="1">
      <alignment horizontal="center" vertical="center"/>
    </xf>
    <xf numFmtId="43" fontId="30" fillId="0" borderId="1" xfId="0" applyNumberFormat="1" applyFont="1" applyBorder="1" applyAlignment="1">
      <alignment vertical="center"/>
    </xf>
    <xf numFmtId="43" fontId="31" fillId="0" borderId="1" xfId="0" applyNumberFormat="1" applyFont="1" applyBorder="1" applyAlignment="1">
      <alignment vertical="center"/>
    </xf>
    <xf numFmtId="43" fontId="31" fillId="0" borderId="24" xfId="0" applyNumberFormat="1" applyFont="1" applyBorder="1" applyAlignment="1">
      <alignment vertical="center"/>
    </xf>
    <xf numFmtId="0" fontId="31" fillId="0" borderId="20" xfId="0" applyFont="1" applyBorder="1" applyAlignment="1">
      <alignment horizontal="center" vertical="center"/>
    </xf>
    <xf numFmtId="43" fontId="31" fillId="0" borderId="6" xfId="0" applyNumberFormat="1" applyFont="1" applyBorder="1" applyAlignment="1">
      <alignment horizontal="center" vertical="center"/>
    </xf>
    <xf numFmtId="43" fontId="30" fillId="0" borderId="6" xfId="0" applyNumberFormat="1" applyFont="1" applyBorder="1" applyAlignment="1">
      <alignment vertical="center"/>
    </xf>
    <xf numFmtId="43" fontId="31" fillId="0" borderId="6" xfId="0" applyNumberFormat="1" applyFont="1" applyBorder="1" applyAlignment="1">
      <alignment vertical="center"/>
    </xf>
    <xf numFmtId="43" fontId="31" fillId="0" borderId="21" xfId="0" applyNumberFormat="1" applyFont="1" applyBorder="1" applyAlignment="1">
      <alignment vertical="center"/>
    </xf>
    <xf numFmtId="0" fontId="31" fillId="0" borderId="38" xfId="0" applyFont="1" applyBorder="1" applyAlignment="1">
      <alignment horizontal="center" vertical="center"/>
    </xf>
    <xf numFmtId="43" fontId="31" fillId="0" borderId="15" xfId="0" applyNumberFormat="1" applyFont="1" applyBorder="1" applyAlignment="1">
      <alignment horizontal="center" vertical="center"/>
    </xf>
    <xf numFmtId="43" fontId="30" fillId="0" borderId="15" xfId="0" applyNumberFormat="1" applyFont="1" applyBorder="1" applyAlignment="1">
      <alignment vertical="center"/>
    </xf>
    <xf numFmtId="43" fontId="31" fillId="0" borderId="15" xfId="0" applyNumberFormat="1" applyFont="1" applyBorder="1" applyAlignment="1">
      <alignment vertical="center"/>
    </xf>
    <xf numFmtId="43" fontId="31" fillId="0" borderId="22" xfId="0" applyNumberFormat="1" applyFont="1" applyBorder="1" applyAlignment="1">
      <alignment vertical="center"/>
    </xf>
    <xf numFmtId="0" fontId="31" fillId="0" borderId="17" xfId="0" applyFont="1" applyBorder="1"/>
    <xf numFmtId="0" fontId="31" fillId="0" borderId="18" xfId="0" applyFont="1" applyBorder="1"/>
    <xf numFmtId="0" fontId="34" fillId="0" borderId="18" xfId="0" applyFont="1" applyBorder="1" applyAlignment="1">
      <alignment horizontal="right"/>
    </xf>
    <xf numFmtId="164" fontId="34" fillId="0" borderId="36" xfId="0" applyNumberFormat="1" applyFont="1" applyBorder="1" applyAlignment="1">
      <alignment horizontal="right"/>
    </xf>
    <xf numFmtId="4" fontId="30" fillId="0" borderId="46" xfId="0" applyNumberFormat="1" applyFont="1" applyBorder="1"/>
    <xf numFmtId="4" fontId="30" fillId="0" borderId="4" xfId="0" applyNumberFormat="1" applyFont="1" applyBorder="1"/>
    <xf numFmtId="0" fontId="35" fillId="0" borderId="4" xfId="0" applyFont="1" applyBorder="1"/>
    <xf numFmtId="0" fontId="31" fillId="0" borderId="20" xfId="0" applyFont="1" applyBorder="1"/>
    <xf numFmtId="0" fontId="31" fillId="0" borderId="6" xfId="0" applyFont="1" applyBorder="1"/>
    <xf numFmtId="4" fontId="36" fillId="0" borderId="48" xfId="0" applyNumberFormat="1" applyFont="1" applyBorder="1"/>
    <xf numFmtId="4" fontId="36" fillId="0" borderId="0" xfId="0" applyNumberFormat="1" applyFont="1"/>
    <xf numFmtId="0" fontId="35" fillId="0" borderId="0" xfId="0" applyFont="1"/>
    <xf numFmtId="0" fontId="34" fillId="0" borderId="6" xfId="0" applyFont="1" applyBorder="1" applyAlignment="1">
      <alignment horizontal="right"/>
    </xf>
    <xf numFmtId="164" fontId="34" fillId="0" borderId="6" xfId="0" applyNumberFormat="1" applyFont="1" applyBorder="1" applyAlignment="1">
      <alignment horizontal="right"/>
    </xf>
    <xf numFmtId="4" fontId="30" fillId="0" borderId="48" xfId="0" applyNumberFormat="1" applyFont="1" applyBorder="1"/>
    <xf numFmtId="0" fontId="31" fillId="0" borderId="38" xfId="0" applyFont="1" applyBorder="1"/>
    <xf numFmtId="0" fontId="31" fillId="0" borderId="15" xfId="0" applyFont="1" applyBorder="1"/>
    <xf numFmtId="0" fontId="34" fillId="0" borderId="15" xfId="0" applyFont="1" applyBorder="1" applyAlignment="1">
      <alignment horizontal="right"/>
    </xf>
    <xf numFmtId="4" fontId="33" fillId="0" borderId="48" xfId="0" applyNumberFormat="1" applyFont="1" applyBorder="1"/>
    <xf numFmtId="4" fontId="33" fillId="0" borderId="0" xfId="0" applyNumberFormat="1" applyFont="1"/>
    <xf numFmtId="0" fontId="32" fillId="0" borderId="0" xfId="3" applyFont="1" applyAlignment="1">
      <alignment vertical="center"/>
    </xf>
    <xf numFmtId="0" fontId="37" fillId="0" borderId="0" xfId="6" applyFont="1" applyAlignment="1">
      <alignment horizontal="left" vertical="center" wrapText="1"/>
    </xf>
    <xf numFmtId="49" fontId="31" fillId="0" borderId="0" xfId="10" applyNumberFormat="1" applyFont="1"/>
    <xf numFmtId="0" fontId="31" fillId="0" borderId="0" xfId="11" applyFont="1"/>
    <xf numFmtId="0" fontId="31" fillId="0" borderId="2" xfId="11" applyFont="1" applyBorder="1"/>
    <xf numFmtId="0" fontId="31" fillId="0" borderId="0" xfId="3" applyFont="1" applyAlignment="1">
      <alignment vertical="center"/>
    </xf>
    <xf numFmtId="0" fontId="31" fillId="0" borderId="0" xfId="10" applyFont="1" applyAlignment="1">
      <alignment vertical="top" wrapText="1"/>
    </xf>
    <xf numFmtId="0" fontId="31" fillId="0" borderId="2" xfId="6" applyFont="1" applyBorder="1" applyAlignment="1">
      <alignment vertical="center"/>
    </xf>
    <xf numFmtId="0" fontId="3" fillId="0" borderId="23" xfId="0" applyFont="1" applyBorder="1" applyAlignment="1">
      <alignment horizontal="center" vertical="center"/>
    </xf>
    <xf numFmtId="0" fontId="3" fillId="0" borderId="1" xfId="0" applyFont="1" applyBorder="1"/>
    <xf numFmtId="0" fontId="12" fillId="2" borderId="1" xfId="0" applyFont="1" applyFill="1" applyBorder="1" applyAlignment="1">
      <alignment horizontal="center"/>
    </xf>
    <xf numFmtId="0" fontId="3" fillId="0" borderId="43" xfId="0" applyFont="1" applyBorder="1"/>
    <xf numFmtId="0" fontId="3" fillId="0" borderId="23" xfId="0" applyFont="1" applyBorder="1"/>
    <xf numFmtId="0" fontId="3" fillId="0" borderId="24" xfId="0" applyFont="1" applyBorder="1"/>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19" xfId="0" applyFont="1" applyBorder="1" applyAlignment="1">
      <alignment horizontal="center" vertical="center" wrapText="1"/>
    </xf>
    <xf numFmtId="43" fontId="33" fillId="0" borderId="18" xfId="0" applyNumberFormat="1" applyFont="1" applyBorder="1"/>
    <xf numFmtId="43" fontId="33" fillId="0" borderId="47" xfId="0" applyNumberFormat="1" applyFont="1" applyBorder="1"/>
    <xf numFmtId="43" fontId="33" fillId="0" borderId="32" xfId="0" applyNumberFormat="1" applyFont="1" applyBorder="1"/>
    <xf numFmtId="43" fontId="33" fillId="0" borderId="39" xfId="0" applyNumberFormat="1" applyFont="1" applyBorder="1"/>
    <xf numFmtId="14" fontId="5" fillId="0" borderId="2" xfId="0" applyNumberFormat="1" applyFont="1" applyBorder="1" applyAlignment="1">
      <alignment horizontal="right"/>
    </xf>
    <xf numFmtId="14" fontId="31" fillId="0" borderId="2" xfId="0" applyNumberFormat="1" applyFont="1" applyBorder="1" applyAlignment="1">
      <alignment horizontal="right"/>
    </xf>
    <xf numFmtId="14" fontId="5" fillId="0" borderId="0" xfId="0" applyNumberFormat="1" applyFont="1"/>
    <xf numFmtId="0" fontId="5" fillId="2" borderId="0" xfId="0" applyFont="1" applyFill="1"/>
    <xf numFmtId="0" fontId="3" fillId="2" borderId="0" xfId="0" applyFont="1" applyFill="1"/>
    <xf numFmtId="43" fontId="38" fillId="0" borderId="32" xfId="0" applyNumberFormat="1" applyFont="1" applyBorder="1"/>
    <xf numFmtId="0" fontId="5" fillId="0" borderId="51" xfId="2" applyFont="1" applyBorder="1" applyAlignment="1">
      <alignment horizontal="center" vertical="center"/>
    </xf>
    <xf numFmtId="0" fontId="5" fillId="0" borderId="6" xfId="2" applyFont="1" applyBorder="1" applyAlignment="1">
      <alignment horizontal="center" vertical="center"/>
    </xf>
    <xf numFmtId="0" fontId="3" fillId="0" borderId="2" xfId="0" applyFont="1" applyBorder="1" applyAlignment="1">
      <alignment horizontal="left"/>
    </xf>
    <xf numFmtId="0" fontId="5" fillId="0" borderId="2" xfId="0" applyFont="1" applyBorder="1" applyAlignment="1">
      <alignment horizontal="left"/>
    </xf>
    <xf numFmtId="0" fontId="31" fillId="0" borderId="2" xfId="0" applyFont="1" applyBorder="1" applyAlignment="1">
      <alignment horizontal="left"/>
    </xf>
    <xf numFmtId="0" fontId="28" fillId="8" borderId="6" xfId="6" applyFont="1" applyFill="1" applyBorder="1" applyAlignment="1">
      <alignment horizontal="center" vertical="center" wrapText="1"/>
    </xf>
    <xf numFmtId="0" fontId="28" fillId="0" borderId="0" xfId="6" applyFont="1" applyAlignment="1">
      <alignment horizontal="center" vertical="top" wrapText="1"/>
    </xf>
    <xf numFmtId="0" fontId="29" fillId="7" borderId="6" xfId="6" applyFont="1" applyFill="1" applyBorder="1" applyAlignment="1">
      <alignment horizontal="left" vertical="top" wrapText="1"/>
    </xf>
    <xf numFmtId="0" fontId="28" fillId="7" borderId="6" xfId="6" applyFont="1" applyFill="1" applyBorder="1" applyAlignment="1">
      <alignment horizontal="left" vertical="top" wrapText="1"/>
    </xf>
    <xf numFmtId="0" fontId="17" fillId="0" borderId="32" xfId="7" applyFont="1" applyBorder="1" applyAlignment="1">
      <alignment horizontal="left" vertical="top" wrapText="1"/>
    </xf>
    <xf numFmtId="0" fontId="17" fillId="0" borderId="5" xfId="7" applyFont="1" applyBorder="1" applyAlignment="1">
      <alignment horizontal="left" vertical="top" wrapText="1"/>
    </xf>
    <xf numFmtId="0" fontId="17" fillId="0" borderId="33" xfId="7" applyFont="1" applyBorder="1" applyAlignment="1">
      <alignment horizontal="left" vertical="top" wrapText="1"/>
    </xf>
    <xf numFmtId="0" fontId="18" fillId="2" borderId="32" xfId="6" applyFont="1" applyFill="1" applyBorder="1" applyAlignment="1">
      <alignment horizontal="center" vertical="center" wrapText="1"/>
    </xf>
    <xf numFmtId="0" fontId="18" fillId="2" borderId="5" xfId="6" applyFont="1" applyFill="1" applyBorder="1" applyAlignment="1">
      <alignment horizontal="center" vertical="center" wrapText="1"/>
    </xf>
    <xf numFmtId="0" fontId="18" fillId="2" borderId="33" xfId="6" applyFont="1" applyFill="1" applyBorder="1" applyAlignment="1">
      <alignment horizontal="center" vertical="center" wrapText="1"/>
    </xf>
    <xf numFmtId="0" fontId="18" fillId="2" borderId="32" xfId="6" applyFont="1" applyFill="1" applyBorder="1" applyAlignment="1">
      <alignment horizontal="center" vertical="top" wrapText="1"/>
    </xf>
    <xf numFmtId="0" fontId="18" fillId="2" borderId="5" xfId="6" applyFont="1" applyFill="1" applyBorder="1" applyAlignment="1">
      <alignment horizontal="center" vertical="top" wrapText="1"/>
    </xf>
    <xf numFmtId="0" fontId="18" fillId="2" borderId="33" xfId="6" applyFont="1" applyFill="1" applyBorder="1" applyAlignment="1">
      <alignment horizontal="center" vertical="top" wrapText="1"/>
    </xf>
    <xf numFmtId="0" fontId="26" fillId="6" borderId="0" xfId="3" quotePrefix="1" applyFont="1" applyFill="1" applyAlignment="1">
      <alignment horizontal="left" vertical="top" wrapText="1"/>
    </xf>
    <xf numFmtId="0" fontId="17" fillId="3" borderId="32" xfId="7" applyFont="1" applyFill="1" applyBorder="1" applyAlignment="1">
      <alignment horizontal="left" vertical="top" wrapText="1"/>
    </xf>
    <xf numFmtId="0" fontId="17" fillId="3" borderId="5" xfId="7" applyFont="1" applyFill="1" applyBorder="1" applyAlignment="1">
      <alignment horizontal="left" vertical="top" wrapText="1"/>
    </xf>
    <xf numFmtId="0" fontId="17" fillId="3" borderId="33" xfId="7" applyFont="1" applyFill="1" applyBorder="1" applyAlignment="1">
      <alignment horizontal="left" vertical="top" wrapText="1"/>
    </xf>
    <xf numFmtId="0" fontId="17" fillId="0" borderId="32" xfId="6" applyFont="1" applyBorder="1" applyAlignment="1">
      <alignment horizontal="left" vertical="top" wrapText="1"/>
    </xf>
    <xf numFmtId="0" fontId="17" fillId="0" borderId="5" xfId="6" applyFont="1" applyBorder="1" applyAlignment="1">
      <alignment horizontal="left" vertical="top" wrapText="1"/>
    </xf>
    <xf numFmtId="0" fontId="17" fillId="0" borderId="33" xfId="6" applyFont="1" applyBorder="1" applyAlignment="1">
      <alignment horizontal="left" vertical="top" wrapText="1"/>
    </xf>
    <xf numFmtId="0" fontId="17" fillId="3" borderId="32" xfId="6" applyFont="1" applyFill="1" applyBorder="1" applyAlignment="1">
      <alignment horizontal="left" vertical="top" wrapText="1"/>
    </xf>
    <xf numFmtId="0" fontId="17" fillId="3" borderId="5" xfId="6" applyFont="1" applyFill="1" applyBorder="1" applyAlignment="1">
      <alignment horizontal="left" vertical="top" wrapText="1"/>
    </xf>
    <xf numFmtId="0" fontId="17" fillId="3" borderId="33" xfId="6" applyFont="1" applyFill="1" applyBorder="1" applyAlignment="1">
      <alignment horizontal="left" vertical="top" wrapText="1"/>
    </xf>
    <xf numFmtId="0" fontId="17" fillId="3" borderId="6" xfId="6" applyFont="1" applyFill="1" applyBorder="1" applyAlignment="1">
      <alignment horizontal="left" vertical="top" wrapText="1"/>
    </xf>
    <xf numFmtId="0" fontId="17" fillId="0" borderId="6" xfId="6" applyFont="1" applyBorder="1" applyAlignment="1">
      <alignment horizontal="left" vertical="top" wrapText="1"/>
    </xf>
    <xf numFmtId="0" fontId="17" fillId="0" borderId="6" xfId="8" applyFont="1" applyBorder="1" applyAlignment="1">
      <alignment horizontal="left" vertical="top" wrapText="1"/>
    </xf>
    <xf numFmtId="0" fontId="17" fillId="0" borderId="6" xfId="7" applyFont="1" applyBorder="1" applyAlignment="1">
      <alignment horizontal="left" vertical="top" wrapText="1"/>
    </xf>
    <xf numFmtId="0" fontId="17" fillId="3" borderId="6" xfId="7" applyFont="1" applyFill="1" applyBorder="1" applyAlignment="1">
      <alignment horizontal="left" vertical="top" wrapText="1"/>
    </xf>
    <xf numFmtId="0" fontId="16" fillId="5" borderId="34" xfId="3" applyFont="1" applyFill="1" applyBorder="1" applyAlignment="1">
      <alignment horizontal="center" vertical="center" wrapText="1"/>
    </xf>
    <xf numFmtId="0" fontId="16" fillId="5" borderId="0" xfId="3" applyFont="1" applyFill="1" applyAlignment="1">
      <alignment horizontal="center" vertical="center" wrapText="1"/>
    </xf>
    <xf numFmtId="0" fontId="23" fillId="0" borderId="5" xfId="5" applyFont="1" applyBorder="1" applyAlignment="1">
      <alignment horizontal="left" vertical="center" wrapText="1"/>
    </xf>
    <xf numFmtId="165" fontId="23" fillId="0" borderId="32" xfId="4" applyNumberFormat="1" applyFont="1" applyBorder="1" applyAlignment="1">
      <alignment horizontal="center" vertical="center" wrapText="1"/>
    </xf>
    <xf numFmtId="165" fontId="23" fillId="0" borderId="5" xfId="4" applyNumberFormat="1" applyFont="1" applyBorder="1" applyAlignment="1">
      <alignment horizontal="center" vertical="center" wrapText="1"/>
    </xf>
    <xf numFmtId="165" fontId="23" fillId="0" borderId="33" xfId="4" applyNumberFormat="1" applyFont="1" applyBorder="1" applyAlignment="1">
      <alignment horizontal="center" vertical="center" wrapText="1"/>
    </xf>
    <xf numFmtId="0" fontId="21" fillId="0" borderId="0" xfId="3" applyFont="1" applyAlignment="1">
      <alignment horizontal="center" vertical="center"/>
    </xf>
    <xf numFmtId="0" fontId="22" fillId="0" borderId="0" xfId="4" applyFont="1" applyAlignment="1">
      <alignment horizontal="center" vertical="center" wrapText="1"/>
    </xf>
    <xf numFmtId="0" fontId="5" fillId="0" borderId="0" xfId="5" applyFont="1" applyAlignment="1">
      <alignment horizontal="center" vertical="center"/>
    </xf>
    <xf numFmtId="0" fontId="23" fillId="0" borderId="32" xfId="3" applyFont="1" applyBorder="1" applyAlignment="1">
      <alignment horizontal="center" vertical="center" wrapText="1"/>
    </xf>
    <xf numFmtId="0" fontId="23" fillId="0" borderId="5" xfId="3" applyFont="1" applyBorder="1" applyAlignment="1">
      <alignment horizontal="center" vertical="center" wrapText="1"/>
    </xf>
    <xf numFmtId="0" fontId="23" fillId="0" borderId="33" xfId="3" applyFont="1" applyBorder="1" applyAlignment="1">
      <alignment horizontal="center" vertical="center" wrapText="1"/>
    </xf>
    <xf numFmtId="0" fontId="23" fillId="0" borderId="0" xfId="6" applyFont="1" applyAlignment="1">
      <alignment horizontal="left" vertical="center" wrapText="1"/>
    </xf>
    <xf numFmtId="0" fontId="10" fillId="4" borderId="25" xfId="0" applyFont="1" applyFill="1" applyBorder="1" applyAlignment="1">
      <alignment horizontal="right" vertical="center"/>
    </xf>
    <xf numFmtId="0" fontId="10" fillId="4" borderId="26" xfId="0" applyFont="1" applyFill="1" applyBorder="1" applyAlignment="1">
      <alignment horizontal="right" vertical="center"/>
    </xf>
    <xf numFmtId="0" fontId="6" fillId="0" borderId="0" xfId="0" applyFont="1" applyAlignment="1">
      <alignment horizontal="center"/>
    </xf>
    <xf numFmtId="0" fontId="6" fillId="0" borderId="7" xfId="0" applyFont="1" applyBorder="1" applyAlignment="1">
      <alignment horizontal="center" vertical="center"/>
    </xf>
    <xf numFmtId="0" fontId="6" fillId="0" borderId="12" xfId="0" applyFont="1" applyBorder="1" applyAlignment="1">
      <alignment horizontal="center" vertical="center"/>
    </xf>
    <xf numFmtId="0" fontId="6" fillId="0" borderId="8" xfId="0" applyFont="1" applyBorder="1" applyAlignment="1">
      <alignment horizontal="center" vertical="center"/>
    </xf>
    <xf numFmtId="0" fontId="6" fillId="0" borderId="13" xfId="0" applyFont="1" applyBorder="1" applyAlignment="1">
      <alignment horizontal="center" vertical="center"/>
    </xf>
    <xf numFmtId="0" fontId="6" fillId="0" borderId="11" xfId="0" applyFont="1" applyBorder="1" applyAlignment="1">
      <alignment horizontal="center" vertical="center" wrapText="1"/>
    </xf>
    <xf numFmtId="0" fontId="6" fillId="0" borderId="16" xfId="0" applyFont="1" applyBorder="1" applyAlignment="1">
      <alignment horizontal="center" vertical="center" wrapText="1"/>
    </xf>
    <xf numFmtId="0" fontId="3" fillId="0" borderId="25" xfId="0" applyFont="1" applyBorder="1" applyAlignment="1">
      <alignment horizontal="right"/>
    </xf>
    <xf numFmtId="0" fontId="3" fillId="0" borderId="26" xfId="0" applyFont="1" applyBorder="1" applyAlignment="1">
      <alignment horizontal="right"/>
    </xf>
    <xf numFmtId="0" fontId="6" fillId="0" borderId="25" xfId="0" applyFont="1" applyBorder="1" applyAlignment="1">
      <alignment horizontal="right"/>
    </xf>
    <xf numFmtId="0" fontId="6" fillId="0" borderId="26" xfId="0" applyFont="1" applyBorder="1" applyAlignment="1">
      <alignment horizontal="right"/>
    </xf>
    <xf numFmtId="43" fontId="31" fillId="0" borderId="36" xfId="0" applyNumberFormat="1" applyFont="1" applyBorder="1" applyAlignment="1">
      <alignment vertical="center" wrapText="1"/>
    </xf>
    <xf numFmtId="43" fontId="31" fillId="0" borderId="6" xfId="0" applyNumberFormat="1" applyFont="1" applyBorder="1" applyAlignment="1">
      <alignment horizontal="left" vertical="center" wrapText="1"/>
    </xf>
    <xf numFmtId="0" fontId="34" fillId="0" borderId="27" xfId="0" applyFont="1" applyBorder="1" applyAlignment="1">
      <alignment horizontal="center" vertical="center" wrapText="1"/>
    </xf>
    <xf numFmtId="0" fontId="34" fillId="0" borderId="4" xfId="0" applyFont="1" applyBorder="1" applyAlignment="1">
      <alignment horizontal="center" vertical="center" wrapText="1"/>
    </xf>
    <xf numFmtId="0" fontId="33" fillId="0" borderId="0" xfId="0" applyFont="1" applyAlignment="1">
      <alignment horizontal="center"/>
    </xf>
    <xf numFmtId="0" fontId="33" fillId="0" borderId="3" xfId="0" applyFont="1" applyBorder="1" applyAlignment="1">
      <alignment horizontal="center"/>
    </xf>
    <xf numFmtId="0" fontId="30" fillId="0" borderId="4" xfId="0" applyFont="1" applyBorder="1" applyAlignment="1">
      <alignment horizontal="center" vertical="top"/>
    </xf>
    <xf numFmtId="0" fontId="31" fillId="0" borderId="7"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8" xfId="0" applyFont="1" applyBorder="1" applyAlignment="1">
      <alignment horizontal="center" vertical="center" wrapText="1"/>
    </xf>
    <xf numFmtId="0" fontId="31" fillId="0" borderId="13"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9" xfId="0" applyFont="1" applyBorder="1" applyAlignment="1">
      <alignment horizontal="center"/>
    </xf>
    <xf numFmtId="0" fontId="30" fillId="0" borderId="10" xfId="0" applyFont="1" applyBorder="1" applyAlignment="1">
      <alignment horizontal="center"/>
    </xf>
    <xf numFmtId="0" fontId="30" fillId="0" borderId="11" xfId="0" applyFont="1" applyBorder="1" applyAlignment="1">
      <alignment horizontal="center" vertical="center" wrapText="1"/>
    </xf>
    <xf numFmtId="0" fontId="30" fillId="0" borderId="16" xfId="0" applyFont="1" applyBorder="1" applyAlignment="1">
      <alignment horizontal="center" vertical="center" wrapText="1"/>
    </xf>
    <xf numFmtId="0" fontId="31" fillId="0" borderId="27" xfId="0" applyFont="1" applyBorder="1" applyAlignment="1">
      <alignment horizontal="center" vertical="center" wrapText="1"/>
    </xf>
    <xf numFmtId="0" fontId="31" fillId="0" borderId="28" xfId="0" applyFont="1" applyBorder="1" applyAlignment="1">
      <alignment horizontal="center" vertical="center" wrapText="1"/>
    </xf>
    <xf numFmtId="0" fontId="31" fillId="0" borderId="29" xfId="0" applyFont="1" applyBorder="1" applyAlignment="1">
      <alignment horizontal="center" vertical="center" wrapText="1"/>
    </xf>
    <xf numFmtId="0" fontId="31" fillId="0" borderId="30" xfId="0" applyFont="1" applyBorder="1" applyAlignment="1">
      <alignment horizontal="center" vertical="center" wrapText="1"/>
    </xf>
    <xf numFmtId="43" fontId="31" fillId="0" borderId="32" xfId="0" applyNumberFormat="1" applyFont="1" applyBorder="1" applyAlignment="1">
      <alignment horizontal="left" vertical="center" wrapText="1"/>
    </xf>
    <xf numFmtId="43" fontId="31" fillId="0" borderId="33" xfId="0" applyNumberFormat="1" applyFont="1" applyBorder="1" applyAlignment="1">
      <alignment horizontal="left" vertical="center" wrapText="1"/>
    </xf>
    <xf numFmtId="43" fontId="31" fillId="0" borderId="39" xfId="0" applyNumberFormat="1" applyFont="1" applyBorder="1" applyAlignment="1">
      <alignment horizontal="left" vertical="center" wrapText="1"/>
    </xf>
    <xf numFmtId="43" fontId="31" fillId="0" borderId="14" xfId="0" applyNumberFormat="1" applyFont="1" applyBorder="1" applyAlignment="1">
      <alignment horizontal="left" vertical="center" wrapText="1"/>
    </xf>
    <xf numFmtId="0" fontId="37" fillId="0" borderId="0" xfId="6" applyFont="1" applyAlignment="1">
      <alignment horizontal="left" vertical="center" wrapText="1"/>
    </xf>
    <xf numFmtId="0" fontId="34" fillId="0" borderId="45" xfId="0" applyFont="1" applyBorder="1" applyAlignment="1">
      <alignment horizontal="right" wrapText="1"/>
    </xf>
    <xf numFmtId="0" fontId="34" fillId="0" borderId="9" xfId="0" applyFont="1" applyBorder="1" applyAlignment="1">
      <alignment horizontal="right" wrapText="1"/>
    </xf>
    <xf numFmtId="0" fontId="34" fillId="0" borderId="10" xfId="0" applyFont="1" applyBorder="1" applyAlignment="1">
      <alignment horizontal="right" wrapText="1"/>
    </xf>
    <xf numFmtId="0" fontId="6" fillId="0" borderId="49" xfId="0" applyFont="1" applyBorder="1" applyAlignment="1">
      <alignment horizontal="right"/>
    </xf>
    <xf numFmtId="0" fontId="6" fillId="0" borderId="50" xfId="0" applyFont="1" applyBorder="1" applyAlignment="1">
      <alignment horizontal="right"/>
    </xf>
    <xf numFmtId="0" fontId="7" fillId="0" borderId="0" xfId="0" applyFont="1" applyAlignment="1">
      <alignment horizontal="center"/>
    </xf>
    <xf numFmtId="0" fontId="4" fillId="0" borderId="3" xfId="0" applyFont="1" applyBorder="1" applyAlignment="1">
      <alignment horizontal="center"/>
    </xf>
    <xf numFmtId="0" fontId="9" fillId="0" borderId="4" xfId="0" applyFont="1" applyBorder="1" applyAlignment="1">
      <alignment horizontal="center" vertical="top"/>
    </xf>
    <xf numFmtId="0" fontId="6" fillId="0" borderId="7"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3" xfId="0" applyFont="1" applyBorder="1" applyAlignment="1">
      <alignment horizontal="center" vertical="center" wrapText="1"/>
    </xf>
    <xf numFmtId="0" fontId="13" fillId="0" borderId="8" xfId="0" applyFont="1" applyBorder="1" applyAlignment="1">
      <alignment horizontal="center" vertical="center" textRotation="90" wrapText="1"/>
    </xf>
    <xf numFmtId="0" fontId="13" fillId="0" borderId="13" xfId="0" applyFont="1" applyBorder="1" applyAlignment="1">
      <alignment horizontal="center" vertical="center" textRotation="90" wrapText="1"/>
    </xf>
    <xf numFmtId="2" fontId="13" fillId="0" borderId="27" xfId="0" applyNumberFormat="1" applyFont="1" applyBorder="1" applyAlignment="1">
      <alignment horizontal="center" vertical="center" textRotation="90" wrapText="1"/>
    </xf>
    <xf numFmtId="2" fontId="13" fillId="0" borderId="29" xfId="0" applyNumberFormat="1" applyFont="1" applyBorder="1" applyAlignment="1">
      <alignment horizontal="center" vertical="center" textRotation="90" wrapText="1"/>
    </xf>
    <xf numFmtId="0" fontId="6" fillId="0" borderId="45" xfId="0" applyFont="1" applyBorder="1" applyAlignment="1">
      <alignment horizontal="center"/>
    </xf>
    <xf numFmtId="0" fontId="6" fillId="0" borderId="9" xfId="0" applyFont="1" applyBorder="1" applyAlignment="1">
      <alignment horizontal="center"/>
    </xf>
    <xf numFmtId="0" fontId="6" fillId="0" borderId="31" xfId="0" applyFont="1" applyBorder="1" applyAlignment="1">
      <alignment horizontal="center"/>
    </xf>
  </cellXfs>
  <cellStyles count="12">
    <cellStyle name="Excel Built-in Explanatory Text" xfId="1" xr:uid="{431E8407-E3ED-4B7E-B44B-3C622C202AB5}"/>
    <cellStyle name="Excel Built-in Normal" xfId="4" xr:uid="{1611DB51-4081-4B4D-A920-6BA26F55812C}"/>
    <cellStyle name="Normal" xfId="0" builtinId="0"/>
    <cellStyle name="Normal 10 10" xfId="6" xr:uid="{97F28507-4190-4B6D-910A-C29783314E4D}"/>
    <cellStyle name="Normal 12 5" xfId="11" xr:uid="{40F8EE6A-BAE2-4C8F-92B7-EF77C805CA80}"/>
    <cellStyle name="Normal 19" xfId="7" xr:uid="{CADCDE53-ECFB-4604-B99B-E97E68E0DD13}"/>
    <cellStyle name="Normal 2" xfId="3" xr:uid="{3DD23A2C-ECDB-4E79-BC39-5109F47EF1E8}"/>
    <cellStyle name="Normal 2 10" xfId="8" xr:uid="{96BCFBA6-F3ED-450B-9965-0C973D966E35}"/>
    <cellStyle name="Normal 20" xfId="9" xr:uid="{04767B44-8658-4620-87D9-1817183B7682}"/>
    <cellStyle name="Normal_Sheet1" xfId="5" xr:uid="{DAF13527-8DDB-4BD8-8CBB-CB33D533B21F}"/>
    <cellStyle name="Normal_TAME-POLIPLASTS" xfId="10" xr:uid="{3A2C585B-86FD-4485-A653-2B2C28DFDF05}"/>
    <cellStyle name="Style 1" xfId="2" xr:uid="{DB90B07F-C5C5-47D4-86AF-B1A39D4AAB18}"/>
  </cellStyles>
  <dxfs count="0"/>
  <tableStyles count="0" defaultTableStyle="TableStyleMedium2" defaultPivotStyle="PivotStyleLight16"/>
  <colors>
    <mruColors>
      <color rgb="FF6F4BD5"/>
      <color rgb="FFE4DDF7"/>
      <color rgb="FFDAD0F4"/>
      <color rgb="FFCFC2F0"/>
      <color rgb="FFFAEAF8"/>
      <color rgb="FFFF89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HG%20Construction\Pielikums%20Nr.2_DHG_Cietoksna_82_Daugavpils_nosutit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T"/>
      <sheetName val="KA"/>
      <sheetName val="1"/>
      <sheetName val="2"/>
      <sheetName val="3"/>
      <sheetName val="4"/>
      <sheetName val="5"/>
      <sheetName val="6"/>
      <sheetName val="7"/>
      <sheetName val="8"/>
      <sheetName val="9"/>
      <sheetName val="10"/>
      <sheetName val="11"/>
      <sheetName val="12"/>
      <sheetName val="13"/>
      <sheetName val="14"/>
      <sheetName val="16"/>
      <sheetName val="17"/>
      <sheetName val="18"/>
      <sheetName val="19"/>
      <sheetName val="21"/>
      <sheetName val="24"/>
      <sheetName val="30"/>
    </sheetNames>
    <sheetDataSet>
      <sheetData sheetId="0">
        <row r="22">
          <cell r="E22">
            <v>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10538-D6DD-4F95-B940-DBE2D7701339}">
  <sheetPr>
    <tabColor rgb="FF6F4BD5"/>
  </sheetPr>
  <dimension ref="A1:I32"/>
  <sheetViews>
    <sheetView zoomScale="145" zoomScaleNormal="145" zoomScaleSheetLayoutView="100" workbookViewId="0">
      <selection activeCell="B30" sqref="B30:I30"/>
    </sheetView>
  </sheetViews>
  <sheetFormatPr defaultRowHeight="15" x14ac:dyDescent="0.25"/>
  <cols>
    <col min="1" max="1" width="9.140625" style="33"/>
    <col min="2" max="2" width="9.140625" style="33" customWidth="1"/>
    <col min="3" max="8" width="9.140625" style="33"/>
    <col min="9" max="9" width="37.42578125" style="33" customWidth="1"/>
    <col min="10" max="253" width="9.140625" style="27"/>
    <col min="254" max="254" width="37.42578125" style="27" customWidth="1"/>
    <col min="255" max="509" width="9.140625" style="27"/>
    <col min="510" max="510" width="37.42578125" style="27" customWidth="1"/>
    <col min="511" max="765" width="9.140625" style="27"/>
    <col min="766" max="766" width="37.42578125" style="27" customWidth="1"/>
    <col min="767" max="1021" width="9.140625" style="27"/>
    <col min="1022" max="1022" width="37.42578125" style="27" customWidth="1"/>
    <col min="1023" max="1277" width="9.140625" style="27"/>
    <col min="1278" max="1278" width="37.42578125" style="27" customWidth="1"/>
    <col min="1279" max="1533" width="9.140625" style="27"/>
    <col min="1534" max="1534" width="37.42578125" style="27" customWidth="1"/>
    <col min="1535" max="1789" width="9.140625" style="27"/>
    <col min="1790" max="1790" width="37.42578125" style="27" customWidth="1"/>
    <col min="1791" max="2045" width="9.140625" style="27"/>
    <col min="2046" max="2046" width="37.42578125" style="27" customWidth="1"/>
    <col min="2047" max="2301" width="9.140625" style="27"/>
    <col min="2302" max="2302" width="37.42578125" style="27" customWidth="1"/>
    <col min="2303" max="2557" width="9.140625" style="27"/>
    <col min="2558" max="2558" width="37.42578125" style="27" customWidth="1"/>
    <col min="2559" max="2813" width="9.140625" style="27"/>
    <col min="2814" max="2814" width="37.42578125" style="27" customWidth="1"/>
    <col min="2815" max="3069" width="9.140625" style="27"/>
    <col min="3070" max="3070" width="37.42578125" style="27" customWidth="1"/>
    <col min="3071" max="3325" width="9.140625" style="27"/>
    <col min="3326" max="3326" width="37.42578125" style="27" customWidth="1"/>
    <col min="3327" max="3581" width="9.140625" style="27"/>
    <col min="3582" max="3582" width="37.42578125" style="27" customWidth="1"/>
    <col min="3583" max="3837" width="9.140625" style="27"/>
    <col min="3838" max="3838" width="37.42578125" style="27" customWidth="1"/>
    <col min="3839" max="4093" width="9.140625" style="27"/>
    <col min="4094" max="4094" width="37.42578125" style="27" customWidth="1"/>
    <col min="4095" max="4349" width="9.140625" style="27"/>
    <col min="4350" max="4350" width="37.42578125" style="27" customWidth="1"/>
    <col min="4351" max="4605" width="9.140625" style="27"/>
    <col min="4606" max="4606" width="37.42578125" style="27" customWidth="1"/>
    <col min="4607" max="4861" width="9.140625" style="27"/>
    <col min="4862" max="4862" width="37.42578125" style="27" customWidth="1"/>
    <col min="4863" max="5117" width="9.140625" style="27"/>
    <col min="5118" max="5118" width="37.42578125" style="27" customWidth="1"/>
    <col min="5119" max="5373" width="9.140625" style="27"/>
    <col min="5374" max="5374" width="37.42578125" style="27" customWidth="1"/>
    <col min="5375" max="5629" width="9.140625" style="27"/>
    <col min="5630" max="5630" width="37.42578125" style="27" customWidth="1"/>
    <col min="5631" max="5885" width="9.140625" style="27"/>
    <col min="5886" max="5886" width="37.42578125" style="27" customWidth="1"/>
    <col min="5887" max="6141" width="9.140625" style="27"/>
    <col min="6142" max="6142" width="37.42578125" style="27" customWidth="1"/>
    <col min="6143" max="6397" width="9.140625" style="27"/>
    <col min="6398" max="6398" width="37.42578125" style="27" customWidth="1"/>
    <col min="6399" max="6653" width="9.140625" style="27"/>
    <col min="6654" max="6654" width="37.42578125" style="27" customWidth="1"/>
    <col min="6655" max="6909" width="9.140625" style="27"/>
    <col min="6910" max="6910" width="37.42578125" style="27" customWidth="1"/>
    <col min="6911" max="7165" width="9.140625" style="27"/>
    <col min="7166" max="7166" width="37.42578125" style="27" customWidth="1"/>
    <col min="7167" max="7421" width="9.140625" style="27"/>
    <col min="7422" max="7422" width="37.42578125" style="27" customWidth="1"/>
    <col min="7423" max="7677" width="9.140625" style="27"/>
    <col min="7678" max="7678" width="37.42578125" style="27" customWidth="1"/>
    <col min="7679" max="7933" width="9.140625" style="27"/>
    <col min="7934" max="7934" width="37.42578125" style="27" customWidth="1"/>
    <col min="7935" max="8189" width="9.140625" style="27"/>
    <col min="8190" max="8190" width="37.42578125" style="27" customWidth="1"/>
    <col min="8191" max="8445" width="9.140625" style="27"/>
    <col min="8446" max="8446" width="37.42578125" style="27" customWidth="1"/>
    <col min="8447" max="8701" width="9.140625" style="27"/>
    <col min="8702" max="8702" width="37.42578125" style="27" customWidth="1"/>
    <col min="8703" max="8957" width="9.140625" style="27"/>
    <col min="8958" max="8958" width="37.42578125" style="27" customWidth="1"/>
    <col min="8959" max="9213" width="9.140625" style="27"/>
    <col min="9214" max="9214" width="37.42578125" style="27" customWidth="1"/>
    <col min="9215" max="9469" width="9.140625" style="27"/>
    <col min="9470" max="9470" width="37.42578125" style="27" customWidth="1"/>
    <col min="9471" max="9725" width="9.140625" style="27"/>
    <col min="9726" max="9726" width="37.42578125" style="27" customWidth="1"/>
    <col min="9727" max="9981" width="9.140625" style="27"/>
    <col min="9982" max="9982" width="37.42578125" style="27" customWidth="1"/>
    <col min="9983" max="10237" width="9.140625" style="27"/>
    <col min="10238" max="10238" width="37.42578125" style="27" customWidth="1"/>
    <col min="10239" max="10493" width="9.140625" style="27"/>
    <col min="10494" max="10494" width="37.42578125" style="27" customWidth="1"/>
    <col min="10495" max="10749" width="9.140625" style="27"/>
    <col min="10750" max="10750" width="37.42578125" style="27" customWidth="1"/>
    <col min="10751" max="11005" width="9.140625" style="27"/>
    <col min="11006" max="11006" width="37.42578125" style="27" customWidth="1"/>
    <col min="11007" max="11261" width="9.140625" style="27"/>
    <col min="11262" max="11262" width="37.42578125" style="27" customWidth="1"/>
    <col min="11263" max="11517" width="9.140625" style="27"/>
    <col min="11518" max="11518" width="37.42578125" style="27" customWidth="1"/>
    <col min="11519" max="11773" width="9.140625" style="27"/>
    <col min="11774" max="11774" width="37.42578125" style="27" customWidth="1"/>
    <col min="11775" max="12029" width="9.140625" style="27"/>
    <col min="12030" max="12030" width="37.42578125" style="27" customWidth="1"/>
    <col min="12031" max="12285" width="9.140625" style="27"/>
    <col min="12286" max="12286" width="37.42578125" style="27" customWidth="1"/>
    <col min="12287" max="12541" width="9.140625" style="27"/>
    <col min="12542" max="12542" width="37.42578125" style="27" customWidth="1"/>
    <col min="12543" max="12797" width="9.140625" style="27"/>
    <col min="12798" max="12798" width="37.42578125" style="27" customWidth="1"/>
    <col min="12799" max="13053" width="9.140625" style="27"/>
    <col min="13054" max="13054" width="37.42578125" style="27" customWidth="1"/>
    <col min="13055" max="13309" width="9.140625" style="27"/>
    <col min="13310" max="13310" width="37.42578125" style="27" customWidth="1"/>
    <col min="13311" max="13565" width="9.140625" style="27"/>
    <col min="13566" max="13566" width="37.42578125" style="27" customWidth="1"/>
    <col min="13567" max="13821" width="9.140625" style="27"/>
    <col min="13822" max="13822" width="37.42578125" style="27" customWidth="1"/>
    <col min="13823" max="14077" width="9.140625" style="27"/>
    <col min="14078" max="14078" width="37.42578125" style="27" customWidth="1"/>
    <col min="14079" max="14333" width="9.140625" style="27"/>
    <col min="14334" max="14334" width="37.42578125" style="27" customWidth="1"/>
    <col min="14335" max="14589" width="9.140625" style="27"/>
    <col min="14590" max="14590" width="37.42578125" style="27" customWidth="1"/>
    <col min="14591" max="14845" width="9.140625" style="27"/>
    <col min="14846" max="14846" width="37.42578125" style="27" customWidth="1"/>
    <col min="14847" max="15101" width="9.140625" style="27"/>
    <col min="15102" max="15102" width="37.42578125" style="27" customWidth="1"/>
    <col min="15103" max="15357" width="9.140625" style="27"/>
    <col min="15358" max="15358" width="37.42578125" style="27" customWidth="1"/>
    <col min="15359" max="15613" width="9.140625" style="27"/>
    <col min="15614" max="15614" width="37.42578125" style="27" customWidth="1"/>
    <col min="15615" max="15869" width="9.140625" style="27"/>
    <col min="15870" max="15870" width="37.42578125" style="27" customWidth="1"/>
    <col min="15871" max="16125" width="9.140625" style="27"/>
    <col min="16126" max="16126" width="37.42578125" style="27" customWidth="1"/>
    <col min="16127" max="16384" width="9.140625" style="27"/>
  </cols>
  <sheetData>
    <row r="1" spans="1:9" ht="15.75" x14ac:dyDescent="0.25">
      <c r="A1" s="189"/>
      <c r="B1" s="189"/>
      <c r="C1" s="189"/>
      <c r="D1" s="189"/>
      <c r="E1" s="189"/>
      <c r="F1" s="189"/>
      <c r="G1" s="189"/>
      <c r="H1" s="189"/>
      <c r="I1" s="189"/>
    </row>
    <row r="2" spans="1:9" ht="30" customHeight="1" x14ac:dyDescent="0.25">
      <c r="A2" s="190" t="s">
        <v>109</v>
      </c>
      <c r="B2" s="190"/>
      <c r="C2" s="190"/>
      <c r="D2" s="190"/>
      <c r="E2" s="190"/>
      <c r="F2" s="190"/>
      <c r="G2" s="190"/>
      <c r="H2" s="190"/>
      <c r="I2" s="190"/>
    </row>
    <row r="3" spans="1:9" x14ac:dyDescent="0.25">
      <c r="A3" s="191"/>
      <c r="B3" s="191"/>
      <c r="C3" s="191"/>
      <c r="D3" s="191"/>
      <c r="E3" s="191"/>
      <c r="F3" s="191"/>
      <c r="G3" s="191"/>
      <c r="H3" s="191"/>
      <c r="I3" s="191"/>
    </row>
    <row r="4" spans="1:9" ht="40.5" customHeight="1" x14ac:dyDescent="0.25">
      <c r="A4" s="185" t="s">
        <v>59</v>
      </c>
      <c r="B4" s="185"/>
      <c r="C4" s="192" t="str">
        <f>A2</f>
        <v>Autostāvvietu elektronisko kontroles iekārtu elektroapgāde, Rīgā</v>
      </c>
      <c r="D4" s="193"/>
      <c r="E4" s="193"/>
      <c r="F4" s="193"/>
      <c r="G4" s="193"/>
      <c r="H4" s="193"/>
      <c r="I4" s="194"/>
    </row>
    <row r="5" spans="1:9" ht="31.5" customHeight="1" x14ac:dyDescent="0.25">
      <c r="A5" s="185" t="s">
        <v>60</v>
      </c>
      <c r="B5" s="185"/>
      <c r="C5" s="186" t="s">
        <v>163</v>
      </c>
      <c r="D5" s="187"/>
      <c r="E5" s="187"/>
      <c r="F5" s="187"/>
      <c r="G5" s="187"/>
      <c r="H5" s="187"/>
      <c r="I5" s="188"/>
    </row>
    <row r="6" spans="1:9" s="29" customFormat="1" ht="18.75" x14ac:dyDescent="0.25">
      <c r="A6" s="28" t="s">
        <v>61</v>
      </c>
      <c r="B6" s="183" t="s">
        <v>62</v>
      </c>
      <c r="C6" s="184"/>
      <c r="D6" s="184"/>
      <c r="E6" s="184"/>
      <c r="F6" s="184"/>
      <c r="G6" s="184"/>
      <c r="H6" s="184"/>
      <c r="I6" s="184"/>
    </row>
    <row r="7" spans="1:9" s="29" customFormat="1" ht="34.5" customHeight="1" x14ac:dyDescent="0.25">
      <c r="A7" s="162" t="s">
        <v>97</v>
      </c>
      <c r="B7" s="163"/>
      <c r="C7" s="163"/>
      <c r="D7" s="163"/>
      <c r="E7" s="163"/>
      <c r="F7" s="163"/>
      <c r="G7" s="163"/>
      <c r="H7" s="163"/>
      <c r="I7" s="164"/>
    </row>
    <row r="8" spans="1:9" s="29" customFormat="1" ht="49.5" customHeight="1" x14ac:dyDescent="0.25">
      <c r="A8" s="30" t="s">
        <v>9</v>
      </c>
      <c r="B8" s="179" t="s">
        <v>184</v>
      </c>
      <c r="C8" s="179"/>
      <c r="D8" s="179"/>
      <c r="E8" s="179"/>
      <c r="F8" s="179"/>
      <c r="G8" s="179"/>
      <c r="H8" s="179"/>
      <c r="I8" s="179"/>
    </row>
    <row r="9" spans="1:9" s="29" customFormat="1" ht="33.75" customHeight="1" x14ac:dyDescent="0.25">
      <c r="A9" s="30" t="s">
        <v>81</v>
      </c>
      <c r="B9" s="172" t="s">
        <v>110</v>
      </c>
      <c r="C9" s="173"/>
      <c r="D9" s="173"/>
      <c r="E9" s="173"/>
      <c r="F9" s="173"/>
      <c r="G9" s="173"/>
      <c r="H9" s="173"/>
      <c r="I9" s="174"/>
    </row>
    <row r="10" spans="1:9" s="29" customFormat="1" ht="30.6" customHeight="1" x14ac:dyDescent="0.25">
      <c r="A10" s="30" t="s">
        <v>82</v>
      </c>
      <c r="B10" s="172" t="s">
        <v>78</v>
      </c>
      <c r="C10" s="173"/>
      <c r="D10" s="173"/>
      <c r="E10" s="173"/>
      <c r="F10" s="173"/>
      <c r="G10" s="173"/>
      <c r="H10" s="173"/>
      <c r="I10" s="174"/>
    </row>
    <row r="11" spans="1:9" s="29" customFormat="1" ht="77.25" customHeight="1" x14ac:dyDescent="0.25">
      <c r="A11" s="30" t="s">
        <v>83</v>
      </c>
      <c r="B11" s="172" t="s">
        <v>161</v>
      </c>
      <c r="C11" s="173"/>
      <c r="D11" s="173"/>
      <c r="E11" s="173"/>
      <c r="F11" s="173"/>
      <c r="G11" s="173"/>
      <c r="H11" s="173"/>
      <c r="I11" s="174"/>
    </row>
    <row r="12" spans="1:9" s="29" customFormat="1" ht="143.1" customHeight="1" x14ac:dyDescent="0.25">
      <c r="A12" s="30" t="s">
        <v>84</v>
      </c>
      <c r="B12" s="172" t="s">
        <v>63</v>
      </c>
      <c r="C12" s="173"/>
      <c r="D12" s="173"/>
      <c r="E12" s="173"/>
      <c r="F12" s="173"/>
      <c r="G12" s="173"/>
      <c r="H12" s="173"/>
      <c r="I12" s="174"/>
    </row>
    <row r="13" spans="1:9" s="29" customFormat="1" ht="17.45" customHeight="1" x14ac:dyDescent="0.25">
      <c r="A13" s="30" t="s">
        <v>85</v>
      </c>
      <c r="B13" s="179" t="s">
        <v>64</v>
      </c>
      <c r="C13" s="179"/>
      <c r="D13" s="179"/>
      <c r="E13" s="179"/>
      <c r="F13" s="179"/>
      <c r="G13" s="179"/>
      <c r="H13" s="179"/>
      <c r="I13" s="179"/>
    </row>
    <row r="14" spans="1:9" s="29" customFormat="1" ht="17.100000000000001" customHeight="1" x14ac:dyDescent="0.25">
      <c r="A14" s="30" t="s">
        <v>86</v>
      </c>
      <c r="B14" s="178" t="s">
        <v>65</v>
      </c>
      <c r="C14" s="178"/>
      <c r="D14" s="178"/>
      <c r="E14" s="178"/>
      <c r="F14" s="178"/>
      <c r="G14" s="178"/>
      <c r="H14" s="178"/>
      <c r="I14" s="178"/>
    </row>
    <row r="15" spans="1:9" s="29" customFormat="1" ht="80.099999999999994" customHeight="1" x14ac:dyDescent="0.25">
      <c r="A15" s="30" t="s">
        <v>87</v>
      </c>
      <c r="B15" s="181" t="s">
        <v>98</v>
      </c>
      <c r="C15" s="181"/>
      <c r="D15" s="181"/>
      <c r="E15" s="181"/>
      <c r="F15" s="181"/>
      <c r="G15" s="181"/>
      <c r="H15" s="181"/>
      <c r="I15" s="181"/>
    </row>
    <row r="16" spans="1:9" s="29" customFormat="1" ht="79.5" customHeight="1" x14ac:dyDescent="0.25">
      <c r="A16" s="30" t="s">
        <v>88</v>
      </c>
      <c r="B16" s="182" t="s">
        <v>66</v>
      </c>
      <c r="C16" s="182"/>
      <c r="D16" s="182"/>
      <c r="E16" s="182"/>
      <c r="F16" s="182"/>
      <c r="G16" s="182"/>
      <c r="H16" s="182"/>
      <c r="I16" s="182"/>
    </row>
    <row r="17" spans="1:9" s="29" customFormat="1" ht="32.25" customHeight="1" x14ac:dyDescent="0.25">
      <c r="A17" s="30" t="s">
        <v>89</v>
      </c>
      <c r="B17" s="181" t="s">
        <v>183</v>
      </c>
      <c r="C17" s="181"/>
      <c r="D17" s="181"/>
      <c r="E17" s="181"/>
      <c r="F17" s="181"/>
      <c r="G17" s="181"/>
      <c r="H17" s="181"/>
      <c r="I17" s="181"/>
    </row>
    <row r="18" spans="1:9" s="29" customFormat="1" ht="129" customHeight="1" x14ac:dyDescent="0.25">
      <c r="A18" s="30" t="s">
        <v>90</v>
      </c>
      <c r="B18" s="159" t="s">
        <v>182</v>
      </c>
      <c r="C18" s="160"/>
      <c r="D18" s="160"/>
      <c r="E18" s="160"/>
      <c r="F18" s="160"/>
      <c r="G18" s="160"/>
      <c r="H18" s="160"/>
      <c r="I18" s="161"/>
    </row>
    <row r="19" spans="1:9" s="29" customFormat="1" ht="33" customHeight="1" x14ac:dyDescent="0.25">
      <c r="A19" s="30" t="s">
        <v>91</v>
      </c>
      <c r="B19" s="159" t="s">
        <v>79</v>
      </c>
      <c r="C19" s="160"/>
      <c r="D19" s="160"/>
      <c r="E19" s="160"/>
      <c r="F19" s="160"/>
      <c r="G19" s="160"/>
      <c r="H19" s="160"/>
      <c r="I19" s="161"/>
    </row>
    <row r="20" spans="1:9" s="29" customFormat="1" ht="362.45" customHeight="1" x14ac:dyDescent="0.25">
      <c r="A20" s="30" t="s">
        <v>92</v>
      </c>
      <c r="B20" s="159" t="s">
        <v>181</v>
      </c>
      <c r="C20" s="160"/>
      <c r="D20" s="160"/>
      <c r="E20" s="160"/>
      <c r="F20" s="160"/>
      <c r="G20" s="160"/>
      <c r="H20" s="160"/>
      <c r="I20" s="161"/>
    </row>
    <row r="21" spans="1:9" s="29" customFormat="1" ht="157.5" customHeight="1" x14ac:dyDescent="0.25">
      <c r="A21" s="30" t="s">
        <v>93</v>
      </c>
      <c r="B21" s="159" t="s">
        <v>164</v>
      </c>
      <c r="C21" s="160"/>
      <c r="D21" s="160"/>
      <c r="E21" s="160"/>
      <c r="F21" s="160"/>
      <c r="G21" s="160"/>
      <c r="H21" s="160"/>
      <c r="I21" s="161"/>
    </row>
    <row r="22" spans="1:9" s="29" customFormat="1" ht="15.75" customHeight="1" x14ac:dyDescent="0.25">
      <c r="A22" s="162" t="s">
        <v>80</v>
      </c>
      <c r="B22" s="163"/>
      <c r="C22" s="163"/>
      <c r="D22" s="163"/>
      <c r="E22" s="163"/>
      <c r="F22" s="163"/>
      <c r="G22" s="163"/>
      <c r="H22" s="163"/>
      <c r="I22" s="164"/>
    </row>
    <row r="23" spans="1:9" s="29" customFormat="1" ht="34.5" customHeight="1" x14ac:dyDescent="0.25">
      <c r="A23" s="30" t="s">
        <v>94</v>
      </c>
      <c r="B23" s="172" t="s">
        <v>192</v>
      </c>
      <c r="C23" s="173"/>
      <c r="D23" s="173"/>
      <c r="E23" s="173"/>
      <c r="F23" s="173"/>
      <c r="G23" s="173"/>
      <c r="H23" s="173"/>
      <c r="I23" s="174"/>
    </row>
    <row r="24" spans="1:9" s="29" customFormat="1" ht="15.75" x14ac:dyDescent="0.25">
      <c r="A24" s="30" t="s">
        <v>162</v>
      </c>
      <c r="B24" s="175" t="s">
        <v>160</v>
      </c>
      <c r="C24" s="176"/>
      <c r="D24" s="176"/>
      <c r="E24" s="176"/>
      <c r="F24" s="176"/>
      <c r="G24" s="176"/>
      <c r="H24" s="176"/>
      <c r="I24" s="177"/>
    </row>
    <row r="25" spans="1:9" s="29" customFormat="1" ht="15.75" x14ac:dyDescent="0.25">
      <c r="A25" s="30" t="s">
        <v>186</v>
      </c>
      <c r="B25" s="178" t="s">
        <v>67</v>
      </c>
      <c r="C25" s="178"/>
      <c r="D25" s="178"/>
      <c r="E25" s="178"/>
      <c r="F25" s="178"/>
      <c r="G25" s="178"/>
      <c r="H25" s="178"/>
      <c r="I25" s="178"/>
    </row>
    <row r="26" spans="1:9" s="29" customFormat="1" ht="33" customHeight="1" x14ac:dyDescent="0.25">
      <c r="A26" s="30" t="s">
        <v>187</v>
      </c>
      <c r="B26" s="179" t="s">
        <v>68</v>
      </c>
      <c r="C26" s="179"/>
      <c r="D26" s="179"/>
      <c r="E26" s="179"/>
      <c r="F26" s="179"/>
      <c r="G26" s="179"/>
      <c r="H26" s="179"/>
      <c r="I26" s="179"/>
    </row>
    <row r="27" spans="1:9" s="29" customFormat="1" ht="206.25" customHeight="1" x14ac:dyDescent="0.25">
      <c r="A27" s="30" t="s">
        <v>188</v>
      </c>
      <c r="B27" s="179" t="s">
        <v>180</v>
      </c>
      <c r="C27" s="179"/>
      <c r="D27" s="179"/>
      <c r="E27" s="179"/>
      <c r="F27" s="179"/>
      <c r="G27" s="179"/>
      <c r="H27" s="179"/>
      <c r="I27" s="179"/>
    </row>
    <row r="28" spans="1:9" s="29" customFormat="1" ht="15.75" x14ac:dyDescent="0.25">
      <c r="A28" s="30" t="s">
        <v>189</v>
      </c>
      <c r="B28" s="180" t="s">
        <v>69</v>
      </c>
      <c r="C28" s="180"/>
      <c r="D28" s="180"/>
      <c r="E28" s="180"/>
      <c r="F28" s="180"/>
      <c r="G28" s="180"/>
      <c r="H28" s="180"/>
      <c r="I28" s="180"/>
    </row>
    <row r="29" spans="1:9" s="29" customFormat="1" ht="15.75" customHeight="1" x14ac:dyDescent="0.25">
      <c r="A29" s="165" t="s">
        <v>99</v>
      </c>
      <c r="B29" s="166"/>
      <c r="C29" s="166"/>
      <c r="D29" s="166"/>
      <c r="E29" s="166"/>
      <c r="F29" s="166"/>
      <c r="G29" s="166"/>
      <c r="H29" s="166"/>
      <c r="I29" s="167"/>
    </row>
    <row r="30" spans="1:9" s="29" customFormat="1" ht="159" customHeight="1" x14ac:dyDescent="0.25">
      <c r="A30" s="30" t="s">
        <v>190</v>
      </c>
      <c r="B30" s="169" t="s">
        <v>159</v>
      </c>
      <c r="C30" s="170"/>
      <c r="D30" s="170"/>
      <c r="E30" s="170"/>
      <c r="F30" s="170"/>
      <c r="G30" s="170"/>
      <c r="H30" s="170"/>
      <c r="I30" s="171"/>
    </row>
    <row r="31" spans="1:9" s="29" customFormat="1" ht="180" customHeight="1" x14ac:dyDescent="0.25">
      <c r="A31" s="30" t="s">
        <v>191</v>
      </c>
      <c r="B31" s="169" t="s">
        <v>185</v>
      </c>
      <c r="C31" s="170"/>
      <c r="D31" s="170"/>
      <c r="E31" s="170"/>
      <c r="F31" s="170"/>
      <c r="G31" s="170"/>
      <c r="H31" s="170"/>
      <c r="I31" s="171"/>
    </row>
    <row r="32" spans="1:9" x14ac:dyDescent="0.25">
      <c r="B32" s="57"/>
      <c r="C32" s="168"/>
      <c r="D32" s="168"/>
      <c r="E32" s="168"/>
      <c r="F32" s="168"/>
      <c r="G32" s="168"/>
      <c r="H32" s="168"/>
    </row>
  </sheetData>
  <mergeCells count="34">
    <mergeCell ref="A1:I1"/>
    <mergeCell ref="A2:I2"/>
    <mergeCell ref="A3:I3"/>
    <mergeCell ref="A4:B4"/>
    <mergeCell ref="C4:I4"/>
    <mergeCell ref="B6:I6"/>
    <mergeCell ref="B8:I8"/>
    <mergeCell ref="B9:I9"/>
    <mergeCell ref="B10:I10"/>
    <mergeCell ref="A5:B5"/>
    <mergeCell ref="C5:I5"/>
    <mergeCell ref="B16:I16"/>
    <mergeCell ref="B17:I17"/>
    <mergeCell ref="B18:I18"/>
    <mergeCell ref="B14:I14"/>
    <mergeCell ref="B11:I11"/>
    <mergeCell ref="B12:I12"/>
    <mergeCell ref="B13:I13"/>
    <mergeCell ref="B21:I21"/>
    <mergeCell ref="A22:I22"/>
    <mergeCell ref="A7:I7"/>
    <mergeCell ref="A29:I29"/>
    <mergeCell ref="C32:H32"/>
    <mergeCell ref="B30:I30"/>
    <mergeCell ref="B31:I31"/>
    <mergeCell ref="B20:I20"/>
    <mergeCell ref="B19:I19"/>
    <mergeCell ref="B23:I23"/>
    <mergeCell ref="B24:I24"/>
    <mergeCell ref="B25:I25"/>
    <mergeCell ref="B26:I26"/>
    <mergeCell ref="B27:I27"/>
    <mergeCell ref="B28:I28"/>
    <mergeCell ref="B15:I15"/>
  </mergeCells>
  <phoneticPr fontId="20" type="noConversion"/>
  <pageMargins left="0.9055118110236221" right="0.51181102362204722" top="0.74803149606299213" bottom="0.74803149606299213" header="0.31496062992125984" footer="0.31496062992125984"/>
  <pageSetup paperSize="9" scale="7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98E31-62C5-4AD9-9061-D12A844A8C6F}">
  <dimension ref="A1:D36"/>
  <sheetViews>
    <sheetView zoomScale="120" zoomScaleNormal="120" zoomScaleSheetLayoutView="110" workbookViewId="0">
      <selection activeCell="A12" sqref="A12"/>
    </sheetView>
  </sheetViews>
  <sheetFormatPr defaultColWidth="9.140625" defaultRowHeight="12.75" x14ac:dyDescent="0.2"/>
  <cols>
    <col min="1" max="1" width="14.7109375" style="1" customWidth="1"/>
    <col min="2" max="2" width="62.140625" style="1" customWidth="1"/>
    <col min="3" max="3" width="20.28515625" style="1" customWidth="1"/>
    <col min="4" max="16384" width="9.140625" style="1"/>
  </cols>
  <sheetData>
    <row r="1" spans="1:4" x14ac:dyDescent="0.2">
      <c r="C1" s="2" t="s">
        <v>0</v>
      </c>
    </row>
    <row r="3" spans="1:4" x14ac:dyDescent="0.2">
      <c r="C3" s="2" t="s">
        <v>1</v>
      </c>
    </row>
    <row r="4" spans="1:4" x14ac:dyDescent="0.2">
      <c r="C4" s="2" t="s">
        <v>2</v>
      </c>
    </row>
    <row r="5" spans="1:4" x14ac:dyDescent="0.2">
      <c r="C5" s="2" t="s">
        <v>3</v>
      </c>
    </row>
    <row r="6" spans="1:4" x14ac:dyDescent="0.2">
      <c r="C6" s="2" t="s">
        <v>4</v>
      </c>
    </row>
    <row r="8" spans="1:4" x14ac:dyDescent="0.2">
      <c r="A8" s="198" t="s">
        <v>13</v>
      </c>
      <c r="B8" s="198"/>
      <c r="C8" s="198"/>
    </row>
    <row r="10" spans="1:4" x14ac:dyDescent="0.2">
      <c r="A10" s="60" t="s">
        <v>100</v>
      </c>
      <c r="B10" s="3"/>
      <c r="C10" s="3"/>
      <c r="D10" s="3"/>
    </row>
    <row r="11" spans="1:4" x14ac:dyDescent="0.2">
      <c r="A11" s="61" t="s">
        <v>108</v>
      </c>
      <c r="C11" s="3"/>
      <c r="D11" s="3"/>
    </row>
    <row r="12" spans="1:4" x14ac:dyDescent="0.2">
      <c r="A12" s="61" t="s">
        <v>158</v>
      </c>
      <c r="C12" s="3"/>
      <c r="D12" s="3"/>
    </row>
    <row r="13" spans="1:4" x14ac:dyDescent="0.2">
      <c r="A13" s="61" t="s">
        <v>157</v>
      </c>
      <c r="C13" s="3"/>
      <c r="D13" s="3"/>
    </row>
    <row r="14" spans="1:4" x14ac:dyDescent="0.2">
      <c r="A14" s="61" t="s">
        <v>58</v>
      </c>
      <c r="B14" s="4"/>
    </row>
    <row r="15" spans="1:4" x14ac:dyDescent="0.2">
      <c r="A15" s="61" t="s">
        <v>49</v>
      </c>
      <c r="B15" s="152"/>
    </row>
    <row r="16" spans="1:4" x14ac:dyDescent="0.2">
      <c r="B16" s="2" t="s">
        <v>156</v>
      </c>
      <c r="C16" s="144"/>
    </row>
    <row r="17" spans="1:4" ht="13.5" thickBot="1" x14ac:dyDescent="0.25"/>
    <row r="18" spans="1:4" x14ac:dyDescent="0.2">
      <c r="A18" s="199" t="s">
        <v>6</v>
      </c>
      <c r="B18" s="201" t="s">
        <v>7</v>
      </c>
      <c r="C18" s="203" t="s">
        <v>8</v>
      </c>
    </row>
    <row r="19" spans="1:4" ht="13.5" thickBot="1" x14ac:dyDescent="0.25">
      <c r="A19" s="200"/>
      <c r="B19" s="202"/>
      <c r="C19" s="204"/>
    </row>
    <row r="20" spans="1:4" ht="13.5" thickBot="1" x14ac:dyDescent="0.25">
      <c r="A20" s="65">
        <v>1</v>
      </c>
      <c r="B20" s="66">
        <v>2</v>
      </c>
      <c r="C20" s="67">
        <v>3</v>
      </c>
    </row>
    <row r="21" spans="1:4" ht="28.5" customHeight="1" thickBot="1" x14ac:dyDescent="0.25">
      <c r="A21" s="21" t="s">
        <v>9</v>
      </c>
      <c r="B21" s="22" t="s">
        <v>109</v>
      </c>
      <c r="C21" s="62">
        <f>Kopsavilkums!E29</f>
        <v>0</v>
      </c>
    </row>
    <row r="22" spans="1:4" ht="15.75" customHeight="1" thickBot="1" x14ac:dyDescent="0.25">
      <c r="A22" s="207" t="s">
        <v>51</v>
      </c>
      <c r="B22" s="208"/>
      <c r="C22" s="63">
        <f>SUM(C21:C21)</f>
        <v>0</v>
      </c>
    </row>
    <row r="23" spans="1:4" ht="20.25" customHeight="1" thickBot="1" x14ac:dyDescent="0.25">
      <c r="C23" s="18"/>
    </row>
    <row r="24" spans="1:4" ht="15.75" customHeight="1" thickBot="1" x14ac:dyDescent="0.25">
      <c r="A24" s="205" t="s">
        <v>52</v>
      </c>
      <c r="B24" s="206"/>
      <c r="C24" s="64">
        <f>ROUND(C22*21%,2)</f>
        <v>0</v>
      </c>
    </row>
    <row r="25" spans="1:4" ht="20.25" customHeight="1" thickBot="1" x14ac:dyDescent="0.25">
      <c r="C25" s="18"/>
    </row>
    <row r="26" spans="1:4" ht="15.75" customHeight="1" thickBot="1" x14ac:dyDescent="0.25">
      <c r="A26" s="196" t="s">
        <v>50</v>
      </c>
      <c r="B26" s="197"/>
      <c r="C26" s="63">
        <f>ROUND(C21+C24,2)</f>
        <v>0</v>
      </c>
    </row>
    <row r="28" spans="1:4" ht="28.5" customHeight="1" x14ac:dyDescent="0.2">
      <c r="A28" s="195" t="s">
        <v>165</v>
      </c>
      <c r="B28" s="195"/>
      <c r="C28" s="195"/>
      <c r="D28" s="69"/>
    </row>
    <row r="29" spans="1:4" ht="28.5" customHeight="1" x14ac:dyDescent="0.2">
      <c r="A29" s="68"/>
      <c r="B29" s="68"/>
      <c r="C29" s="68"/>
      <c r="D29" s="69"/>
    </row>
    <row r="30" spans="1:4" x14ac:dyDescent="0.2">
      <c r="A30" s="5" t="s">
        <v>10</v>
      </c>
      <c r="B30" s="8"/>
    </row>
    <row r="31" spans="1:4" x14ac:dyDescent="0.2">
      <c r="B31" s="1" t="s">
        <v>11</v>
      </c>
    </row>
    <row r="33" spans="1:3" x14ac:dyDescent="0.2">
      <c r="A33" s="5" t="s">
        <v>47</v>
      </c>
      <c r="B33" s="8"/>
    </row>
    <row r="34" spans="1:3" x14ac:dyDescent="0.2">
      <c r="B34" s="1" t="s">
        <v>11</v>
      </c>
    </row>
    <row r="36" spans="1:3" x14ac:dyDescent="0.2">
      <c r="A36" s="2" t="s">
        <v>12</v>
      </c>
      <c r="B36" s="19"/>
      <c r="C36" s="3"/>
    </row>
  </sheetData>
  <mergeCells count="8">
    <mergeCell ref="A28:C28"/>
    <mergeCell ref="A26:B26"/>
    <mergeCell ref="A8:C8"/>
    <mergeCell ref="A18:A19"/>
    <mergeCell ref="B18:B19"/>
    <mergeCell ref="C18:C19"/>
    <mergeCell ref="A24:B24"/>
    <mergeCell ref="A22:B22"/>
  </mergeCells>
  <printOptions horizontalCentered="1"/>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32B50-9848-41B0-A867-5F1DC5CF564C}">
  <dimension ref="A1:I38"/>
  <sheetViews>
    <sheetView zoomScale="120" zoomScaleNormal="120" zoomScaleSheetLayoutView="110" workbookViewId="0">
      <selection activeCell="A7" sqref="A7"/>
    </sheetView>
  </sheetViews>
  <sheetFormatPr defaultColWidth="9.140625" defaultRowHeight="12" x14ac:dyDescent="0.2"/>
  <cols>
    <col min="1" max="1" width="6.42578125" style="74" customWidth="1"/>
    <col min="2" max="2" width="7.140625" style="74" customWidth="1"/>
    <col min="3" max="3" width="32.5703125" style="74" customWidth="1"/>
    <col min="4" max="4" width="6.7109375" style="74" customWidth="1"/>
    <col min="5" max="5" width="10" style="73" customWidth="1"/>
    <col min="6" max="6" width="10.140625" style="73" customWidth="1"/>
    <col min="7" max="7" width="10.85546875" style="73" customWidth="1"/>
    <col min="8" max="8" width="10.5703125" style="73" customWidth="1"/>
    <col min="9" max="9" width="10.7109375" style="73" customWidth="1"/>
    <col min="10" max="16384" width="9.140625" style="73"/>
  </cols>
  <sheetData>
    <row r="1" spans="1:9" x14ac:dyDescent="0.2">
      <c r="A1" s="213" t="s">
        <v>45</v>
      </c>
      <c r="B1" s="213"/>
      <c r="C1" s="213"/>
      <c r="D1" s="213"/>
      <c r="E1" s="213"/>
      <c r="F1" s="213"/>
      <c r="G1" s="213"/>
      <c r="H1" s="213"/>
      <c r="I1" s="213"/>
    </row>
    <row r="2" spans="1:9" ht="12.75" thickBot="1" x14ac:dyDescent="0.25">
      <c r="A2" s="214" t="s">
        <v>101</v>
      </c>
      <c r="B2" s="214"/>
      <c r="C2" s="214"/>
      <c r="D2" s="214"/>
      <c r="E2" s="214"/>
      <c r="F2" s="214"/>
      <c r="G2" s="214"/>
      <c r="H2" s="214"/>
      <c r="I2" s="214"/>
    </row>
    <row r="3" spans="1:9" x14ac:dyDescent="0.2">
      <c r="A3" s="215" t="s">
        <v>14</v>
      </c>
      <c r="B3" s="215"/>
      <c r="C3" s="215"/>
      <c r="D3" s="215"/>
      <c r="E3" s="215"/>
      <c r="F3" s="215"/>
      <c r="G3" s="215"/>
      <c r="H3" s="215"/>
      <c r="I3" s="215"/>
    </row>
    <row r="4" spans="1:9" x14ac:dyDescent="0.2">
      <c r="A4" s="70"/>
      <c r="B4" s="70"/>
      <c r="C4" s="70"/>
      <c r="D4" s="70"/>
      <c r="E4" s="70"/>
      <c r="F4" s="70"/>
      <c r="G4" s="70"/>
      <c r="H4" s="70"/>
      <c r="I4" s="70"/>
    </row>
    <row r="5" spans="1:9" x14ac:dyDescent="0.2">
      <c r="A5" s="74" t="str">
        <f>'Būvniecības koptāme'!A10</f>
        <v>Objekta nosaukums: Autostāvvietu elektronisko kontroles iekārtu elektroapgāde, Rīgā</v>
      </c>
    </row>
    <row r="6" spans="1:9" x14ac:dyDescent="0.2">
      <c r="A6" s="74" t="str">
        <f>'Būvniecības koptāme'!A11</f>
        <v>Būves nosaukums: Autostāvvietu elektronisko kontroles iekārtu elektroapgāde, Rīgā</v>
      </c>
      <c r="B6" s="73"/>
    </row>
    <row r="7" spans="1:9" x14ac:dyDescent="0.2">
      <c r="A7" s="74" t="str">
        <f>'Būvniecības koptāme'!A12</f>
        <v>Objekta adrese: Grostona iela, Zirņu iela, Rūpniecības iela, Hospitāļu iela, Tomsona iela, Rīga</v>
      </c>
      <c r="B7" s="73"/>
    </row>
    <row r="8" spans="1:9" x14ac:dyDescent="0.2">
      <c r="A8" s="74" t="str">
        <f>'Būvniecības koptāme'!A13</f>
        <v>Pasūtītājs: RP SIA "Rīgas satiksme"</v>
      </c>
      <c r="B8" s="75"/>
    </row>
    <row r="9" spans="1:9" x14ac:dyDescent="0.2">
      <c r="A9" s="74" t="str">
        <f>'Būvniecības koptāme'!A14</f>
        <v>Pasūtījuma Nr.:</v>
      </c>
    </row>
    <row r="10" spans="1:9" x14ac:dyDescent="0.2">
      <c r="A10" s="74" t="str">
        <f>'Būvniecības koptāme'!A15</f>
        <v xml:space="preserve">Pretendents: </v>
      </c>
      <c r="C10" s="154">
        <f>'Būvniecības koptāme'!B15</f>
        <v>0</v>
      </c>
    </row>
    <row r="11" spans="1:9" x14ac:dyDescent="0.2">
      <c r="H11" s="76" t="s">
        <v>15</v>
      </c>
      <c r="I11" s="77">
        <f>E29</f>
        <v>0</v>
      </c>
    </row>
    <row r="12" spans="1:9" x14ac:dyDescent="0.2">
      <c r="H12" s="76" t="s">
        <v>16</v>
      </c>
      <c r="I12" s="78">
        <f>I25</f>
        <v>0</v>
      </c>
    </row>
    <row r="13" spans="1:9" x14ac:dyDescent="0.2">
      <c r="G13" s="76"/>
      <c r="H13" s="79"/>
    </row>
    <row r="14" spans="1:9" x14ac:dyDescent="0.2">
      <c r="G14" s="76"/>
      <c r="H14" s="73" t="s">
        <v>5</v>
      </c>
      <c r="I14" s="145">
        <f>'Būvniecības koptāme'!C16</f>
        <v>0</v>
      </c>
    </row>
    <row r="15" spans="1:9" ht="12.75" thickBot="1" x14ac:dyDescent="0.25"/>
    <row r="16" spans="1:9" x14ac:dyDescent="0.2">
      <c r="A16" s="216" t="s">
        <v>6</v>
      </c>
      <c r="B16" s="218" t="s">
        <v>17</v>
      </c>
      <c r="C16" s="226" t="s">
        <v>18</v>
      </c>
      <c r="D16" s="227"/>
      <c r="E16" s="220" t="s">
        <v>19</v>
      </c>
      <c r="F16" s="222" t="s">
        <v>20</v>
      </c>
      <c r="G16" s="222"/>
      <c r="H16" s="223"/>
      <c r="I16" s="224" t="s">
        <v>54</v>
      </c>
    </row>
    <row r="17" spans="1:9" ht="24.75" thickBot="1" x14ac:dyDescent="0.25">
      <c r="A17" s="217"/>
      <c r="B17" s="219"/>
      <c r="C17" s="228"/>
      <c r="D17" s="229"/>
      <c r="E17" s="221"/>
      <c r="F17" s="80" t="s">
        <v>21</v>
      </c>
      <c r="G17" s="81" t="s">
        <v>53</v>
      </c>
      <c r="H17" s="81" t="s">
        <v>22</v>
      </c>
      <c r="I17" s="225"/>
    </row>
    <row r="18" spans="1:9" ht="12.75" thickBot="1" x14ac:dyDescent="0.25">
      <c r="A18" s="82">
        <v>1</v>
      </c>
      <c r="B18" s="83">
        <v>2</v>
      </c>
      <c r="C18" s="211">
        <v>3</v>
      </c>
      <c r="D18" s="212"/>
      <c r="E18" s="84">
        <v>4</v>
      </c>
      <c r="F18" s="85">
        <v>5</v>
      </c>
      <c r="G18" s="85">
        <v>6</v>
      </c>
      <c r="H18" s="85">
        <v>7</v>
      </c>
      <c r="I18" s="86">
        <v>8</v>
      </c>
    </row>
    <row r="19" spans="1:9" ht="37.5" customHeight="1" x14ac:dyDescent="0.2">
      <c r="A19" s="87">
        <v>1</v>
      </c>
      <c r="B19" s="88" t="s">
        <v>23</v>
      </c>
      <c r="C19" s="209" t="s">
        <v>105</v>
      </c>
      <c r="D19" s="209"/>
      <c r="E19" s="89">
        <f>'1-1'!P31</f>
        <v>0</v>
      </c>
      <c r="F19" s="90">
        <f>'1-1'!M31</f>
        <v>0</v>
      </c>
      <c r="G19" s="90">
        <f>'1-1'!N31</f>
        <v>0</v>
      </c>
      <c r="H19" s="90">
        <f>'1-1'!O31</f>
        <v>0</v>
      </c>
      <c r="I19" s="91">
        <f>'1-1'!L31</f>
        <v>0</v>
      </c>
    </row>
    <row r="20" spans="1:9" ht="37.5" customHeight="1" x14ac:dyDescent="0.2">
      <c r="A20" s="92">
        <v>2</v>
      </c>
      <c r="B20" s="93" t="s">
        <v>95</v>
      </c>
      <c r="C20" s="210" t="s">
        <v>122</v>
      </c>
      <c r="D20" s="210"/>
      <c r="E20" s="94">
        <f>'1-2'!P29</f>
        <v>0</v>
      </c>
      <c r="F20" s="95">
        <f>'1-2'!M29</f>
        <v>0</v>
      </c>
      <c r="G20" s="95">
        <f>'1-2'!N29</f>
        <v>0</v>
      </c>
      <c r="H20" s="95">
        <f>'1-2'!O29</f>
        <v>0</v>
      </c>
      <c r="I20" s="96">
        <f>'1-2'!L29</f>
        <v>0</v>
      </c>
    </row>
    <row r="21" spans="1:9" ht="37.5" customHeight="1" x14ac:dyDescent="0.2">
      <c r="A21" s="92">
        <v>3</v>
      </c>
      <c r="B21" s="93" t="s">
        <v>96</v>
      </c>
      <c r="C21" s="230" t="s">
        <v>168</v>
      </c>
      <c r="D21" s="231"/>
      <c r="E21" s="94">
        <f>'1-3'!P32</f>
        <v>0</v>
      </c>
      <c r="F21" s="95">
        <f>'1-3'!M32</f>
        <v>0</v>
      </c>
      <c r="G21" s="95">
        <f>'1-3'!N32</f>
        <v>0</v>
      </c>
      <c r="H21" s="95">
        <f>'1-3'!O32</f>
        <v>0</v>
      </c>
      <c r="I21" s="96">
        <f>'1-3'!L32</f>
        <v>0</v>
      </c>
    </row>
    <row r="22" spans="1:9" ht="37.5" customHeight="1" x14ac:dyDescent="0.2">
      <c r="A22" s="92">
        <v>4</v>
      </c>
      <c r="B22" s="93" t="s">
        <v>102</v>
      </c>
      <c r="C22" s="230" t="s">
        <v>106</v>
      </c>
      <c r="D22" s="231"/>
      <c r="E22" s="94">
        <f>'1-4'!P32</f>
        <v>0</v>
      </c>
      <c r="F22" s="95">
        <f>'1-4'!M32</f>
        <v>0</v>
      </c>
      <c r="G22" s="95">
        <f>'1-4'!N32</f>
        <v>0</v>
      </c>
      <c r="H22" s="95">
        <f>'1-4'!O32</f>
        <v>0</v>
      </c>
      <c r="I22" s="96">
        <f>'1-4'!L32</f>
        <v>0</v>
      </c>
    </row>
    <row r="23" spans="1:9" ht="37.5" customHeight="1" x14ac:dyDescent="0.2">
      <c r="A23" s="92">
        <v>5</v>
      </c>
      <c r="B23" s="93" t="s">
        <v>103</v>
      </c>
      <c r="C23" s="230" t="s">
        <v>143</v>
      </c>
      <c r="D23" s="231"/>
      <c r="E23" s="94">
        <f>'1-5'!P29</f>
        <v>0</v>
      </c>
      <c r="F23" s="95">
        <f>'1-5'!M29</f>
        <v>0</v>
      </c>
      <c r="G23" s="95">
        <f>'1-5'!N29</f>
        <v>0</v>
      </c>
      <c r="H23" s="95">
        <f>'1-5'!O29</f>
        <v>0</v>
      </c>
      <c r="I23" s="96">
        <f>'1-5'!L29</f>
        <v>0</v>
      </c>
    </row>
    <row r="24" spans="1:9" ht="37.5" customHeight="1" thickBot="1" x14ac:dyDescent="0.25">
      <c r="A24" s="97">
        <v>6</v>
      </c>
      <c r="B24" s="98" t="s">
        <v>104</v>
      </c>
      <c r="C24" s="232" t="s">
        <v>107</v>
      </c>
      <c r="D24" s="233"/>
      <c r="E24" s="99">
        <f>'1-6'!P30</f>
        <v>0</v>
      </c>
      <c r="F24" s="100">
        <f>'1-6'!M30</f>
        <v>0</v>
      </c>
      <c r="G24" s="100">
        <f>'1-6'!N30</f>
        <v>0</v>
      </c>
      <c r="H24" s="100">
        <f>'1-6'!O30</f>
        <v>0</v>
      </c>
      <c r="I24" s="101">
        <f>'1-6'!L30</f>
        <v>0</v>
      </c>
    </row>
    <row r="25" spans="1:9" ht="12.75" thickBot="1" x14ac:dyDescent="0.25">
      <c r="A25" s="102"/>
      <c r="B25" s="103"/>
      <c r="C25" s="104" t="s">
        <v>150</v>
      </c>
      <c r="D25" s="104"/>
      <c r="E25" s="140">
        <f>SUM(E19:E24)</f>
        <v>0</v>
      </c>
      <c r="F25" s="140">
        <f t="shared" ref="F25:I25" si="0">SUM(F19:F24)</f>
        <v>0</v>
      </c>
      <c r="G25" s="140">
        <f t="shared" si="0"/>
        <v>0</v>
      </c>
      <c r="H25" s="140">
        <f t="shared" si="0"/>
        <v>0</v>
      </c>
      <c r="I25" s="140">
        <f t="shared" si="0"/>
        <v>0</v>
      </c>
    </row>
    <row r="26" spans="1:9" ht="21.75" customHeight="1" x14ac:dyDescent="0.2">
      <c r="A26" s="235" t="s">
        <v>151</v>
      </c>
      <c r="B26" s="236"/>
      <c r="C26" s="237"/>
      <c r="D26" s="105"/>
      <c r="E26" s="141">
        <f>ROUND(E25*D26,2)</f>
        <v>0</v>
      </c>
      <c r="F26" s="106"/>
      <c r="G26" s="107"/>
      <c r="H26" s="107"/>
      <c r="I26" s="108"/>
    </row>
    <row r="27" spans="1:9" x14ac:dyDescent="0.2">
      <c r="A27" s="109"/>
      <c r="B27" s="110"/>
      <c r="C27" s="71" t="s">
        <v>24</v>
      </c>
      <c r="D27" s="72"/>
      <c r="E27" s="149">
        <f>ROUND(E26*D27,2)</f>
        <v>0</v>
      </c>
      <c r="F27" s="111"/>
      <c r="G27" s="112"/>
      <c r="H27" s="112"/>
      <c r="I27" s="113"/>
    </row>
    <row r="28" spans="1:9" x14ac:dyDescent="0.2">
      <c r="A28" s="109"/>
      <c r="B28" s="110"/>
      <c r="C28" s="114" t="s">
        <v>44</v>
      </c>
      <c r="D28" s="115"/>
      <c r="E28" s="142">
        <f>ROUND(E25*D28,2)</f>
        <v>0</v>
      </c>
      <c r="F28" s="116"/>
      <c r="G28" s="79"/>
      <c r="H28" s="79"/>
      <c r="I28" s="113"/>
    </row>
    <row r="29" spans="1:9" ht="12.75" thickBot="1" x14ac:dyDescent="0.25">
      <c r="A29" s="117"/>
      <c r="B29" s="118"/>
      <c r="C29" s="119" t="s">
        <v>25</v>
      </c>
      <c r="D29" s="119"/>
      <c r="E29" s="143">
        <f>E28+E26+E25</f>
        <v>0</v>
      </c>
      <c r="F29" s="120"/>
      <c r="G29" s="121"/>
      <c r="H29" s="121"/>
    </row>
    <row r="30" spans="1:9" x14ac:dyDescent="0.2">
      <c r="B30" s="122" t="s">
        <v>152</v>
      </c>
    </row>
    <row r="31" spans="1:9" ht="24" customHeight="1" x14ac:dyDescent="0.2">
      <c r="A31" s="234" t="s">
        <v>165</v>
      </c>
      <c r="B31" s="234"/>
      <c r="C31" s="234"/>
      <c r="D31" s="234"/>
      <c r="E31" s="234"/>
      <c r="F31" s="234"/>
      <c r="G31" s="234"/>
      <c r="H31" s="234"/>
      <c r="I31" s="234"/>
    </row>
    <row r="32" spans="1:9" x14ac:dyDescent="0.2">
      <c r="A32" s="123"/>
      <c r="B32" s="123"/>
      <c r="C32" s="123"/>
      <c r="D32" s="123"/>
      <c r="E32" s="123"/>
      <c r="F32" s="123"/>
      <c r="G32" s="123"/>
      <c r="H32" s="123"/>
      <c r="I32" s="123"/>
    </row>
    <row r="33" spans="1:8" x14ac:dyDescent="0.2">
      <c r="A33" s="124" t="s">
        <v>166</v>
      </c>
      <c r="B33" s="125"/>
      <c r="C33" s="126"/>
      <c r="D33" s="127"/>
      <c r="E33" s="127"/>
      <c r="F33" s="127"/>
      <c r="G33" s="127"/>
      <c r="H33" s="127"/>
    </row>
    <row r="34" spans="1:8" x14ac:dyDescent="0.2">
      <c r="A34" s="73"/>
      <c r="B34" s="73"/>
      <c r="C34" s="128" t="s">
        <v>11</v>
      </c>
    </row>
    <row r="35" spans="1:8" x14ac:dyDescent="0.2">
      <c r="A35" s="124"/>
      <c r="B35" s="125"/>
      <c r="C35" s="125"/>
    </row>
    <row r="36" spans="1:8" x14ac:dyDescent="0.2">
      <c r="A36" s="124" t="s">
        <v>167</v>
      </c>
      <c r="B36" s="125"/>
      <c r="C36" s="126"/>
    </row>
    <row r="37" spans="1:8" x14ac:dyDescent="0.2">
      <c r="A37" s="73"/>
      <c r="B37" s="73"/>
      <c r="C37" s="128" t="s">
        <v>11</v>
      </c>
    </row>
    <row r="38" spans="1:8" x14ac:dyDescent="0.2">
      <c r="A38" s="124" t="s">
        <v>12</v>
      </c>
      <c r="B38" s="125"/>
      <c r="C38" s="129"/>
    </row>
  </sheetData>
  <mergeCells count="18">
    <mergeCell ref="C21:D21"/>
    <mergeCell ref="C23:D23"/>
    <mergeCell ref="C24:D24"/>
    <mergeCell ref="C22:D22"/>
    <mergeCell ref="A31:I31"/>
    <mergeCell ref="A26:C26"/>
    <mergeCell ref="C19:D19"/>
    <mergeCell ref="C20:D20"/>
    <mergeCell ref="C18:D18"/>
    <mergeCell ref="A1:I1"/>
    <mergeCell ref="A2:I2"/>
    <mergeCell ref="A3:I3"/>
    <mergeCell ref="A16:A17"/>
    <mergeCell ref="B16:B17"/>
    <mergeCell ref="E16:E17"/>
    <mergeCell ref="F16:H16"/>
    <mergeCell ref="I16:I17"/>
    <mergeCell ref="C16:D17"/>
  </mergeCells>
  <phoneticPr fontId="20" type="noConversion"/>
  <printOptions horizontalCentered="1"/>
  <pageMargins left="0.31496062992125984" right="0.31496062992125984" top="0.74803149606299213" bottom="0.55118110236220474" header="0.31496062992125984" footer="0.31496062992125984"/>
  <pageSetup paperSize="9" scale="9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3B7C4-4894-43B7-B992-A4387D2D7E19}">
  <dimension ref="A1:Q41"/>
  <sheetViews>
    <sheetView tabSelected="1" zoomScaleNormal="100" zoomScaleSheetLayoutView="90" workbookViewId="0">
      <selection activeCell="A7" sqref="A7"/>
    </sheetView>
  </sheetViews>
  <sheetFormatPr defaultColWidth="9.140625" defaultRowHeight="12.75" x14ac:dyDescent="0.2"/>
  <cols>
    <col min="1" max="1" width="7.42578125" style="1" customWidth="1"/>
    <col min="2" max="2" width="8.5703125" style="1" customWidth="1"/>
    <col min="3" max="3" width="61.28515625" style="1" customWidth="1"/>
    <col min="4" max="4" width="6.140625" style="1" customWidth="1"/>
    <col min="5" max="5" width="7.28515625" style="1" customWidth="1"/>
    <col min="6" max="6" width="7.85546875" style="1" customWidth="1"/>
    <col min="7" max="7" width="6.42578125" style="1" customWidth="1"/>
    <col min="8" max="11" width="9.140625" style="1" customWidth="1"/>
    <col min="12" max="15" width="9.28515625" style="1" customWidth="1"/>
    <col min="16" max="16" width="10.28515625" style="1" customWidth="1"/>
    <col min="17" max="17" width="25.140625" style="1" customWidth="1"/>
    <col min="18" max="16384" width="9.140625" style="1"/>
  </cols>
  <sheetData>
    <row r="1" spans="1:16" ht="15.75" x14ac:dyDescent="0.25">
      <c r="A1" s="240" t="s">
        <v>26</v>
      </c>
      <c r="B1" s="240"/>
      <c r="C1" s="240"/>
      <c r="D1" s="240"/>
      <c r="E1" s="240"/>
      <c r="F1" s="240"/>
      <c r="G1" s="240"/>
      <c r="H1" s="240"/>
      <c r="I1" s="240" t="e">
        <v>#REF!</v>
      </c>
      <c r="J1" s="240"/>
      <c r="K1" s="240"/>
      <c r="L1" s="240"/>
      <c r="M1" s="240"/>
      <c r="N1" s="240"/>
      <c r="O1" s="240"/>
      <c r="P1" s="240"/>
    </row>
    <row r="2" spans="1:16" ht="19.5" thickBot="1" x14ac:dyDescent="0.35">
      <c r="A2" s="241" t="s">
        <v>105</v>
      </c>
      <c r="B2" s="241"/>
      <c r="C2" s="241"/>
      <c r="D2" s="241"/>
      <c r="E2" s="241"/>
      <c r="F2" s="241"/>
      <c r="G2" s="241"/>
      <c r="H2" s="241"/>
      <c r="I2" s="241"/>
      <c r="J2" s="241"/>
      <c r="K2" s="241"/>
      <c r="L2" s="241"/>
      <c r="M2" s="241"/>
      <c r="N2" s="241"/>
      <c r="O2" s="241"/>
      <c r="P2" s="241"/>
    </row>
    <row r="3" spans="1:16" x14ac:dyDescent="0.2">
      <c r="A3" s="242" t="s">
        <v>14</v>
      </c>
      <c r="B3" s="242"/>
      <c r="C3" s="242"/>
      <c r="D3" s="242"/>
      <c r="E3" s="242"/>
      <c r="F3" s="242"/>
      <c r="G3" s="242"/>
      <c r="H3" s="242"/>
      <c r="I3" s="242"/>
      <c r="J3" s="242"/>
      <c r="K3" s="242"/>
      <c r="L3" s="242"/>
      <c r="M3" s="242"/>
      <c r="N3" s="242"/>
      <c r="O3" s="242"/>
      <c r="P3" s="242"/>
    </row>
    <row r="5" spans="1:16" x14ac:dyDescent="0.2">
      <c r="A5" s="3" t="str">
        <f>'Būvniecības koptāme'!A10</f>
        <v>Objekta nosaukums: Autostāvvietu elektronisko kontroles iekārtu elektroapgāde, Rīgā</v>
      </c>
      <c r="B5" s="3"/>
      <c r="C5" s="3"/>
      <c r="D5" s="3"/>
    </row>
    <row r="6" spans="1:16" x14ac:dyDescent="0.2">
      <c r="A6" s="3" t="str">
        <f>'Būvniecības koptāme'!A11</f>
        <v>Būves nosaukums: Autostāvvietu elektronisko kontroles iekārtu elektroapgāde, Rīgā</v>
      </c>
      <c r="C6" s="3"/>
      <c r="D6" s="3"/>
    </row>
    <row r="7" spans="1:16" x14ac:dyDescent="0.2">
      <c r="A7" s="147" t="s">
        <v>169</v>
      </c>
      <c r="B7" s="148"/>
      <c r="C7" s="147"/>
    </row>
    <row r="8" spans="1:16" x14ac:dyDescent="0.2">
      <c r="A8" s="3" t="str">
        <f>'Būvniecības koptāme'!A13</f>
        <v>Pasūtītājs: RP SIA "Rīgas satiksme"</v>
      </c>
      <c r="B8" s="4"/>
      <c r="C8" s="3"/>
    </row>
    <row r="9" spans="1:16" x14ac:dyDescent="0.2">
      <c r="A9" s="3" t="str">
        <f>'Būvniecības koptāme'!A14</f>
        <v>Pasūtījuma Nr.:</v>
      </c>
      <c r="B9" s="4"/>
      <c r="C9" s="3"/>
    </row>
    <row r="10" spans="1:16" x14ac:dyDescent="0.2">
      <c r="A10" s="3" t="str">
        <f>'Būvniecības koptāme'!A15</f>
        <v xml:space="preserve">Pretendents: </v>
      </c>
      <c r="C10" s="152">
        <f>Kopsavilkums!C10</f>
        <v>0</v>
      </c>
    </row>
    <row r="11" spans="1:16" x14ac:dyDescent="0.2">
      <c r="O11" s="2" t="s">
        <v>48</v>
      </c>
      <c r="P11" s="20">
        <f>P31</f>
        <v>0</v>
      </c>
    </row>
    <row r="12" spans="1:16" x14ac:dyDescent="0.2">
      <c r="A12" s="1" t="s">
        <v>121</v>
      </c>
      <c r="N12" s="3"/>
      <c r="O12" s="2" t="s">
        <v>5</v>
      </c>
      <c r="P12" s="146">
        <f>Kopsavilkums!I14</f>
        <v>0</v>
      </c>
    </row>
    <row r="13" spans="1:16" ht="13.5" thickBot="1" x14ac:dyDescent="0.25"/>
    <row r="14" spans="1:16" ht="12.75" customHeight="1" x14ac:dyDescent="0.2">
      <c r="A14" s="243" t="s">
        <v>6</v>
      </c>
      <c r="B14" s="245" t="s">
        <v>27</v>
      </c>
      <c r="C14" s="245" t="s">
        <v>28</v>
      </c>
      <c r="D14" s="247" t="s">
        <v>57</v>
      </c>
      <c r="E14" s="249" t="s">
        <v>56</v>
      </c>
      <c r="F14" s="251" t="s">
        <v>29</v>
      </c>
      <c r="G14" s="252"/>
      <c r="H14" s="252"/>
      <c r="I14" s="252"/>
      <c r="J14" s="252"/>
      <c r="K14" s="253"/>
      <c r="L14" s="251" t="s">
        <v>30</v>
      </c>
      <c r="M14" s="252"/>
      <c r="N14" s="252"/>
      <c r="O14" s="252"/>
      <c r="P14" s="253"/>
    </row>
    <row r="15" spans="1:16" ht="74.25" thickBot="1" x14ac:dyDescent="0.25">
      <c r="A15" s="244"/>
      <c r="B15" s="246"/>
      <c r="C15" s="246"/>
      <c r="D15" s="248"/>
      <c r="E15" s="250"/>
      <c r="F15" s="46" t="s">
        <v>31</v>
      </c>
      <c r="G15" s="23" t="s">
        <v>32</v>
      </c>
      <c r="H15" s="23" t="s">
        <v>33</v>
      </c>
      <c r="I15" s="23" t="s">
        <v>55</v>
      </c>
      <c r="J15" s="23" t="s">
        <v>34</v>
      </c>
      <c r="K15" s="24" t="s">
        <v>35</v>
      </c>
      <c r="L15" s="46" t="s">
        <v>54</v>
      </c>
      <c r="M15" s="23" t="s">
        <v>33</v>
      </c>
      <c r="N15" s="23" t="s">
        <v>55</v>
      </c>
      <c r="O15" s="23" t="s">
        <v>34</v>
      </c>
      <c r="P15" s="24" t="s">
        <v>36</v>
      </c>
    </row>
    <row r="16" spans="1:16" ht="13.5" thickBot="1" x14ac:dyDescent="0.25">
      <c r="A16" s="136">
        <v>1</v>
      </c>
      <c r="B16" s="137">
        <v>2</v>
      </c>
      <c r="C16" s="137">
        <v>3</v>
      </c>
      <c r="D16" s="137">
        <v>4</v>
      </c>
      <c r="E16" s="138">
        <v>5</v>
      </c>
      <c r="F16" s="136">
        <v>6</v>
      </c>
      <c r="G16" s="137">
        <v>7</v>
      </c>
      <c r="H16" s="137">
        <v>8</v>
      </c>
      <c r="I16" s="137">
        <v>9</v>
      </c>
      <c r="J16" s="137">
        <v>10</v>
      </c>
      <c r="K16" s="139">
        <v>11</v>
      </c>
      <c r="L16" s="136">
        <v>12</v>
      </c>
      <c r="M16" s="137">
        <v>13</v>
      </c>
      <c r="N16" s="137">
        <v>14</v>
      </c>
      <c r="O16" s="137">
        <v>15</v>
      </c>
      <c r="P16" s="139">
        <v>16</v>
      </c>
    </row>
    <row r="17" spans="1:17" x14ac:dyDescent="0.2">
      <c r="A17" s="130"/>
      <c r="B17" s="131"/>
      <c r="C17" s="132" t="s">
        <v>114</v>
      </c>
      <c r="D17" s="131"/>
      <c r="E17" s="133"/>
      <c r="F17" s="134"/>
      <c r="G17" s="131"/>
      <c r="H17" s="131"/>
      <c r="I17" s="131"/>
      <c r="J17" s="131"/>
      <c r="K17" s="135"/>
      <c r="L17" s="134"/>
      <c r="M17" s="131"/>
      <c r="N17" s="131"/>
      <c r="O17" s="131"/>
      <c r="P17" s="135"/>
    </row>
    <row r="18" spans="1:17" x14ac:dyDescent="0.2">
      <c r="A18" s="25">
        <v>1</v>
      </c>
      <c r="B18" s="151" t="s">
        <v>179</v>
      </c>
      <c r="C18" s="11" t="s">
        <v>112</v>
      </c>
      <c r="D18" s="12" t="s">
        <v>39</v>
      </c>
      <c r="E18" s="50">
        <v>4</v>
      </c>
      <c r="F18" s="54"/>
      <c r="G18" s="13"/>
      <c r="H18" s="14">
        <f>ROUND(F18*G18,2)</f>
        <v>0</v>
      </c>
      <c r="I18" s="14"/>
      <c r="J18" s="14"/>
      <c r="K18" s="40">
        <f>ROUND(SUM(H18:J18),2)</f>
        <v>0</v>
      </c>
      <c r="L18" s="47">
        <f>ROUND(F18*E18,2)</f>
        <v>0</v>
      </c>
      <c r="M18" s="39">
        <f>ROUND(H18*E18,2)</f>
        <v>0</v>
      </c>
      <c r="N18" s="39">
        <f>ROUND(I18*E18,2)</f>
        <v>0</v>
      </c>
      <c r="O18" s="39">
        <f>ROUND(J18*E18,2)</f>
        <v>0</v>
      </c>
      <c r="P18" s="40">
        <f>ROUND(SUM(M18:O18),2)</f>
        <v>0</v>
      </c>
    </row>
    <row r="19" spans="1:17" ht="25.5" x14ac:dyDescent="0.2">
      <c r="A19" s="25">
        <v>2</v>
      </c>
      <c r="B19" s="151" t="s">
        <v>179</v>
      </c>
      <c r="C19" s="11" t="s">
        <v>111</v>
      </c>
      <c r="D19" s="12" t="s">
        <v>40</v>
      </c>
      <c r="E19" s="50">
        <v>10</v>
      </c>
      <c r="F19" s="54"/>
      <c r="G19" s="13"/>
      <c r="H19" s="14">
        <f t="shared" ref="H19:H30" si="0">ROUND(F19*G19,2)</f>
        <v>0</v>
      </c>
      <c r="I19" s="14"/>
      <c r="J19" s="14"/>
      <c r="K19" s="40">
        <f t="shared" ref="K19:K30" si="1">ROUND(SUM(H19:J19),2)</f>
        <v>0</v>
      </c>
      <c r="L19" s="47">
        <f t="shared" ref="L19:L30" si="2">ROUND(F19*E19,2)</f>
        <v>0</v>
      </c>
      <c r="M19" s="39">
        <f t="shared" ref="M19:M30" si="3">ROUND(H19*E19,2)</f>
        <v>0</v>
      </c>
      <c r="N19" s="39">
        <f t="shared" ref="N19:N30" si="4">ROUND(I19*E19,2)</f>
        <v>0</v>
      </c>
      <c r="O19" s="39">
        <f t="shared" ref="O19:O30" si="5">ROUND(J19*E19,2)</f>
        <v>0</v>
      </c>
      <c r="P19" s="40">
        <f t="shared" ref="P19:P30" si="6">ROUND(SUM(M19:O19),2)</f>
        <v>0</v>
      </c>
    </row>
    <row r="20" spans="1:17" ht="25.5" x14ac:dyDescent="0.2">
      <c r="A20" s="25">
        <v>3</v>
      </c>
      <c r="B20" s="151" t="s">
        <v>179</v>
      </c>
      <c r="C20" s="11" t="s">
        <v>123</v>
      </c>
      <c r="D20" s="12" t="s">
        <v>40</v>
      </c>
      <c r="E20" s="51">
        <v>10</v>
      </c>
      <c r="F20" s="54"/>
      <c r="G20" s="13"/>
      <c r="H20" s="14">
        <f t="shared" si="0"/>
        <v>0</v>
      </c>
      <c r="I20" s="14"/>
      <c r="J20" s="14"/>
      <c r="K20" s="40">
        <f t="shared" si="1"/>
        <v>0</v>
      </c>
      <c r="L20" s="47">
        <f t="shared" si="2"/>
        <v>0</v>
      </c>
      <c r="M20" s="39">
        <f t="shared" si="3"/>
        <v>0</v>
      </c>
      <c r="N20" s="39">
        <f t="shared" si="4"/>
        <v>0</v>
      </c>
      <c r="O20" s="39">
        <f t="shared" si="5"/>
        <v>0</v>
      </c>
      <c r="P20" s="40">
        <f t="shared" si="6"/>
        <v>0</v>
      </c>
    </row>
    <row r="21" spans="1:17" x14ac:dyDescent="0.2">
      <c r="A21" s="25">
        <v>4</v>
      </c>
      <c r="B21" s="151" t="s">
        <v>179</v>
      </c>
      <c r="C21" s="11" t="s">
        <v>113</v>
      </c>
      <c r="D21" s="12" t="s">
        <v>40</v>
      </c>
      <c r="E21" s="51">
        <v>89</v>
      </c>
      <c r="F21" s="54"/>
      <c r="G21" s="13"/>
      <c r="H21" s="14">
        <f t="shared" si="0"/>
        <v>0</v>
      </c>
      <c r="I21" s="14"/>
      <c r="J21" s="14"/>
      <c r="K21" s="40">
        <f t="shared" si="1"/>
        <v>0</v>
      </c>
      <c r="L21" s="47">
        <f t="shared" si="2"/>
        <v>0</v>
      </c>
      <c r="M21" s="39">
        <f t="shared" si="3"/>
        <v>0</v>
      </c>
      <c r="N21" s="39">
        <f t="shared" si="4"/>
        <v>0</v>
      </c>
      <c r="O21" s="39">
        <f t="shared" si="5"/>
        <v>0</v>
      </c>
      <c r="P21" s="40">
        <f t="shared" si="6"/>
        <v>0</v>
      </c>
    </row>
    <row r="22" spans="1:17" x14ac:dyDescent="0.2">
      <c r="A22" s="25">
        <v>5</v>
      </c>
      <c r="B22" s="151" t="s">
        <v>179</v>
      </c>
      <c r="C22" s="11" t="s">
        <v>119</v>
      </c>
      <c r="D22" s="12" t="s">
        <v>37</v>
      </c>
      <c r="E22" s="51">
        <v>14.5</v>
      </c>
      <c r="F22" s="54"/>
      <c r="G22" s="13"/>
      <c r="H22" s="14">
        <f t="shared" si="0"/>
        <v>0</v>
      </c>
      <c r="I22" s="14"/>
      <c r="J22" s="14"/>
      <c r="K22" s="40">
        <f t="shared" si="1"/>
        <v>0</v>
      </c>
      <c r="L22" s="47">
        <f t="shared" si="2"/>
        <v>0</v>
      </c>
      <c r="M22" s="39">
        <f t="shared" si="3"/>
        <v>0</v>
      </c>
      <c r="N22" s="39">
        <f t="shared" si="4"/>
        <v>0</v>
      </c>
      <c r="O22" s="39">
        <f t="shared" si="5"/>
        <v>0</v>
      </c>
      <c r="P22" s="40">
        <f t="shared" si="6"/>
        <v>0</v>
      </c>
    </row>
    <row r="23" spans="1:17" x14ac:dyDescent="0.2">
      <c r="A23" s="25">
        <v>6</v>
      </c>
      <c r="B23" s="151" t="s">
        <v>179</v>
      </c>
      <c r="C23" s="11" t="s">
        <v>120</v>
      </c>
      <c r="D23" s="12" t="s">
        <v>37</v>
      </c>
      <c r="E23" s="51">
        <v>29</v>
      </c>
      <c r="F23" s="54"/>
      <c r="G23" s="13"/>
      <c r="H23" s="14">
        <f t="shared" si="0"/>
        <v>0</v>
      </c>
      <c r="I23" s="14"/>
      <c r="J23" s="14"/>
      <c r="K23" s="40">
        <f t="shared" si="1"/>
        <v>0</v>
      </c>
      <c r="L23" s="47">
        <f t="shared" si="2"/>
        <v>0</v>
      </c>
      <c r="M23" s="39">
        <f t="shared" si="3"/>
        <v>0</v>
      </c>
      <c r="N23" s="39">
        <f t="shared" si="4"/>
        <v>0</v>
      </c>
      <c r="O23" s="39">
        <f t="shared" si="5"/>
        <v>0</v>
      </c>
      <c r="P23" s="40">
        <f t="shared" si="6"/>
        <v>0</v>
      </c>
    </row>
    <row r="24" spans="1:17" x14ac:dyDescent="0.2">
      <c r="A24" s="25">
        <v>7</v>
      </c>
      <c r="B24" s="151" t="s">
        <v>179</v>
      </c>
      <c r="C24" s="11" t="s">
        <v>118</v>
      </c>
      <c r="D24" s="12" t="s">
        <v>40</v>
      </c>
      <c r="E24" s="52">
        <v>102</v>
      </c>
      <c r="F24" s="54"/>
      <c r="G24" s="13"/>
      <c r="H24" s="14">
        <f t="shared" si="0"/>
        <v>0</v>
      </c>
      <c r="I24" s="14"/>
      <c r="J24" s="14"/>
      <c r="K24" s="40">
        <f t="shared" si="1"/>
        <v>0</v>
      </c>
      <c r="L24" s="47">
        <f t="shared" si="2"/>
        <v>0</v>
      </c>
      <c r="M24" s="39">
        <f t="shared" si="3"/>
        <v>0</v>
      </c>
      <c r="N24" s="39">
        <f t="shared" si="4"/>
        <v>0</v>
      </c>
      <c r="O24" s="39">
        <f t="shared" si="5"/>
        <v>0</v>
      </c>
      <c r="P24" s="40">
        <f t="shared" si="6"/>
        <v>0</v>
      </c>
    </row>
    <row r="25" spans="1:17" ht="33" customHeight="1" x14ac:dyDescent="0.2">
      <c r="A25" s="25">
        <v>8</v>
      </c>
      <c r="B25" s="151" t="s">
        <v>179</v>
      </c>
      <c r="C25" s="15" t="s">
        <v>154</v>
      </c>
      <c r="D25" s="12" t="s">
        <v>39</v>
      </c>
      <c r="E25" s="50">
        <v>1</v>
      </c>
      <c r="F25" s="54"/>
      <c r="G25" s="13"/>
      <c r="H25" s="14">
        <f t="shared" si="0"/>
        <v>0</v>
      </c>
      <c r="I25" s="14"/>
      <c r="J25" s="14"/>
      <c r="K25" s="40">
        <f t="shared" si="1"/>
        <v>0</v>
      </c>
      <c r="L25" s="47">
        <f t="shared" si="2"/>
        <v>0</v>
      </c>
      <c r="M25" s="39">
        <f t="shared" si="3"/>
        <v>0</v>
      </c>
      <c r="N25" s="39">
        <f t="shared" si="4"/>
        <v>0</v>
      </c>
      <c r="O25" s="39">
        <f t="shared" si="5"/>
        <v>0</v>
      </c>
      <c r="P25" s="40">
        <f t="shared" si="6"/>
        <v>0</v>
      </c>
    </row>
    <row r="26" spans="1:17" x14ac:dyDescent="0.2">
      <c r="A26" s="25">
        <v>9</v>
      </c>
      <c r="B26" s="151" t="s">
        <v>179</v>
      </c>
      <c r="C26" s="15" t="s">
        <v>115</v>
      </c>
      <c r="D26" s="12" t="s">
        <v>39</v>
      </c>
      <c r="E26" s="50">
        <v>1</v>
      </c>
      <c r="F26" s="54"/>
      <c r="G26" s="13"/>
      <c r="H26" s="14">
        <f t="shared" si="0"/>
        <v>0</v>
      </c>
      <c r="I26" s="14"/>
      <c r="J26" s="14"/>
      <c r="K26" s="40">
        <f t="shared" si="1"/>
        <v>0</v>
      </c>
      <c r="L26" s="47">
        <f t="shared" si="2"/>
        <v>0</v>
      </c>
      <c r="M26" s="39">
        <f t="shared" si="3"/>
        <v>0</v>
      </c>
      <c r="N26" s="39">
        <f t="shared" si="4"/>
        <v>0</v>
      </c>
      <c r="O26" s="39">
        <f t="shared" si="5"/>
        <v>0</v>
      </c>
      <c r="P26" s="40">
        <f t="shared" si="6"/>
        <v>0</v>
      </c>
    </row>
    <row r="27" spans="1:17" ht="25.5" x14ac:dyDescent="0.2">
      <c r="A27" s="25">
        <v>10</v>
      </c>
      <c r="B27" s="151" t="s">
        <v>179</v>
      </c>
      <c r="C27" s="15" t="s">
        <v>117</v>
      </c>
      <c r="D27" s="12" t="s">
        <v>39</v>
      </c>
      <c r="E27" s="50">
        <v>2</v>
      </c>
      <c r="F27" s="54"/>
      <c r="G27" s="13"/>
      <c r="H27" s="14">
        <f t="shared" si="0"/>
        <v>0</v>
      </c>
      <c r="I27" s="14"/>
      <c r="J27" s="14"/>
      <c r="K27" s="40">
        <f t="shared" si="1"/>
        <v>0</v>
      </c>
      <c r="L27" s="47">
        <f t="shared" si="2"/>
        <v>0</v>
      </c>
      <c r="M27" s="39">
        <f t="shared" si="3"/>
        <v>0</v>
      </c>
      <c r="N27" s="39">
        <f t="shared" si="4"/>
        <v>0</v>
      </c>
      <c r="O27" s="39">
        <f t="shared" si="5"/>
        <v>0</v>
      </c>
      <c r="P27" s="40">
        <f t="shared" si="6"/>
        <v>0</v>
      </c>
    </row>
    <row r="28" spans="1:17" x14ac:dyDescent="0.2">
      <c r="A28" s="25"/>
      <c r="B28" s="6"/>
      <c r="C28" s="26" t="s">
        <v>41</v>
      </c>
      <c r="D28" s="6"/>
      <c r="E28" s="45"/>
      <c r="F28" s="55"/>
      <c r="G28" s="16"/>
      <c r="H28" s="14">
        <f t="shared" si="0"/>
        <v>0</v>
      </c>
      <c r="I28" s="14"/>
      <c r="J28" s="14"/>
      <c r="K28" s="40">
        <f t="shared" si="1"/>
        <v>0</v>
      </c>
      <c r="L28" s="47">
        <f t="shared" si="2"/>
        <v>0</v>
      </c>
      <c r="M28" s="39">
        <f t="shared" si="3"/>
        <v>0</v>
      </c>
      <c r="N28" s="39">
        <f t="shared" si="4"/>
        <v>0</v>
      </c>
      <c r="O28" s="39">
        <f t="shared" si="5"/>
        <v>0</v>
      </c>
      <c r="P28" s="40">
        <f t="shared" si="6"/>
        <v>0</v>
      </c>
    </row>
    <row r="29" spans="1:17" x14ac:dyDescent="0.2">
      <c r="A29" s="25">
        <v>1</v>
      </c>
      <c r="B29" s="151" t="s">
        <v>179</v>
      </c>
      <c r="C29" s="15" t="s">
        <v>42</v>
      </c>
      <c r="D29" s="17" t="s">
        <v>40</v>
      </c>
      <c r="E29" s="50">
        <v>102</v>
      </c>
      <c r="F29" s="54"/>
      <c r="G29" s="13"/>
      <c r="H29" s="14">
        <f t="shared" si="0"/>
        <v>0</v>
      </c>
      <c r="I29" s="14"/>
      <c r="J29" s="14"/>
      <c r="K29" s="40">
        <f t="shared" si="1"/>
        <v>0</v>
      </c>
      <c r="L29" s="47">
        <f t="shared" si="2"/>
        <v>0</v>
      </c>
      <c r="M29" s="39">
        <f t="shared" si="3"/>
        <v>0</v>
      </c>
      <c r="N29" s="39">
        <f t="shared" si="4"/>
        <v>0</v>
      </c>
      <c r="O29" s="39">
        <f t="shared" si="5"/>
        <v>0</v>
      </c>
      <c r="P29" s="40">
        <f t="shared" si="6"/>
        <v>0</v>
      </c>
    </row>
    <row r="30" spans="1:17" ht="13.5" thickBot="1" x14ac:dyDescent="0.25">
      <c r="A30" s="34">
        <v>2</v>
      </c>
      <c r="B30" s="151" t="s">
        <v>179</v>
      </c>
      <c r="C30" s="35" t="s">
        <v>43</v>
      </c>
      <c r="D30" s="36" t="s">
        <v>40</v>
      </c>
      <c r="E30" s="53">
        <f>E29</f>
        <v>102</v>
      </c>
      <c r="F30" s="56"/>
      <c r="G30" s="37"/>
      <c r="H30" s="38">
        <f t="shared" si="0"/>
        <v>0</v>
      </c>
      <c r="I30" s="38"/>
      <c r="J30" s="38"/>
      <c r="K30" s="42">
        <f t="shared" si="1"/>
        <v>0</v>
      </c>
      <c r="L30" s="48">
        <f t="shared" si="2"/>
        <v>0</v>
      </c>
      <c r="M30" s="41">
        <f t="shared" si="3"/>
        <v>0</v>
      </c>
      <c r="N30" s="41">
        <f t="shared" si="4"/>
        <v>0</v>
      </c>
      <c r="O30" s="41">
        <f t="shared" si="5"/>
        <v>0</v>
      </c>
      <c r="P30" s="42">
        <f t="shared" si="6"/>
        <v>0</v>
      </c>
    </row>
    <row r="31" spans="1:17" ht="15.75" customHeight="1" thickBot="1" x14ac:dyDescent="0.25">
      <c r="A31" s="207" t="s">
        <v>38</v>
      </c>
      <c r="B31" s="238"/>
      <c r="C31" s="238"/>
      <c r="D31" s="238"/>
      <c r="E31" s="238"/>
      <c r="F31" s="238"/>
      <c r="G31" s="238"/>
      <c r="H31" s="238"/>
      <c r="I31" s="238"/>
      <c r="J31" s="238"/>
      <c r="K31" s="239"/>
      <c r="L31" s="49">
        <f>SUM(L18:L30)</f>
        <v>0</v>
      </c>
      <c r="M31" s="49">
        <f t="shared" ref="M31:P31" si="7">SUM(M18:M30)</f>
        <v>0</v>
      </c>
      <c r="N31" s="49">
        <f t="shared" si="7"/>
        <v>0</v>
      </c>
      <c r="O31" s="49">
        <f t="shared" si="7"/>
        <v>0</v>
      </c>
      <c r="P31" s="49">
        <f t="shared" si="7"/>
        <v>0</v>
      </c>
    </row>
    <row r="32" spans="1:17" x14ac:dyDescent="0.2">
      <c r="Q32" s="7"/>
    </row>
    <row r="33" spans="2:17" x14ac:dyDescent="0.2">
      <c r="P33" s="18"/>
      <c r="Q33" s="7"/>
    </row>
    <row r="34" spans="2:17" x14ac:dyDescent="0.2">
      <c r="P34" s="18"/>
    </row>
    <row r="35" spans="2:17" x14ac:dyDescent="0.2">
      <c r="B35" s="5" t="s">
        <v>10</v>
      </c>
      <c r="C35" s="8"/>
      <c r="D35" s="1" t="s">
        <v>46</v>
      </c>
    </row>
    <row r="36" spans="2:17" x14ac:dyDescent="0.2">
      <c r="C36" s="9" t="s">
        <v>11</v>
      </c>
    </row>
    <row r="37" spans="2:17" x14ac:dyDescent="0.2">
      <c r="C37" s="9"/>
    </row>
    <row r="38" spans="2:17" x14ac:dyDescent="0.2">
      <c r="B38" s="5" t="s">
        <v>47</v>
      </c>
      <c r="C38" s="8"/>
      <c r="D38" s="1" t="s">
        <v>46</v>
      </c>
    </row>
    <row r="39" spans="2:17" x14ac:dyDescent="0.2">
      <c r="C39" s="9" t="s">
        <v>11</v>
      </c>
    </row>
    <row r="41" spans="2:17" x14ac:dyDescent="0.2">
      <c r="B41" s="2" t="s">
        <v>12</v>
      </c>
      <c r="C41" s="19"/>
      <c r="D41" s="3"/>
    </row>
  </sheetData>
  <mergeCells count="11">
    <mergeCell ref="A31:K31"/>
    <mergeCell ref="A1:P1"/>
    <mergeCell ref="A2:P2"/>
    <mergeCell ref="A3:P3"/>
    <mergeCell ref="A14:A15"/>
    <mergeCell ref="B14:B15"/>
    <mergeCell ref="C14:C15"/>
    <mergeCell ref="D14:D15"/>
    <mergeCell ref="E14:E15"/>
    <mergeCell ref="F14:K14"/>
    <mergeCell ref="L14:P14"/>
  </mergeCells>
  <printOptions horizontalCentered="1"/>
  <pageMargins left="0.51181102362204722" right="0.51181102362204722" top="0.74803149606299213" bottom="0.74803149606299213" header="0.31496062992125984" footer="0.11811023622047245"/>
  <pageSetup paperSize="8" scale="95" fitToHeight="10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A21FC-FC16-402A-A6C8-5831B9295C5F}">
  <dimension ref="A1:Q39"/>
  <sheetViews>
    <sheetView zoomScaleNormal="100" zoomScaleSheetLayoutView="90" workbookViewId="0">
      <selection sqref="A1:P1"/>
    </sheetView>
  </sheetViews>
  <sheetFormatPr defaultColWidth="9.140625" defaultRowHeight="12.75" x14ac:dyDescent="0.2"/>
  <cols>
    <col min="1" max="1" width="7.42578125" style="1" customWidth="1"/>
    <col min="2" max="2" width="8.5703125" style="1" customWidth="1"/>
    <col min="3" max="3" width="63.7109375" style="1" customWidth="1"/>
    <col min="4" max="4" width="6.140625" style="1" customWidth="1"/>
    <col min="5" max="5" width="7.28515625" style="1" customWidth="1"/>
    <col min="6" max="6" width="7.85546875" style="1" customWidth="1"/>
    <col min="7" max="7" width="6.42578125" style="1" customWidth="1"/>
    <col min="8" max="11" width="9.140625" style="1" customWidth="1"/>
    <col min="12" max="15" width="9.28515625" style="1" customWidth="1"/>
    <col min="16" max="16" width="10.28515625" style="1" customWidth="1"/>
    <col min="17" max="17" width="25.140625" style="1" customWidth="1"/>
    <col min="18" max="16384" width="9.140625" style="1"/>
  </cols>
  <sheetData>
    <row r="1" spans="1:16" ht="15.75" x14ac:dyDescent="0.25">
      <c r="A1" s="240" t="s">
        <v>178</v>
      </c>
      <c r="B1" s="240"/>
      <c r="C1" s="240"/>
      <c r="D1" s="240"/>
      <c r="E1" s="240"/>
      <c r="F1" s="240"/>
      <c r="G1" s="240"/>
      <c r="H1" s="240"/>
      <c r="I1" s="240" t="e">
        <v>#REF!</v>
      </c>
      <c r="J1" s="240"/>
      <c r="K1" s="240"/>
      <c r="L1" s="240"/>
      <c r="M1" s="240"/>
      <c r="N1" s="240"/>
      <c r="O1" s="240"/>
      <c r="P1" s="240"/>
    </row>
    <row r="2" spans="1:16" ht="19.5" thickBot="1" x14ac:dyDescent="0.35">
      <c r="A2" s="241" t="s">
        <v>122</v>
      </c>
      <c r="B2" s="241"/>
      <c r="C2" s="241"/>
      <c r="D2" s="241"/>
      <c r="E2" s="241"/>
      <c r="F2" s="241"/>
      <c r="G2" s="241"/>
      <c r="H2" s="241"/>
      <c r="I2" s="241"/>
      <c r="J2" s="241"/>
      <c r="K2" s="241"/>
      <c r="L2" s="241"/>
      <c r="M2" s="241"/>
      <c r="N2" s="241"/>
      <c r="O2" s="241"/>
      <c r="P2" s="241"/>
    </row>
    <row r="3" spans="1:16" x14ac:dyDescent="0.2">
      <c r="A3" s="242" t="s">
        <v>14</v>
      </c>
      <c r="B3" s="242"/>
      <c r="C3" s="242"/>
      <c r="D3" s="242"/>
      <c r="E3" s="242"/>
      <c r="F3" s="242"/>
      <c r="G3" s="242"/>
      <c r="H3" s="242"/>
      <c r="I3" s="242"/>
      <c r="J3" s="242"/>
      <c r="K3" s="242"/>
      <c r="L3" s="242"/>
      <c r="M3" s="242"/>
      <c r="N3" s="242"/>
      <c r="O3" s="242"/>
      <c r="P3" s="242"/>
    </row>
    <row r="5" spans="1:16" x14ac:dyDescent="0.2">
      <c r="A5" s="3" t="str">
        <f>'1-1'!A5</f>
        <v>Objekta nosaukums: Autostāvvietu elektronisko kontroles iekārtu elektroapgāde, Rīgā</v>
      </c>
      <c r="B5" s="3"/>
      <c r="C5" s="3"/>
      <c r="D5" s="3"/>
    </row>
    <row r="6" spans="1:16" x14ac:dyDescent="0.2">
      <c r="A6" s="3" t="str">
        <f>'1-1'!A6</f>
        <v>Būves nosaukums: Autostāvvietu elektronisko kontroles iekārtu elektroapgāde, Rīgā</v>
      </c>
      <c r="C6" s="3"/>
      <c r="D6" s="3"/>
    </row>
    <row r="7" spans="1:16" x14ac:dyDescent="0.2">
      <c r="A7" s="147" t="s">
        <v>170</v>
      </c>
      <c r="B7" s="148"/>
      <c r="C7" s="147"/>
    </row>
    <row r="8" spans="1:16" x14ac:dyDescent="0.2">
      <c r="A8" s="3" t="str">
        <f>'1-1'!A8</f>
        <v>Pasūtītājs: RP SIA "Rīgas satiksme"</v>
      </c>
      <c r="B8" s="4"/>
      <c r="C8" s="3"/>
    </row>
    <row r="9" spans="1:16" x14ac:dyDescent="0.2">
      <c r="A9" s="3" t="str">
        <f>'1-1'!A9</f>
        <v>Pasūtījuma Nr.:</v>
      </c>
      <c r="B9" s="4"/>
    </row>
    <row r="10" spans="1:16" x14ac:dyDescent="0.2">
      <c r="A10" s="3" t="str">
        <f>'1-1'!A10</f>
        <v xml:space="preserve">Pretendents: </v>
      </c>
      <c r="C10" s="153">
        <f>'1-1'!C10</f>
        <v>0</v>
      </c>
    </row>
    <row r="11" spans="1:16" x14ac:dyDescent="0.2">
      <c r="O11" s="2" t="s">
        <v>48</v>
      </c>
      <c r="P11" s="20">
        <f>P29</f>
        <v>0</v>
      </c>
    </row>
    <row r="12" spans="1:16" x14ac:dyDescent="0.2">
      <c r="A12" s="1" t="s">
        <v>121</v>
      </c>
      <c r="M12" s="2"/>
      <c r="N12" s="3"/>
      <c r="O12" s="2" t="s">
        <v>5</v>
      </c>
      <c r="P12" s="146">
        <f>Kopsavilkums!I14</f>
        <v>0</v>
      </c>
    </row>
    <row r="13" spans="1:16" ht="13.5" thickBot="1" x14ac:dyDescent="0.25"/>
    <row r="14" spans="1:16" ht="12.75" customHeight="1" x14ac:dyDescent="0.2">
      <c r="A14" s="243" t="s">
        <v>6</v>
      </c>
      <c r="B14" s="245" t="s">
        <v>27</v>
      </c>
      <c r="C14" s="245" t="s">
        <v>28</v>
      </c>
      <c r="D14" s="247" t="s">
        <v>57</v>
      </c>
      <c r="E14" s="249" t="s">
        <v>56</v>
      </c>
      <c r="F14" s="251" t="s">
        <v>29</v>
      </c>
      <c r="G14" s="252"/>
      <c r="H14" s="252"/>
      <c r="I14" s="252"/>
      <c r="J14" s="252"/>
      <c r="K14" s="253"/>
      <c r="L14" s="251" t="s">
        <v>30</v>
      </c>
      <c r="M14" s="252"/>
      <c r="N14" s="252"/>
      <c r="O14" s="252"/>
      <c r="P14" s="253"/>
    </row>
    <row r="15" spans="1:16" ht="83.25" customHeight="1" thickBot="1" x14ac:dyDescent="0.25">
      <c r="A15" s="244"/>
      <c r="B15" s="246"/>
      <c r="C15" s="246"/>
      <c r="D15" s="248"/>
      <c r="E15" s="250"/>
      <c r="F15" s="46" t="s">
        <v>31</v>
      </c>
      <c r="G15" s="23" t="s">
        <v>32</v>
      </c>
      <c r="H15" s="23" t="s">
        <v>33</v>
      </c>
      <c r="I15" s="23" t="s">
        <v>55</v>
      </c>
      <c r="J15" s="23" t="s">
        <v>34</v>
      </c>
      <c r="K15" s="24" t="s">
        <v>35</v>
      </c>
      <c r="L15" s="46" t="s">
        <v>54</v>
      </c>
      <c r="M15" s="23" t="s">
        <v>33</v>
      </c>
      <c r="N15" s="23" t="s">
        <v>55</v>
      </c>
      <c r="O15" s="23" t="s">
        <v>34</v>
      </c>
      <c r="P15" s="24" t="s">
        <v>36</v>
      </c>
    </row>
    <row r="16" spans="1:16" ht="13.5" thickBot="1" x14ac:dyDescent="0.25">
      <c r="A16" s="136">
        <v>1</v>
      </c>
      <c r="B16" s="137">
        <v>2</v>
      </c>
      <c r="C16" s="137">
        <v>3</v>
      </c>
      <c r="D16" s="137">
        <v>4</v>
      </c>
      <c r="E16" s="138">
        <v>5</v>
      </c>
      <c r="F16" s="136">
        <v>6</v>
      </c>
      <c r="G16" s="137">
        <v>7</v>
      </c>
      <c r="H16" s="137">
        <v>8</v>
      </c>
      <c r="I16" s="137">
        <v>9</v>
      </c>
      <c r="J16" s="137">
        <v>10</v>
      </c>
      <c r="K16" s="139">
        <v>11</v>
      </c>
      <c r="L16" s="136">
        <v>12</v>
      </c>
      <c r="M16" s="137">
        <v>13</v>
      </c>
      <c r="N16" s="137">
        <v>14</v>
      </c>
      <c r="O16" s="137">
        <v>15</v>
      </c>
      <c r="P16" s="139">
        <v>16</v>
      </c>
    </row>
    <row r="17" spans="1:17" x14ac:dyDescent="0.2">
      <c r="A17" s="130"/>
      <c r="B17" s="131"/>
      <c r="C17" s="132" t="s">
        <v>114</v>
      </c>
      <c r="D17" s="131"/>
      <c r="E17" s="133"/>
      <c r="F17" s="134"/>
      <c r="G17" s="131"/>
      <c r="H17" s="131"/>
      <c r="I17" s="131"/>
      <c r="J17" s="131"/>
      <c r="K17" s="135"/>
      <c r="L17" s="134"/>
      <c r="M17" s="131"/>
      <c r="N17" s="131"/>
      <c r="O17" s="131"/>
      <c r="P17" s="135"/>
    </row>
    <row r="18" spans="1:17" ht="25.5" x14ac:dyDescent="0.2">
      <c r="A18" s="25">
        <v>1</v>
      </c>
      <c r="B18" s="151" t="s">
        <v>179</v>
      </c>
      <c r="C18" s="11" t="s">
        <v>111</v>
      </c>
      <c r="D18" s="12" t="s">
        <v>40</v>
      </c>
      <c r="E18" s="50">
        <v>6</v>
      </c>
      <c r="F18" s="54"/>
      <c r="G18" s="13"/>
      <c r="H18" s="14">
        <f>ROUND(F18*G18,2)</f>
        <v>0</v>
      </c>
      <c r="I18" s="14"/>
      <c r="J18" s="14"/>
      <c r="K18" s="40">
        <f>ROUND(SUM(H18:J18),2)</f>
        <v>0</v>
      </c>
      <c r="L18" s="47">
        <f>ROUND(F18*E18,2)</f>
        <v>0</v>
      </c>
      <c r="M18" s="39">
        <f>ROUND(H18*E18,2)</f>
        <v>0</v>
      </c>
      <c r="N18" s="39">
        <f>ROUND(I18*E18,2)</f>
        <v>0</v>
      </c>
      <c r="O18" s="39">
        <f>ROUND(J18*E18,2)</f>
        <v>0</v>
      </c>
      <c r="P18" s="40">
        <f>ROUND(SUM(M18:O18),2)</f>
        <v>0</v>
      </c>
    </row>
    <row r="19" spans="1:17" ht="15.75" customHeight="1" x14ac:dyDescent="0.2">
      <c r="A19" s="25">
        <v>2</v>
      </c>
      <c r="B19" s="151" t="s">
        <v>179</v>
      </c>
      <c r="C19" s="11" t="s">
        <v>125</v>
      </c>
      <c r="D19" s="12" t="s">
        <v>40</v>
      </c>
      <c r="E19" s="51">
        <v>6</v>
      </c>
      <c r="F19" s="54"/>
      <c r="G19" s="13"/>
      <c r="H19" s="14">
        <f t="shared" ref="H19:H28" si="0">ROUND(F19*G19,2)</f>
        <v>0</v>
      </c>
      <c r="I19" s="14"/>
      <c r="J19" s="14"/>
      <c r="K19" s="40">
        <f t="shared" ref="K19:K28" si="1">ROUND(SUM(H19:J19),2)</f>
        <v>0</v>
      </c>
      <c r="L19" s="47">
        <f t="shared" ref="L19:L28" si="2">ROUND(F19*E19,2)</f>
        <v>0</v>
      </c>
      <c r="M19" s="39">
        <f t="shared" ref="M19:M28" si="3">ROUND(H19*E19,2)</f>
        <v>0</v>
      </c>
      <c r="N19" s="39">
        <f t="shared" ref="N19:N28" si="4">ROUND(I19*E19,2)</f>
        <v>0</v>
      </c>
      <c r="O19" s="39">
        <f t="shared" ref="O19:O28" si="5">ROUND(J19*E19,2)</f>
        <v>0</v>
      </c>
      <c r="P19" s="40">
        <f t="shared" ref="P19:P28" si="6">ROUND(SUM(M19:O19),2)</f>
        <v>0</v>
      </c>
    </row>
    <row r="20" spans="1:17" x14ac:dyDescent="0.2">
      <c r="A20" s="25">
        <v>3</v>
      </c>
      <c r="B20" s="151" t="s">
        <v>179</v>
      </c>
      <c r="C20" s="11" t="s">
        <v>126</v>
      </c>
      <c r="D20" s="12" t="s">
        <v>40</v>
      </c>
      <c r="E20" s="51">
        <v>1</v>
      </c>
      <c r="F20" s="54"/>
      <c r="G20" s="13"/>
      <c r="H20" s="14">
        <f t="shared" si="0"/>
        <v>0</v>
      </c>
      <c r="I20" s="14"/>
      <c r="J20" s="14"/>
      <c r="K20" s="40">
        <f t="shared" si="1"/>
        <v>0</v>
      </c>
      <c r="L20" s="47">
        <f t="shared" si="2"/>
        <v>0</v>
      </c>
      <c r="M20" s="39">
        <f t="shared" si="3"/>
        <v>0</v>
      </c>
      <c r="N20" s="39">
        <f t="shared" si="4"/>
        <v>0</v>
      </c>
      <c r="O20" s="39">
        <f t="shared" si="5"/>
        <v>0</v>
      </c>
      <c r="P20" s="40">
        <f t="shared" si="6"/>
        <v>0</v>
      </c>
    </row>
    <row r="21" spans="1:17" x14ac:dyDescent="0.2">
      <c r="A21" s="25">
        <v>4</v>
      </c>
      <c r="B21" s="151" t="s">
        <v>179</v>
      </c>
      <c r="C21" s="11" t="s">
        <v>129</v>
      </c>
      <c r="D21" s="12" t="s">
        <v>37</v>
      </c>
      <c r="E21" s="51">
        <v>2</v>
      </c>
      <c r="F21" s="54"/>
      <c r="G21" s="13"/>
      <c r="H21" s="14">
        <f t="shared" si="0"/>
        <v>0</v>
      </c>
      <c r="I21" s="14"/>
      <c r="J21" s="14"/>
      <c r="K21" s="40">
        <f t="shared" si="1"/>
        <v>0</v>
      </c>
      <c r="L21" s="47">
        <f t="shared" si="2"/>
        <v>0</v>
      </c>
      <c r="M21" s="39">
        <f t="shared" si="3"/>
        <v>0</v>
      </c>
      <c r="N21" s="39">
        <f t="shared" si="4"/>
        <v>0</v>
      </c>
      <c r="O21" s="39">
        <f t="shared" si="5"/>
        <v>0</v>
      </c>
      <c r="P21" s="40">
        <f t="shared" si="6"/>
        <v>0</v>
      </c>
    </row>
    <row r="22" spans="1:17" x14ac:dyDescent="0.2">
      <c r="A22" s="25">
        <v>5</v>
      </c>
      <c r="B22" s="151" t="s">
        <v>179</v>
      </c>
      <c r="C22" s="11" t="s">
        <v>127</v>
      </c>
      <c r="D22" s="12" t="s">
        <v>40</v>
      </c>
      <c r="E22" s="52">
        <v>7</v>
      </c>
      <c r="F22" s="54"/>
      <c r="G22" s="13"/>
      <c r="H22" s="14">
        <f t="shared" si="0"/>
        <v>0</v>
      </c>
      <c r="I22" s="14"/>
      <c r="J22" s="14"/>
      <c r="K22" s="40">
        <f t="shared" si="1"/>
        <v>0</v>
      </c>
      <c r="L22" s="47">
        <f t="shared" si="2"/>
        <v>0</v>
      </c>
      <c r="M22" s="39">
        <f t="shared" si="3"/>
        <v>0</v>
      </c>
      <c r="N22" s="39">
        <f t="shared" si="4"/>
        <v>0</v>
      </c>
      <c r="O22" s="39">
        <f t="shared" si="5"/>
        <v>0</v>
      </c>
      <c r="P22" s="40">
        <f t="shared" si="6"/>
        <v>0</v>
      </c>
    </row>
    <row r="23" spans="1:17" ht="38.25" x14ac:dyDescent="0.2">
      <c r="A23" s="25">
        <v>6</v>
      </c>
      <c r="B23" s="151" t="s">
        <v>179</v>
      </c>
      <c r="C23" s="15" t="s">
        <v>154</v>
      </c>
      <c r="D23" s="12" t="s">
        <v>39</v>
      </c>
      <c r="E23" s="50">
        <v>1</v>
      </c>
      <c r="F23" s="54"/>
      <c r="G23" s="13"/>
      <c r="H23" s="14">
        <f t="shared" si="0"/>
        <v>0</v>
      </c>
      <c r="I23" s="14"/>
      <c r="J23" s="14"/>
      <c r="K23" s="40">
        <f t="shared" si="1"/>
        <v>0</v>
      </c>
      <c r="L23" s="47">
        <f t="shared" si="2"/>
        <v>0</v>
      </c>
      <c r="M23" s="39">
        <f t="shared" si="3"/>
        <v>0</v>
      </c>
      <c r="N23" s="39">
        <f t="shared" si="4"/>
        <v>0</v>
      </c>
      <c r="O23" s="39">
        <f t="shared" si="5"/>
        <v>0</v>
      </c>
      <c r="P23" s="40">
        <f t="shared" si="6"/>
        <v>0</v>
      </c>
    </row>
    <row r="24" spans="1:17" x14ac:dyDescent="0.2">
      <c r="A24" s="25">
        <v>7</v>
      </c>
      <c r="B24" s="151" t="s">
        <v>179</v>
      </c>
      <c r="C24" s="15" t="s">
        <v>128</v>
      </c>
      <c r="D24" s="12" t="s">
        <v>39</v>
      </c>
      <c r="E24" s="50">
        <v>1</v>
      </c>
      <c r="F24" s="54"/>
      <c r="G24" s="13"/>
      <c r="H24" s="14">
        <f t="shared" si="0"/>
        <v>0</v>
      </c>
      <c r="I24" s="14"/>
      <c r="J24" s="14"/>
      <c r="K24" s="40">
        <f t="shared" si="1"/>
        <v>0</v>
      </c>
      <c r="L24" s="47">
        <f t="shared" si="2"/>
        <v>0</v>
      </c>
      <c r="M24" s="39">
        <f t="shared" si="3"/>
        <v>0</v>
      </c>
      <c r="N24" s="39">
        <f t="shared" si="4"/>
        <v>0</v>
      </c>
      <c r="O24" s="39">
        <f t="shared" si="5"/>
        <v>0</v>
      </c>
      <c r="P24" s="40">
        <f t="shared" si="6"/>
        <v>0</v>
      </c>
    </row>
    <row r="25" spans="1:17" x14ac:dyDescent="0.2">
      <c r="A25" s="25">
        <v>8</v>
      </c>
      <c r="B25" s="151" t="s">
        <v>179</v>
      </c>
      <c r="C25" s="15" t="s">
        <v>116</v>
      </c>
      <c r="D25" s="12" t="s">
        <v>39</v>
      </c>
      <c r="E25" s="50">
        <v>2</v>
      </c>
      <c r="F25" s="54"/>
      <c r="G25" s="13"/>
      <c r="H25" s="14">
        <f t="shared" si="0"/>
        <v>0</v>
      </c>
      <c r="I25" s="14"/>
      <c r="J25" s="14"/>
      <c r="K25" s="40">
        <f t="shared" si="1"/>
        <v>0</v>
      </c>
      <c r="L25" s="47">
        <f t="shared" si="2"/>
        <v>0</v>
      </c>
      <c r="M25" s="39">
        <f t="shared" si="3"/>
        <v>0</v>
      </c>
      <c r="N25" s="39">
        <f t="shared" si="4"/>
        <v>0</v>
      </c>
      <c r="O25" s="39">
        <f t="shared" si="5"/>
        <v>0</v>
      </c>
      <c r="P25" s="40">
        <f t="shared" si="6"/>
        <v>0</v>
      </c>
    </row>
    <row r="26" spans="1:17" x14ac:dyDescent="0.2">
      <c r="A26" s="25"/>
      <c r="B26" s="6"/>
      <c r="C26" s="26" t="s">
        <v>41</v>
      </c>
      <c r="D26" s="6"/>
      <c r="E26" s="45"/>
      <c r="F26" s="55"/>
      <c r="G26" s="16"/>
      <c r="H26" s="14">
        <f t="shared" si="0"/>
        <v>0</v>
      </c>
      <c r="I26" s="14"/>
      <c r="J26" s="14"/>
      <c r="K26" s="40">
        <f t="shared" si="1"/>
        <v>0</v>
      </c>
      <c r="L26" s="47">
        <f t="shared" si="2"/>
        <v>0</v>
      </c>
      <c r="M26" s="39">
        <f t="shared" si="3"/>
        <v>0</v>
      </c>
      <c r="N26" s="39">
        <f t="shared" si="4"/>
        <v>0</v>
      </c>
      <c r="O26" s="39">
        <f t="shared" si="5"/>
        <v>0</v>
      </c>
      <c r="P26" s="40">
        <f t="shared" si="6"/>
        <v>0</v>
      </c>
    </row>
    <row r="27" spans="1:17" x14ac:dyDescent="0.2">
      <c r="A27" s="25">
        <v>1</v>
      </c>
      <c r="B27" s="151" t="s">
        <v>179</v>
      </c>
      <c r="C27" s="15" t="s">
        <v>42</v>
      </c>
      <c r="D27" s="17" t="s">
        <v>40</v>
      </c>
      <c r="E27" s="50">
        <v>6</v>
      </c>
      <c r="F27" s="54"/>
      <c r="G27" s="13"/>
      <c r="H27" s="14">
        <f t="shared" si="0"/>
        <v>0</v>
      </c>
      <c r="I27" s="14"/>
      <c r="J27" s="14"/>
      <c r="K27" s="40">
        <f t="shared" si="1"/>
        <v>0</v>
      </c>
      <c r="L27" s="47">
        <f t="shared" si="2"/>
        <v>0</v>
      </c>
      <c r="M27" s="39">
        <f t="shared" si="3"/>
        <v>0</v>
      </c>
      <c r="N27" s="39">
        <f t="shared" si="4"/>
        <v>0</v>
      </c>
      <c r="O27" s="39">
        <f t="shared" si="5"/>
        <v>0</v>
      </c>
      <c r="P27" s="40">
        <f t="shared" si="6"/>
        <v>0</v>
      </c>
    </row>
    <row r="28" spans="1:17" ht="13.5" thickBot="1" x14ac:dyDescent="0.25">
      <c r="A28" s="34">
        <v>2</v>
      </c>
      <c r="B28" s="151" t="s">
        <v>179</v>
      </c>
      <c r="C28" s="35" t="s">
        <v>43</v>
      </c>
      <c r="D28" s="36" t="s">
        <v>40</v>
      </c>
      <c r="E28" s="53">
        <v>6</v>
      </c>
      <c r="F28" s="56"/>
      <c r="G28" s="37"/>
      <c r="H28" s="14">
        <f t="shared" si="0"/>
        <v>0</v>
      </c>
      <c r="I28" s="14"/>
      <c r="J28" s="14"/>
      <c r="K28" s="40">
        <f t="shared" si="1"/>
        <v>0</v>
      </c>
      <c r="L28" s="47">
        <f t="shared" si="2"/>
        <v>0</v>
      </c>
      <c r="M28" s="39">
        <f t="shared" si="3"/>
        <v>0</v>
      </c>
      <c r="N28" s="39">
        <f t="shared" si="4"/>
        <v>0</v>
      </c>
      <c r="O28" s="39">
        <f t="shared" si="5"/>
        <v>0</v>
      </c>
      <c r="P28" s="40">
        <f t="shared" si="6"/>
        <v>0</v>
      </c>
    </row>
    <row r="29" spans="1:17" ht="13.5" thickBot="1" x14ac:dyDescent="0.25">
      <c r="A29" s="207" t="s">
        <v>38</v>
      </c>
      <c r="B29" s="238"/>
      <c r="C29" s="238"/>
      <c r="D29" s="238"/>
      <c r="E29" s="238"/>
      <c r="F29" s="238"/>
      <c r="G29" s="238"/>
      <c r="H29" s="238"/>
      <c r="I29" s="238"/>
      <c r="J29" s="238"/>
      <c r="K29" s="239"/>
      <c r="L29" s="49">
        <f>SUM(L18:L28)</f>
        <v>0</v>
      </c>
      <c r="M29" s="49">
        <f t="shared" ref="M29:P29" si="7">SUM(M18:M28)</f>
        <v>0</v>
      </c>
      <c r="N29" s="49">
        <f t="shared" si="7"/>
        <v>0</v>
      </c>
      <c r="O29" s="49">
        <f t="shared" si="7"/>
        <v>0</v>
      </c>
      <c r="P29" s="49">
        <f t="shared" si="7"/>
        <v>0</v>
      </c>
    </row>
    <row r="30" spans="1:17" x14ac:dyDescent="0.2">
      <c r="Q30" s="7"/>
    </row>
    <row r="31" spans="1:17" x14ac:dyDescent="0.2">
      <c r="P31" s="18"/>
      <c r="Q31" s="7"/>
    </row>
    <row r="32" spans="1:17" x14ac:dyDescent="0.2">
      <c r="P32" s="18"/>
    </row>
    <row r="33" spans="2:4" x14ac:dyDescent="0.2">
      <c r="B33" s="5" t="s">
        <v>10</v>
      </c>
      <c r="C33" s="8"/>
      <c r="D33" s="1" t="s">
        <v>46</v>
      </c>
    </row>
    <row r="34" spans="2:4" x14ac:dyDescent="0.2">
      <c r="C34" s="9" t="s">
        <v>11</v>
      </c>
    </row>
    <row r="35" spans="2:4" x14ac:dyDescent="0.2">
      <c r="C35" s="9"/>
    </row>
    <row r="36" spans="2:4" x14ac:dyDescent="0.2">
      <c r="B36" s="5" t="s">
        <v>47</v>
      </c>
      <c r="C36" s="8"/>
      <c r="D36" s="1" t="s">
        <v>46</v>
      </c>
    </row>
    <row r="37" spans="2:4" x14ac:dyDescent="0.2">
      <c r="C37" s="9" t="s">
        <v>11</v>
      </c>
    </row>
    <row r="39" spans="2:4" x14ac:dyDescent="0.2">
      <c r="B39" s="2" t="s">
        <v>12</v>
      </c>
      <c r="C39" s="19"/>
      <c r="D39" s="3"/>
    </row>
  </sheetData>
  <mergeCells count="11">
    <mergeCell ref="A29:K29"/>
    <mergeCell ref="L14:P14"/>
    <mergeCell ref="A1:P1"/>
    <mergeCell ref="A2:P2"/>
    <mergeCell ref="A3:P3"/>
    <mergeCell ref="A14:A15"/>
    <mergeCell ref="B14:B15"/>
    <mergeCell ref="C14:C15"/>
    <mergeCell ref="D14:D15"/>
    <mergeCell ref="E14:E15"/>
    <mergeCell ref="F14:K14"/>
  </mergeCells>
  <phoneticPr fontId="20" type="noConversion"/>
  <printOptions horizontalCentered="1"/>
  <pageMargins left="0.51181102362204722" right="0.51181102362204722" top="0.74803149606299213" bottom="0.74803149606299213" header="0.31496062992125984" footer="0.11811023622047245"/>
  <pageSetup paperSize="8" scale="95" fitToHeight="10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D37B5-6783-42FB-8C71-7CB73F32C11D}">
  <dimension ref="A1:Q42"/>
  <sheetViews>
    <sheetView zoomScaleNormal="100" zoomScaleSheetLayoutView="90" workbookViewId="0">
      <selection sqref="A1:P1"/>
    </sheetView>
  </sheetViews>
  <sheetFormatPr defaultColWidth="9.140625" defaultRowHeight="12.75" x14ac:dyDescent="0.2"/>
  <cols>
    <col min="1" max="1" width="7.42578125" style="1" customWidth="1"/>
    <col min="2" max="2" width="8.5703125" style="1" customWidth="1"/>
    <col min="3" max="3" width="63.28515625" style="1" customWidth="1"/>
    <col min="4" max="4" width="7" style="1" customWidth="1"/>
    <col min="5" max="5" width="7.28515625" style="1" customWidth="1"/>
    <col min="6" max="6" width="7.85546875" style="1" customWidth="1"/>
    <col min="7" max="7" width="6.42578125" style="1" customWidth="1"/>
    <col min="8" max="11" width="9.140625" style="1" customWidth="1"/>
    <col min="12" max="15" width="9.28515625" style="1" customWidth="1"/>
    <col min="16" max="16" width="10.28515625" style="1" customWidth="1"/>
    <col min="17" max="17" width="25.140625" style="1" customWidth="1"/>
    <col min="18" max="16384" width="9.140625" style="1"/>
  </cols>
  <sheetData>
    <row r="1" spans="1:16" ht="15.75" x14ac:dyDescent="0.25">
      <c r="A1" s="240" t="s">
        <v>177</v>
      </c>
      <c r="B1" s="240"/>
      <c r="C1" s="240"/>
      <c r="D1" s="240"/>
      <c r="E1" s="240"/>
      <c r="F1" s="240"/>
      <c r="G1" s="240"/>
      <c r="H1" s="240"/>
      <c r="I1" s="240" t="e">
        <v>#REF!</v>
      </c>
      <c r="J1" s="240"/>
      <c r="K1" s="240"/>
      <c r="L1" s="240"/>
      <c r="M1" s="240"/>
      <c r="N1" s="240"/>
      <c r="O1" s="240"/>
      <c r="P1" s="240"/>
    </row>
    <row r="2" spans="1:16" ht="19.5" thickBot="1" x14ac:dyDescent="0.35">
      <c r="A2" s="241" t="s">
        <v>130</v>
      </c>
      <c r="B2" s="241"/>
      <c r="C2" s="241"/>
      <c r="D2" s="241"/>
      <c r="E2" s="241"/>
      <c r="F2" s="241"/>
      <c r="G2" s="241"/>
      <c r="H2" s="241"/>
      <c r="I2" s="241"/>
      <c r="J2" s="241"/>
      <c r="K2" s="241"/>
      <c r="L2" s="241"/>
      <c r="M2" s="241"/>
      <c r="N2" s="241"/>
      <c r="O2" s="241"/>
      <c r="P2" s="241"/>
    </row>
    <row r="3" spans="1:16" x14ac:dyDescent="0.2">
      <c r="A3" s="242" t="s">
        <v>14</v>
      </c>
      <c r="B3" s="242"/>
      <c r="C3" s="242"/>
      <c r="D3" s="242"/>
      <c r="E3" s="242"/>
      <c r="F3" s="242"/>
      <c r="G3" s="242"/>
      <c r="H3" s="242"/>
      <c r="I3" s="242"/>
      <c r="J3" s="242"/>
      <c r="K3" s="242"/>
      <c r="L3" s="242"/>
      <c r="M3" s="242"/>
      <c r="N3" s="242"/>
      <c r="O3" s="242"/>
      <c r="P3" s="242"/>
    </row>
    <row r="5" spans="1:16" x14ac:dyDescent="0.2">
      <c r="A5" s="3" t="str">
        <f>'1-2'!A5</f>
        <v>Objekta nosaukums: Autostāvvietu elektronisko kontroles iekārtu elektroapgāde, Rīgā</v>
      </c>
      <c r="B5" s="3"/>
      <c r="C5" s="3"/>
      <c r="D5" s="3"/>
    </row>
    <row r="6" spans="1:16" x14ac:dyDescent="0.2">
      <c r="A6" s="3" t="str">
        <f>'1-2'!A6</f>
        <v>Būves nosaukums: Autostāvvietu elektronisko kontroles iekārtu elektroapgāde, Rīgā</v>
      </c>
      <c r="C6" s="3"/>
      <c r="D6" s="3"/>
    </row>
    <row r="7" spans="1:16" x14ac:dyDescent="0.2">
      <c r="A7" s="147" t="s">
        <v>171</v>
      </c>
      <c r="B7" s="148"/>
      <c r="C7" s="147"/>
    </row>
    <row r="8" spans="1:16" x14ac:dyDescent="0.2">
      <c r="A8" s="3" t="str">
        <f>'1-2'!A8</f>
        <v>Pasūtītājs: RP SIA "Rīgas satiksme"</v>
      </c>
      <c r="B8" s="4"/>
      <c r="C8" s="3"/>
    </row>
    <row r="9" spans="1:16" x14ac:dyDescent="0.2">
      <c r="A9" s="3" t="str">
        <f>'1-2'!A9</f>
        <v>Pasūtījuma Nr.:</v>
      </c>
      <c r="B9" s="4"/>
      <c r="C9" s="3"/>
    </row>
    <row r="10" spans="1:16" x14ac:dyDescent="0.2">
      <c r="A10" s="3" t="str">
        <f>'1-2'!A10</f>
        <v xml:space="preserve">Pretendents: </v>
      </c>
      <c r="C10" s="152">
        <f>'1-2'!C10</f>
        <v>0</v>
      </c>
    </row>
    <row r="11" spans="1:16" x14ac:dyDescent="0.2">
      <c r="O11" s="2" t="s">
        <v>48</v>
      </c>
      <c r="P11" s="20">
        <f>P32</f>
        <v>0</v>
      </c>
    </row>
    <row r="12" spans="1:16" x14ac:dyDescent="0.2">
      <c r="A12" s="1" t="s">
        <v>121</v>
      </c>
      <c r="M12" s="2"/>
      <c r="N12" s="3"/>
      <c r="O12" s="2" t="s">
        <v>5</v>
      </c>
      <c r="P12" s="146">
        <f>Kopsavilkums!I14</f>
        <v>0</v>
      </c>
    </row>
    <row r="13" spans="1:16" ht="13.5" thickBot="1" x14ac:dyDescent="0.25"/>
    <row r="14" spans="1:16" ht="12.75" customHeight="1" x14ac:dyDescent="0.2">
      <c r="A14" s="243" t="s">
        <v>6</v>
      </c>
      <c r="B14" s="245" t="s">
        <v>27</v>
      </c>
      <c r="C14" s="245" t="s">
        <v>28</v>
      </c>
      <c r="D14" s="247" t="s">
        <v>57</v>
      </c>
      <c r="E14" s="249" t="s">
        <v>56</v>
      </c>
      <c r="F14" s="251" t="s">
        <v>29</v>
      </c>
      <c r="G14" s="252"/>
      <c r="H14" s="252"/>
      <c r="I14" s="252"/>
      <c r="J14" s="252"/>
      <c r="K14" s="253"/>
      <c r="L14" s="251" t="s">
        <v>30</v>
      </c>
      <c r="M14" s="252"/>
      <c r="N14" s="252"/>
      <c r="O14" s="252"/>
      <c r="P14" s="253"/>
    </row>
    <row r="15" spans="1:16" ht="83.25" customHeight="1" thickBot="1" x14ac:dyDescent="0.25">
      <c r="A15" s="244"/>
      <c r="B15" s="246"/>
      <c r="C15" s="246"/>
      <c r="D15" s="248"/>
      <c r="E15" s="250"/>
      <c r="F15" s="46" t="s">
        <v>31</v>
      </c>
      <c r="G15" s="23" t="s">
        <v>32</v>
      </c>
      <c r="H15" s="23" t="s">
        <v>33</v>
      </c>
      <c r="I15" s="23" t="s">
        <v>55</v>
      </c>
      <c r="J15" s="23" t="s">
        <v>34</v>
      </c>
      <c r="K15" s="24" t="s">
        <v>35</v>
      </c>
      <c r="L15" s="46" t="s">
        <v>54</v>
      </c>
      <c r="M15" s="23" t="s">
        <v>33</v>
      </c>
      <c r="N15" s="23" t="s">
        <v>55</v>
      </c>
      <c r="O15" s="23" t="s">
        <v>34</v>
      </c>
      <c r="P15" s="24" t="s">
        <v>36</v>
      </c>
    </row>
    <row r="16" spans="1:16" ht="13.5" thickBot="1" x14ac:dyDescent="0.25">
      <c r="A16" s="136">
        <v>1</v>
      </c>
      <c r="B16" s="137">
        <v>2</v>
      </c>
      <c r="C16" s="137">
        <v>3</v>
      </c>
      <c r="D16" s="137">
        <v>4</v>
      </c>
      <c r="E16" s="138">
        <v>5</v>
      </c>
      <c r="F16" s="136">
        <v>6</v>
      </c>
      <c r="G16" s="137">
        <v>7</v>
      </c>
      <c r="H16" s="137">
        <v>8</v>
      </c>
      <c r="I16" s="137">
        <v>9</v>
      </c>
      <c r="J16" s="137">
        <v>10</v>
      </c>
      <c r="K16" s="139">
        <v>11</v>
      </c>
      <c r="L16" s="136">
        <v>12</v>
      </c>
      <c r="M16" s="137">
        <v>13</v>
      </c>
      <c r="N16" s="137">
        <v>14</v>
      </c>
      <c r="O16" s="137">
        <v>15</v>
      </c>
      <c r="P16" s="139">
        <v>16</v>
      </c>
    </row>
    <row r="17" spans="1:16" x14ac:dyDescent="0.2">
      <c r="A17" s="130"/>
      <c r="B17" s="131"/>
      <c r="C17" s="132" t="s">
        <v>114</v>
      </c>
      <c r="D17" s="131"/>
      <c r="E17" s="133"/>
      <c r="F17" s="134"/>
      <c r="G17" s="131"/>
      <c r="H17" s="131"/>
      <c r="I17" s="131"/>
      <c r="J17" s="131"/>
      <c r="K17" s="135"/>
      <c r="L17" s="134"/>
      <c r="M17" s="131"/>
      <c r="N17" s="131"/>
      <c r="O17" s="131"/>
      <c r="P17" s="135"/>
    </row>
    <row r="18" spans="1:16" ht="25.5" x14ac:dyDescent="0.2">
      <c r="A18" s="25">
        <v>1</v>
      </c>
      <c r="B18" s="151" t="s">
        <v>179</v>
      </c>
      <c r="C18" s="11" t="s">
        <v>111</v>
      </c>
      <c r="D18" s="12" t="s">
        <v>40</v>
      </c>
      <c r="E18" s="50">
        <v>6</v>
      </c>
      <c r="F18" s="54"/>
      <c r="G18" s="13"/>
      <c r="H18" s="14">
        <f>ROUND(F18*G18,2)</f>
        <v>0</v>
      </c>
      <c r="I18" s="14"/>
      <c r="J18" s="14"/>
      <c r="K18" s="40">
        <f>ROUND(SUM(H18:J18),2)</f>
        <v>0</v>
      </c>
      <c r="L18" s="47">
        <f>ROUND(F18*E18,2)</f>
        <v>0</v>
      </c>
      <c r="M18" s="39">
        <f>ROUND(H18*E18,2)</f>
        <v>0</v>
      </c>
      <c r="N18" s="39">
        <f>ROUND(I18*E18,2)</f>
        <v>0</v>
      </c>
      <c r="O18" s="39">
        <f>ROUND(J18*E18,2)</f>
        <v>0</v>
      </c>
      <c r="P18" s="40">
        <f>ROUND(SUM(M18:O18),2)</f>
        <v>0</v>
      </c>
    </row>
    <row r="19" spans="1:16" ht="15" customHeight="1" x14ac:dyDescent="0.2">
      <c r="A19" s="25">
        <v>2</v>
      </c>
      <c r="B19" s="151" t="s">
        <v>179</v>
      </c>
      <c r="C19" s="11" t="s">
        <v>124</v>
      </c>
      <c r="D19" s="12" t="s">
        <v>40</v>
      </c>
      <c r="E19" s="51">
        <v>6</v>
      </c>
      <c r="F19" s="54"/>
      <c r="G19" s="13"/>
      <c r="H19" s="14">
        <f t="shared" ref="H19:H31" si="0">ROUND(F19*G19,2)</f>
        <v>0</v>
      </c>
      <c r="I19" s="14"/>
      <c r="J19" s="14"/>
      <c r="K19" s="40">
        <f t="shared" ref="K19:K31" si="1">ROUND(SUM(H19:J19),2)</f>
        <v>0</v>
      </c>
      <c r="L19" s="47">
        <f t="shared" ref="L19:L31" si="2">ROUND(F19*E19,2)</f>
        <v>0</v>
      </c>
      <c r="M19" s="39">
        <f t="shared" ref="M19:M31" si="3">ROUND(H19*E19,2)</f>
        <v>0</v>
      </c>
      <c r="N19" s="39">
        <f t="shared" ref="N19:N31" si="4">ROUND(I19*E19,2)</f>
        <v>0</v>
      </c>
      <c r="O19" s="39">
        <f t="shared" ref="O19:O31" si="5">ROUND(J19*E19,2)</f>
        <v>0</v>
      </c>
      <c r="P19" s="40">
        <f t="shared" ref="P19:P31" si="6">ROUND(SUM(M19:O19),2)</f>
        <v>0</v>
      </c>
    </row>
    <row r="20" spans="1:16" x14ac:dyDescent="0.2">
      <c r="A20" s="25">
        <v>3</v>
      </c>
      <c r="B20" s="151" t="s">
        <v>179</v>
      </c>
      <c r="C20" s="11" t="s">
        <v>119</v>
      </c>
      <c r="D20" s="12" t="s">
        <v>37</v>
      </c>
      <c r="E20" s="51">
        <v>2.5</v>
      </c>
      <c r="F20" s="54"/>
      <c r="G20" s="13"/>
      <c r="H20" s="14">
        <f t="shared" si="0"/>
        <v>0</v>
      </c>
      <c r="I20" s="14"/>
      <c r="J20" s="14"/>
      <c r="K20" s="40">
        <f t="shared" si="1"/>
        <v>0</v>
      </c>
      <c r="L20" s="47">
        <f t="shared" si="2"/>
        <v>0</v>
      </c>
      <c r="M20" s="39">
        <f t="shared" si="3"/>
        <v>0</v>
      </c>
      <c r="N20" s="39">
        <f t="shared" si="4"/>
        <v>0</v>
      </c>
      <c r="O20" s="39">
        <f t="shared" si="5"/>
        <v>0</v>
      </c>
      <c r="P20" s="40">
        <f t="shared" si="6"/>
        <v>0</v>
      </c>
    </row>
    <row r="21" spans="1:16" x14ac:dyDescent="0.2">
      <c r="A21" s="25">
        <v>4</v>
      </c>
      <c r="B21" s="151" t="s">
        <v>179</v>
      </c>
      <c r="C21" s="11" t="s">
        <v>120</v>
      </c>
      <c r="D21" s="12" t="s">
        <v>37</v>
      </c>
      <c r="E21" s="51">
        <v>2.5</v>
      </c>
      <c r="F21" s="54"/>
      <c r="G21" s="13"/>
      <c r="H21" s="14">
        <f t="shared" si="0"/>
        <v>0</v>
      </c>
      <c r="I21" s="14"/>
      <c r="J21" s="14"/>
      <c r="K21" s="40">
        <f t="shared" si="1"/>
        <v>0</v>
      </c>
      <c r="L21" s="47">
        <f t="shared" si="2"/>
        <v>0</v>
      </c>
      <c r="M21" s="39">
        <f t="shared" si="3"/>
        <v>0</v>
      </c>
      <c r="N21" s="39">
        <f t="shared" si="4"/>
        <v>0</v>
      </c>
      <c r="O21" s="39">
        <f t="shared" si="5"/>
        <v>0</v>
      </c>
      <c r="P21" s="40">
        <f t="shared" si="6"/>
        <v>0</v>
      </c>
    </row>
    <row r="22" spans="1:16" x14ac:dyDescent="0.2">
      <c r="A22" s="25">
        <v>5</v>
      </c>
      <c r="B22" s="151" t="s">
        <v>179</v>
      </c>
      <c r="C22" s="11" t="s">
        <v>131</v>
      </c>
      <c r="D22" s="12" t="s">
        <v>40</v>
      </c>
      <c r="E22" s="52">
        <v>6</v>
      </c>
      <c r="F22" s="54"/>
      <c r="G22" s="13"/>
      <c r="H22" s="14">
        <f t="shared" si="0"/>
        <v>0</v>
      </c>
      <c r="I22" s="14"/>
      <c r="J22" s="14"/>
      <c r="K22" s="40">
        <f t="shared" si="1"/>
        <v>0</v>
      </c>
      <c r="L22" s="47">
        <f t="shared" si="2"/>
        <v>0</v>
      </c>
      <c r="M22" s="39">
        <f t="shared" si="3"/>
        <v>0</v>
      </c>
      <c r="N22" s="39">
        <f t="shared" si="4"/>
        <v>0</v>
      </c>
      <c r="O22" s="39">
        <f t="shared" si="5"/>
        <v>0</v>
      </c>
      <c r="P22" s="40">
        <f t="shared" si="6"/>
        <v>0</v>
      </c>
    </row>
    <row r="23" spans="1:16" ht="27" customHeight="1" x14ac:dyDescent="0.2">
      <c r="A23" s="25">
        <v>6</v>
      </c>
      <c r="B23" s="151" t="s">
        <v>179</v>
      </c>
      <c r="C23" s="15" t="s">
        <v>154</v>
      </c>
      <c r="D23" s="12" t="s">
        <v>39</v>
      </c>
      <c r="E23" s="50">
        <v>1</v>
      </c>
      <c r="F23" s="54"/>
      <c r="G23" s="13"/>
      <c r="H23" s="14">
        <f t="shared" si="0"/>
        <v>0</v>
      </c>
      <c r="I23" s="14"/>
      <c r="J23" s="14"/>
      <c r="K23" s="40">
        <f t="shared" si="1"/>
        <v>0</v>
      </c>
      <c r="L23" s="47">
        <f t="shared" si="2"/>
        <v>0</v>
      </c>
      <c r="M23" s="39">
        <f t="shared" si="3"/>
        <v>0</v>
      </c>
      <c r="N23" s="39">
        <f t="shared" si="4"/>
        <v>0</v>
      </c>
      <c r="O23" s="39">
        <f t="shared" si="5"/>
        <v>0</v>
      </c>
      <c r="P23" s="40">
        <f t="shared" si="6"/>
        <v>0</v>
      </c>
    </row>
    <row r="24" spans="1:16" x14ac:dyDescent="0.2">
      <c r="A24" s="25">
        <v>7</v>
      </c>
      <c r="B24" s="151" t="s">
        <v>179</v>
      </c>
      <c r="C24" s="15" t="s">
        <v>116</v>
      </c>
      <c r="D24" s="12" t="s">
        <v>39</v>
      </c>
      <c r="E24" s="50">
        <v>2</v>
      </c>
      <c r="F24" s="54"/>
      <c r="G24" s="13"/>
      <c r="H24" s="14">
        <f t="shared" si="0"/>
        <v>0</v>
      </c>
      <c r="I24" s="14"/>
      <c r="J24" s="14"/>
      <c r="K24" s="40">
        <f t="shared" si="1"/>
        <v>0</v>
      </c>
      <c r="L24" s="47">
        <f t="shared" si="2"/>
        <v>0</v>
      </c>
      <c r="M24" s="39">
        <f t="shared" si="3"/>
        <v>0</v>
      </c>
      <c r="N24" s="39">
        <f t="shared" si="4"/>
        <v>0</v>
      </c>
      <c r="O24" s="39">
        <f t="shared" si="5"/>
        <v>0</v>
      </c>
      <c r="P24" s="40">
        <f t="shared" si="6"/>
        <v>0</v>
      </c>
    </row>
    <row r="25" spans="1:16" x14ac:dyDescent="0.2">
      <c r="A25" s="25"/>
      <c r="B25" s="10"/>
      <c r="C25" s="26" t="s">
        <v>132</v>
      </c>
      <c r="D25" s="12"/>
      <c r="E25" s="50"/>
      <c r="F25" s="54"/>
      <c r="G25" s="13"/>
      <c r="H25" s="14">
        <f t="shared" si="0"/>
        <v>0</v>
      </c>
      <c r="I25" s="14"/>
      <c r="J25" s="14"/>
      <c r="K25" s="40">
        <f t="shared" si="1"/>
        <v>0</v>
      </c>
      <c r="L25" s="47">
        <f t="shared" si="2"/>
        <v>0</v>
      </c>
      <c r="M25" s="39">
        <f t="shared" si="3"/>
        <v>0</v>
      </c>
      <c r="N25" s="39">
        <f t="shared" si="4"/>
        <v>0</v>
      </c>
      <c r="O25" s="39">
        <f t="shared" si="5"/>
        <v>0</v>
      </c>
      <c r="P25" s="40">
        <f t="shared" si="6"/>
        <v>0</v>
      </c>
    </row>
    <row r="26" spans="1:16" x14ac:dyDescent="0.2">
      <c r="A26" s="25">
        <v>1</v>
      </c>
      <c r="B26" s="151" t="s">
        <v>179</v>
      </c>
      <c r="C26" s="15" t="s">
        <v>133</v>
      </c>
      <c r="D26" s="12" t="s">
        <v>39</v>
      </c>
      <c r="E26" s="50">
        <v>1</v>
      </c>
      <c r="F26" s="54"/>
      <c r="G26" s="13"/>
      <c r="H26" s="14">
        <f t="shared" si="0"/>
        <v>0</v>
      </c>
      <c r="I26" s="14"/>
      <c r="J26" s="14"/>
      <c r="K26" s="40">
        <f t="shared" si="1"/>
        <v>0</v>
      </c>
      <c r="L26" s="47">
        <f t="shared" si="2"/>
        <v>0</v>
      </c>
      <c r="M26" s="39">
        <f t="shared" si="3"/>
        <v>0</v>
      </c>
      <c r="N26" s="39">
        <f t="shared" si="4"/>
        <v>0</v>
      </c>
      <c r="O26" s="39">
        <f t="shared" si="5"/>
        <v>0</v>
      </c>
      <c r="P26" s="40">
        <f t="shared" si="6"/>
        <v>0</v>
      </c>
    </row>
    <row r="27" spans="1:16" ht="16.5" customHeight="1" x14ac:dyDescent="0.2">
      <c r="A27" s="25">
        <v>2</v>
      </c>
      <c r="B27" s="151" t="s">
        <v>179</v>
      </c>
      <c r="C27" s="15" t="s">
        <v>134</v>
      </c>
      <c r="D27" s="12" t="s">
        <v>39</v>
      </c>
      <c r="E27" s="50">
        <v>1</v>
      </c>
      <c r="F27" s="54"/>
      <c r="G27" s="13"/>
      <c r="H27" s="14">
        <f t="shared" si="0"/>
        <v>0</v>
      </c>
      <c r="I27" s="14"/>
      <c r="J27" s="14"/>
      <c r="K27" s="40">
        <f t="shared" si="1"/>
        <v>0</v>
      </c>
      <c r="L27" s="47">
        <f t="shared" si="2"/>
        <v>0</v>
      </c>
      <c r="M27" s="39">
        <f t="shared" si="3"/>
        <v>0</v>
      </c>
      <c r="N27" s="39">
        <f t="shared" si="4"/>
        <v>0</v>
      </c>
      <c r="O27" s="39">
        <f t="shared" si="5"/>
        <v>0</v>
      </c>
      <c r="P27" s="40">
        <f t="shared" si="6"/>
        <v>0</v>
      </c>
    </row>
    <row r="28" spans="1:16" ht="25.5" customHeight="1" x14ac:dyDescent="0.2">
      <c r="A28" s="25">
        <v>3</v>
      </c>
      <c r="B28" s="151" t="s">
        <v>179</v>
      </c>
      <c r="C28" s="15" t="s">
        <v>136</v>
      </c>
      <c r="D28" s="12" t="s">
        <v>135</v>
      </c>
      <c r="E28" s="50">
        <v>1</v>
      </c>
      <c r="F28" s="54"/>
      <c r="G28" s="13"/>
      <c r="H28" s="14">
        <f t="shared" si="0"/>
        <v>0</v>
      </c>
      <c r="I28" s="14"/>
      <c r="J28" s="14"/>
      <c r="K28" s="40">
        <f t="shared" si="1"/>
        <v>0</v>
      </c>
      <c r="L28" s="47">
        <f t="shared" si="2"/>
        <v>0</v>
      </c>
      <c r="M28" s="39">
        <f t="shared" si="3"/>
        <v>0</v>
      </c>
      <c r="N28" s="39">
        <f t="shared" si="4"/>
        <v>0</v>
      </c>
      <c r="O28" s="39">
        <f t="shared" si="5"/>
        <v>0</v>
      </c>
      <c r="P28" s="40">
        <f t="shared" si="6"/>
        <v>0</v>
      </c>
    </row>
    <row r="29" spans="1:16" x14ac:dyDescent="0.2">
      <c r="A29" s="25"/>
      <c r="B29" s="6"/>
      <c r="C29" s="26" t="s">
        <v>41</v>
      </c>
      <c r="D29" s="6"/>
      <c r="E29" s="45"/>
      <c r="F29" s="55"/>
      <c r="G29" s="16"/>
      <c r="H29" s="14">
        <f t="shared" si="0"/>
        <v>0</v>
      </c>
      <c r="I29" s="14"/>
      <c r="J29" s="14"/>
      <c r="K29" s="40">
        <f t="shared" si="1"/>
        <v>0</v>
      </c>
      <c r="L29" s="47">
        <f t="shared" si="2"/>
        <v>0</v>
      </c>
      <c r="M29" s="39">
        <f t="shared" si="3"/>
        <v>0</v>
      </c>
      <c r="N29" s="39">
        <f t="shared" si="4"/>
        <v>0</v>
      </c>
      <c r="O29" s="39">
        <f t="shared" si="5"/>
        <v>0</v>
      </c>
      <c r="P29" s="40">
        <f t="shared" si="6"/>
        <v>0</v>
      </c>
    </row>
    <row r="30" spans="1:16" x14ac:dyDescent="0.2">
      <c r="A30" s="25">
        <v>1</v>
      </c>
      <c r="B30" s="151" t="s">
        <v>179</v>
      </c>
      <c r="C30" s="15" t="s">
        <v>42</v>
      </c>
      <c r="D30" s="17" t="s">
        <v>40</v>
      </c>
      <c r="E30" s="50">
        <v>6</v>
      </c>
      <c r="F30" s="54"/>
      <c r="G30" s="13"/>
      <c r="H30" s="14">
        <f t="shared" si="0"/>
        <v>0</v>
      </c>
      <c r="I30" s="14"/>
      <c r="J30" s="14"/>
      <c r="K30" s="40">
        <f t="shared" si="1"/>
        <v>0</v>
      </c>
      <c r="L30" s="47">
        <f t="shared" si="2"/>
        <v>0</v>
      </c>
      <c r="M30" s="39">
        <f t="shared" si="3"/>
        <v>0</v>
      </c>
      <c r="N30" s="39">
        <f t="shared" si="4"/>
        <v>0</v>
      </c>
      <c r="O30" s="39">
        <f t="shared" si="5"/>
        <v>0</v>
      </c>
      <c r="P30" s="40">
        <f t="shared" si="6"/>
        <v>0</v>
      </c>
    </row>
    <row r="31" spans="1:16" ht="13.5" thickBot="1" x14ac:dyDescent="0.25">
      <c r="A31" s="34">
        <v>2</v>
      </c>
      <c r="B31" s="151" t="s">
        <v>179</v>
      </c>
      <c r="C31" s="35" t="s">
        <v>43</v>
      </c>
      <c r="D31" s="36" t="s">
        <v>40</v>
      </c>
      <c r="E31" s="53">
        <v>6</v>
      </c>
      <c r="F31" s="56"/>
      <c r="G31" s="37"/>
      <c r="H31" s="14">
        <f t="shared" si="0"/>
        <v>0</v>
      </c>
      <c r="I31" s="14"/>
      <c r="J31" s="14"/>
      <c r="K31" s="40">
        <f t="shared" si="1"/>
        <v>0</v>
      </c>
      <c r="L31" s="47">
        <f t="shared" si="2"/>
        <v>0</v>
      </c>
      <c r="M31" s="39">
        <f t="shared" si="3"/>
        <v>0</v>
      </c>
      <c r="N31" s="39">
        <f t="shared" si="4"/>
        <v>0</v>
      </c>
      <c r="O31" s="39">
        <f t="shared" si="5"/>
        <v>0</v>
      </c>
      <c r="P31" s="40">
        <f t="shared" si="6"/>
        <v>0</v>
      </c>
    </row>
    <row r="32" spans="1:16" ht="13.5" thickBot="1" x14ac:dyDescent="0.25">
      <c r="A32" s="207" t="s">
        <v>38</v>
      </c>
      <c r="B32" s="238"/>
      <c r="C32" s="238"/>
      <c r="D32" s="238"/>
      <c r="E32" s="238"/>
      <c r="F32" s="238"/>
      <c r="G32" s="238"/>
      <c r="H32" s="238"/>
      <c r="I32" s="238"/>
      <c r="J32" s="238"/>
      <c r="K32" s="239"/>
      <c r="L32" s="49">
        <f>SUM(L18:L31)</f>
        <v>0</v>
      </c>
      <c r="M32" s="49">
        <f t="shared" ref="M32:P32" si="7">SUM(M18:M31)</f>
        <v>0</v>
      </c>
      <c r="N32" s="49">
        <f t="shared" si="7"/>
        <v>0</v>
      </c>
      <c r="O32" s="49">
        <f t="shared" si="7"/>
        <v>0</v>
      </c>
      <c r="P32" s="49">
        <f t="shared" si="7"/>
        <v>0</v>
      </c>
    </row>
    <row r="33" spans="2:17" x14ac:dyDescent="0.2">
      <c r="Q33" s="7"/>
    </row>
    <row r="34" spans="2:17" x14ac:dyDescent="0.2">
      <c r="P34" s="18"/>
      <c r="Q34" s="7"/>
    </row>
    <row r="35" spans="2:17" x14ac:dyDescent="0.2">
      <c r="P35" s="18"/>
    </row>
    <row r="36" spans="2:17" x14ac:dyDescent="0.2">
      <c r="B36" s="5" t="s">
        <v>10</v>
      </c>
      <c r="C36" s="8"/>
      <c r="D36" s="1" t="s">
        <v>46</v>
      </c>
    </row>
    <row r="37" spans="2:17" x14ac:dyDescent="0.2">
      <c r="C37" s="9" t="s">
        <v>11</v>
      </c>
    </row>
    <row r="38" spans="2:17" x14ac:dyDescent="0.2">
      <c r="C38" s="9"/>
    </row>
    <row r="39" spans="2:17" x14ac:dyDescent="0.2">
      <c r="B39" s="5" t="s">
        <v>47</v>
      </c>
      <c r="C39" s="8"/>
      <c r="D39" s="1" t="s">
        <v>46</v>
      </c>
    </row>
    <row r="40" spans="2:17" x14ac:dyDescent="0.2">
      <c r="C40" s="9" t="s">
        <v>11</v>
      </c>
    </row>
    <row r="42" spans="2:17" x14ac:dyDescent="0.2">
      <c r="B42" s="2" t="s">
        <v>12</v>
      </c>
      <c r="C42" s="19"/>
      <c r="D42" s="3"/>
    </row>
  </sheetData>
  <mergeCells count="11">
    <mergeCell ref="A32:K32"/>
    <mergeCell ref="L14:P14"/>
    <mergeCell ref="A1:P1"/>
    <mergeCell ref="A2:P2"/>
    <mergeCell ref="A3:P3"/>
    <mergeCell ref="A14:A15"/>
    <mergeCell ref="B14:B15"/>
    <mergeCell ref="C14:C15"/>
    <mergeCell ref="D14:D15"/>
    <mergeCell ref="E14:E15"/>
    <mergeCell ref="F14:K14"/>
  </mergeCells>
  <printOptions horizontalCentered="1"/>
  <pageMargins left="0.51181102362204722" right="0.51181102362204722" top="0.74803149606299213" bottom="0.74803149606299213" header="0.31496062992125984" footer="0.11811023622047245"/>
  <pageSetup paperSize="8" scale="95" fitToHeight="10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BE996-E754-4408-B47E-EF3B0DBA2199}">
  <dimension ref="A1:Q42"/>
  <sheetViews>
    <sheetView zoomScaleNormal="100" zoomScaleSheetLayoutView="90" workbookViewId="0">
      <selection sqref="A1:P1"/>
    </sheetView>
  </sheetViews>
  <sheetFormatPr defaultColWidth="9.140625" defaultRowHeight="12.75" x14ac:dyDescent="0.2"/>
  <cols>
    <col min="1" max="1" width="7.42578125" style="1" customWidth="1"/>
    <col min="2" max="2" width="8.5703125" style="1" customWidth="1"/>
    <col min="3" max="3" width="63.7109375" style="1" customWidth="1"/>
    <col min="4" max="4" width="6.140625" style="1" customWidth="1"/>
    <col min="5" max="5" width="7.28515625" style="1" customWidth="1"/>
    <col min="6" max="6" width="7.85546875" style="1" customWidth="1"/>
    <col min="7" max="7" width="6.42578125" style="1" customWidth="1"/>
    <col min="8" max="11" width="9.140625" style="1" customWidth="1"/>
    <col min="12" max="15" width="9.28515625" style="1" customWidth="1"/>
    <col min="16" max="16" width="10.28515625" style="1" customWidth="1"/>
    <col min="17" max="17" width="25.140625" style="1" customWidth="1"/>
    <col min="18" max="16384" width="9.140625" style="1"/>
  </cols>
  <sheetData>
    <row r="1" spans="1:16" ht="15.75" x14ac:dyDescent="0.25">
      <c r="A1" s="240" t="s">
        <v>176</v>
      </c>
      <c r="B1" s="240"/>
      <c r="C1" s="240"/>
      <c r="D1" s="240"/>
      <c r="E1" s="240"/>
      <c r="F1" s="240"/>
      <c r="G1" s="240"/>
      <c r="H1" s="240"/>
      <c r="I1" s="240" t="e">
        <v>#REF!</v>
      </c>
      <c r="J1" s="240"/>
      <c r="K1" s="240"/>
      <c r="L1" s="240"/>
      <c r="M1" s="240"/>
      <c r="N1" s="240"/>
      <c r="O1" s="240"/>
      <c r="P1" s="240"/>
    </row>
    <row r="2" spans="1:16" ht="19.5" thickBot="1" x14ac:dyDescent="0.35">
      <c r="A2" s="241" t="s">
        <v>106</v>
      </c>
      <c r="B2" s="241"/>
      <c r="C2" s="241"/>
      <c r="D2" s="241"/>
      <c r="E2" s="241"/>
      <c r="F2" s="241"/>
      <c r="G2" s="241"/>
      <c r="H2" s="241"/>
      <c r="I2" s="241"/>
      <c r="J2" s="241"/>
      <c r="K2" s="241"/>
      <c r="L2" s="241"/>
      <c r="M2" s="241"/>
      <c r="N2" s="241"/>
      <c r="O2" s="241"/>
      <c r="P2" s="241"/>
    </row>
    <row r="3" spans="1:16" x14ac:dyDescent="0.2">
      <c r="A3" s="242" t="s">
        <v>14</v>
      </c>
      <c r="B3" s="242"/>
      <c r="C3" s="242"/>
      <c r="D3" s="242"/>
      <c r="E3" s="242"/>
      <c r="F3" s="242"/>
      <c r="G3" s="242"/>
      <c r="H3" s="242"/>
      <c r="I3" s="242"/>
      <c r="J3" s="242"/>
      <c r="K3" s="242"/>
      <c r="L3" s="242"/>
      <c r="M3" s="242"/>
      <c r="N3" s="242"/>
      <c r="O3" s="242"/>
      <c r="P3" s="242"/>
    </row>
    <row r="5" spans="1:16" x14ac:dyDescent="0.2">
      <c r="A5" s="3" t="str">
        <f>'1-3'!A5</f>
        <v>Objekta nosaukums: Autostāvvietu elektronisko kontroles iekārtu elektroapgāde, Rīgā</v>
      </c>
      <c r="B5" s="3"/>
      <c r="C5" s="3"/>
      <c r="D5" s="3"/>
    </row>
    <row r="6" spans="1:16" x14ac:dyDescent="0.2">
      <c r="A6" s="3" t="str">
        <f>'1-3'!A6</f>
        <v>Būves nosaukums: Autostāvvietu elektronisko kontroles iekārtu elektroapgāde, Rīgā</v>
      </c>
      <c r="C6" s="3"/>
      <c r="D6" s="3"/>
    </row>
    <row r="7" spans="1:16" x14ac:dyDescent="0.2">
      <c r="A7" s="147" t="s">
        <v>172</v>
      </c>
      <c r="B7" s="148"/>
      <c r="C7" s="147"/>
    </row>
    <row r="8" spans="1:16" x14ac:dyDescent="0.2">
      <c r="A8" s="3" t="str">
        <f>'1-3'!A8</f>
        <v>Pasūtītājs: RP SIA "Rīgas satiksme"</v>
      </c>
      <c r="B8" s="4"/>
      <c r="C8" s="3"/>
    </row>
    <row r="9" spans="1:16" x14ac:dyDescent="0.2">
      <c r="A9" s="3" t="str">
        <f>'1-3'!A9</f>
        <v>Pasūtījuma Nr.:</v>
      </c>
      <c r="B9" s="4"/>
      <c r="C9" s="3"/>
    </row>
    <row r="10" spans="1:16" x14ac:dyDescent="0.2">
      <c r="A10" s="3" t="str">
        <f>'1-3'!A10</f>
        <v xml:space="preserve">Pretendents: </v>
      </c>
      <c r="C10" s="152">
        <f>'1-2'!C10</f>
        <v>0</v>
      </c>
    </row>
    <row r="11" spans="1:16" x14ac:dyDescent="0.2">
      <c r="O11" s="2" t="s">
        <v>48</v>
      </c>
      <c r="P11" s="20">
        <f>P32</f>
        <v>0</v>
      </c>
    </row>
    <row r="12" spans="1:16" x14ac:dyDescent="0.2">
      <c r="A12" s="1" t="s">
        <v>121</v>
      </c>
      <c r="M12" s="2"/>
      <c r="N12" s="3"/>
      <c r="O12" s="2" t="s">
        <v>5</v>
      </c>
      <c r="P12" s="146">
        <f>Kopsavilkums!I14</f>
        <v>0</v>
      </c>
    </row>
    <row r="13" spans="1:16" ht="13.5" thickBot="1" x14ac:dyDescent="0.25"/>
    <row r="14" spans="1:16" ht="12.75" customHeight="1" x14ac:dyDescent="0.2">
      <c r="A14" s="243" t="s">
        <v>6</v>
      </c>
      <c r="B14" s="245" t="s">
        <v>27</v>
      </c>
      <c r="C14" s="245" t="s">
        <v>28</v>
      </c>
      <c r="D14" s="247" t="s">
        <v>57</v>
      </c>
      <c r="E14" s="249" t="s">
        <v>56</v>
      </c>
      <c r="F14" s="251" t="s">
        <v>29</v>
      </c>
      <c r="G14" s="252"/>
      <c r="H14" s="252"/>
      <c r="I14" s="252"/>
      <c r="J14" s="252"/>
      <c r="K14" s="253"/>
      <c r="L14" s="251" t="s">
        <v>30</v>
      </c>
      <c r="M14" s="252"/>
      <c r="N14" s="252"/>
      <c r="O14" s="252"/>
      <c r="P14" s="253"/>
    </row>
    <row r="15" spans="1:16" ht="74.25" thickBot="1" x14ac:dyDescent="0.25">
      <c r="A15" s="244"/>
      <c r="B15" s="246"/>
      <c r="C15" s="246"/>
      <c r="D15" s="248"/>
      <c r="E15" s="250"/>
      <c r="F15" s="46" t="s">
        <v>31</v>
      </c>
      <c r="G15" s="23" t="s">
        <v>32</v>
      </c>
      <c r="H15" s="23" t="s">
        <v>33</v>
      </c>
      <c r="I15" s="23" t="s">
        <v>55</v>
      </c>
      <c r="J15" s="23" t="s">
        <v>34</v>
      </c>
      <c r="K15" s="24" t="s">
        <v>35</v>
      </c>
      <c r="L15" s="46" t="s">
        <v>54</v>
      </c>
      <c r="M15" s="23" t="s">
        <v>33</v>
      </c>
      <c r="N15" s="23" t="s">
        <v>55</v>
      </c>
      <c r="O15" s="23" t="s">
        <v>34</v>
      </c>
      <c r="P15" s="24" t="s">
        <v>36</v>
      </c>
    </row>
    <row r="16" spans="1:16" ht="13.5" thickBot="1" x14ac:dyDescent="0.25">
      <c r="A16" s="136">
        <v>1</v>
      </c>
      <c r="B16" s="137">
        <v>2</v>
      </c>
      <c r="C16" s="137">
        <v>3</v>
      </c>
      <c r="D16" s="137">
        <v>4</v>
      </c>
      <c r="E16" s="138">
        <v>5</v>
      </c>
      <c r="F16" s="136">
        <v>6</v>
      </c>
      <c r="G16" s="137">
        <v>7</v>
      </c>
      <c r="H16" s="137">
        <v>8</v>
      </c>
      <c r="I16" s="137">
        <v>9</v>
      </c>
      <c r="J16" s="137">
        <v>10</v>
      </c>
      <c r="K16" s="139">
        <v>11</v>
      </c>
      <c r="L16" s="136">
        <v>12</v>
      </c>
      <c r="M16" s="137">
        <v>13</v>
      </c>
      <c r="N16" s="137">
        <v>14</v>
      </c>
      <c r="O16" s="137">
        <v>15</v>
      </c>
      <c r="P16" s="139">
        <v>16</v>
      </c>
    </row>
    <row r="17" spans="1:16" x14ac:dyDescent="0.2">
      <c r="A17" s="130"/>
      <c r="B17" s="131"/>
      <c r="C17" s="132" t="s">
        <v>114</v>
      </c>
      <c r="D17" s="131"/>
      <c r="E17" s="133"/>
      <c r="F17" s="134"/>
      <c r="G17" s="131"/>
      <c r="H17" s="131"/>
      <c r="I17" s="131"/>
      <c r="J17" s="131"/>
      <c r="K17" s="135"/>
      <c r="L17" s="134"/>
      <c r="M17" s="131"/>
      <c r="N17" s="131"/>
      <c r="O17" s="131"/>
      <c r="P17" s="135"/>
    </row>
    <row r="18" spans="1:16" ht="25.5" x14ac:dyDescent="0.2">
      <c r="A18" s="25">
        <v>1</v>
      </c>
      <c r="B18" s="151" t="s">
        <v>179</v>
      </c>
      <c r="C18" s="11" t="s">
        <v>111</v>
      </c>
      <c r="D18" s="12" t="s">
        <v>40</v>
      </c>
      <c r="E18" s="50">
        <v>18</v>
      </c>
      <c r="F18" s="54"/>
      <c r="G18" s="13"/>
      <c r="H18" s="14">
        <f>ROUND(F18*G18,2)</f>
        <v>0</v>
      </c>
      <c r="I18" s="14"/>
      <c r="J18" s="14"/>
      <c r="K18" s="40">
        <f>ROUND(SUM(H18:J18),2)</f>
        <v>0</v>
      </c>
      <c r="L18" s="47">
        <f>ROUND(F18*E18,2)</f>
        <v>0</v>
      </c>
      <c r="M18" s="39">
        <f>ROUND(H18*E18,2)</f>
        <v>0</v>
      </c>
      <c r="N18" s="39">
        <f>ROUND(I18*E18,2)</f>
        <v>0</v>
      </c>
      <c r="O18" s="39">
        <f>ROUND(J18*E18,2)</f>
        <v>0</v>
      </c>
      <c r="P18" s="40">
        <f>ROUND(SUM(M18:O18),2)</f>
        <v>0</v>
      </c>
    </row>
    <row r="19" spans="1:16" ht="15.75" customHeight="1" x14ac:dyDescent="0.2">
      <c r="A19" s="25">
        <v>2</v>
      </c>
      <c r="B19" s="151" t="s">
        <v>179</v>
      </c>
      <c r="C19" s="11" t="s">
        <v>138</v>
      </c>
      <c r="D19" s="12" t="s">
        <v>40</v>
      </c>
      <c r="E19" s="51">
        <v>18</v>
      </c>
      <c r="F19" s="54"/>
      <c r="G19" s="13"/>
      <c r="H19" s="14">
        <f t="shared" ref="H19:H31" si="0">ROUND(F19*G19,2)</f>
        <v>0</v>
      </c>
      <c r="I19" s="14"/>
      <c r="J19" s="14"/>
      <c r="K19" s="40">
        <f t="shared" ref="K19:K31" si="1">ROUND(SUM(H19:J19),2)</f>
        <v>0</v>
      </c>
      <c r="L19" s="47">
        <f t="shared" ref="L19:L31" si="2">ROUND(F19*E19,2)</f>
        <v>0</v>
      </c>
      <c r="M19" s="39">
        <f t="shared" ref="M19:M31" si="3">ROUND(H19*E19,2)</f>
        <v>0</v>
      </c>
      <c r="N19" s="39">
        <f t="shared" ref="N19:N31" si="4">ROUND(I19*E19,2)</f>
        <v>0</v>
      </c>
      <c r="O19" s="39">
        <f t="shared" ref="O19:O31" si="5">ROUND(J19*E19,2)</f>
        <v>0</v>
      </c>
      <c r="P19" s="40">
        <f t="shared" ref="P19:P31" si="6">ROUND(SUM(M19:O19),2)</f>
        <v>0</v>
      </c>
    </row>
    <row r="20" spans="1:16" x14ac:dyDescent="0.2">
      <c r="A20" s="25">
        <v>3</v>
      </c>
      <c r="B20" s="151" t="s">
        <v>179</v>
      </c>
      <c r="C20" s="11" t="s">
        <v>119</v>
      </c>
      <c r="D20" s="12" t="s">
        <v>37</v>
      </c>
      <c r="E20" s="51">
        <v>4</v>
      </c>
      <c r="F20" s="54"/>
      <c r="G20" s="13"/>
      <c r="H20" s="14">
        <f t="shared" si="0"/>
        <v>0</v>
      </c>
      <c r="I20" s="14"/>
      <c r="J20" s="14"/>
      <c r="K20" s="40">
        <f t="shared" si="1"/>
        <v>0</v>
      </c>
      <c r="L20" s="47">
        <f t="shared" si="2"/>
        <v>0</v>
      </c>
      <c r="M20" s="39">
        <f t="shared" si="3"/>
        <v>0</v>
      </c>
      <c r="N20" s="39">
        <f t="shared" si="4"/>
        <v>0</v>
      </c>
      <c r="O20" s="39">
        <f t="shared" si="5"/>
        <v>0</v>
      </c>
      <c r="P20" s="40">
        <f t="shared" si="6"/>
        <v>0</v>
      </c>
    </row>
    <row r="21" spans="1:16" x14ac:dyDescent="0.2">
      <c r="A21" s="25">
        <v>4</v>
      </c>
      <c r="B21" s="151" t="s">
        <v>179</v>
      </c>
      <c r="C21" s="11" t="s">
        <v>120</v>
      </c>
      <c r="D21" s="12" t="s">
        <v>37</v>
      </c>
      <c r="E21" s="51">
        <v>4</v>
      </c>
      <c r="F21" s="54"/>
      <c r="G21" s="13"/>
      <c r="H21" s="14">
        <f t="shared" si="0"/>
        <v>0</v>
      </c>
      <c r="I21" s="14"/>
      <c r="J21" s="14"/>
      <c r="K21" s="40">
        <f t="shared" si="1"/>
        <v>0</v>
      </c>
      <c r="L21" s="47">
        <f t="shared" si="2"/>
        <v>0</v>
      </c>
      <c r="M21" s="39">
        <f t="shared" si="3"/>
        <v>0</v>
      </c>
      <c r="N21" s="39">
        <f t="shared" si="4"/>
        <v>0</v>
      </c>
      <c r="O21" s="39">
        <f t="shared" si="5"/>
        <v>0</v>
      </c>
      <c r="P21" s="40">
        <f t="shared" si="6"/>
        <v>0</v>
      </c>
    </row>
    <row r="22" spans="1:16" x14ac:dyDescent="0.2">
      <c r="A22" s="25">
        <v>5</v>
      </c>
      <c r="B22" s="151" t="s">
        <v>179</v>
      </c>
      <c r="C22" s="11" t="s">
        <v>141</v>
      </c>
      <c r="D22" s="12" t="s">
        <v>37</v>
      </c>
      <c r="E22" s="51">
        <v>0.5</v>
      </c>
      <c r="F22" s="54"/>
      <c r="G22" s="13"/>
      <c r="H22" s="14">
        <f t="shared" si="0"/>
        <v>0</v>
      </c>
      <c r="I22" s="14"/>
      <c r="J22" s="14"/>
      <c r="K22" s="40">
        <f t="shared" si="1"/>
        <v>0</v>
      </c>
      <c r="L22" s="47">
        <f t="shared" si="2"/>
        <v>0</v>
      </c>
      <c r="M22" s="39">
        <f t="shared" si="3"/>
        <v>0</v>
      </c>
      <c r="N22" s="39">
        <f t="shared" si="4"/>
        <v>0</v>
      </c>
      <c r="O22" s="39">
        <f t="shared" si="5"/>
        <v>0</v>
      </c>
      <c r="P22" s="40">
        <f t="shared" si="6"/>
        <v>0</v>
      </c>
    </row>
    <row r="23" spans="1:16" x14ac:dyDescent="0.2">
      <c r="A23" s="25">
        <v>6</v>
      </c>
      <c r="B23" s="151" t="s">
        <v>179</v>
      </c>
      <c r="C23" s="11" t="s">
        <v>142</v>
      </c>
      <c r="D23" s="12" t="s">
        <v>37</v>
      </c>
      <c r="E23" s="51">
        <v>0.5</v>
      </c>
      <c r="F23" s="54"/>
      <c r="G23" s="13"/>
      <c r="H23" s="14">
        <f t="shared" si="0"/>
        <v>0</v>
      </c>
      <c r="I23" s="14"/>
      <c r="J23" s="14"/>
      <c r="K23" s="40">
        <f t="shared" si="1"/>
        <v>0</v>
      </c>
      <c r="L23" s="47">
        <f t="shared" si="2"/>
        <v>0</v>
      </c>
      <c r="M23" s="39">
        <f t="shared" si="3"/>
        <v>0</v>
      </c>
      <c r="N23" s="39">
        <f t="shared" si="4"/>
        <v>0</v>
      </c>
      <c r="O23" s="39">
        <f t="shared" si="5"/>
        <v>0</v>
      </c>
      <c r="P23" s="40">
        <f t="shared" si="6"/>
        <v>0</v>
      </c>
    </row>
    <row r="24" spans="1:16" x14ac:dyDescent="0.2">
      <c r="A24" s="25">
        <v>7</v>
      </c>
      <c r="B24" s="151" t="s">
        <v>179</v>
      </c>
      <c r="C24" s="11" t="s">
        <v>139</v>
      </c>
      <c r="D24" s="12" t="s">
        <v>40</v>
      </c>
      <c r="E24" s="52">
        <v>18</v>
      </c>
      <c r="F24" s="54"/>
      <c r="G24" s="13"/>
      <c r="H24" s="14">
        <f t="shared" si="0"/>
        <v>0</v>
      </c>
      <c r="I24" s="14"/>
      <c r="J24" s="14"/>
      <c r="K24" s="40">
        <f t="shared" si="1"/>
        <v>0</v>
      </c>
      <c r="L24" s="47">
        <f t="shared" si="2"/>
        <v>0</v>
      </c>
      <c r="M24" s="39">
        <f t="shared" si="3"/>
        <v>0</v>
      </c>
      <c r="N24" s="39">
        <f t="shared" si="4"/>
        <v>0</v>
      </c>
      <c r="O24" s="39">
        <f t="shared" si="5"/>
        <v>0</v>
      </c>
      <c r="P24" s="40">
        <f t="shared" si="6"/>
        <v>0</v>
      </c>
    </row>
    <row r="25" spans="1:16" ht="30" customHeight="1" x14ac:dyDescent="0.2">
      <c r="A25" s="25">
        <v>8</v>
      </c>
      <c r="B25" s="151" t="s">
        <v>179</v>
      </c>
      <c r="C25" s="15" t="s">
        <v>154</v>
      </c>
      <c r="D25" s="12" t="s">
        <v>39</v>
      </c>
      <c r="E25" s="50">
        <v>1</v>
      </c>
      <c r="F25" s="54"/>
      <c r="G25" s="13"/>
      <c r="H25" s="14">
        <f t="shared" si="0"/>
        <v>0</v>
      </c>
      <c r="I25" s="14"/>
      <c r="J25" s="14"/>
      <c r="K25" s="40">
        <f t="shared" si="1"/>
        <v>0</v>
      </c>
      <c r="L25" s="47">
        <f t="shared" si="2"/>
        <v>0</v>
      </c>
      <c r="M25" s="39">
        <f t="shared" si="3"/>
        <v>0</v>
      </c>
      <c r="N25" s="39">
        <f t="shared" si="4"/>
        <v>0</v>
      </c>
      <c r="O25" s="39">
        <f t="shared" si="5"/>
        <v>0</v>
      </c>
      <c r="P25" s="40">
        <f t="shared" si="6"/>
        <v>0</v>
      </c>
    </row>
    <row r="26" spans="1:16" x14ac:dyDescent="0.2">
      <c r="A26" s="25">
        <v>9</v>
      </c>
      <c r="B26" s="151" t="s">
        <v>179</v>
      </c>
      <c r="C26" s="15" t="s">
        <v>115</v>
      </c>
      <c r="D26" s="12" t="s">
        <v>39</v>
      </c>
      <c r="E26" s="50">
        <v>1</v>
      </c>
      <c r="F26" s="54"/>
      <c r="G26" s="13"/>
      <c r="H26" s="14">
        <f t="shared" si="0"/>
        <v>0</v>
      </c>
      <c r="I26" s="14"/>
      <c r="J26" s="14"/>
      <c r="K26" s="40">
        <f t="shared" si="1"/>
        <v>0</v>
      </c>
      <c r="L26" s="47">
        <f t="shared" si="2"/>
        <v>0</v>
      </c>
      <c r="M26" s="39">
        <f t="shared" si="3"/>
        <v>0</v>
      </c>
      <c r="N26" s="39">
        <f t="shared" si="4"/>
        <v>0</v>
      </c>
      <c r="O26" s="39">
        <f t="shared" si="5"/>
        <v>0</v>
      </c>
      <c r="P26" s="40">
        <f t="shared" si="6"/>
        <v>0</v>
      </c>
    </row>
    <row r="27" spans="1:16" ht="25.5" x14ac:dyDescent="0.2">
      <c r="A27" s="25">
        <v>10</v>
      </c>
      <c r="B27" s="151" t="s">
        <v>179</v>
      </c>
      <c r="C27" s="15" t="s">
        <v>117</v>
      </c>
      <c r="D27" s="12" t="s">
        <v>39</v>
      </c>
      <c r="E27" s="50">
        <v>2</v>
      </c>
      <c r="F27" s="54"/>
      <c r="G27" s="13"/>
      <c r="H27" s="14">
        <f t="shared" si="0"/>
        <v>0</v>
      </c>
      <c r="I27" s="14"/>
      <c r="J27" s="14"/>
      <c r="K27" s="40">
        <f t="shared" si="1"/>
        <v>0</v>
      </c>
      <c r="L27" s="47">
        <f t="shared" si="2"/>
        <v>0</v>
      </c>
      <c r="M27" s="39">
        <f t="shared" si="3"/>
        <v>0</v>
      </c>
      <c r="N27" s="39">
        <f t="shared" si="4"/>
        <v>0</v>
      </c>
      <c r="O27" s="39">
        <f t="shared" si="5"/>
        <v>0</v>
      </c>
      <c r="P27" s="40">
        <f t="shared" si="6"/>
        <v>0</v>
      </c>
    </row>
    <row r="28" spans="1:16" ht="25.5" x14ac:dyDescent="0.2">
      <c r="A28" s="25">
        <v>11</v>
      </c>
      <c r="B28" s="151" t="s">
        <v>179</v>
      </c>
      <c r="C28" s="15" t="s">
        <v>140</v>
      </c>
      <c r="D28" s="12" t="s">
        <v>40</v>
      </c>
      <c r="E28" s="50">
        <v>1</v>
      </c>
      <c r="F28" s="54"/>
      <c r="G28" s="13"/>
      <c r="H28" s="14">
        <f t="shared" si="0"/>
        <v>0</v>
      </c>
      <c r="I28" s="14"/>
      <c r="J28" s="14"/>
      <c r="K28" s="40">
        <f t="shared" si="1"/>
        <v>0</v>
      </c>
      <c r="L28" s="47">
        <f t="shared" si="2"/>
        <v>0</v>
      </c>
      <c r="M28" s="39">
        <f t="shared" si="3"/>
        <v>0</v>
      </c>
      <c r="N28" s="39">
        <f t="shared" si="4"/>
        <v>0</v>
      </c>
      <c r="O28" s="39">
        <f t="shared" si="5"/>
        <v>0</v>
      </c>
      <c r="P28" s="40">
        <f t="shared" si="6"/>
        <v>0</v>
      </c>
    </row>
    <row r="29" spans="1:16" x14ac:dyDescent="0.2">
      <c r="A29" s="25"/>
      <c r="B29" s="6"/>
      <c r="C29" s="26" t="s">
        <v>41</v>
      </c>
      <c r="D29" s="6"/>
      <c r="E29" s="45"/>
      <c r="F29" s="55"/>
      <c r="G29" s="16"/>
      <c r="H29" s="14">
        <f t="shared" si="0"/>
        <v>0</v>
      </c>
      <c r="I29" s="14"/>
      <c r="J29" s="14"/>
      <c r="K29" s="40">
        <f t="shared" si="1"/>
        <v>0</v>
      </c>
      <c r="L29" s="47">
        <f t="shared" si="2"/>
        <v>0</v>
      </c>
      <c r="M29" s="39">
        <f t="shared" si="3"/>
        <v>0</v>
      </c>
      <c r="N29" s="39">
        <f t="shared" si="4"/>
        <v>0</v>
      </c>
      <c r="O29" s="39">
        <f t="shared" si="5"/>
        <v>0</v>
      </c>
      <c r="P29" s="40">
        <f t="shared" si="6"/>
        <v>0</v>
      </c>
    </row>
    <row r="30" spans="1:16" x14ac:dyDescent="0.2">
      <c r="A30" s="25">
        <v>1</v>
      </c>
      <c r="B30" s="151" t="s">
        <v>179</v>
      </c>
      <c r="C30" s="15" t="s">
        <v>42</v>
      </c>
      <c r="D30" s="17" t="s">
        <v>40</v>
      </c>
      <c r="E30" s="50">
        <v>18</v>
      </c>
      <c r="F30" s="54"/>
      <c r="G30" s="13"/>
      <c r="H30" s="14">
        <f t="shared" si="0"/>
        <v>0</v>
      </c>
      <c r="I30" s="14"/>
      <c r="J30" s="14"/>
      <c r="K30" s="40">
        <f t="shared" si="1"/>
        <v>0</v>
      </c>
      <c r="L30" s="47">
        <f t="shared" si="2"/>
        <v>0</v>
      </c>
      <c r="M30" s="39">
        <f t="shared" si="3"/>
        <v>0</v>
      </c>
      <c r="N30" s="39">
        <f t="shared" si="4"/>
        <v>0</v>
      </c>
      <c r="O30" s="39">
        <f t="shared" si="5"/>
        <v>0</v>
      </c>
      <c r="P30" s="40">
        <f t="shared" si="6"/>
        <v>0</v>
      </c>
    </row>
    <row r="31" spans="1:16" ht="13.5" thickBot="1" x14ac:dyDescent="0.25">
      <c r="A31" s="34">
        <v>2</v>
      </c>
      <c r="B31" s="151" t="s">
        <v>179</v>
      </c>
      <c r="C31" s="35" t="s">
        <v>43</v>
      </c>
      <c r="D31" s="36" t="s">
        <v>40</v>
      </c>
      <c r="E31" s="53">
        <v>18</v>
      </c>
      <c r="F31" s="56"/>
      <c r="G31" s="37"/>
      <c r="H31" s="14">
        <f t="shared" si="0"/>
        <v>0</v>
      </c>
      <c r="I31" s="14"/>
      <c r="J31" s="14"/>
      <c r="K31" s="40">
        <f t="shared" si="1"/>
        <v>0</v>
      </c>
      <c r="L31" s="47">
        <f t="shared" si="2"/>
        <v>0</v>
      </c>
      <c r="M31" s="39">
        <f t="shared" si="3"/>
        <v>0</v>
      </c>
      <c r="N31" s="39">
        <f t="shared" si="4"/>
        <v>0</v>
      </c>
      <c r="O31" s="39">
        <f t="shared" si="5"/>
        <v>0</v>
      </c>
      <c r="P31" s="40">
        <f t="shared" si="6"/>
        <v>0</v>
      </c>
    </row>
    <row r="32" spans="1:16" ht="13.5" thickBot="1" x14ac:dyDescent="0.25">
      <c r="A32" s="207" t="s">
        <v>38</v>
      </c>
      <c r="B32" s="238"/>
      <c r="C32" s="238"/>
      <c r="D32" s="238"/>
      <c r="E32" s="238"/>
      <c r="F32" s="238"/>
      <c r="G32" s="238"/>
      <c r="H32" s="238"/>
      <c r="I32" s="238"/>
      <c r="J32" s="238"/>
      <c r="K32" s="239"/>
      <c r="L32" s="49">
        <f>SUM(L18:L31)</f>
        <v>0</v>
      </c>
      <c r="M32" s="43">
        <f>SUM(M18:M31)</f>
        <v>0</v>
      </c>
      <c r="N32" s="43">
        <f>SUM(N18:N31)</f>
        <v>0</v>
      </c>
      <c r="O32" s="43">
        <f>SUM(O18:O31)</f>
        <v>0</v>
      </c>
      <c r="P32" s="44">
        <f>SUM(P18:P31)</f>
        <v>0</v>
      </c>
    </row>
    <row r="33" spans="2:17" x14ac:dyDescent="0.2">
      <c r="Q33" s="7"/>
    </row>
    <row r="34" spans="2:17" x14ac:dyDescent="0.2">
      <c r="P34" s="18"/>
      <c r="Q34" s="7"/>
    </row>
    <row r="35" spans="2:17" x14ac:dyDescent="0.2">
      <c r="P35" s="18"/>
    </row>
    <row r="36" spans="2:17" x14ac:dyDescent="0.2">
      <c r="B36" s="5" t="s">
        <v>10</v>
      </c>
      <c r="C36" s="8"/>
      <c r="D36" s="1" t="s">
        <v>46</v>
      </c>
    </row>
    <row r="37" spans="2:17" x14ac:dyDescent="0.2">
      <c r="C37" s="9" t="s">
        <v>11</v>
      </c>
    </row>
    <row r="38" spans="2:17" x14ac:dyDescent="0.2">
      <c r="C38" s="9"/>
    </row>
    <row r="39" spans="2:17" x14ac:dyDescent="0.2">
      <c r="B39" s="5" t="s">
        <v>47</v>
      </c>
      <c r="C39" s="8"/>
      <c r="D39" s="1" t="s">
        <v>46</v>
      </c>
    </row>
    <row r="40" spans="2:17" x14ac:dyDescent="0.2">
      <c r="C40" s="9" t="s">
        <v>11</v>
      </c>
    </row>
    <row r="42" spans="2:17" x14ac:dyDescent="0.2">
      <c r="B42" s="2" t="s">
        <v>12</v>
      </c>
      <c r="C42" s="19"/>
      <c r="D42" s="3"/>
    </row>
  </sheetData>
  <mergeCells count="11">
    <mergeCell ref="A32:K32"/>
    <mergeCell ref="L14:P14"/>
    <mergeCell ref="A1:P1"/>
    <mergeCell ref="A2:P2"/>
    <mergeCell ref="A3:P3"/>
    <mergeCell ref="A14:A15"/>
    <mergeCell ref="B14:B15"/>
    <mergeCell ref="C14:C15"/>
    <mergeCell ref="D14:D15"/>
    <mergeCell ref="E14:E15"/>
    <mergeCell ref="F14:K14"/>
  </mergeCells>
  <printOptions horizontalCentered="1"/>
  <pageMargins left="0.51181102362204722" right="0.51181102362204722" top="0.74803149606299213" bottom="0.74803149606299213" header="0.31496062992125984" footer="0.11811023622047245"/>
  <pageSetup paperSize="8" scale="95" fitToHeight="10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E7B11-76D8-4409-AE26-F54B39924D70}">
  <dimension ref="A1:Q39"/>
  <sheetViews>
    <sheetView zoomScaleNormal="100" zoomScaleSheetLayoutView="90" workbookViewId="0">
      <selection activeCell="C5" sqref="C5"/>
    </sheetView>
  </sheetViews>
  <sheetFormatPr defaultColWidth="9.140625" defaultRowHeight="12.75" x14ac:dyDescent="0.2"/>
  <cols>
    <col min="1" max="1" width="7.42578125" style="1" customWidth="1"/>
    <col min="2" max="2" width="8.5703125" style="1" customWidth="1"/>
    <col min="3" max="3" width="63.5703125" style="1" customWidth="1"/>
    <col min="4" max="4" width="6.140625" style="1" customWidth="1"/>
    <col min="5" max="5" width="7.28515625" style="1" customWidth="1"/>
    <col min="6" max="6" width="7.85546875" style="1" customWidth="1"/>
    <col min="7" max="7" width="6.42578125" style="1" customWidth="1"/>
    <col min="8" max="11" width="9.140625" style="1" customWidth="1"/>
    <col min="12" max="15" width="9.28515625" style="1" customWidth="1"/>
    <col min="16" max="16" width="10.28515625" style="1" customWidth="1"/>
    <col min="17" max="17" width="25.140625" style="1" customWidth="1"/>
    <col min="18" max="16384" width="9.140625" style="1"/>
  </cols>
  <sheetData>
    <row r="1" spans="1:16" ht="15.75" x14ac:dyDescent="0.25">
      <c r="A1" s="240" t="s">
        <v>175</v>
      </c>
      <c r="B1" s="240"/>
      <c r="C1" s="240"/>
      <c r="D1" s="240"/>
      <c r="E1" s="240"/>
      <c r="F1" s="240"/>
      <c r="G1" s="240"/>
      <c r="H1" s="240"/>
      <c r="I1" s="240" t="e">
        <v>#REF!</v>
      </c>
      <c r="J1" s="240"/>
      <c r="K1" s="240"/>
      <c r="L1" s="240"/>
      <c r="M1" s="240"/>
      <c r="N1" s="240"/>
      <c r="O1" s="240"/>
      <c r="P1" s="240"/>
    </row>
    <row r="2" spans="1:16" ht="19.5" thickBot="1" x14ac:dyDescent="0.35">
      <c r="A2" s="241" t="s">
        <v>143</v>
      </c>
      <c r="B2" s="241"/>
      <c r="C2" s="241"/>
      <c r="D2" s="241"/>
      <c r="E2" s="241"/>
      <c r="F2" s="241"/>
      <c r="G2" s="241"/>
      <c r="H2" s="241"/>
      <c r="I2" s="241"/>
      <c r="J2" s="241"/>
      <c r="K2" s="241"/>
      <c r="L2" s="241"/>
      <c r="M2" s="241"/>
      <c r="N2" s="241"/>
      <c r="O2" s="241"/>
      <c r="P2" s="241"/>
    </row>
    <row r="3" spans="1:16" x14ac:dyDescent="0.2">
      <c r="A3" s="242" t="s">
        <v>14</v>
      </c>
      <c r="B3" s="242"/>
      <c r="C3" s="242"/>
      <c r="D3" s="242"/>
      <c r="E3" s="242"/>
      <c r="F3" s="242"/>
      <c r="G3" s="242"/>
      <c r="H3" s="242"/>
      <c r="I3" s="242"/>
      <c r="J3" s="242"/>
      <c r="K3" s="242"/>
      <c r="L3" s="242"/>
      <c r="M3" s="242"/>
      <c r="N3" s="242"/>
      <c r="O3" s="242"/>
      <c r="P3" s="242"/>
    </row>
    <row r="5" spans="1:16" x14ac:dyDescent="0.2">
      <c r="A5" s="3" t="str">
        <f>'1-4'!A5</f>
        <v>Objekta nosaukums: Autostāvvietu elektronisko kontroles iekārtu elektroapgāde, Rīgā</v>
      </c>
      <c r="B5" s="3"/>
      <c r="C5" s="3"/>
      <c r="D5" s="3"/>
    </row>
    <row r="6" spans="1:16" x14ac:dyDescent="0.2">
      <c r="A6" s="3" t="str">
        <f>'1-4'!A6</f>
        <v>Būves nosaukums: Autostāvvietu elektronisko kontroles iekārtu elektroapgāde, Rīgā</v>
      </c>
      <c r="C6" s="3"/>
      <c r="D6" s="3"/>
    </row>
    <row r="7" spans="1:16" x14ac:dyDescent="0.2">
      <c r="A7" s="147" t="s">
        <v>173</v>
      </c>
      <c r="B7" s="148"/>
      <c r="C7" s="147"/>
    </row>
    <row r="8" spans="1:16" x14ac:dyDescent="0.2">
      <c r="A8" s="3" t="str">
        <f>'1-4'!A8</f>
        <v>Pasūtītājs: RP SIA "Rīgas satiksme"</v>
      </c>
      <c r="B8" s="4"/>
      <c r="C8" s="3"/>
    </row>
    <row r="9" spans="1:16" x14ac:dyDescent="0.2">
      <c r="A9" s="3" t="str">
        <f>'1-4'!A9</f>
        <v>Pasūtījuma Nr.:</v>
      </c>
      <c r="B9" s="4"/>
      <c r="C9" s="3"/>
    </row>
    <row r="10" spans="1:16" x14ac:dyDescent="0.2">
      <c r="A10" s="3" t="str">
        <f>'1-4'!A10</f>
        <v xml:space="preserve">Pretendents: </v>
      </c>
      <c r="C10" s="152">
        <f>'1-2'!C10</f>
        <v>0</v>
      </c>
    </row>
    <row r="11" spans="1:16" x14ac:dyDescent="0.2">
      <c r="O11" s="2" t="s">
        <v>48</v>
      </c>
      <c r="P11" s="20">
        <f>P29</f>
        <v>0</v>
      </c>
    </row>
    <row r="12" spans="1:16" x14ac:dyDescent="0.2">
      <c r="A12" s="1" t="s">
        <v>121</v>
      </c>
      <c r="M12" s="2"/>
      <c r="N12" s="3"/>
      <c r="O12" s="2" t="s">
        <v>5</v>
      </c>
      <c r="P12" s="146">
        <f>Kopsavilkums!I14</f>
        <v>0</v>
      </c>
    </row>
    <row r="13" spans="1:16" ht="13.5" thickBot="1" x14ac:dyDescent="0.25"/>
    <row r="14" spans="1:16" ht="12.75" customHeight="1" x14ac:dyDescent="0.2">
      <c r="A14" s="243" t="s">
        <v>6</v>
      </c>
      <c r="B14" s="245" t="s">
        <v>27</v>
      </c>
      <c r="C14" s="245" t="s">
        <v>28</v>
      </c>
      <c r="D14" s="247" t="s">
        <v>57</v>
      </c>
      <c r="E14" s="249" t="s">
        <v>56</v>
      </c>
      <c r="F14" s="251" t="s">
        <v>29</v>
      </c>
      <c r="G14" s="252"/>
      <c r="H14" s="252"/>
      <c r="I14" s="252"/>
      <c r="J14" s="252"/>
      <c r="K14" s="253"/>
      <c r="L14" s="251" t="s">
        <v>30</v>
      </c>
      <c r="M14" s="252"/>
      <c r="N14" s="252"/>
      <c r="O14" s="252"/>
      <c r="P14" s="253"/>
    </row>
    <row r="15" spans="1:16" ht="74.25" thickBot="1" x14ac:dyDescent="0.25">
      <c r="A15" s="244"/>
      <c r="B15" s="246"/>
      <c r="C15" s="246"/>
      <c r="D15" s="248"/>
      <c r="E15" s="250"/>
      <c r="F15" s="46" t="s">
        <v>31</v>
      </c>
      <c r="G15" s="23" t="s">
        <v>32</v>
      </c>
      <c r="H15" s="23" t="s">
        <v>33</v>
      </c>
      <c r="I15" s="23" t="s">
        <v>55</v>
      </c>
      <c r="J15" s="23" t="s">
        <v>34</v>
      </c>
      <c r="K15" s="24" t="s">
        <v>35</v>
      </c>
      <c r="L15" s="46" t="s">
        <v>54</v>
      </c>
      <c r="M15" s="23" t="s">
        <v>33</v>
      </c>
      <c r="N15" s="23" t="s">
        <v>55</v>
      </c>
      <c r="O15" s="23" t="s">
        <v>34</v>
      </c>
      <c r="P15" s="24" t="s">
        <v>36</v>
      </c>
    </row>
    <row r="16" spans="1:16" ht="13.5" thickBot="1" x14ac:dyDescent="0.25">
      <c r="A16" s="136">
        <v>1</v>
      </c>
      <c r="B16" s="137">
        <v>2</v>
      </c>
      <c r="C16" s="137">
        <v>3</v>
      </c>
      <c r="D16" s="137">
        <v>4</v>
      </c>
      <c r="E16" s="138">
        <v>5</v>
      </c>
      <c r="F16" s="136">
        <v>6</v>
      </c>
      <c r="G16" s="137">
        <v>7</v>
      </c>
      <c r="H16" s="137">
        <v>8</v>
      </c>
      <c r="I16" s="137">
        <v>9</v>
      </c>
      <c r="J16" s="137">
        <v>10</v>
      </c>
      <c r="K16" s="139">
        <v>11</v>
      </c>
      <c r="L16" s="136">
        <v>12</v>
      </c>
      <c r="M16" s="137">
        <v>13</v>
      </c>
      <c r="N16" s="137">
        <v>14</v>
      </c>
      <c r="O16" s="137">
        <v>15</v>
      </c>
      <c r="P16" s="139">
        <v>16</v>
      </c>
    </row>
    <row r="17" spans="1:17" x14ac:dyDescent="0.2">
      <c r="A17" s="130"/>
      <c r="B17" s="131"/>
      <c r="C17" s="132" t="s">
        <v>114</v>
      </c>
      <c r="D17" s="131"/>
      <c r="E17" s="133"/>
      <c r="F17" s="134"/>
      <c r="G17" s="131"/>
      <c r="H17" s="131"/>
      <c r="I17" s="131"/>
      <c r="J17" s="131"/>
      <c r="K17" s="135"/>
      <c r="L17" s="134"/>
      <c r="M17" s="131"/>
      <c r="N17" s="131"/>
      <c r="O17" s="131"/>
      <c r="P17" s="135"/>
    </row>
    <row r="18" spans="1:17" ht="25.5" x14ac:dyDescent="0.2">
      <c r="A18" s="25">
        <v>1</v>
      </c>
      <c r="B18" s="151" t="s">
        <v>179</v>
      </c>
      <c r="C18" s="11" t="s">
        <v>111</v>
      </c>
      <c r="D18" s="12" t="s">
        <v>40</v>
      </c>
      <c r="E18" s="50">
        <v>23</v>
      </c>
      <c r="F18" s="54"/>
      <c r="G18" s="13"/>
      <c r="H18" s="14">
        <f>ROUND(F18*G18,2)</f>
        <v>0</v>
      </c>
      <c r="I18" s="14"/>
      <c r="J18" s="14"/>
      <c r="K18" s="40">
        <f>ROUND(SUM(H18:J18),2)</f>
        <v>0</v>
      </c>
      <c r="L18" s="47">
        <f>ROUND(F18*E18,2)</f>
        <v>0</v>
      </c>
      <c r="M18" s="39">
        <f>ROUND(H18*E18,2)</f>
        <v>0</v>
      </c>
      <c r="N18" s="39">
        <f>ROUND(I18*E18,2)</f>
        <v>0</v>
      </c>
      <c r="O18" s="39">
        <f>ROUND(J18*E18,2)</f>
        <v>0</v>
      </c>
      <c r="P18" s="40">
        <f>ROUND(SUM(M18:O18),2)</f>
        <v>0</v>
      </c>
    </row>
    <row r="19" spans="1:17" ht="20.25" customHeight="1" x14ac:dyDescent="0.2">
      <c r="A19" s="25">
        <v>2</v>
      </c>
      <c r="B19" s="151" t="s">
        <v>179</v>
      </c>
      <c r="C19" s="11" t="s">
        <v>144</v>
      </c>
      <c r="D19" s="12" t="s">
        <v>40</v>
      </c>
      <c r="E19" s="51">
        <v>23</v>
      </c>
      <c r="F19" s="54"/>
      <c r="G19" s="13"/>
      <c r="H19" s="14">
        <f t="shared" ref="H19:H28" si="0">ROUND(F19*G19,2)</f>
        <v>0</v>
      </c>
      <c r="I19" s="14"/>
      <c r="J19" s="14"/>
      <c r="K19" s="40">
        <f t="shared" ref="K19:K28" si="1">ROUND(SUM(H19:J19),2)</f>
        <v>0</v>
      </c>
      <c r="L19" s="47">
        <f t="shared" ref="L19:L28" si="2">ROUND(F19*E19,2)</f>
        <v>0</v>
      </c>
      <c r="M19" s="39">
        <f t="shared" ref="M19:M28" si="3">ROUND(H19*E19,2)</f>
        <v>0</v>
      </c>
      <c r="N19" s="39">
        <f t="shared" ref="N19:N28" si="4">ROUND(I19*E19,2)</f>
        <v>0</v>
      </c>
      <c r="O19" s="39">
        <f t="shared" ref="O19:O28" si="5">ROUND(J19*E19,2)</f>
        <v>0</v>
      </c>
      <c r="P19" s="40">
        <f t="shared" ref="P19:P28" si="6">ROUND(SUM(M19:O19),2)</f>
        <v>0</v>
      </c>
    </row>
    <row r="20" spans="1:17" x14ac:dyDescent="0.2">
      <c r="A20" s="25">
        <v>3</v>
      </c>
      <c r="B20" s="151" t="s">
        <v>179</v>
      </c>
      <c r="C20" s="11" t="s">
        <v>141</v>
      </c>
      <c r="D20" s="12" t="s">
        <v>37</v>
      </c>
      <c r="E20" s="51">
        <v>9</v>
      </c>
      <c r="F20" s="54"/>
      <c r="G20" s="13"/>
      <c r="H20" s="14">
        <f t="shared" si="0"/>
        <v>0</v>
      </c>
      <c r="I20" s="14"/>
      <c r="J20" s="14"/>
      <c r="K20" s="40">
        <f t="shared" si="1"/>
        <v>0</v>
      </c>
      <c r="L20" s="47">
        <f t="shared" si="2"/>
        <v>0</v>
      </c>
      <c r="M20" s="39">
        <f t="shared" si="3"/>
        <v>0</v>
      </c>
      <c r="N20" s="39">
        <f t="shared" si="4"/>
        <v>0</v>
      </c>
      <c r="O20" s="39">
        <f t="shared" si="5"/>
        <v>0</v>
      </c>
      <c r="P20" s="40">
        <f t="shared" si="6"/>
        <v>0</v>
      </c>
    </row>
    <row r="21" spans="1:17" x14ac:dyDescent="0.2">
      <c r="A21" s="25">
        <v>4</v>
      </c>
      <c r="B21" s="151" t="s">
        <v>179</v>
      </c>
      <c r="C21" s="11" t="s">
        <v>146</v>
      </c>
      <c r="D21" s="12" t="s">
        <v>37</v>
      </c>
      <c r="E21" s="51">
        <v>9</v>
      </c>
      <c r="F21" s="54"/>
      <c r="G21" s="13"/>
      <c r="H21" s="14">
        <f t="shared" si="0"/>
        <v>0</v>
      </c>
      <c r="I21" s="14"/>
      <c r="J21" s="14"/>
      <c r="K21" s="40">
        <f t="shared" si="1"/>
        <v>0</v>
      </c>
      <c r="L21" s="47">
        <f t="shared" si="2"/>
        <v>0</v>
      </c>
      <c r="M21" s="39">
        <f t="shared" si="3"/>
        <v>0</v>
      </c>
      <c r="N21" s="39">
        <f t="shared" si="4"/>
        <v>0</v>
      </c>
      <c r="O21" s="39">
        <f t="shared" si="5"/>
        <v>0</v>
      </c>
      <c r="P21" s="40">
        <f t="shared" si="6"/>
        <v>0</v>
      </c>
    </row>
    <row r="22" spans="1:17" x14ac:dyDescent="0.2">
      <c r="A22" s="25">
        <v>5</v>
      </c>
      <c r="B22" s="151" t="s">
        <v>179</v>
      </c>
      <c r="C22" s="11" t="s">
        <v>145</v>
      </c>
      <c r="D22" s="12" t="s">
        <v>40</v>
      </c>
      <c r="E22" s="52">
        <v>25</v>
      </c>
      <c r="F22" s="54"/>
      <c r="G22" s="13"/>
      <c r="H22" s="14">
        <f t="shared" si="0"/>
        <v>0</v>
      </c>
      <c r="I22" s="14"/>
      <c r="J22" s="14"/>
      <c r="K22" s="40">
        <f t="shared" si="1"/>
        <v>0</v>
      </c>
      <c r="L22" s="47">
        <f t="shared" si="2"/>
        <v>0</v>
      </c>
      <c r="M22" s="39">
        <f t="shared" si="3"/>
        <v>0</v>
      </c>
      <c r="N22" s="39">
        <f t="shared" si="4"/>
        <v>0</v>
      </c>
      <c r="O22" s="39">
        <f t="shared" si="5"/>
        <v>0</v>
      </c>
      <c r="P22" s="40">
        <f t="shared" si="6"/>
        <v>0</v>
      </c>
    </row>
    <row r="23" spans="1:17" ht="30" customHeight="1" x14ac:dyDescent="0.2">
      <c r="A23" s="25">
        <v>6</v>
      </c>
      <c r="B23" s="151" t="s">
        <v>179</v>
      </c>
      <c r="C23" s="15" t="s">
        <v>154</v>
      </c>
      <c r="D23" s="12" t="s">
        <v>39</v>
      </c>
      <c r="E23" s="50">
        <v>1</v>
      </c>
      <c r="F23" s="54"/>
      <c r="G23" s="13"/>
      <c r="H23" s="14">
        <f t="shared" si="0"/>
        <v>0</v>
      </c>
      <c r="I23" s="14"/>
      <c r="J23" s="14"/>
      <c r="K23" s="40">
        <f t="shared" si="1"/>
        <v>0</v>
      </c>
      <c r="L23" s="47">
        <f t="shared" si="2"/>
        <v>0</v>
      </c>
      <c r="M23" s="39">
        <f t="shared" si="3"/>
        <v>0</v>
      </c>
      <c r="N23" s="39">
        <f t="shared" si="4"/>
        <v>0</v>
      </c>
      <c r="O23" s="39">
        <f t="shared" si="5"/>
        <v>0</v>
      </c>
      <c r="P23" s="40">
        <f t="shared" si="6"/>
        <v>0</v>
      </c>
    </row>
    <row r="24" spans="1:17" x14ac:dyDescent="0.2">
      <c r="A24" s="25">
        <v>7</v>
      </c>
      <c r="B24" s="151" t="s">
        <v>179</v>
      </c>
      <c r="C24" s="15" t="s">
        <v>115</v>
      </c>
      <c r="D24" s="12" t="s">
        <v>39</v>
      </c>
      <c r="E24" s="50">
        <v>1</v>
      </c>
      <c r="F24" s="54"/>
      <c r="G24" s="13"/>
      <c r="H24" s="14">
        <f t="shared" si="0"/>
        <v>0</v>
      </c>
      <c r="I24" s="14"/>
      <c r="J24" s="14"/>
      <c r="K24" s="40">
        <f t="shared" si="1"/>
        <v>0</v>
      </c>
      <c r="L24" s="47">
        <f t="shared" si="2"/>
        <v>0</v>
      </c>
      <c r="M24" s="39">
        <f t="shared" si="3"/>
        <v>0</v>
      </c>
      <c r="N24" s="39">
        <f t="shared" si="4"/>
        <v>0</v>
      </c>
      <c r="O24" s="39">
        <f t="shared" si="5"/>
        <v>0</v>
      </c>
      <c r="P24" s="40">
        <f t="shared" si="6"/>
        <v>0</v>
      </c>
    </row>
    <row r="25" spans="1:17" ht="25.5" x14ac:dyDescent="0.2">
      <c r="A25" s="25">
        <v>8</v>
      </c>
      <c r="B25" s="151" t="s">
        <v>179</v>
      </c>
      <c r="C25" s="15" t="s">
        <v>117</v>
      </c>
      <c r="D25" s="12" t="s">
        <v>39</v>
      </c>
      <c r="E25" s="50">
        <v>2</v>
      </c>
      <c r="F25" s="54"/>
      <c r="G25" s="13"/>
      <c r="H25" s="14">
        <f t="shared" si="0"/>
        <v>0</v>
      </c>
      <c r="I25" s="14"/>
      <c r="J25" s="14"/>
      <c r="K25" s="40">
        <f t="shared" si="1"/>
        <v>0</v>
      </c>
      <c r="L25" s="47">
        <f t="shared" si="2"/>
        <v>0</v>
      </c>
      <c r="M25" s="39">
        <f t="shared" si="3"/>
        <v>0</v>
      </c>
      <c r="N25" s="39">
        <f t="shared" si="4"/>
        <v>0</v>
      </c>
      <c r="O25" s="39">
        <f t="shared" si="5"/>
        <v>0</v>
      </c>
      <c r="P25" s="40">
        <f t="shared" si="6"/>
        <v>0</v>
      </c>
    </row>
    <row r="26" spans="1:17" x14ac:dyDescent="0.2">
      <c r="A26" s="25"/>
      <c r="B26" s="6"/>
      <c r="C26" s="26" t="s">
        <v>41</v>
      </c>
      <c r="D26" s="6"/>
      <c r="E26" s="45"/>
      <c r="F26" s="55"/>
      <c r="G26" s="16"/>
      <c r="H26" s="14">
        <f t="shared" si="0"/>
        <v>0</v>
      </c>
      <c r="I26" s="14"/>
      <c r="J26" s="14"/>
      <c r="K26" s="40">
        <f t="shared" si="1"/>
        <v>0</v>
      </c>
      <c r="L26" s="47">
        <f t="shared" si="2"/>
        <v>0</v>
      </c>
      <c r="M26" s="39">
        <f t="shared" si="3"/>
        <v>0</v>
      </c>
      <c r="N26" s="39">
        <f t="shared" si="4"/>
        <v>0</v>
      </c>
      <c r="O26" s="39">
        <f t="shared" si="5"/>
        <v>0</v>
      </c>
      <c r="P26" s="40">
        <f t="shared" si="6"/>
        <v>0</v>
      </c>
    </row>
    <row r="27" spans="1:17" x14ac:dyDescent="0.2">
      <c r="A27" s="25">
        <v>1</v>
      </c>
      <c r="B27" s="151" t="s">
        <v>179</v>
      </c>
      <c r="C27" s="15" t="s">
        <v>42</v>
      </c>
      <c r="D27" s="17" t="s">
        <v>40</v>
      </c>
      <c r="E27" s="50">
        <v>23</v>
      </c>
      <c r="F27" s="54"/>
      <c r="G27" s="13"/>
      <c r="H27" s="14">
        <f t="shared" si="0"/>
        <v>0</v>
      </c>
      <c r="I27" s="14"/>
      <c r="J27" s="14"/>
      <c r="K27" s="40">
        <f t="shared" si="1"/>
        <v>0</v>
      </c>
      <c r="L27" s="47">
        <f t="shared" si="2"/>
        <v>0</v>
      </c>
      <c r="M27" s="39">
        <f t="shared" si="3"/>
        <v>0</v>
      </c>
      <c r="N27" s="39">
        <f t="shared" si="4"/>
        <v>0</v>
      </c>
      <c r="O27" s="39">
        <f t="shared" si="5"/>
        <v>0</v>
      </c>
      <c r="P27" s="40">
        <f t="shared" si="6"/>
        <v>0</v>
      </c>
    </row>
    <row r="28" spans="1:17" ht="13.5" thickBot="1" x14ac:dyDescent="0.25">
      <c r="A28" s="34">
        <v>2</v>
      </c>
      <c r="B28" s="151" t="s">
        <v>179</v>
      </c>
      <c r="C28" s="35" t="s">
        <v>43</v>
      </c>
      <c r="D28" s="36" t="s">
        <v>40</v>
      </c>
      <c r="E28" s="53">
        <v>23</v>
      </c>
      <c r="F28" s="56"/>
      <c r="G28" s="37"/>
      <c r="H28" s="14">
        <f t="shared" si="0"/>
        <v>0</v>
      </c>
      <c r="I28" s="14"/>
      <c r="J28" s="14"/>
      <c r="K28" s="40">
        <f t="shared" si="1"/>
        <v>0</v>
      </c>
      <c r="L28" s="47">
        <f t="shared" si="2"/>
        <v>0</v>
      </c>
      <c r="M28" s="39">
        <f t="shared" si="3"/>
        <v>0</v>
      </c>
      <c r="N28" s="39">
        <f t="shared" si="4"/>
        <v>0</v>
      </c>
      <c r="O28" s="39">
        <f t="shared" si="5"/>
        <v>0</v>
      </c>
      <c r="P28" s="40">
        <f t="shared" si="6"/>
        <v>0</v>
      </c>
    </row>
    <row r="29" spans="1:17" ht="13.5" thickBot="1" x14ac:dyDescent="0.25">
      <c r="A29" s="207" t="s">
        <v>38</v>
      </c>
      <c r="B29" s="238"/>
      <c r="C29" s="238"/>
      <c r="D29" s="238"/>
      <c r="E29" s="238"/>
      <c r="F29" s="238"/>
      <c r="G29" s="238"/>
      <c r="H29" s="238"/>
      <c r="I29" s="238"/>
      <c r="J29" s="238"/>
      <c r="K29" s="239"/>
      <c r="L29" s="49">
        <f>SUM(L18:L28)</f>
        <v>0</v>
      </c>
      <c r="M29" s="49">
        <f t="shared" ref="M29:P29" si="7">SUM(M18:M28)</f>
        <v>0</v>
      </c>
      <c r="N29" s="49">
        <f t="shared" si="7"/>
        <v>0</v>
      </c>
      <c r="O29" s="49">
        <f t="shared" si="7"/>
        <v>0</v>
      </c>
      <c r="P29" s="49">
        <f t="shared" si="7"/>
        <v>0</v>
      </c>
    </row>
    <row r="30" spans="1:17" x14ac:dyDescent="0.2">
      <c r="Q30" s="7"/>
    </row>
    <row r="31" spans="1:17" x14ac:dyDescent="0.2">
      <c r="P31" s="18"/>
      <c r="Q31" s="7"/>
    </row>
    <row r="32" spans="1:17" x14ac:dyDescent="0.2">
      <c r="P32" s="18"/>
    </row>
    <row r="33" spans="2:4" x14ac:dyDescent="0.2">
      <c r="B33" s="5" t="s">
        <v>10</v>
      </c>
      <c r="C33" s="8"/>
      <c r="D33" s="1" t="s">
        <v>46</v>
      </c>
    </row>
    <row r="34" spans="2:4" x14ac:dyDescent="0.2">
      <c r="C34" s="9" t="s">
        <v>11</v>
      </c>
    </row>
    <row r="35" spans="2:4" x14ac:dyDescent="0.2">
      <c r="C35" s="9"/>
    </row>
    <row r="36" spans="2:4" x14ac:dyDescent="0.2">
      <c r="B36" s="5" t="s">
        <v>47</v>
      </c>
      <c r="C36" s="8"/>
      <c r="D36" s="1" t="s">
        <v>46</v>
      </c>
    </row>
    <row r="37" spans="2:4" x14ac:dyDescent="0.2">
      <c r="C37" s="9" t="s">
        <v>11</v>
      </c>
    </row>
    <row r="39" spans="2:4" x14ac:dyDescent="0.2">
      <c r="B39" s="2" t="s">
        <v>12</v>
      </c>
      <c r="C39" s="19"/>
      <c r="D39" s="3"/>
    </row>
  </sheetData>
  <mergeCells count="11">
    <mergeCell ref="A29:K29"/>
    <mergeCell ref="L14:P14"/>
    <mergeCell ref="A1:P1"/>
    <mergeCell ref="A2:P2"/>
    <mergeCell ref="A3:P3"/>
    <mergeCell ref="A14:A15"/>
    <mergeCell ref="B14:B15"/>
    <mergeCell ref="C14:C15"/>
    <mergeCell ref="D14:D15"/>
    <mergeCell ref="E14:E15"/>
    <mergeCell ref="F14:K14"/>
  </mergeCells>
  <printOptions horizontalCentered="1"/>
  <pageMargins left="0.51181102362204722" right="0.51181102362204722" top="0.74803149606299213" bottom="0.74803149606299213" header="0.31496062992125984" footer="0.11811023622047245"/>
  <pageSetup paperSize="8" scale="95" fitToHeight="10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570B4-8F1A-4926-9133-DF6A82DFA6FB}">
  <dimension ref="A1:Q40"/>
  <sheetViews>
    <sheetView zoomScaleNormal="100" zoomScaleSheetLayoutView="90" workbookViewId="0">
      <selection sqref="A1:P1"/>
    </sheetView>
  </sheetViews>
  <sheetFormatPr defaultColWidth="9.140625" defaultRowHeight="12.75" x14ac:dyDescent="0.2"/>
  <cols>
    <col min="1" max="1" width="7.42578125" style="1" customWidth="1"/>
    <col min="2" max="2" width="8.5703125" style="1" customWidth="1"/>
    <col min="3" max="3" width="63.42578125" style="1" customWidth="1"/>
    <col min="4" max="4" width="6.140625" style="1" customWidth="1"/>
    <col min="5" max="5" width="7.28515625" style="1" customWidth="1"/>
    <col min="6" max="6" width="7.85546875" style="1" customWidth="1"/>
    <col min="7" max="7" width="6.42578125" style="1" customWidth="1"/>
    <col min="8" max="11" width="9.140625" style="1" customWidth="1"/>
    <col min="12" max="15" width="9.28515625" style="1" customWidth="1"/>
    <col min="16" max="16" width="10.28515625" style="1" customWidth="1"/>
    <col min="17" max="17" width="25.140625" style="1" customWidth="1"/>
    <col min="18" max="16384" width="9.140625" style="1"/>
  </cols>
  <sheetData>
    <row r="1" spans="1:16" ht="15.75" x14ac:dyDescent="0.25">
      <c r="A1" s="240" t="s">
        <v>174</v>
      </c>
      <c r="B1" s="240"/>
      <c r="C1" s="240"/>
      <c r="D1" s="240"/>
      <c r="E1" s="240"/>
      <c r="F1" s="240"/>
      <c r="G1" s="240"/>
      <c r="H1" s="240"/>
      <c r="I1" s="240" t="e">
        <v>#REF!</v>
      </c>
      <c r="J1" s="240"/>
      <c r="K1" s="240"/>
      <c r="L1" s="240"/>
      <c r="M1" s="240"/>
      <c r="N1" s="240"/>
      <c r="O1" s="240"/>
      <c r="P1" s="240"/>
    </row>
    <row r="2" spans="1:16" ht="19.5" thickBot="1" x14ac:dyDescent="0.35">
      <c r="A2" s="241" t="s">
        <v>107</v>
      </c>
      <c r="B2" s="241"/>
      <c r="C2" s="241"/>
      <c r="D2" s="241"/>
      <c r="E2" s="241"/>
      <c r="F2" s="241"/>
      <c r="G2" s="241"/>
      <c r="H2" s="241"/>
      <c r="I2" s="241"/>
      <c r="J2" s="241"/>
      <c r="K2" s="241"/>
      <c r="L2" s="241"/>
      <c r="M2" s="241"/>
      <c r="N2" s="241"/>
      <c r="O2" s="241"/>
      <c r="P2" s="241"/>
    </row>
    <row r="3" spans="1:16" x14ac:dyDescent="0.2">
      <c r="A3" s="242" t="s">
        <v>14</v>
      </c>
      <c r="B3" s="242"/>
      <c r="C3" s="242"/>
      <c r="D3" s="242"/>
      <c r="E3" s="242"/>
      <c r="F3" s="242"/>
      <c r="G3" s="242"/>
      <c r="H3" s="242"/>
      <c r="I3" s="242"/>
      <c r="J3" s="242"/>
      <c r="K3" s="242"/>
      <c r="L3" s="242"/>
      <c r="M3" s="242"/>
      <c r="N3" s="242"/>
      <c r="O3" s="242"/>
      <c r="P3" s="242"/>
    </row>
    <row r="5" spans="1:16" x14ac:dyDescent="0.2">
      <c r="A5" s="3" t="str">
        <f>'1-5'!A5</f>
        <v>Objekta nosaukums: Autostāvvietu elektronisko kontroles iekārtu elektroapgāde, Rīgā</v>
      </c>
      <c r="B5" s="3"/>
      <c r="C5" s="3"/>
      <c r="D5" s="3"/>
    </row>
    <row r="6" spans="1:16" x14ac:dyDescent="0.2">
      <c r="A6" s="3" t="str">
        <f>'1-5'!A6</f>
        <v>Būves nosaukums: Autostāvvietu elektronisko kontroles iekārtu elektroapgāde, Rīgā</v>
      </c>
      <c r="C6" s="3"/>
      <c r="D6" s="3"/>
    </row>
    <row r="7" spans="1:16" x14ac:dyDescent="0.2">
      <c r="A7" s="147" t="s">
        <v>147</v>
      </c>
      <c r="B7" s="148"/>
      <c r="C7" s="147"/>
    </row>
    <row r="8" spans="1:16" x14ac:dyDescent="0.2">
      <c r="A8" s="3" t="str">
        <f>'1-5'!A8</f>
        <v>Pasūtītājs: RP SIA "Rīgas satiksme"</v>
      </c>
      <c r="B8" s="4"/>
      <c r="C8" s="3"/>
    </row>
    <row r="9" spans="1:16" x14ac:dyDescent="0.2">
      <c r="A9" s="3" t="str">
        <f>'1-5'!A9</f>
        <v>Pasūtījuma Nr.:</v>
      </c>
      <c r="B9" s="4"/>
      <c r="C9" s="3"/>
    </row>
    <row r="10" spans="1:16" x14ac:dyDescent="0.2">
      <c r="A10" s="3" t="str">
        <f>'1-5'!A10</f>
        <v xml:space="preserve">Pretendents: </v>
      </c>
      <c r="C10" s="152">
        <f>'1-2'!C10</f>
        <v>0</v>
      </c>
    </row>
    <row r="11" spans="1:16" x14ac:dyDescent="0.2">
      <c r="O11" s="2" t="s">
        <v>48</v>
      </c>
      <c r="P11" s="20">
        <f>P30</f>
        <v>0</v>
      </c>
    </row>
    <row r="12" spans="1:16" x14ac:dyDescent="0.2">
      <c r="A12" s="1" t="s">
        <v>121</v>
      </c>
      <c r="M12" s="2"/>
      <c r="N12" s="3"/>
      <c r="O12" s="2" t="s">
        <v>5</v>
      </c>
      <c r="P12" s="146">
        <f>Kopsavilkums!I14</f>
        <v>0</v>
      </c>
    </row>
    <row r="13" spans="1:16" ht="13.5" thickBot="1" x14ac:dyDescent="0.25"/>
    <row r="14" spans="1:16" ht="12.75" customHeight="1" x14ac:dyDescent="0.2">
      <c r="A14" s="243" t="s">
        <v>6</v>
      </c>
      <c r="B14" s="245" t="s">
        <v>27</v>
      </c>
      <c r="C14" s="245" t="s">
        <v>28</v>
      </c>
      <c r="D14" s="247" t="s">
        <v>57</v>
      </c>
      <c r="E14" s="249" t="s">
        <v>56</v>
      </c>
      <c r="F14" s="251" t="s">
        <v>29</v>
      </c>
      <c r="G14" s="252"/>
      <c r="H14" s="252"/>
      <c r="I14" s="252"/>
      <c r="J14" s="252"/>
      <c r="K14" s="253"/>
      <c r="L14" s="251" t="s">
        <v>30</v>
      </c>
      <c r="M14" s="252"/>
      <c r="N14" s="252"/>
      <c r="O14" s="252"/>
      <c r="P14" s="253"/>
    </row>
    <row r="15" spans="1:16" ht="74.25" thickBot="1" x14ac:dyDescent="0.25">
      <c r="A15" s="244"/>
      <c r="B15" s="246"/>
      <c r="C15" s="246"/>
      <c r="D15" s="248"/>
      <c r="E15" s="250"/>
      <c r="F15" s="46" t="s">
        <v>31</v>
      </c>
      <c r="G15" s="23" t="s">
        <v>32</v>
      </c>
      <c r="H15" s="23" t="s">
        <v>33</v>
      </c>
      <c r="I15" s="23" t="s">
        <v>55</v>
      </c>
      <c r="J15" s="23" t="s">
        <v>34</v>
      </c>
      <c r="K15" s="24" t="s">
        <v>35</v>
      </c>
      <c r="L15" s="46" t="s">
        <v>54</v>
      </c>
      <c r="M15" s="23" t="s">
        <v>33</v>
      </c>
      <c r="N15" s="23" t="s">
        <v>55</v>
      </c>
      <c r="O15" s="23" t="s">
        <v>34</v>
      </c>
      <c r="P15" s="24" t="s">
        <v>36</v>
      </c>
    </row>
    <row r="16" spans="1:16" ht="13.5" thickBot="1" x14ac:dyDescent="0.25">
      <c r="A16" s="136">
        <v>1</v>
      </c>
      <c r="B16" s="137">
        <v>2</v>
      </c>
      <c r="C16" s="137">
        <v>3</v>
      </c>
      <c r="D16" s="137">
        <v>4</v>
      </c>
      <c r="E16" s="138">
        <v>5</v>
      </c>
      <c r="F16" s="136">
        <v>6</v>
      </c>
      <c r="G16" s="137">
        <v>7</v>
      </c>
      <c r="H16" s="137">
        <v>8</v>
      </c>
      <c r="I16" s="137">
        <v>9</v>
      </c>
      <c r="J16" s="137">
        <v>10</v>
      </c>
      <c r="K16" s="139">
        <v>11</v>
      </c>
      <c r="L16" s="136">
        <v>12</v>
      </c>
      <c r="M16" s="137">
        <v>13</v>
      </c>
      <c r="N16" s="137">
        <v>14</v>
      </c>
      <c r="O16" s="137">
        <v>15</v>
      </c>
      <c r="P16" s="139">
        <v>16</v>
      </c>
    </row>
    <row r="17" spans="1:17" x14ac:dyDescent="0.2">
      <c r="A17" s="130"/>
      <c r="B17" s="131"/>
      <c r="C17" s="132" t="s">
        <v>114</v>
      </c>
      <c r="D17" s="131"/>
      <c r="E17" s="133"/>
      <c r="F17" s="134"/>
      <c r="G17" s="131"/>
      <c r="H17" s="131"/>
      <c r="I17" s="131"/>
      <c r="J17" s="131"/>
      <c r="K17" s="135"/>
      <c r="L17" s="134"/>
      <c r="M17" s="131"/>
      <c r="N17" s="131"/>
      <c r="O17" s="131"/>
      <c r="P17" s="135"/>
    </row>
    <row r="18" spans="1:17" ht="25.5" x14ac:dyDescent="0.2">
      <c r="A18" s="25">
        <v>1</v>
      </c>
      <c r="B18" s="151" t="s">
        <v>179</v>
      </c>
      <c r="C18" s="11" t="s">
        <v>111</v>
      </c>
      <c r="D18" s="12" t="s">
        <v>40</v>
      </c>
      <c r="E18" s="50">
        <v>8</v>
      </c>
      <c r="F18" s="54"/>
      <c r="G18" s="13"/>
      <c r="H18" s="14">
        <f>ROUND(F18*G18,2)</f>
        <v>0</v>
      </c>
      <c r="I18" s="14"/>
      <c r="J18" s="14"/>
      <c r="K18" s="40">
        <f>ROUND(SUM(H18:J18),2)</f>
        <v>0</v>
      </c>
      <c r="L18" s="47">
        <f>ROUND(F18*E18,2)</f>
        <v>0</v>
      </c>
      <c r="M18" s="39">
        <f>ROUND(H18*E18,2)</f>
        <v>0</v>
      </c>
      <c r="N18" s="39">
        <f>ROUND(I18*E18,2)</f>
        <v>0</v>
      </c>
      <c r="O18" s="39">
        <f>ROUND(J18*E18,2)</f>
        <v>0</v>
      </c>
      <c r="P18" s="40">
        <f>ROUND(SUM(M18:O18),2)</f>
        <v>0</v>
      </c>
    </row>
    <row r="19" spans="1:17" ht="25.5" x14ac:dyDescent="0.2">
      <c r="A19" s="25">
        <v>2</v>
      </c>
      <c r="B19" s="151" t="s">
        <v>179</v>
      </c>
      <c r="C19" s="11" t="s">
        <v>137</v>
      </c>
      <c r="D19" s="12" t="s">
        <v>40</v>
      </c>
      <c r="E19" s="51">
        <v>8</v>
      </c>
      <c r="F19" s="54"/>
      <c r="G19" s="13"/>
      <c r="H19" s="14">
        <f t="shared" ref="H19:H29" si="0">ROUND(F19*G19,2)</f>
        <v>0</v>
      </c>
      <c r="I19" s="14"/>
      <c r="J19" s="14"/>
      <c r="K19" s="40">
        <f t="shared" ref="K19:K29" si="1">ROUND(SUM(H19:J19),2)</f>
        <v>0</v>
      </c>
      <c r="L19" s="47">
        <f t="shared" ref="L19:L29" si="2">ROUND(F19*E19,2)</f>
        <v>0</v>
      </c>
      <c r="M19" s="39">
        <f t="shared" ref="M19:M29" si="3">ROUND(H19*E19,2)</f>
        <v>0</v>
      </c>
      <c r="N19" s="39">
        <f t="shared" ref="N19:N29" si="4">ROUND(I19*E19,2)</f>
        <v>0</v>
      </c>
      <c r="O19" s="39">
        <f t="shared" ref="O19:O29" si="5">ROUND(J19*E19,2)</f>
        <v>0</v>
      </c>
      <c r="P19" s="40">
        <f t="shared" ref="P19:P29" si="6">ROUND(SUM(M19:O19),2)</f>
        <v>0</v>
      </c>
    </row>
    <row r="20" spans="1:17" x14ac:dyDescent="0.2">
      <c r="A20" s="25">
        <v>3</v>
      </c>
      <c r="B20" s="151" t="s">
        <v>179</v>
      </c>
      <c r="C20" s="11" t="s">
        <v>141</v>
      </c>
      <c r="D20" s="12" t="s">
        <v>37</v>
      </c>
      <c r="E20" s="51">
        <v>4</v>
      </c>
      <c r="F20" s="54"/>
      <c r="G20" s="13"/>
      <c r="H20" s="14">
        <f t="shared" si="0"/>
        <v>0</v>
      </c>
      <c r="I20" s="14"/>
      <c r="J20" s="14"/>
      <c r="K20" s="40">
        <f t="shared" si="1"/>
        <v>0</v>
      </c>
      <c r="L20" s="47">
        <f t="shared" si="2"/>
        <v>0</v>
      </c>
      <c r="M20" s="39">
        <f t="shared" si="3"/>
        <v>0</v>
      </c>
      <c r="N20" s="39">
        <f t="shared" si="4"/>
        <v>0</v>
      </c>
      <c r="O20" s="39">
        <f t="shared" si="5"/>
        <v>0</v>
      </c>
      <c r="P20" s="40">
        <f t="shared" si="6"/>
        <v>0</v>
      </c>
    </row>
    <row r="21" spans="1:17" x14ac:dyDescent="0.2">
      <c r="A21" s="25">
        <v>4</v>
      </c>
      <c r="B21" s="151" t="s">
        <v>179</v>
      </c>
      <c r="C21" s="11" t="s">
        <v>148</v>
      </c>
      <c r="D21" s="12" t="s">
        <v>37</v>
      </c>
      <c r="E21" s="51">
        <v>4</v>
      </c>
      <c r="F21" s="54"/>
      <c r="G21" s="13"/>
      <c r="H21" s="14">
        <f t="shared" si="0"/>
        <v>0</v>
      </c>
      <c r="I21" s="14"/>
      <c r="J21" s="14"/>
      <c r="K21" s="40">
        <f t="shared" si="1"/>
        <v>0</v>
      </c>
      <c r="L21" s="47">
        <f t="shared" si="2"/>
        <v>0</v>
      </c>
      <c r="M21" s="39">
        <f t="shared" si="3"/>
        <v>0</v>
      </c>
      <c r="N21" s="39">
        <f t="shared" si="4"/>
        <v>0</v>
      </c>
      <c r="O21" s="39">
        <f t="shared" si="5"/>
        <v>0</v>
      </c>
      <c r="P21" s="40">
        <f t="shared" si="6"/>
        <v>0</v>
      </c>
    </row>
    <row r="22" spans="1:17" x14ac:dyDescent="0.2">
      <c r="A22" s="25">
        <v>5</v>
      </c>
      <c r="B22" s="151" t="s">
        <v>179</v>
      </c>
      <c r="C22" s="11" t="s">
        <v>149</v>
      </c>
      <c r="D22" s="12" t="s">
        <v>40</v>
      </c>
      <c r="E22" s="52">
        <v>10</v>
      </c>
      <c r="F22" s="54"/>
      <c r="G22" s="13"/>
      <c r="H22" s="14">
        <f t="shared" si="0"/>
        <v>0</v>
      </c>
      <c r="I22" s="14"/>
      <c r="J22" s="14"/>
      <c r="K22" s="40">
        <f t="shared" si="1"/>
        <v>0</v>
      </c>
      <c r="L22" s="47">
        <f t="shared" si="2"/>
        <v>0</v>
      </c>
      <c r="M22" s="39">
        <f t="shared" si="3"/>
        <v>0</v>
      </c>
      <c r="N22" s="39">
        <f t="shared" si="4"/>
        <v>0</v>
      </c>
      <c r="O22" s="39">
        <f t="shared" si="5"/>
        <v>0</v>
      </c>
      <c r="P22" s="40">
        <f t="shared" si="6"/>
        <v>0</v>
      </c>
    </row>
    <row r="23" spans="1:17" ht="32.25" customHeight="1" x14ac:dyDescent="0.2">
      <c r="A23" s="25">
        <v>6</v>
      </c>
      <c r="B23" s="151" t="s">
        <v>179</v>
      </c>
      <c r="C23" s="15" t="s">
        <v>154</v>
      </c>
      <c r="D23" s="12" t="s">
        <v>39</v>
      </c>
      <c r="E23" s="50">
        <v>1</v>
      </c>
      <c r="F23" s="54"/>
      <c r="G23" s="13"/>
      <c r="H23" s="14">
        <f t="shared" si="0"/>
        <v>0</v>
      </c>
      <c r="I23" s="14"/>
      <c r="J23" s="14"/>
      <c r="K23" s="40">
        <f t="shared" si="1"/>
        <v>0</v>
      </c>
      <c r="L23" s="47">
        <f t="shared" si="2"/>
        <v>0</v>
      </c>
      <c r="M23" s="39">
        <f t="shared" si="3"/>
        <v>0</v>
      </c>
      <c r="N23" s="39">
        <f t="shared" si="4"/>
        <v>0</v>
      </c>
      <c r="O23" s="39">
        <f t="shared" si="5"/>
        <v>0</v>
      </c>
      <c r="P23" s="40">
        <f t="shared" si="6"/>
        <v>0</v>
      </c>
    </row>
    <row r="24" spans="1:17" x14ac:dyDescent="0.2">
      <c r="A24" s="25">
        <v>7</v>
      </c>
      <c r="B24" s="151" t="s">
        <v>179</v>
      </c>
      <c r="C24" s="15" t="s">
        <v>115</v>
      </c>
      <c r="D24" s="12" t="s">
        <v>39</v>
      </c>
      <c r="E24" s="50">
        <v>1</v>
      </c>
      <c r="F24" s="54"/>
      <c r="G24" s="13"/>
      <c r="H24" s="14">
        <f t="shared" si="0"/>
        <v>0</v>
      </c>
      <c r="I24" s="14"/>
      <c r="J24" s="14"/>
      <c r="K24" s="40">
        <f t="shared" si="1"/>
        <v>0</v>
      </c>
      <c r="L24" s="47">
        <f t="shared" si="2"/>
        <v>0</v>
      </c>
      <c r="M24" s="39">
        <f t="shared" si="3"/>
        <v>0</v>
      </c>
      <c r="N24" s="39">
        <f t="shared" si="4"/>
        <v>0</v>
      </c>
      <c r="O24" s="39">
        <f t="shared" si="5"/>
        <v>0</v>
      </c>
      <c r="P24" s="40">
        <f t="shared" si="6"/>
        <v>0</v>
      </c>
    </row>
    <row r="25" spans="1:17" ht="25.5" x14ac:dyDescent="0.2">
      <c r="A25" s="25">
        <v>8</v>
      </c>
      <c r="B25" s="151" t="s">
        <v>179</v>
      </c>
      <c r="C25" s="15" t="s">
        <v>117</v>
      </c>
      <c r="D25" s="12" t="s">
        <v>39</v>
      </c>
      <c r="E25" s="50">
        <v>2</v>
      </c>
      <c r="F25" s="54"/>
      <c r="G25" s="13"/>
      <c r="H25" s="14">
        <f t="shared" si="0"/>
        <v>0</v>
      </c>
      <c r="I25" s="14"/>
      <c r="J25" s="14"/>
      <c r="K25" s="40">
        <f t="shared" si="1"/>
        <v>0</v>
      </c>
      <c r="L25" s="47">
        <f t="shared" si="2"/>
        <v>0</v>
      </c>
      <c r="M25" s="39">
        <f t="shared" si="3"/>
        <v>0</v>
      </c>
      <c r="N25" s="39">
        <f t="shared" si="4"/>
        <v>0</v>
      </c>
      <c r="O25" s="39">
        <f t="shared" si="5"/>
        <v>0</v>
      </c>
      <c r="P25" s="40">
        <f t="shared" si="6"/>
        <v>0</v>
      </c>
    </row>
    <row r="26" spans="1:17" x14ac:dyDescent="0.2">
      <c r="A26" s="25">
        <v>9</v>
      </c>
      <c r="B26" s="151" t="s">
        <v>179</v>
      </c>
      <c r="C26" s="15" t="s">
        <v>153</v>
      </c>
      <c r="D26" s="12" t="s">
        <v>37</v>
      </c>
      <c r="E26" s="50">
        <v>0.5</v>
      </c>
      <c r="F26" s="54"/>
      <c r="G26" s="13"/>
      <c r="H26" s="14">
        <f t="shared" si="0"/>
        <v>0</v>
      </c>
      <c r="I26" s="14"/>
      <c r="J26" s="14"/>
      <c r="K26" s="40">
        <f t="shared" si="1"/>
        <v>0</v>
      </c>
      <c r="L26" s="47">
        <f t="shared" si="2"/>
        <v>0</v>
      </c>
      <c r="M26" s="39">
        <f t="shared" si="3"/>
        <v>0</v>
      </c>
      <c r="N26" s="39">
        <f t="shared" si="4"/>
        <v>0</v>
      </c>
      <c r="O26" s="39">
        <f t="shared" si="5"/>
        <v>0</v>
      </c>
      <c r="P26" s="40">
        <f t="shared" si="6"/>
        <v>0</v>
      </c>
    </row>
    <row r="27" spans="1:17" x14ac:dyDescent="0.2">
      <c r="A27" s="25"/>
      <c r="B27" s="6"/>
      <c r="C27" s="26" t="s">
        <v>41</v>
      </c>
      <c r="D27" s="6"/>
      <c r="E27" s="45"/>
      <c r="F27" s="55"/>
      <c r="G27" s="16"/>
      <c r="H27" s="14">
        <f t="shared" si="0"/>
        <v>0</v>
      </c>
      <c r="I27" s="14"/>
      <c r="J27" s="14"/>
      <c r="K27" s="40">
        <f t="shared" si="1"/>
        <v>0</v>
      </c>
      <c r="L27" s="47">
        <f t="shared" si="2"/>
        <v>0</v>
      </c>
      <c r="M27" s="39">
        <f t="shared" si="3"/>
        <v>0</v>
      </c>
      <c r="N27" s="39">
        <f t="shared" si="4"/>
        <v>0</v>
      </c>
      <c r="O27" s="39">
        <f t="shared" si="5"/>
        <v>0</v>
      </c>
      <c r="P27" s="40">
        <f t="shared" si="6"/>
        <v>0</v>
      </c>
    </row>
    <row r="28" spans="1:17" x14ac:dyDescent="0.2">
      <c r="A28" s="25">
        <v>1</v>
      </c>
      <c r="B28" s="151" t="s">
        <v>179</v>
      </c>
      <c r="C28" s="15" t="s">
        <v>42</v>
      </c>
      <c r="D28" s="17" t="s">
        <v>40</v>
      </c>
      <c r="E28" s="50">
        <v>8</v>
      </c>
      <c r="F28" s="54"/>
      <c r="G28" s="13"/>
      <c r="H28" s="14">
        <f t="shared" si="0"/>
        <v>0</v>
      </c>
      <c r="I28" s="14"/>
      <c r="J28" s="14"/>
      <c r="K28" s="40">
        <f t="shared" si="1"/>
        <v>0</v>
      </c>
      <c r="L28" s="47">
        <f t="shared" si="2"/>
        <v>0</v>
      </c>
      <c r="M28" s="39">
        <f t="shared" si="3"/>
        <v>0</v>
      </c>
      <c r="N28" s="39">
        <f t="shared" si="4"/>
        <v>0</v>
      </c>
      <c r="O28" s="39">
        <f t="shared" si="5"/>
        <v>0</v>
      </c>
      <c r="P28" s="40">
        <f t="shared" si="6"/>
        <v>0</v>
      </c>
    </row>
    <row r="29" spans="1:17" ht="13.5" thickBot="1" x14ac:dyDescent="0.25">
      <c r="A29" s="34">
        <v>2</v>
      </c>
      <c r="B29" s="150" t="s">
        <v>179</v>
      </c>
      <c r="C29" s="35" t="s">
        <v>43</v>
      </c>
      <c r="D29" s="36" t="s">
        <v>40</v>
      </c>
      <c r="E29" s="53">
        <v>8</v>
      </c>
      <c r="F29" s="56"/>
      <c r="G29" s="37"/>
      <c r="H29" s="14">
        <f t="shared" si="0"/>
        <v>0</v>
      </c>
      <c r="I29" s="14"/>
      <c r="J29" s="14"/>
      <c r="K29" s="40">
        <f t="shared" si="1"/>
        <v>0</v>
      </c>
      <c r="L29" s="47">
        <f t="shared" si="2"/>
        <v>0</v>
      </c>
      <c r="M29" s="39">
        <f t="shared" si="3"/>
        <v>0</v>
      </c>
      <c r="N29" s="39">
        <f t="shared" si="4"/>
        <v>0</v>
      </c>
      <c r="O29" s="39">
        <f t="shared" si="5"/>
        <v>0</v>
      </c>
      <c r="P29" s="40">
        <f t="shared" si="6"/>
        <v>0</v>
      </c>
    </row>
    <row r="30" spans="1:17" ht="13.5" thickBot="1" x14ac:dyDescent="0.25">
      <c r="A30" s="207" t="s">
        <v>38</v>
      </c>
      <c r="B30" s="238"/>
      <c r="C30" s="238"/>
      <c r="D30" s="238"/>
      <c r="E30" s="238"/>
      <c r="F30" s="238"/>
      <c r="G30" s="238"/>
      <c r="H30" s="238"/>
      <c r="I30" s="238"/>
      <c r="J30" s="238"/>
      <c r="K30" s="239"/>
      <c r="L30" s="49">
        <f>SUM(L18:L29)</f>
        <v>0</v>
      </c>
      <c r="M30" s="49">
        <f t="shared" ref="M30:P30" si="7">SUM(M18:M29)</f>
        <v>0</v>
      </c>
      <c r="N30" s="49">
        <f t="shared" si="7"/>
        <v>0</v>
      </c>
      <c r="O30" s="49">
        <f t="shared" si="7"/>
        <v>0</v>
      </c>
      <c r="P30" s="49">
        <f t="shared" si="7"/>
        <v>0</v>
      </c>
    </row>
    <row r="31" spans="1:17" x14ac:dyDescent="0.2">
      <c r="Q31" s="7"/>
    </row>
    <row r="32" spans="1:17" x14ac:dyDescent="0.2">
      <c r="P32" s="18"/>
      <c r="Q32" s="7"/>
    </row>
    <row r="33" spans="2:16" x14ac:dyDescent="0.2">
      <c r="P33" s="18"/>
    </row>
    <row r="34" spans="2:16" x14ac:dyDescent="0.2">
      <c r="B34" s="5" t="s">
        <v>10</v>
      </c>
      <c r="C34" s="8"/>
      <c r="D34" s="1" t="s">
        <v>46</v>
      </c>
    </row>
    <row r="35" spans="2:16" x14ac:dyDescent="0.2">
      <c r="C35" s="9" t="s">
        <v>11</v>
      </c>
    </row>
    <row r="36" spans="2:16" x14ac:dyDescent="0.2">
      <c r="C36" s="9"/>
    </row>
    <row r="37" spans="2:16" x14ac:dyDescent="0.2">
      <c r="B37" s="5" t="s">
        <v>47</v>
      </c>
      <c r="C37" s="8"/>
      <c r="D37" s="1" t="s">
        <v>46</v>
      </c>
    </row>
    <row r="38" spans="2:16" x14ac:dyDescent="0.2">
      <c r="C38" s="9" t="s">
        <v>11</v>
      </c>
    </row>
    <row r="40" spans="2:16" x14ac:dyDescent="0.2">
      <c r="B40" s="2" t="s">
        <v>12</v>
      </c>
      <c r="C40" s="19"/>
      <c r="D40" s="3"/>
    </row>
  </sheetData>
  <mergeCells count="11">
    <mergeCell ref="A30:K30"/>
    <mergeCell ref="L14:P14"/>
    <mergeCell ref="A1:P1"/>
    <mergeCell ref="A2:P2"/>
    <mergeCell ref="A3:P3"/>
    <mergeCell ref="A14:A15"/>
    <mergeCell ref="B14:B15"/>
    <mergeCell ref="C14:C15"/>
    <mergeCell ref="D14:D15"/>
    <mergeCell ref="E14:E15"/>
    <mergeCell ref="F14:K14"/>
  </mergeCells>
  <printOptions horizontalCentered="1"/>
  <pageMargins left="0.51181102362204722" right="0.51181102362204722" top="0.74803149606299213" bottom="0.74803149606299213" header="0.31496062992125984" footer="0.11811023622047245"/>
  <pageSetup paperSize="8" scale="95" fitToHeight="10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CB34B-53BA-4683-8689-17B73F0C86A9}">
  <sheetPr>
    <tabColor rgb="FF6F4BD5"/>
  </sheetPr>
  <dimension ref="A1:D20"/>
  <sheetViews>
    <sheetView workbookViewId="0">
      <selection activeCell="J16" sqref="J16"/>
    </sheetView>
  </sheetViews>
  <sheetFormatPr defaultRowHeight="15" x14ac:dyDescent="0.25"/>
  <cols>
    <col min="1" max="1" width="23.85546875" style="31" customWidth="1"/>
    <col min="2" max="2" width="33.28515625" style="31" customWidth="1"/>
    <col min="3" max="3" width="24.140625" style="31" customWidth="1"/>
    <col min="4" max="4" width="48.5703125" style="31" customWidth="1"/>
    <col min="5" max="256" width="9.140625" style="31"/>
    <col min="257" max="257" width="23.85546875" style="31" customWidth="1"/>
    <col min="258" max="258" width="33.28515625" style="31" customWidth="1"/>
    <col min="259" max="259" width="24.140625" style="31" customWidth="1"/>
    <col min="260" max="260" width="48.5703125" style="31" customWidth="1"/>
    <col min="261" max="512" width="9.140625" style="31"/>
    <col min="513" max="513" width="23.85546875" style="31" customWidth="1"/>
    <col min="514" max="514" width="33.28515625" style="31" customWidth="1"/>
    <col min="515" max="515" width="24.140625" style="31" customWidth="1"/>
    <col min="516" max="516" width="48.5703125" style="31" customWidth="1"/>
    <col min="517" max="768" width="9.140625" style="31"/>
    <col min="769" max="769" width="23.85546875" style="31" customWidth="1"/>
    <col min="770" max="770" width="33.28515625" style="31" customWidth="1"/>
    <col min="771" max="771" width="24.140625" style="31" customWidth="1"/>
    <col min="772" max="772" width="48.5703125" style="31" customWidth="1"/>
    <col min="773" max="1024" width="9.140625" style="31"/>
    <col min="1025" max="1025" width="23.85546875" style="31" customWidth="1"/>
    <col min="1026" max="1026" width="33.28515625" style="31" customWidth="1"/>
    <col min="1027" max="1027" width="24.140625" style="31" customWidth="1"/>
    <col min="1028" max="1028" width="48.5703125" style="31" customWidth="1"/>
    <col min="1029" max="1280" width="9.140625" style="31"/>
    <col min="1281" max="1281" width="23.85546875" style="31" customWidth="1"/>
    <col min="1282" max="1282" width="33.28515625" style="31" customWidth="1"/>
    <col min="1283" max="1283" width="24.140625" style="31" customWidth="1"/>
    <col min="1284" max="1284" width="48.5703125" style="31" customWidth="1"/>
    <col min="1285" max="1536" width="9.140625" style="31"/>
    <col min="1537" max="1537" width="23.85546875" style="31" customWidth="1"/>
    <col min="1538" max="1538" width="33.28515625" style="31" customWidth="1"/>
    <col min="1539" max="1539" width="24.140625" style="31" customWidth="1"/>
    <col min="1540" max="1540" width="48.5703125" style="31" customWidth="1"/>
    <col min="1541" max="1792" width="9.140625" style="31"/>
    <col min="1793" max="1793" width="23.85546875" style="31" customWidth="1"/>
    <col min="1794" max="1794" width="33.28515625" style="31" customWidth="1"/>
    <col min="1795" max="1795" width="24.140625" style="31" customWidth="1"/>
    <col min="1796" max="1796" width="48.5703125" style="31" customWidth="1"/>
    <col min="1797" max="2048" width="9.140625" style="31"/>
    <col min="2049" max="2049" width="23.85546875" style="31" customWidth="1"/>
    <col min="2050" max="2050" width="33.28515625" style="31" customWidth="1"/>
    <col min="2051" max="2051" width="24.140625" style="31" customWidth="1"/>
    <col min="2052" max="2052" width="48.5703125" style="31" customWidth="1"/>
    <col min="2053" max="2304" width="9.140625" style="31"/>
    <col min="2305" max="2305" width="23.85546875" style="31" customWidth="1"/>
    <col min="2306" max="2306" width="33.28515625" style="31" customWidth="1"/>
    <col min="2307" max="2307" width="24.140625" style="31" customWidth="1"/>
    <col min="2308" max="2308" width="48.5703125" style="31" customWidth="1"/>
    <col min="2309" max="2560" width="9.140625" style="31"/>
    <col min="2561" max="2561" width="23.85546875" style="31" customWidth="1"/>
    <col min="2562" max="2562" width="33.28515625" style="31" customWidth="1"/>
    <col min="2563" max="2563" width="24.140625" style="31" customWidth="1"/>
    <col min="2564" max="2564" width="48.5703125" style="31" customWidth="1"/>
    <col min="2565" max="2816" width="9.140625" style="31"/>
    <col min="2817" max="2817" width="23.85546875" style="31" customWidth="1"/>
    <col min="2818" max="2818" width="33.28515625" style="31" customWidth="1"/>
    <col min="2819" max="2819" width="24.140625" style="31" customWidth="1"/>
    <col min="2820" max="2820" width="48.5703125" style="31" customWidth="1"/>
    <col min="2821" max="3072" width="9.140625" style="31"/>
    <col min="3073" max="3073" width="23.85546875" style="31" customWidth="1"/>
    <col min="3074" max="3074" width="33.28515625" style="31" customWidth="1"/>
    <col min="3075" max="3075" width="24.140625" style="31" customWidth="1"/>
    <col min="3076" max="3076" width="48.5703125" style="31" customWidth="1"/>
    <col min="3077" max="3328" width="9.140625" style="31"/>
    <col min="3329" max="3329" width="23.85546875" style="31" customWidth="1"/>
    <col min="3330" max="3330" width="33.28515625" style="31" customWidth="1"/>
    <col min="3331" max="3331" width="24.140625" style="31" customWidth="1"/>
    <col min="3332" max="3332" width="48.5703125" style="31" customWidth="1"/>
    <col min="3333" max="3584" width="9.140625" style="31"/>
    <col min="3585" max="3585" width="23.85546875" style="31" customWidth="1"/>
    <col min="3586" max="3586" width="33.28515625" style="31" customWidth="1"/>
    <col min="3587" max="3587" width="24.140625" style="31" customWidth="1"/>
    <col min="3588" max="3588" width="48.5703125" style="31" customWidth="1"/>
    <col min="3589" max="3840" width="9.140625" style="31"/>
    <col min="3841" max="3841" width="23.85546875" style="31" customWidth="1"/>
    <col min="3842" max="3842" width="33.28515625" style="31" customWidth="1"/>
    <col min="3843" max="3843" width="24.140625" style="31" customWidth="1"/>
    <col min="3844" max="3844" width="48.5703125" style="31" customWidth="1"/>
    <col min="3845" max="4096" width="9.140625" style="31"/>
    <col min="4097" max="4097" width="23.85546875" style="31" customWidth="1"/>
    <col min="4098" max="4098" width="33.28515625" style="31" customWidth="1"/>
    <col min="4099" max="4099" width="24.140625" style="31" customWidth="1"/>
    <col min="4100" max="4100" width="48.5703125" style="31" customWidth="1"/>
    <col min="4101" max="4352" width="9.140625" style="31"/>
    <col min="4353" max="4353" width="23.85546875" style="31" customWidth="1"/>
    <col min="4354" max="4354" width="33.28515625" style="31" customWidth="1"/>
    <col min="4355" max="4355" width="24.140625" style="31" customWidth="1"/>
    <col min="4356" max="4356" width="48.5703125" style="31" customWidth="1"/>
    <col min="4357" max="4608" width="9.140625" style="31"/>
    <col min="4609" max="4609" width="23.85546875" style="31" customWidth="1"/>
    <col min="4610" max="4610" width="33.28515625" style="31" customWidth="1"/>
    <col min="4611" max="4611" width="24.140625" style="31" customWidth="1"/>
    <col min="4612" max="4612" width="48.5703125" style="31" customWidth="1"/>
    <col min="4613" max="4864" width="9.140625" style="31"/>
    <col min="4865" max="4865" width="23.85546875" style="31" customWidth="1"/>
    <col min="4866" max="4866" width="33.28515625" style="31" customWidth="1"/>
    <col min="4867" max="4867" width="24.140625" style="31" customWidth="1"/>
    <col min="4868" max="4868" width="48.5703125" style="31" customWidth="1"/>
    <col min="4869" max="5120" width="9.140625" style="31"/>
    <col min="5121" max="5121" width="23.85546875" style="31" customWidth="1"/>
    <col min="5122" max="5122" width="33.28515625" style="31" customWidth="1"/>
    <col min="5123" max="5123" width="24.140625" style="31" customWidth="1"/>
    <col min="5124" max="5124" width="48.5703125" style="31" customWidth="1"/>
    <col min="5125" max="5376" width="9.140625" style="31"/>
    <col min="5377" max="5377" width="23.85546875" style="31" customWidth="1"/>
    <col min="5378" max="5378" width="33.28515625" style="31" customWidth="1"/>
    <col min="5379" max="5379" width="24.140625" style="31" customWidth="1"/>
    <col min="5380" max="5380" width="48.5703125" style="31" customWidth="1"/>
    <col min="5381" max="5632" width="9.140625" style="31"/>
    <col min="5633" max="5633" width="23.85546875" style="31" customWidth="1"/>
    <col min="5634" max="5634" width="33.28515625" style="31" customWidth="1"/>
    <col min="5635" max="5635" width="24.140625" style="31" customWidth="1"/>
    <col min="5636" max="5636" width="48.5703125" style="31" customWidth="1"/>
    <col min="5637" max="5888" width="9.140625" style="31"/>
    <col min="5889" max="5889" width="23.85546875" style="31" customWidth="1"/>
    <col min="5890" max="5890" width="33.28515625" style="31" customWidth="1"/>
    <col min="5891" max="5891" width="24.140625" style="31" customWidth="1"/>
    <col min="5892" max="5892" width="48.5703125" style="31" customWidth="1"/>
    <col min="5893" max="6144" width="9.140625" style="31"/>
    <col min="6145" max="6145" width="23.85546875" style="31" customWidth="1"/>
    <col min="6146" max="6146" width="33.28515625" style="31" customWidth="1"/>
    <col min="6147" max="6147" width="24.140625" style="31" customWidth="1"/>
    <col min="6148" max="6148" width="48.5703125" style="31" customWidth="1"/>
    <col min="6149" max="6400" width="9.140625" style="31"/>
    <col min="6401" max="6401" width="23.85546875" style="31" customWidth="1"/>
    <col min="6402" max="6402" width="33.28515625" style="31" customWidth="1"/>
    <col min="6403" max="6403" width="24.140625" style="31" customWidth="1"/>
    <col min="6404" max="6404" width="48.5703125" style="31" customWidth="1"/>
    <col min="6405" max="6656" width="9.140625" style="31"/>
    <col min="6657" max="6657" width="23.85546875" style="31" customWidth="1"/>
    <col min="6658" max="6658" width="33.28515625" style="31" customWidth="1"/>
    <col min="6659" max="6659" width="24.140625" style="31" customWidth="1"/>
    <col min="6660" max="6660" width="48.5703125" style="31" customWidth="1"/>
    <col min="6661" max="6912" width="9.140625" style="31"/>
    <col min="6913" max="6913" width="23.85546875" style="31" customWidth="1"/>
    <col min="6914" max="6914" width="33.28515625" style="31" customWidth="1"/>
    <col min="6915" max="6915" width="24.140625" style="31" customWidth="1"/>
    <col min="6916" max="6916" width="48.5703125" style="31" customWidth="1"/>
    <col min="6917" max="7168" width="9.140625" style="31"/>
    <col min="7169" max="7169" width="23.85546875" style="31" customWidth="1"/>
    <col min="7170" max="7170" width="33.28515625" style="31" customWidth="1"/>
    <col min="7171" max="7171" width="24.140625" style="31" customWidth="1"/>
    <col min="7172" max="7172" width="48.5703125" style="31" customWidth="1"/>
    <col min="7173" max="7424" width="9.140625" style="31"/>
    <col min="7425" max="7425" width="23.85546875" style="31" customWidth="1"/>
    <col min="7426" max="7426" width="33.28515625" style="31" customWidth="1"/>
    <col min="7427" max="7427" width="24.140625" style="31" customWidth="1"/>
    <col min="7428" max="7428" width="48.5703125" style="31" customWidth="1"/>
    <col min="7429" max="7680" width="9.140625" style="31"/>
    <col min="7681" max="7681" width="23.85546875" style="31" customWidth="1"/>
    <col min="7682" max="7682" width="33.28515625" style="31" customWidth="1"/>
    <col min="7683" max="7683" width="24.140625" style="31" customWidth="1"/>
    <col min="7684" max="7684" width="48.5703125" style="31" customWidth="1"/>
    <col min="7685" max="7936" width="9.140625" style="31"/>
    <col min="7937" max="7937" width="23.85546875" style="31" customWidth="1"/>
    <col min="7938" max="7938" width="33.28515625" style="31" customWidth="1"/>
    <col min="7939" max="7939" width="24.140625" style="31" customWidth="1"/>
    <col min="7940" max="7940" width="48.5703125" style="31" customWidth="1"/>
    <col min="7941" max="8192" width="9.140625" style="31"/>
    <col min="8193" max="8193" width="23.85546875" style="31" customWidth="1"/>
    <col min="8194" max="8194" width="33.28515625" style="31" customWidth="1"/>
    <col min="8195" max="8195" width="24.140625" style="31" customWidth="1"/>
    <col min="8196" max="8196" width="48.5703125" style="31" customWidth="1"/>
    <col min="8197" max="8448" width="9.140625" style="31"/>
    <col min="8449" max="8449" width="23.85546875" style="31" customWidth="1"/>
    <col min="8450" max="8450" width="33.28515625" style="31" customWidth="1"/>
    <col min="8451" max="8451" width="24.140625" style="31" customWidth="1"/>
    <col min="8452" max="8452" width="48.5703125" style="31" customWidth="1"/>
    <col min="8453" max="8704" width="9.140625" style="31"/>
    <col min="8705" max="8705" width="23.85546875" style="31" customWidth="1"/>
    <col min="8706" max="8706" width="33.28515625" style="31" customWidth="1"/>
    <col min="8707" max="8707" width="24.140625" style="31" customWidth="1"/>
    <col min="8708" max="8708" width="48.5703125" style="31" customWidth="1"/>
    <col min="8709" max="8960" width="9.140625" style="31"/>
    <col min="8961" max="8961" width="23.85546875" style="31" customWidth="1"/>
    <col min="8962" max="8962" width="33.28515625" style="31" customWidth="1"/>
    <col min="8963" max="8963" width="24.140625" style="31" customWidth="1"/>
    <col min="8964" max="8964" width="48.5703125" style="31" customWidth="1"/>
    <col min="8965" max="9216" width="9.140625" style="31"/>
    <col min="9217" max="9217" width="23.85546875" style="31" customWidth="1"/>
    <col min="9218" max="9218" width="33.28515625" style="31" customWidth="1"/>
    <col min="9219" max="9219" width="24.140625" style="31" customWidth="1"/>
    <col min="9220" max="9220" width="48.5703125" style="31" customWidth="1"/>
    <col min="9221" max="9472" width="9.140625" style="31"/>
    <col min="9473" max="9473" width="23.85546875" style="31" customWidth="1"/>
    <col min="9474" max="9474" width="33.28515625" style="31" customWidth="1"/>
    <col min="9475" max="9475" width="24.140625" style="31" customWidth="1"/>
    <col min="9476" max="9476" width="48.5703125" style="31" customWidth="1"/>
    <col min="9477" max="9728" width="9.140625" style="31"/>
    <col min="9729" max="9729" width="23.85546875" style="31" customWidth="1"/>
    <col min="9730" max="9730" width="33.28515625" style="31" customWidth="1"/>
    <col min="9731" max="9731" width="24.140625" style="31" customWidth="1"/>
    <col min="9732" max="9732" width="48.5703125" style="31" customWidth="1"/>
    <col min="9733" max="9984" width="9.140625" style="31"/>
    <col min="9985" max="9985" width="23.85546875" style="31" customWidth="1"/>
    <col min="9986" max="9986" width="33.28515625" style="31" customWidth="1"/>
    <col min="9987" max="9987" width="24.140625" style="31" customWidth="1"/>
    <col min="9988" max="9988" width="48.5703125" style="31" customWidth="1"/>
    <col min="9989" max="10240" width="9.140625" style="31"/>
    <col min="10241" max="10241" width="23.85546875" style="31" customWidth="1"/>
    <col min="10242" max="10242" width="33.28515625" style="31" customWidth="1"/>
    <col min="10243" max="10243" width="24.140625" style="31" customWidth="1"/>
    <col min="10244" max="10244" width="48.5703125" style="31" customWidth="1"/>
    <col min="10245" max="10496" width="9.140625" style="31"/>
    <col min="10497" max="10497" width="23.85546875" style="31" customWidth="1"/>
    <col min="10498" max="10498" width="33.28515625" style="31" customWidth="1"/>
    <col min="10499" max="10499" width="24.140625" style="31" customWidth="1"/>
    <col min="10500" max="10500" width="48.5703125" style="31" customWidth="1"/>
    <col min="10501" max="10752" width="9.140625" style="31"/>
    <col min="10753" max="10753" width="23.85546875" style="31" customWidth="1"/>
    <col min="10754" max="10754" width="33.28515625" style="31" customWidth="1"/>
    <col min="10755" max="10755" width="24.140625" style="31" customWidth="1"/>
    <col min="10756" max="10756" width="48.5703125" style="31" customWidth="1"/>
    <col min="10757" max="11008" width="9.140625" style="31"/>
    <col min="11009" max="11009" width="23.85546875" style="31" customWidth="1"/>
    <col min="11010" max="11010" width="33.28515625" style="31" customWidth="1"/>
    <col min="11011" max="11011" width="24.140625" style="31" customWidth="1"/>
    <col min="11012" max="11012" width="48.5703125" style="31" customWidth="1"/>
    <col min="11013" max="11264" width="9.140625" style="31"/>
    <col min="11265" max="11265" width="23.85546875" style="31" customWidth="1"/>
    <col min="11266" max="11266" width="33.28515625" style="31" customWidth="1"/>
    <col min="11267" max="11267" width="24.140625" style="31" customWidth="1"/>
    <col min="11268" max="11268" width="48.5703125" style="31" customWidth="1"/>
    <col min="11269" max="11520" width="9.140625" style="31"/>
    <col min="11521" max="11521" width="23.85546875" style="31" customWidth="1"/>
    <col min="11522" max="11522" width="33.28515625" style="31" customWidth="1"/>
    <col min="11523" max="11523" width="24.140625" style="31" customWidth="1"/>
    <col min="11524" max="11524" width="48.5703125" style="31" customWidth="1"/>
    <col min="11525" max="11776" width="9.140625" style="31"/>
    <col min="11777" max="11777" width="23.85546875" style="31" customWidth="1"/>
    <col min="11778" max="11778" width="33.28515625" style="31" customWidth="1"/>
    <col min="11779" max="11779" width="24.140625" style="31" customWidth="1"/>
    <col min="11780" max="11780" width="48.5703125" style="31" customWidth="1"/>
    <col min="11781" max="12032" width="9.140625" style="31"/>
    <col min="12033" max="12033" width="23.85546875" style="31" customWidth="1"/>
    <col min="12034" max="12034" width="33.28515625" style="31" customWidth="1"/>
    <col min="12035" max="12035" width="24.140625" style="31" customWidth="1"/>
    <col min="12036" max="12036" width="48.5703125" style="31" customWidth="1"/>
    <col min="12037" max="12288" width="9.140625" style="31"/>
    <col min="12289" max="12289" width="23.85546875" style="31" customWidth="1"/>
    <col min="12290" max="12290" width="33.28515625" style="31" customWidth="1"/>
    <col min="12291" max="12291" width="24.140625" style="31" customWidth="1"/>
    <col min="12292" max="12292" width="48.5703125" style="31" customWidth="1"/>
    <col min="12293" max="12544" width="9.140625" style="31"/>
    <col min="12545" max="12545" width="23.85546875" style="31" customWidth="1"/>
    <col min="12546" max="12546" width="33.28515625" style="31" customWidth="1"/>
    <col min="12547" max="12547" width="24.140625" style="31" customWidth="1"/>
    <col min="12548" max="12548" width="48.5703125" style="31" customWidth="1"/>
    <col min="12549" max="12800" width="9.140625" style="31"/>
    <col min="12801" max="12801" width="23.85546875" style="31" customWidth="1"/>
    <col min="12802" max="12802" width="33.28515625" style="31" customWidth="1"/>
    <col min="12803" max="12803" width="24.140625" style="31" customWidth="1"/>
    <col min="12804" max="12804" width="48.5703125" style="31" customWidth="1"/>
    <col min="12805" max="13056" width="9.140625" style="31"/>
    <col min="13057" max="13057" width="23.85546875" style="31" customWidth="1"/>
    <col min="13058" max="13058" width="33.28515625" style="31" customWidth="1"/>
    <col min="13059" max="13059" width="24.140625" style="31" customWidth="1"/>
    <col min="13060" max="13060" width="48.5703125" style="31" customWidth="1"/>
    <col min="13061" max="13312" width="9.140625" style="31"/>
    <col min="13313" max="13313" width="23.85546875" style="31" customWidth="1"/>
    <col min="13314" max="13314" width="33.28515625" style="31" customWidth="1"/>
    <col min="13315" max="13315" width="24.140625" style="31" customWidth="1"/>
    <col min="13316" max="13316" width="48.5703125" style="31" customWidth="1"/>
    <col min="13317" max="13568" width="9.140625" style="31"/>
    <col min="13569" max="13569" width="23.85546875" style="31" customWidth="1"/>
    <col min="13570" max="13570" width="33.28515625" style="31" customWidth="1"/>
    <col min="13571" max="13571" width="24.140625" style="31" customWidth="1"/>
    <col min="13572" max="13572" width="48.5703125" style="31" customWidth="1"/>
    <col min="13573" max="13824" width="9.140625" style="31"/>
    <col min="13825" max="13825" width="23.85546875" style="31" customWidth="1"/>
    <col min="13826" max="13826" width="33.28515625" style="31" customWidth="1"/>
    <col min="13827" max="13827" width="24.140625" style="31" customWidth="1"/>
    <col min="13828" max="13828" width="48.5703125" style="31" customWidth="1"/>
    <col min="13829" max="14080" width="9.140625" style="31"/>
    <col min="14081" max="14081" width="23.85546875" style="31" customWidth="1"/>
    <col min="14082" max="14082" width="33.28515625" style="31" customWidth="1"/>
    <col min="14083" max="14083" width="24.140625" style="31" customWidth="1"/>
    <col min="14084" max="14084" width="48.5703125" style="31" customWidth="1"/>
    <col min="14085" max="14336" width="9.140625" style="31"/>
    <col min="14337" max="14337" width="23.85546875" style="31" customWidth="1"/>
    <col min="14338" max="14338" width="33.28515625" style="31" customWidth="1"/>
    <col min="14339" max="14339" width="24.140625" style="31" customWidth="1"/>
    <col min="14340" max="14340" width="48.5703125" style="31" customWidth="1"/>
    <col min="14341" max="14592" width="9.140625" style="31"/>
    <col min="14593" max="14593" width="23.85546875" style="31" customWidth="1"/>
    <col min="14594" max="14594" width="33.28515625" style="31" customWidth="1"/>
    <col min="14595" max="14595" width="24.140625" style="31" customWidth="1"/>
    <col min="14596" max="14596" width="48.5703125" style="31" customWidth="1"/>
    <col min="14597" max="14848" width="9.140625" style="31"/>
    <col min="14849" max="14849" width="23.85546875" style="31" customWidth="1"/>
    <col min="14850" max="14850" width="33.28515625" style="31" customWidth="1"/>
    <col min="14851" max="14851" width="24.140625" style="31" customWidth="1"/>
    <col min="14852" max="14852" width="48.5703125" style="31" customWidth="1"/>
    <col min="14853" max="15104" width="9.140625" style="31"/>
    <col min="15105" max="15105" width="23.85546875" style="31" customWidth="1"/>
    <col min="15106" max="15106" width="33.28515625" style="31" customWidth="1"/>
    <col min="15107" max="15107" width="24.140625" style="31" customWidth="1"/>
    <col min="15108" max="15108" width="48.5703125" style="31" customWidth="1"/>
    <col min="15109" max="15360" width="9.140625" style="31"/>
    <col min="15361" max="15361" width="23.85546875" style="31" customWidth="1"/>
    <col min="15362" max="15362" width="33.28515625" style="31" customWidth="1"/>
    <col min="15363" max="15363" width="24.140625" style="31" customWidth="1"/>
    <col min="15364" max="15364" width="48.5703125" style="31" customWidth="1"/>
    <col min="15365" max="15616" width="9.140625" style="31"/>
    <col min="15617" max="15617" width="23.85546875" style="31" customWidth="1"/>
    <col min="15618" max="15618" width="33.28515625" style="31" customWidth="1"/>
    <col min="15619" max="15619" width="24.140625" style="31" customWidth="1"/>
    <col min="15620" max="15620" width="48.5703125" style="31" customWidth="1"/>
    <col min="15621" max="15872" width="9.140625" style="31"/>
    <col min="15873" max="15873" width="23.85546875" style="31" customWidth="1"/>
    <col min="15874" max="15874" width="33.28515625" style="31" customWidth="1"/>
    <col min="15875" max="15875" width="24.140625" style="31" customWidth="1"/>
    <col min="15876" max="15876" width="48.5703125" style="31" customWidth="1"/>
    <col min="15877" max="16128" width="9.140625" style="31"/>
    <col min="16129" max="16129" width="23.85546875" style="31" customWidth="1"/>
    <col min="16130" max="16130" width="33.28515625" style="31" customWidth="1"/>
    <col min="16131" max="16131" width="24.140625" style="31" customWidth="1"/>
    <col min="16132" max="16132" width="48.5703125" style="31" customWidth="1"/>
    <col min="16133" max="16384" width="9.140625" style="31"/>
  </cols>
  <sheetData>
    <row r="1" spans="1:4" x14ac:dyDescent="0.25">
      <c r="A1" s="58"/>
      <c r="B1" s="58"/>
      <c r="C1" s="58"/>
      <c r="D1" s="58"/>
    </row>
    <row r="2" spans="1:4" ht="22.5" customHeight="1" x14ac:dyDescent="0.25">
      <c r="A2" s="156" t="s">
        <v>70</v>
      </c>
      <c r="B2" s="156"/>
      <c r="C2" s="156"/>
      <c r="D2" s="156"/>
    </row>
    <row r="3" spans="1:4" ht="51.75" customHeight="1" x14ac:dyDescent="0.25">
      <c r="A3" s="157" t="s">
        <v>71</v>
      </c>
      <c r="B3" s="157"/>
      <c r="C3" s="157"/>
      <c r="D3" s="157"/>
    </row>
    <row r="4" spans="1:4" ht="51" customHeight="1" x14ac:dyDescent="0.25">
      <c r="A4" s="158" t="s">
        <v>155</v>
      </c>
      <c r="B4" s="158"/>
      <c r="C4" s="158"/>
      <c r="D4" s="158"/>
    </row>
    <row r="5" spans="1:4" ht="36.75" customHeight="1" x14ac:dyDescent="0.25">
      <c r="A5" s="157" t="s">
        <v>72</v>
      </c>
      <c r="B5" s="157"/>
      <c r="C5" s="157"/>
      <c r="D5" s="157"/>
    </row>
    <row r="6" spans="1:4" ht="53.25" customHeight="1" x14ac:dyDescent="0.25">
      <c r="A6" s="157" t="s">
        <v>73</v>
      </c>
      <c r="B6" s="157"/>
      <c r="C6" s="157"/>
      <c r="D6" s="157"/>
    </row>
    <row r="7" spans="1:4" x14ac:dyDescent="0.25">
      <c r="A7" s="59"/>
      <c r="B7" s="59"/>
      <c r="C7" s="59"/>
      <c r="D7" s="59"/>
    </row>
    <row r="8" spans="1:4" ht="15" customHeight="1" x14ac:dyDescent="0.25">
      <c r="A8" s="155" t="s">
        <v>74</v>
      </c>
      <c r="B8" s="155" t="s">
        <v>75</v>
      </c>
      <c r="C8" s="155" t="s">
        <v>76</v>
      </c>
      <c r="D8" s="155" t="s">
        <v>77</v>
      </c>
    </row>
    <row r="9" spans="1:4" ht="31.5" customHeight="1" x14ac:dyDescent="0.25">
      <c r="A9" s="155"/>
      <c r="B9" s="155"/>
      <c r="C9" s="155"/>
      <c r="D9" s="155"/>
    </row>
    <row r="10" spans="1:4" x14ac:dyDescent="0.25">
      <c r="A10" s="32"/>
      <c r="B10" s="32"/>
      <c r="C10" s="32"/>
      <c r="D10" s="32"/>
    </row>
    <row r="11" spans="1:4" x14ac:dyDescent="0.25">
      <c r="A11" s="32"/>
      <c r="B11" s="32"/>
      <c r="C11" s="32"/>
      <c r="D11" s="32"/>
    </row>
    <row r="12" spans="1:4" x14ac:dyDescent="0.25">
      <c r="A12" s="32"/>
      <c r="B12" s="32"/>
      <c r="C12" s="32"/>
      <c r="D12" s="32"/>
    </row>
    <row r="13" spans="1:4" x14ac:dyDescent="0.25">
      <c r="A13" s="32"/>
      <c r="B13" s="32"/>
      <c r="C13" s="32"/>
      <c r="D13" s="32"/>
    </row>
    <row r="14" spans="1:4" x14ac:dyDescent="0.25">
      <c r="A14" s="32"/>
      <c r="B14" s="32"/>
      <c r="C14" s="32"/>
      <c r="D14" s="32"/>
    </row>
    <row r="15" spans="1:4" x14ac:dyDescent="0.25">
      <c r="A15" s="32"/>
      <c r="B15" s="32"/>
      <c r="C15" s="32"/>
      <c r="D15" s="32"/>
    </row>
    <row r="16" spans="1:4" x14ac:dyDescent="0.25">
      <c r="A16" s="32"/>
      <c r="B16" s="32"/>
      <c r="C16" s="32"/>
      <c r="D16" s="32"/>
    </row>
    <row r="17" spans="1:4" x14ac:dyDescent="0.25">
      <c r="A17" s="32"/>
      <c r="B17" s="32"/>
      <c r="C17" s="32"/>
      <c r="D17" s="32"/>
    </row>
    <row r="18" spans="1:4" x14ac:dyDescent="0.25">
      <c r="A18" s="32"/>
      <c r="B18" s="32"/>
      <c r="C18" s="32"/>
      <c r="D18" s="32"/>
    </row>
    <row r="19" spans="1:4" x14ac:dyDescent="0.25">
      <c r="A19" s="32"/>
      <c r="B19" s="32"/>
      <c r="C19" s="32"/>
      <c r="D19" s="32"/>
    </row>
    <row r="20" spans="1:4" x14ac:dyDescent="0.25">
      <c r="A20" s="32"/>
      <c r="B20" s="32"/>
      <c r="C20" s="32"/>
      <c r="D20" s="32"/>
    </row>
  </sheetData>
  <mergeCells count="9">
    <mergeCell ref="A8:A9"/>
    <mergeCell ref="B8:B9"/>
    <mergeCell ref="C8:C9"/>
    <mergeCell ref="D8:D9"/>
    <mergeCell ref="A2:D2"/>
    <mergeCell ref="A3:D3"/>
    <mergeCell ref="A4:D4"/>
    <mergeCell ref="A5:D5"/>
    <mergeCell ref="A6:D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7C98C035752B2E4F9BA001D238EDF9B9" ma:contentTypeVersion="15" ma:contentTypeDescription="Izveidot jaunu dokumentu." ma:contentTypeScope="" ma:versionID="2aaf3fe917e627f8faf9cb8b30ade39c">
  <xsd:schema xmlns:xsd="http://www.w3.org/2001/XMLSchema" xmlns:xs="http://www.w3.org/2001/XMLSchema" xmlns:p="http://schemas.microsoft.com/office/2006/metadata/properties" xmlns:ns2="90e81eab-0ee8-4447-a625-b324b79cd243" xmlns:ns3="d177710c-40cf-4d94-a9f9-6248e9450632" targetNamespace="http://schemas.microsoft.com/office/2006/metadata/properties" ma:root="true" ma:fieldsID="b8214f03f324dd18ba44864c513d1920" ns2:_="" ns3:_="">
    <xsd:import namespace="90e81eab-0ee8-4447-a625-b324b79cd243"/>
    <xsd:import namespace="d177710c-40cf-4d94-a9f9-6248e945063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e81eab-0ee8-4447-a625-b324b79cd2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1b0bf12-ffe8-4d08-82de-a7ac04e8c8ae"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177710c-40cf-4d94-a9f9-6248e945063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1a9b745-255c-4cef-8365-e8f1e8f54d13}" ma:internalName="TaxCatchAll" ma:showField="CatchAllData" ma:web="d177710c-40cf-4d94-a9f9-6248e9450632">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0e81eab-0ee8-4447-a625-b324b79cd243">
      <Terms xmlns="http://schemas.microsoft.com/office/infopath/2007/PartnerControls"/>
    </lcf76f155ced4ddcb4097134ff3c332f>
    <TaxCatchAll xmlns="d177710c-40cf-4d94-a9f9-6248e9450632" xsi:nil="true"/>
  </documentManagement>
</p:properties>
</file>

<file path=customXml/itemProps1.xml><?xml version="1.0" encoding="utf-8"?>
<ds:datastoreItem xmlns:ds="http://schemas.openxmlformats.org/officeDocument/2006/customXml" ds:itemID="{DD3B3310-E51B-433C-9ED4-852939B94617}"/>
</file>

<file path=customXml/itemProps2.xml><?xml version="1.0" encoding="utf-8"?>
<ds:datastoreItem xmlns:ds="http://schemas.openxmlformats.org/officeDocument/2006/customXml" ds:itemID="{892ADD54-80E2-42B7-BAD6-AB621F02AB59}">
  <ds:schemaRefs>
    <ds:schemaRef ds:uri="http://schemas.microsoft.com/sharepoint/v3/contenttype/forms"/>
  </ds:schemaRefs>
</ds:datastoreItem>
</file>

<file path=customXml/itemProps3.xml><?xml version="1.0" encoding="utf-8"?>
<ds:datastoreItem xmlns:ds="http://schemas.openxmlformats.org/officeDocument/2006/customXml" ds:itemID="{3FB5436F-5999-4976-8B28-FF9FF4C7242E}">
  <ds:schemaRefs>
    <ds:schemaRef ds:uri="http://purl.org/dc/dcmitype/"/>
    <ds:schemaRef ds:uri="http://schemas.openxmlformats.org/package/2006/metadata/core-properties"/>
    <ds:schemaRef ds:uri="http://schemas.microsoft.com/office/2006/documentManagement/types"/>
    <ds:schemaRef ds:uri="http://purl.org/dc/terms/"/>
    <ds:schemaRef ds:uri="d177710c-40cf-4d94-a9f9-6248e9450632"/>
    <ds:schemaRef ds:uri="http://schemas.microsoft.com/office/2006/metadata/properties"/>
    <ds:schemaRef ds:uri="90e81eab-0ee8-4447-a625-b324b79cd243"/>
    <ds:schemaRef ds:uri="http://schemas.microsoft.com/office/infopath/2007/PartnerControl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10</vt:i4>
      </vt:variant>
      <vt:variant>
        <vt:lpstr>Named Ranges</vt:lpstr>
      </vt:variant>
      <vt:variant>
        <vt:i4>13</vt:i4>
      </vt:variant>
    </vt:vector>
  </HeadingPairs>
  <TitlesOfParts>
    <vt:vector size="23" baseType="lpstr">
      <vt:lpstr>Skaidrojošais apraksts</vt:lpstr>
      <vt:lpstr>Būvniecības koptāme</vt:lpstr>
      <vt:lpstr>Kopsavilkums</vt:lpstr>
      <vt:lpstr>1-1</vt:lpstr>
      <vt:lpstr>1-2</vt:lpstr>
      <vt:lpstr>1-3</vt:lpstr>
      <vt:lpstr>1-4</vt:lpstr>
      <vt:lpstr>1-5</vt:lpstr>
      <vt:lpstr>1-6</vt:lpstr>
      <vt:lpstr>Ekvivalents</vt:lpstr>
      <vt:lpstr>'1-1'!Print_Area</vt:lpstr>
      <vt:lpstr>'1-2'!Print_Area</vt:lpstr>
      <vt:lpstr>'1-3'!Print_Area</vt:lpstr>
      <vt:lpstr>'1-4'!Print_Area</vt:lpstr>
      <vt:lpstr>'1-5'!Print_Area</vt:lpstr>
      <vt:lpstr>'1-6'!Print_Area</vt:lpstr>
      <vt:lpstr>'Skaidrojošais apraksts'!Print_Area</vt:lpstr>
      <vt:lpstr>'1-1'!Print_Titles</vt:lpstr>
      <vt:lpstr>'1-2'!Print_Titles</vt:lpstr>
      <vt:lpstr>'1-3'!Print_Titles</vt:lpstr>
      <vt:lpstr>'1-4'!Print_Titles</vt:lpstr>
      <vt:lpstr>'1-5'!Print_Titles</vt:lpstr>
      <vt:lpstr>'1-6'!Print_Titles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Imants Zīverts</dc:creator>
  <cp:lastModifiedBy>Māra Volkova</cp:lastModifiedBy>
  <cp:lastPrinted>2026-07-22T14:34:11Z</cp:lastPrinted>
  <dcterms:created xsi:type="dcterms:W3CDTF">2024-09-26T17:05:09Z</dcterms:created>
  <dcterms:modified xsi:type="dcterms:W3CDTF">2026-08-18T10:11:15Z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0x0101007C98C035752B2E4F9BA001D238EDF9B9</vt:lpwstr>
  </property>
</Properties>
</file>