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asvni.sharepoint.com/sites/G010/Shared Documents/Darba dokumenti/2026/Atklāti konkursi/AK-61_PO_Pasta iela 43, Jelgava/Izsludināts/"/>
    </mc:Choice>
  </mc:AlternateContent>
  <xr:revisionPtr revIDLastSave="0" documentId="8_{1B50AE87-E029-4FD2-A2E0-1EBD4C157E50}" xr6:coauthVersionLast="47" xr6:coauthVersionMax="47" xr10:uidLastSave="{00000000-0000-0000-0000-000000000000}"/>
  <bookViews>
    <workbookView xWindow="-110" yWindow="-110" windowWidth="19420" windowHeight="11500" tabRatio="880" activeTab="2" xr2:uid="{00000000-000D-0000-FFFF-FFFF00000000}"/>
  </bookViews>
  <sheets>
    <sheet name="KT" sheetId="3" r:id="rId1"/>
    <sheet name="KA1" sheetId="2" r:id="rId2"/>
    <sheet name="1.3.1." sheetId="45" r:id="rId3"/>
  </sheets>
  <externalReferences>
    <externalReference r:id="rId4"/>
  </externalReferences>
  <definedNames>
    <definedName name="datums">[1]KA!$K$45</definedName>
    <definedName name="likme">KT!$E$21</definedName>
    <definedName name="parb">[1]KA!$K$43</definedName>
    <definedName name="_xlnm.Print_Area" localSheetId="2">'1.3.1.'!$A$1:$P$31</definedName>
    <definedName name="_xlnm.Print_Area" localSheetId="1">'KA1'!$A$1:$I$28</definedName>
    <definedName name="_xlnm.Print_Area" localSheetId="0">KT!$A$1:$C$28</definedName>
    <definedName name="procenti">#REF!</definedName>
    <definedName name="sast">[1]KA!$K$42</definedName>
    <definedName name="sertif">[1]KA!$K$44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3" i="45" l="1"/>
  <c r="P17" i="45"/>
  <c r="L17" i="45"/>
  <c r="L23" i="45" s="1"/>
  <c r="I15" i="2" s="1"/>
  <c r="K17" i="45"/>
  <c r="K18" i="45"/>
  <c r="K19" i="45"/>
  <c r="K20" i="45"/>
  <c r="G15" i="2"/>
  <c r="H15" i="2"/>
  <c r="F15" i="2"/>
  <c r="O21" i="45"/>
  <c r="N21" i="45"/>
  <c r="M21" i="45"/>
  <c r="P21" i="45" s="1"/>
  <c r="L21" i="45"/>
  <c r="K21" i="45"/>
  <c r="O20" i="45"/>
  <c r="N20" i="45"/>
  <c r="M20" i="45"/>
  <c r="L20" i="45"/>
  <c r="O19" i="45"/>
  <c r="N19" i="45"/>
  <c r="L19" i="45"/>
  <c r="O18" i="45"/>
  <c r="N18" i="45"/>
  <c r="L18" i="45"/>
  <c r="O17" i="45"/>
  <c r="N17" i="45"/>
  <c r="P20" i="45" l="1"/>
  <c r="M18" i="45"/>
  <c r="P18" i="45" s="1"/>
  <c r="M17" i="45"/>
  <c r="M19" i="45"/>
  <c r="P19" i="45" s="1"/>
  <c r="A31" i="45"/>
  <c r="D29" i="45"/>
  <c r="A29" i="45"/>
  <c r="A27" i="45"/>
  <c r="D25" i="45"/>
  <c r="A25" i="45"/>
  <c r="O12" i="45"/>
  <c r="C9" i="45"/>
  <c r="C8" i="45"/>
  <c r="C7" i="45"/>
  <c r="C6" i="45"/>
  <c r="A3" i="2"/>
  <c r="N23" i="45" l="1"/>
  <c r="M23" i="45" l="1"/>
  <c r="O23" i="45" l="1"/>
  <c r="O11" i="45"/>
  <c r="E15" i="2"/>
  <c r="C9" i="2"/>
  <c r="I14" i="2" l="1"/>
  <c r="E11" i="2" s="1"/>
  <c r="A28" i="2"/>
  <c r="A26" i="2"/>
  <c r="A24" i="2"/>
  <c r="A22" i="2"/>
  <c r="E14" i="2" l="1"/>
  <c r="C7" i="2"/>
  <c r="C8" i="2"/>
  <c r="C6" i="2"/>
  <c r="E16" i="2" l="1"/>
  <c r="E17" i="2" s="1"/>
  <c r="E26" i="2"/>
  <c r="E22" i="2"/>
  <c r="C22" i="3" l="1"/>
  <c r="E18" i="2" l="1"/>
  <c r="E19" i="2"/>
  <c r="E20" i="2" l="1"/>
  <c r="C15" i="3" s="1"/>
  <c r="E10" i="2" l="1"/>
  <c r="C17" i="3" l="1"/>
  <c r="C19" i="3" l="1"/>
</calcChain>
</file>

<file path=xl/sharedStrings.xml><?xml version="1.0" encoding="utf-8"?>
<sst xmlns="http://schemas.openxmlformats.org/spreadsheetml/2006/main" count="98" uniqueCount="72">
  <si>
    <t xml:space="preserve">Objekta adrese: </t>
  </si>
  <si>
    <t>Pasūtījuma nr.:</t>
  </si>
  <si>
    <t>Tāmes izmaksas:</t>
  </si>
  <si>
    <t>EUR</t>
  </si>
  <si>
    <t>Mērvienība</t>
  </si>
  <si>
    <t>Daudzums</t>
  </si>
  <si>
    <t>Laika norma (c/h)</t>
  </si>
  <si>
    <t>Darbietilpība (c/h)</t>
  </si>
  <si>
    <t>Kopā</t>
  </si>
  <si>
    <t>Kods</t>
  </si>
  <si>
    <t xml:space="preserve">Objekta nosaukums: </t>
  </si>
  <si>
    <t>Būves nosaukums:</t>
  </si>
  <si>
    <t>Būvdarbu nosaukums</t>
  </si>
  <si>
    <t>Vienības izmaksas</t>
  </si>
  <si>
    <t>Kopā uz visu apjomu</t>
  </si>
  <si>
    <t xml:space="preserve">Darba alga </t>
  </si>
  <si>
    <t>Darba samaksas likme (euro/h)</t>
  </si>
  <si>
    <t>Būvizstrādājumi</t>
  </si>
  <si>
    <t xml:space="preserve">Mehānismi </t>
  </si>
  <si>
    <t xml:space="preserve">KOPĀ </t>
  </si>
  <si>
    <t>Summa</t>
  </si>
  <si>
    <t>Par kopējo summu (euro)</t>
  </si>
  <si>
    <t>Kopējā darbietilpība (c/h)</t>
  </si>
  <si>
    <t>Nr.p.k.</t>
  </si>
  <si>
    <t>kods, tāmes nr.</t>
  </si>
  <si>
    <t>Būvdarbu veids vai konstruktīvā elementa nosaukums</t>
  </si>
  <si>
    <t>Tāmes izmaksas</t>
  </si>
  <si>
    <t>Tai skaitā</t>
  </si>
  <si>
    <t>Darba alga</t>
  </si>
  <si>
    <t>Mehānismi</t>
  </si>
  <si>
    <t>t.sk. Darba aizsardzība</t>
  </si>
  <si>
    <t>Pavisam kopā</t>
  </si>
  <si>
    <t>APSTIPRINU_________________________________</t>
  </si>
  <si>
    <t>(pasūtītāja paraksts un tā atšifrējums)</t>
  </si>
  <si>
    <t>Z.V.</t>
  </si>
  <si>
    <t>___.gada ___.______________</t>
  </si>
  <si>
    <t>Būvniecības koptāme</t>
  </si>
  <si>
    <t>Objekta nosaukums</t>
  </si>
  <si>
    <t>Objekta izmaksas (euro)</t>
  </si>
  <si>
    <t>PVN (21%)</t>
  </si>
  <si>
    <t xml:space="preserve">                          (paraksts un tā atšifrējums, datums)</t>
  </si>
  <si>
    <t xml:space="preserve">                           (paraksts un tā atšifrējums, datums)</t>
  </si>
  <si>
    <t>Tāme sastādītā</t>
  </si>
  <si>
    <t xml:space="preserve">Virsizdevumi </t>
  </si>
  <si>
    <t>Peļņa</t>
  </si>
  <si>
    <t>Virsizdevumi</t>
  </si>
  <si>
    <t>Likme</t>
  </si>
  <si>
    <t>DA</t>
  </si>
  <si>
    <t>(būvdarbu veids vai konstruktīvā elementa nosaukums)</t>
  </si>
  <si>
    <t>Tiešās izmaksas kopā, t.sk. Darba dēvēja sociālais nodoklis (23,59%)</t>
  </si>
  <si>
    <t>Biroju ēka</t>
  </si>
  <si>
    <t>Pasta ielā 43, Jelgava, LV-3001</t>
  </si>
  <si>
    <t>Kopsavilkuma aprēķins nr.1</t>
  </si>
  <si>
    <t>Tāme sastādīta 2026. gada tirgus cenās, pamatojoties uz būvprojekta rasējumiem</t>
  </si>
  <si>
    <t>gb</t>
  </si>
  <si>
    <t>kpl</t>
  </si>
  <si>
    <t>1.1. Vispārējie būvdarbi</t>
  </si>
  <si>
    <t xml:space="preserve">Sastādīja: </t>
  </si>
  <si>
    <t xml:space="preserve">Sertifikāta Nr.: </t>
  </si>
  <si>
    <t>2026. gada __.____</t>
  </si>
  <si>
    <t xml:space="preserve">Pārbaudīja: </t>
  </si>
  <si>
    <t>Sertifikāta Nr.:</t>
  </si>
  <si>
    <t>3.stāva telpu grupas vienkāršotā pārbūve Pasta ielā 43, Jelgavā</t>
  </si>
  <si>
    <t>Virtuves iekārta</t>
  </si>
  <si>
    <t>Trauku mazgājamā mašīna</t>
  </si>
  <si>
    <t>Ledusskapis</t>
  </si>
  <si>
    <t>Virtuves izlietnes maisītājs</t>
  </si>
  <si>
    <t>Virtuves izlietne komplektā ar sifonu DN50 un stiprinājumiem</t>
  </si>
  <si>
    <t>Atsevišķie darbi</t>
  </si>
  <si>
    <t>Lokālā tāme Nr.1.3.1</t>
  </si>
  <si>
    <t>1.3.1.</t>
  </si>
  <si>
    <r>
      <rPr>
        <b/>
        <sz val="12"/>
        <color theme="1"/>
        <rFont val="Times New Roman"/>
        <family val="1"/>
      </rPr>
      <t xml:space="preserve"> (Nomnieks 8) </t>
    </r>
    <r>
      <rPr>
        <sz val="12"/>
        <color theme="1"/>
        <rFont val="Times New Roman"/>
        <family val="1"/>
        <charset val="204"/>
      </rPr>
      <t>3.stāva telpu grupas ATSEVIŠĶIE DARBI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</si>
</sst>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9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name val="Times"/>
      <family val="1"/>
    </font>
    <font>
      <sz val="10"/>
      <color theme="1"/>
      <name val="Times New Roman"/>
      <family val="1"/>
      <charset val="204"/>
    </font>
    <font>
      <sz val="9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sz val="12"/>
      <name val="Times New Roman"/>
      <family val="1"/>
    </font>
    <font>
      <sz val="12"/>
      <color theme="1"/>
      <name val="Times New Roman"/>
      <family val="1"/>
    </font>
    <font>
      <sz val="10"/>
      <name val="Arial"/>
      <family val="2"/>
    </font>
    <font>
      <sz val="10"/>
      <name val="Helv"/>
    </font>
    <font>
      <b/>
      <sz val="12"/>
      <color theme="1"/>
      <name val="Times New Roman"/>
      <family val="1"/>
    </font>
    <font>
      <sz val="10"/>
      <name val="Times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11" fillId="0" borderId="0"/>
    <xf numFmtId="0" fontId="15" fillId="0" borderId="0"/>
    <xf numFmtId="0" fontId="16" fillId="0" borderId="0"/>
    <xf numFmtId="0" fontId="1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88">
    <xf numFmtId="0" fontId="0" fillId="0" borderId="0" xfId="0"/>
    <xf numFmtId="0" fontId="3" fillId="0" borderId="0" xfId="0" applyFont="1"/>
    <xf numFmtId="0" fontId="7" fillId="0" borderId="0" xfId="0" applyFont="1"/>
    <xf numFmtId="0" fontId="6" fillId="0" borderId="0" xfId="0" applyFont="1"/>
    <xf numFmtId="0" fontId="7" fillId="0" borderId="0" xfId="0" applyFont="1" applyAlignment="1">
      <alignment horizontal="center"/>
    </xf>
    <xf numFmtId="0" fontId="7" fillId="0" borderId="3" xfId="0" applyFont="1" applyBorder="1"/>
    <xf numFmtId="0" fontId="7" fillId="0" borderId="2" xfId="0" applyFont="1" applyBorder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7" fillId="0" borderId="0" xfId="0" applyFont="1" applyAlignment="1">
      <alignment horizontal="right"/>
    </xf>
    <xf numFmtId="43" fontId="7" fillId="0" borderId="1" xfId="2" applyFont="1" applyBorder="1"/>
    <xf numFmtId="43" fontId="6" fillId="0" borderId="1" xfId="2" applyFont="1" applyBorder="1"/>
    <xf numFmtId="43" fontId="7" fillId="0" borderId="1" xfId="0" applyNumberFormat="1" applyFont="1" applyBorder="1"/>
    <xf numFmtId="0" fontId="6" fillId="0" borderId="1" xfId="0" applyFont="1" applyBorder="1" applyAlignment="1">
      <alignment horizontal="right"/>
    </xf>
    <xf numFmtId="43" fontId="6" fillId="0" borderId="1" xfId="0" applyNumberFormat="1" applyFont="1" applyBorder="1"/>
    <xf numFmtId="0" fontId="9" fillId="0" borderId="0" xfId="4" applyFont="1" applyAlignment="1">
      <alignment horizontal="left" vertical="center"/>
    </xf>
    <xf numFmtId="0" fontId="10" fillId="0" borderId="0" xfId="0" applyFont="1"/>
    <xf numFmtId="0" fontId="9" fillId="0" borderId="0" xfId="4" applyFont="1" applyAlignment="1">
      <alignment horizontal="center" vertical="center"/>
    </xf>
    <xf numFmtId="0" fontId="9" fillId="0" borderId="0" xfId="5" applyFont="1" applyAlignment="1">
      <alignment horizontal="center" vertical="center"/>
    </xf>
    <xf numFmtId="0" fontId="9" fillId="0" borderId="0" xfId="4" applyFont="1" applyAlignment="1">
      <alignment vertical="center"/>
    </xf>
    <xf numFmtId="0" fontId="12" fillId="0" borderId="0" xfId="0" applyFont="1"/>
    <xf numFmtId="0" fontId="7" fillId="0" borderId="1" xfId="0" applyFont="1" applyBorder="1" applyAlignment="1">
      <alignment horizontal="center" vertical="center"/>
    </xf>
    <xf numFmtId="43" fontId="7" fillId="0" borderId="0" xfId="0" applyNumberFormat="1" applyFont="1"/>
    <xf numFmtId="9" fontId="7" fillId="0" borderId="0" xfId="3" applyFont="1"/>
    <xf numFmtId="0" fontId="6" fillId="0" borderId="8" xfId="0" applyFont="1" applyBorder="1" applyAlignment="1">
      <alignment horizontal="right"/>
    </xf>
    <xf numFmtId="0" fontId="6" fillId="0" borderId="11" xfId="0" applyFont="1" applyBorder="1" applyAlignment="1">
      <alignment horizontal="right"/>
    </xf>
    <xf numFmtId="43" fontId="6" fillId="0" borderId="12" xfId="2" applyFont="1" applyBorder="1"/>
    <xf numFmtId="0" fontId="7" fillId="0" borderId="5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43" fontId="7" fillId="0" borderId="1" xfId="2" applyFont="1" applyBorder="1" applyAlignment="1">
      <alignment vertical="center"/>
    </xf>
    <xf numFmtId="164" fontId="7" fillId="0" borderId="1" xfId="2" applyNumberFormat="1" applyFont="1" applyBorder="1" applyAlignment="1">
      <alignment vertical="center"/>
    </xf>
    <xf numFmtId="43" fontId="14" fillId="0" borderId="1" xfId="2" applyFont="1" applyBorder="1"/>
    <xf numFmtId="164" fontId="7" fillId="0" borderId="0" xfId="0" applyNumberFormat="1" applyFont="1"/>
    <xf numFmtId="0" fontId="18" fillId="0" borderId="0" xfId="4" applyFont="1" applyAlignment="1">
      <alignment vertical="center"/>
    </xf>
    <xf numFmtId="0" fontId="7" fillId="0" borderId="0" xfId="0" applyFont="1" applyAlignment="1">
      <alignment vertical="top"/>
    </xf>
    <xf numFmtId="0" fontId="14" fillId="0" borderId="1" xfId="0" applyFont="1" applyBorder="1" applyAlignment="1">
      <alignment wrapText="1"/>
    </xf>
    <xf numFmtId="0" fontId="17" fillId="0" borderId="5" xfId="0" applyFont="1" applyBorder="1" applyAlignment="1">
      <alignment horizontal="center" vertical="center"/>
    </xf>
    <xf numFmtId="9" fontId="4" fillId="0" borderId="1" xfId="3" applyFont="1" applyFill="1" applyBorder="1" applyAlignment="1">
      <alignment horizontal="center" vertical="center" wrapText="1"/>
    </xf>
    <xf numFmtId="43" fontId="4" fillId="0" borderId="1" xfId="2" applyFont="1" applyFill="1" applyBorder="1" applyAlignment="1">
      <alignment vertical="center"/>
    </xf>
    <xf numFmtId="9" fontId="4" fillId="0" borderId="0" xfId="3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3" xfId="0" applyFont="1" applyBorder="1"/>
    <xf numFmtId="0" fontId="3" fillId="0" borderId="2" xfId="0" applyFont="1" applyBorder="1"/>
    <xf numFmtId="2" fontId="3" fillId="0" borderId="0" xfId="0" applyNumberFormat="1" applyFont="1"/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textRotation="90" wrapText="1"/>
    </xf>
    <xf numFmtId="0" fontId="13" fillId="0" borderId="1" xfId="0" applyFont="1" applyBorder="1" applyAlignment="1">
      <alignment horizontal="center" vertical="center"/>
    </xf>
    <xf numFmtId="0" fontId="13" fillId="0" borderId="1" xfId="7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4" fillId="0" borderId="0" xfId="0" applyFont="1"/>
    <xf numFmtId="43" fontId="4" fillId="0" borderId="0" xfId="0" applyNumberFormat="1" applyFont="1"/>
    <xf numFmtId="0" fontId="13" fillId="0" borderId="1" xfId="0" applyFont="1" applyBorder="1" applyAlignment="1">
      <alignment horizontal="left" vertical="center" wrapText="1"/>
    </xf>
    <xf numFmtId="0" fontId="9" fillId="2" borderId="0" xfId="4" applyFont="1" applyFill="1" applyAlignment="1">
      <alignment horizontal="left" vertical="center"/>
    </xf>
    <xf numFmtId="9" fontId="13" fillId="2" borderId="8" xfId="3" applyFont="1" applyFill="1" applyBorder="1" applyAlignment="1">
      <alignment horizontal="right"/>
    </xf>
    <xf numFmtId="9" fontId="14" fillId="2" borderId="8" xfId="3" applyFont="1" applyFill="1" applyBorder="1" applyAlignment="1">
      <alignment horizontal="right"/>
    </xf>
    <xf numFmtId="43" fontId="13" fillId="0" borderId="1" xfId="2" applyFont="1" applyFill="1" applyBorder="1" applyAlignment="1">
      <alignment vertical="center" wrapText="1"/>
    </xf>
    <xf numFmtId="0" fontId="13" fillId="0" borderId="0" xfId="0" applyFont="1"/>
    <xf numFmtId="164" fontId="13" fillId="0" borderId="1" xfId="2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6" fillId="0" borderId="1" xfId="0" applyFont="1" applyBorder="1" applyAlignment="1">
      <alignment horizontal="right"/>
    </xf>
    <xf numFmtId="0" fontId="6" fillId="0" borderId="5" xfId="0" applyFont="1" applyBorder="1" applyAlignment="1">
      <alignment horizontal="right"/>
    </xf>
    <xf numFmtId="0" fontId="6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6" fillId="0" borderId="12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0" fontId="14" fillId="0" borderId="1" xfId="0" applyFont="1" applyBorder="1" applyAlignment="1">
      <alignment horizontal="right"/>
    </xf>
    <xf numFmtId="0" fontId="14" fillId="0" borderId="5" xfId="0" applyFont="1" applyBorder="1" applyAlignment="1">
      <alignment horizontal="right"/>
    </xf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7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right" wrapText="1"/>
    </xf>
    <xf numFmtId="0" fontId="3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textRotation="90" wrapText="1"/>
    </xf>
    <xf numFmtId="2" fontId="2" fillId="0" borderId="1" xfId="0" applyNumberFormat="1" applyFont="1" applyBorder="1" applyAlignment="1">
      <alignment horizontal="center" vertical="center" textRotation="90" wrapText="1"/>
    </xf>
  </cellXfs>
  <cellStyles count="12">
    <cellStyle name="Comma" xfId="2" builtinId="3"/>
    <cellStyle name="Comma 10" xfId="9" xr:uid="{DE2EF013-E600-4B87-B67B-E99795C91001}"/>
    <cellStyle name="Comma 10 2" xfId="11" xr:uid="{EC6BBF1E-D96C-4349-B7EC-D80BD073FA68}"/>
    <cellStyle name="Comma 2" xfId="10" xr:uid="{B7BC0A2E-3258-4B38-94DA-1B26C4BC19F4}"/>
    <cellStyle name="Normal" xfId="0" builtinId="0"/>
    <cellStyle name="Normal 2" xfId="6" xr:uid="{BDCD74EA-E9A5-4EEB-BB82-C82730BF0804}"/>
    <cellStyle name="Normal 2 10" xfId="5" xr:uid="{00000000-0005-0000-0000-000002000000}"/>
    <cellStyle name="Normal 3" xfId="1" xr:uid="{00000000-0005-0000-0000-000003000000}"/>
    <cellStyle name="Normal 62" xfId="4" xr:uid="{00000000-0005-0000-0000-000004000000}"/>
    <cellStyle name="Percent" xfId="3" builtinId="5"/>
    <cellStyle name="Stils 1" xfId="7" xr:uid="{40ABA149-8EDB-408B-96D5-497BE05341AE}"/>
    <cellStyle name="Style 1" xfId="8" xr:uid="{3FDFBC89-50BD-4871-89EE-7454F441421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asvni-my.sharepoint.com/DARBS/3.T/Kuld&#299;ga,%20D&#257;rzniec&#299;bas%20iela%207%20(D7A/04.05.2021.lokala%20tame%20-%20D&#257;rzniec&#299;bas_7_Kuld&#299;g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1"/>
      <sheetName val="20"/>
      <sheetName val="19"/>
      <sheetName val="18"/>
      <sheetName val="17"/>
      <sheetName val="16"/>
      <sheetName val="15"/>
      <sheetName val="14"/>
      <sheetName val="13"/>
      <sheetName val="12"/>
      <sheetName val="11"/>
      <sheetName val="10"/>
      <sheetName val="9,1"/>
      <sheetName val="9"/>
      <sheetName val="8"/>
      <sheetName val="7"/>
      <sheetName val="6"/>
      <sheetName val="5"/>
      <sheetName val="4"/>
      <sheetName val="3"/>
      <sheetName val="2"/>
      <sheetName val="1"/>
      <sheetName val="KA"/>
      <sheetName val="KT"/>
      <sheetName val="PKT"/>
      <sheetName val="S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42">
          <cell r="K42" t="str">
            <v>Mikus Laksbergs</v>
          </cell>
        </row>
        <row r="43">
          <cell r="K43" t="str">
            <v>Mikus Laksbergs</v>
          </cell>
        </row>
        <row r="44">
          <cell r="K44" t="str">
            <v>4-05310</v>
          </cell>
        </row>
        <row r="45">
          <cell r="K45" t="str">
            <v>2021.gada 4.martā</v>
          </cell>
        </row>
      </sheetData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  <pageSetUpPr fitToPage="1"/>
  </sheetPr>
  <dimension ref="A2:H30"/>
  <sheetViews>
    <sheetView view="pageBreakPreview" topLeftCell="A9" zoomScale="90" zoomScaleNormal="100" zoomScaleSheetLayoutView="90" workbookViewId="0">
      <selection activeCell="B15" sqref="B15"/>
    </sheetView>
  </sheetViews>
  <sheetFormatPr defaultColWidth="9.1796875" defaultRowHeight="15.5"/>
  <cols>
    <col min="1" max="1" width="20.1796875" style="2" customWidth="1"/>
    <col min="2" max="2" width="47.26953125" style="2" customWidth="1"/>
    <col min="3" max="3" width="20" style="2" customWidth="1"/>
    <col min="4" max="4" width="14.7265625" style="2" hidden="1" customWidth="1"/>
    <col min="5" max="5" width="9.1796875" style="2" hidden="1" customWidth="1"/>
    <col min="6" max="16384" width="9.1796875" style="2"/>
  </cols>
  <sheetData>
    <row r="2" spans="1:8" ht="27.75" customHeight="1">
      <c r="C2" s="9" t="s">
        <v>32</v>
      </c>
    </row>
    <row r="3" spans="1:8">
      <c r="C3" s="9" t="s">
        <v>33</v>
      </c>
    </row>
    <row r="4" spans="1:8" ht="38.25" customHeight="1">
      <c r="C4" s="9" t="s">
        <v>34</v>
      </c>
    </row>
    <row r="5" spans="1:8" ht="27" customHeight="1">
      <c r="C5" s="9" t="s">
        <v>35</v>
      </c>
    </row>
    <row r="7" spans="1:8" ht="20">
      <c r="A7" s="59" t="s">
        <v>36</v>
      </c>
      <c r="B7" s="59"/>
      <c r="C7" s="59"/>
      <c r="D7" s="3"/>
      <c r="E7" s="3"/>
      <c r="F7" s="3"/>
      <c r="G7" s="3"/>
      <c r="H7" s="3"/>
    </row>
    <row r="8" spans="1:8">
      <c r="A8" s="4"/>
      <c r="B8" s="4"/>
      <c r="C8" s="4"/>
      <c r="D8" s="4"/>
      <c r="E8" s="4"/>
      <c r="F8" s="4"/>
      <c r="G8" s="4"/>
      <c r="H8" s="4"/>
    </row>
    <row r="9" spans="1:8" ht="31.5" customHeight="1">
      <c r="A9" s="34" t="s">
        <v>10</v>
      </c>
      <c r="B9" s="75" t="s">
        <v>62</v>
      </c>
      <c r="C9" s="76"/>
    </row>
    <row r="10" spans="1:8">
      <c r="A10" s="2" t="s">
        <v>11</v>
      </c>
      <c r="B10" s="75" t="s">
        <v>50</v>
      </c>
      <c r="C10" s="75"/>
    </row>
    <row r="11" spans="1:8">
      <c r="A11" s="2" t="s">
        <v>0</v>
      </c>
      <c r="B11" s="76" t="s">
        <v>51</v>
      </c>
      <c r="C11" s="76"/>
    </row>
    <row r="12" spans="1:8">
      <c r="A12" s="2" t="s">
        <v>1</v>
      </c>
      <c r="B12" s="76"/>
      <c r="C12" s="76"/>
    </row>
    <row r="14" spans="1:8" ht="43.5" customHeight="1">
      <c r="A14" s="7" t="s">
        <v>23</v>
      </c>
      <c r="B14" s="7" t="s">
        <v>37</v>
      </c>
      <c r="C14" s="7" t="s">
        <v>38</v>
      </c>
    </row>
    <row r="15" spans="1:8" ht="31">
      <c r="A15" s="21">
        <v>1</v>
      </c>
      <c r="B15" s="35" t="s">
        <v>71</v>
      </c>
      <c r="C15" s="12">
        <f>'KA1'!E20</f>
        <v>0</v>
      </c>
    </row>
    <row r="16" spans="1:8">
      <c r="A16" s="21"/>
      <c r="B16" s="35"/>
      <c r="C16" s="12"/>
    </row>
    <row r="17" spans="1:7">
      <c r="A17" s="8"/>
      <c r="B17" s="13" t="s">
        <v>8</v>
      </c>
      <c r="C17" s="14">
        <f>SUM(C15:C16)</f>
        <v>0</v>
      </c>
    </row>
    <row r="18" spans="1:7">
      <c r="D18" s="2" t="s">
        <v>45</v>
      </c>
      <c r="E18" s="23">
        <v>0.1</v>
      </c>
    </row>
    <row r="19" spans="1:7">
      <c r="A19" s="73" t="s">
        <v>39</v>
      </c>
      <c r="B19" s="74"/>
      <c r="C19" s="10">
        <f>ROUND(C17*21%,2)</f>
        <v>0</v>
      </c>
      <c r="D19" s="2" t="s">
        <v>47</v>
      </c>
      <c r="E19" s="23">
        <v>0.05</v>
      </c>
    </row>
    <row r="20" spans="1:7">
      <c r="D20" s="2" t="s">
        <v>44</v>
      </c>
      <c r="E20" s="23">
        <v>7.0000000000000007E-2</v>
      </c>
    </row>
    <row r="21" spans="1:7">
      <c r="D21" s="2" t="s">
        <v>46</v>
      </c>
      <c r="E21" s="2">
        <v>18</v>
      </c>
    </row>
    <row r="22" spans="1:7">
      <c r="A22" s="53" t="s">
        <v>57</v>
      </c>
      <c r="B22" s="16"/>
      <c r="C22" s="16" t="str">
        <f>C26</f>
        <v>2026. gada __.____</v>
      </c>
      <c r="E22" s="16"/>
      <c r="F22" s="16"/>
      <c r="G22" s="16"/>
    </row>
    <row r="23" spans="1:7">
      <c r="A23" s="15" t="s">
        <v>40</v>
      </c>
      <c r="B23" s="16"/>
      <c r="C23" s="16"/>
      <c r="D23" s="16"/>
      <c r="E23" s="16"/>
      <c r="F23" s="16"/>
      <c r="G23" s="16"/>
    </row>
    <row r="24" spans="1:7">
      <c r="A24" s="53" t="s">
        <v>58</v>
      </c>
      <c r="B24" s="16"/>
      <c r="C24" s="16"/>
      <c r="D24" s="16"/>
      <c r="E24" s="16"/>
      <c r="F24" s="16"/>
      <c r="G24" s="16"/>
    </row>
    <row r="25" spans="1:7">
      <c r="A25" s="17"/>
      <c r="B25" s="16"/>
      <c r="C25" s="16"/>
      <c r="D25" s="16"/>
      <c r="E25" s="16"/>
      <c r="F25" s="16"/>
      <c r="G25" s="16"/>
    </row>
    <row r="26" spans="1:7">
      <c r="A26" s="53" t="s">
        <v>60</v>
      </c>
      <c r="B26" s="16"/>
      <c r="C26" s="33" t="s">
        <v>59</v>
      </c>
      <c r="D26" s="16"/>
      <c r="E26" s="16"/>
      <c r="F26" s="16"/>
      <c r="G26" s="16"/>
    </row>
    <row r="27" spans="1:7">
      <c r="A27" s="15" t="s">
        <v>41</v>
      </c>
      <c r="B27" s="16"/>
      <c r="C27" s="16"/>
      <c r="D27" s="16"/>
      <c r="E27" s="16"/>
      <c r="F27" s="16"/>
      <c r="G27" s="16"/>
    </row>
    <row r="28" spans="1:7">
      <c r="A28" s="53" t="s">
        <v>61</v>
      </c>
      <c r="B28" s="16"/>
      <c r="C28" s="16"/>
      <c r="D28" s="16"/>
      <c r="E28" s="16"/>
      <c r="F28" s="16"/>
      <c r="G28" s="16"/>
    </row>
    <row r="29" spans="1:7">
      <c r="A29" s="18"/>
      <c r="B29" s="16"/>
      <c r="C29" s="16"/>
      <c r="D29" s="16"/>
      <c r="E29" s="16"/>
      <c r="F29" s="16"/>
      <c r="G29" s="16"/>
    </row>
    <row r="30" spans="1:7">
      <c r="A30" s="19"/>
      <c r="B30" s="20"/>
      <c r="E30" s="20"/>
      <c r="F30" s="1"/>
      <c r="G30" s="16"/>
    </row>
  </sheetData>
  <mergeCells count="6">
    <mergeCell ref="A7:C7"/>
    <mergeCell ref="A19:B19"/>
    <mergeCell ref="B9:C9"/>
    <mergeCell ref="B10:C10"/>
    <mergeCell ref="B11:C11"/>
    <mergeCell ref="B12:C12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2:Q30"/>
  <sheetViews>
    <sheetView view="pageBreakPreview" topLeftCell="A9" zoomScaleNormal="85" zoomScaleSheetLayoutView="100" workbookViewId="0">
      <selection activeCell="G19" sqref="G19"/>
    </sheetView>
  </sheetViews>
  <sheetFormatPr defaultColWidth="9.1796875" defaultRowHeight="15.5"/>
  <cols>
    <col min="1" max="1" width="9.1796875" style="2"/>
    <col min="2" max="2" width="12.1796875" style="2" customWidth="1"/>
    <col min="3" max="3" width="43" style="2" customWidth="1"/>
    <col min="4" max="4" width="6.1796875" style="2" customWidth="1"/>
    <col min="5" max="5" width="13.7265625" style="2" customWidth="1"/>
    <col min="6" max="8" width="17.26953125" style="2" customWidth="1"/>
    <col min="9" max="9" width="14.7265625" style="2" customWidth="1"/>
    <col min="10" max="16384" width="9.1796875" style="2"/>
  </cols>
  <sheetData>
    <row r="2" spans="1:17" ht="20">
      <c r="A2" s="59" t="s">
        <v>52</v>
      </c>
      <c r="B2" s="59"/>
      <c r="C2" s="59"/>
      <c r="D2" s="59"/>
      <c r="E2" s="59"/>
      <c r="F2" s="59"/>
      <c r="G2" s="59"/>
      <c r="H2" s="59"/>
      <c r="I2" s="59"/>
    </row>
    <row r="3" spans="1:17">
      <c r="A3" s="62" t="str">
        <f>KT!B15</f>
        <v xml:space="preserve"> (Nomnieks 8) 3.stāva telpu grupas ATSEVIŠĶIE DARBI</v>
      </c>
      <c r="B3" s="62"/>
      <c r="C3" s="62"/>
      <c r="D3" s="62"/>
      <c r="E3" s="62"/>
      <c r="F3" s="62"/>
      <c r="G3" s="62"/>
      <c r="H3" s="62"/>
      <c r="I3" s="62"/>
      <c r="J3" s="3"/>
      <c r="K3" s="3"/>
      <c r="L3" s="3"/>
      <c r="M3" s="3"/>
      <c r="N3" s="3"/>
      <c r="O3" s="3"/>
      <c r="P3" s="3"/>
      <c r="Q3" s="3"/>
    </row>
    <row r="4" spans="1:17">
      <c r="A4" s="63" t="s">
        <v>48</v>
      </c>
      <c r="B4" s="63"/>
      <c r="C4" s="63"/>
      <c r="D4" s="63"/>
      <c r="E4" s="63"/>
      <c r="F4" s="63"/>
      <c r="G4" s="63"/>
      <c r="H4" s="63"/>
      <c r="I4" s="63"/>
    </row>
    <row r="5" spans="1:17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>
      <c r="A6" s="2" t="s">
        <v>10</v>
      </c>
      <c r="C6" s="5" t="str">
        <f>KT!B9</f>
        <v>3.stāva telpu grupas vienkāršotā pārbūve Pasta ielā 43, Jelgavā</v>
      </c>
      <c r="D6" s="5"/>
      <c r="E6" s="5"/>
      <c r="F6" s="5"/>
      <c r="G6" s="5"/>
      <c r="H6" s="5"/>
      <c r="I6" s="5"/>
    </row>
    <row r="7" spans="1:17">
      <c r="A7" s="2" t="s">
        <v>11</v>
      </c>
      <c r="C7" s="5" t="str">
        <f>KT!B10</f>
        <v>Biroju ēka</v>
      </c>
      <c r="D7" s="5"/>
      <c r="E7" s="6"/>
      <c r="F7" s="6"/>
      <c r="G7" s="6"/>
      <c r="H7" s="6"/>
      <c r="I7" s="6"/>
    </row>
    <row r="8" spans="1:17">
      <c r="A8" s="2" t="s">
        <v>0</v>
      </c>
      <c r="C8" s="5" t="str">
        <f>KT!B11</f>
        <v>Pasta ielā 43, Jelgava, LV-3001</v>
      </c>
      <c r="D8" s="5"/>
      <c r="E8" s="6"/>
      <c r="F8" s="6"/>
      <c r="G8" s="6"/>
      <c r="H8" s="6"/>
      <c r="I8" s="6"/>
    </row>
    <row r="9" spans="1:17">
      <c r="A9" s="2" t="s">
        <v>1</v>
      </c>
      <c r="C9" s="5">
        <f>KT!B12</f>
        <v>0</v>
      </c>
      <c r="D9" s="5"/>
      <c r="E9" s="6"/>
      <c r="F9" s="6"/>
      <c r="G9" s="6"/>
      <c r="H9" s="6"/>
      <c r="I9" s="6"/>
    </row>
    <row r="10" spans="1:17">
      <c r="C10" s="2" t="s">
        <v>21</v>
      </c>
      <c r="E10" s="22">
        <f>E20</f>
        <v>0</v>
      </c>
    </row>
    <row r="11" spans="1:17">
      <c r="C11" s="2" t="s">
        <v>22</v>
      </c>
      <c r="E11" s="32">
        <f>SUM(I14:I15)</f>
        <v>0</v>
      </c>
    </row>
    <row r="12" spans="1:17" ht="57.75" customHeight="1">
      <c r="A12" s="68" t="s">
        <v>23</v>
      </c>
      <c r="B12" s="68" t="s">
        <v>24</v>
      </c>
      <c r="C12" s="69" t="s">
        <v>25</v>
      </c>
      <c r="D12" s="70"/>
      <c r="E12" s="68" t="s">
        <v>26</v>
      </c>
      <c r="F12" s="68" t="s">
        <v>27</v>
      </c>
      <c r="G12" s="68"/>
      <c r="H12" s="68"/>
      <c r="I12" s="68" t="s">
        <v>7</v>
      </c>
    </row>
    <row r="13" spans="1:17">
      <c r="A13" s="68"/>
      <c r="B13" s="68"/>
      <c r="C13" s="71"/>
      <c r="D13" s="72"/>
      <c r="E13" s="68"/>
      <c r="F13" s="7" t="s">
        <v>28</v>
      </c>
      <c r="G13" s="7" t="s">
        <v>17</v>
      </c>
      <c r="H13" s="7" t="s">
        <v>29</v>
      </c>
      <c r="I13" s="68"/>
    </row>
    <row r="14" spans="1:17">
      <c r="A14" s="21"/>
      <c r="B14" s="21"/>
      <c r="C14" s="36" t="s">
        <v>56</v>
      </c>
      <c r="D14" s="28"/>
      <c r="E14" s="29">
        <f>SUM(F14:H14)</f>
        <v>0</v>
      </c>
      <c r="F14" s="29"/>
      <c r="G14" s="29"/>
      <c r="H14" s="29"/>
      <c r="I14" s="30">
        <f t="shared" ref="I14" si="0">ROUND(F14/likme,2)</f>
        <v>0</v>
      </c>
    </row>
    <row r="15" spans="1:17">
      <c r="A15" s="21">
        <v>1</v>
      </c>
      <c r="B15" s="21" t="s">
        <v>70</v>
      </c>
      <c r="C15" s="27" t="s">
        <v>68</v>
      </c>
      <c r="D15" s="28"/>
      <c r="E15" s="29">
        <f t="shared" ref="E15" si="1">SUM(F15:H15)</f>
        <v>0</v>
      </c>
      <c r="F15" s="29">
        <f>'1.3.1.'!M23</f>
        <v>0</v>
      </c>
      <c r="G15" s="29">
        <f>'1.3.1.'!N23</f>
        <v>0</v>
      </c>
      <c r="H15" s="29">
        <f>'1.3.1.'!O23</f>
        <v>0</v>
      </c>
      <c r="I15" s="29">
        <f>'1.3.1.'!L23</f>
        <v>0</v>
      </c>
    </row>
    <row r="16" spans="1:17">
      <c r="A16" s="64" t="s">
        <v>8</v>
      </c>
      <c r="B16" s="64"/>
      <c r="C16" s="65"/>
      <c r="D16" s="25"/>
      <c r="E16" s="26">
        <f>SUM(E14:E15)</f>
        <v>0</v>
      </c>
    </row>
    <row r="17" spans="1:8">
      <c r="A17" s="66" t="s">
        <v>43</v>
      </c>
      <c r="B17" s="66"/>
      <c r="C17" s="67"/>
      <c r="D17" s="54"/>
      <c r="E17" s="31">
        <f>ROUND(E16*D17,2)</f>
        <v>0</v>
      </c>
    </row>
    <row r="18" spans="1:8">
      <c r="A18" s="66" t="s">
        <v>30</v>
      </c>
      <c r="B18" s="66"/>
      <c r="C18" s="67"/>
      <c r="D18" s="55"/>
      <c r="E18" s="31">
        <f>ROUND(E17*D18,2)</f>
        <v>0</v>
      </c>
    </row>
    <row r="19" spans="1:8">
      <c r="A19" s="66" t="s">
        <v>44</v>
      </c>
      <c r="B19" s="66"/>
      <c r="C19" s="67"/>
      <c r="D19" s="55"/>
      <c r="E19" s="31">
        <f>ROUND(E16*D19,2)</f>
        <v>0</v>
      </c>
    </row>
    <row r="20" spans="1:8">
      <c r="A20" s="60" t="s">
        <v>31</v>
      </c>
      <c r="B20" s="60"/>
      <c r="C20" s="61"/>
      <c r="D20" s="24"/>
      <c r="E20" s="11">
        <f>ROUND(E16+E17+E19,2)</f>
        <v>0</v>
      </c>
    </row>
    <row r="22" spans="1:8">
      <c r="A22" s="15" t="str">
        <f>KT!A22</f>
        <v xml:space="preserve">Sastādīja: </v>
      </c>
      <c r="B22" s="16"/>
      <c r="C22" s="16"/>
      <c r="D22" s="16"/>
      <c r="E22" s="16" t="str">
        <f>KT!C26</f>
        <v>2026. gada __.____</v>
      </c>
      <c r="F22" s="16"/>
      <c r="G22" s="16"/>
      <c r="H22" s="16"/>
    </row>
    <row r="23" spans="1:8">
      <c r="A23" s="15" t="s">
        <v>40</v>
      </c>
      <c r="B23" s="16"/>
      <c r="C23" s="16"/>
      <c r="D23" s="16"/>
      <c r="E23" s="16"/>
      <c r="F23" s="16"/>
      <c r="G23" s="16"/>
      <c r="H23" s="16"/>
    </row>
    <row r="24" spans="1:8">
      <c r="A24" s="15" t="str">
        <f>KT!A24</f>
        <v xml:space="preserve">Sertifikāta Nr.: </v>
      </c>
      <c r="B24" s="16"/>
      <c r="C24" s="16"/>
      <c r="D24" s="16"/>
      <c r="E24" s="16"/>
      <c r="F24" s="16"/>
      <c r="G24" s="16"/>
      <c r="H24" s="16"/>
    </row>
    <row r="25" spans="1:8">
      <c r="A25" s="17"/>
      <c r="B25" s="16"/>
      <c r="C25" s="16"/>
      <c r="D25" s="16"/>
      <c r="E25" s="16"/>
      <c r="F25" s="16"/>
      <c r="G25" s="16"/>
      <c r="H25" s="16"/>
    </row>
    <row r="26" spans="1:8">
      <c r="A26" s="15" t="str">
        <f>KT!A26</f>
        <v xml:space="preserve">Pārbaudīja: </v>
      </c>
      <c r="B26" s="16"/>
      <c r="C26" s="16"/>
      <c r="D26" s="16"/>
      <c r="E26" s="16" t="str">
        <f>KT!C26</f>
        <v>2026. gada __.____</v>
      </c>
      <c r="F26" s="16"/>
      <c r="G26" s="16"/>
      <c r="H26" s="16"/>
    </row>
    <row r="27" spans="1:8">
      <c r="A27" s="15" t="s">
        <v>41</v>
      </c>
      <c r="B27" s="16"/>
      <c r="C27" s="16"/>
      <c r="D27" s="16"/>
      <c r="E27" s="16"/>
      <c r="F27" s="16"/>
      <c r="G27" s="16"/>
      <c r="H27" s="16"/>
    </row>
    <row r="28" spans="1:8">
      <c r="A28" s="15" t="str">
        <f>KT!A28</f>
        <v>Sertifikāta Nr.:</v>
      </c>
      <c r="B28" s="16"/>
      <c r="C28" s="16"/>
      <c r="D28" s="16"/>
      <c r="E28" s="16"/>
      <c r="F28" s="16"/>
      <c r="G28" s="16"/>
      <c r="H28" s="16"/>
    </row>
    <row r="29" spans="1:8">
      <c r="A29" s="18"/>
      <c r="B29" s="16"/>
      <c r="C29" s="16"/>
      <c r="D29" s="16"/>
      <c r="E29" s="16"/>
      <c r="F29" s="16"/>
      <c r="G29" s="16"/>
      <c r="H29" s="16"/>
    </row>
    <row r="30" spans="1:8">
      <c r="A30" s="19"/>
      <c r="B30" s="20"/>
      <c r="C30" s="20"/>
      <c r="D30" s="20"/>
      <c r="E30" s="19"/>
      <c r="F30" s="20"/>
      <c r="G30" s="1"/>
      <c r="H30" s="16"/>
    </row>
  </sheetData>
  <mergeCells count="14">
    <mergeCell ref="A2:I2"/>
    <mergeCell ref="A20:C20"/>
    <mergeCell ref="A3:I3"/>
    <mergeCell ref="A4:I4"/>
    <mergeCell ref="A16:C16"/>
    <mergeCell ref="A17:C17"/>
    <mergeCell ref="A18:C18"/>
    <mergeCell ref="A19:C19"/>
    <mergeCell ref="F12:H12"/>
    <mergeCell ref="I12:I13"/>
    <mergeCell ref="A12:A13"/>
    <mergeCell ref="B12:B13"/>
    <mergeCell ref="E12:E13"/>
    <mergeCell ref="C12:D13"/>
  </mergeCells>
  <pageMargins left="0.7" right="0.7" top="0.75" bottom="0.75" header="0.3" footer="0.3"/>
  <pageSetup paperSize="9" scale="86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877E0-FE47-4768-BB71-CA6BE486763F}">
  <sheetPr>
    <tabColor rgb="FF92D050"/>
    <pageSetUpPr fitToPage="1"/>
  </sheetPr>
  <dimension ref="A2:P33"/>
  <sheetViews>
    <sheetView tabSelected="1" view="pageBreakPreview" zoomScale="70" zoomScaleNormal="85" zoomScaleSheetLayoutView="70" workbookViewId="0">
      <selection activeCell="E17" sqref="E17:E21"/>
    </sheetView>
  </sheetViews>
  <sheetFormatPr defaultColWidth="9.1796875" defaultRowHeight="15.5"/>
  <cols>
    <col min="1" max="1" width="10.7265625" style="1" customWidth="1"/>
    <col min="2" max="2" width="9.26953125" style="1" customWidth="1"/>
    <col min="3" max="3" width="51.1796875" style="1" customWidth="1"/>
    <col min="4" max="4" width="8.26953125" style="1" customWidth="1"/>
    <col min="5" max="5" width="10.81640625" style="1" customWidth="1"/>
    <col min="6" max="8" width="10.453125" style="1" customWidth="1"/>
    <col min="9" max="9" width="11.7265625" style="1" customWidth="1"/>
    <col min="10" max="10" width="10.453125" style="1" customWidth="1"/>
    <col min="11" max="11" width="11.54296875" style="1" customWidth="1"/>
    <col min="12" max="16" width="13.81640625" style="1" customWidth="1"/>
    <col min="17" max="20" width="9.1796875" style="1"/>
    <col min="21" max="21" width="10.7265625" style="1" bestFit="1" customWidth="1"/>
    <col min="22" max="16384" width="9.1796875" style="1"/>
  </cols>
  <sheetData>
    <row r="2" spans="1:16">
      <c r="A2" s="83" t="s">
        <v>69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</row>
    <row r="3" spans="1:16">
      <c r="A3" s="84" t="s">
        <v>68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</row>
    <row r="4" spans="1:16">
      <c r="A4" s="83" t="s">
        <v>48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</row>
    <row r="5" spans="1:16">
      <c r="A5" s="40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</row>
    <row r="6" spans="1:16">
      <c r="A6" s="1" t="s">
        <v>10</v>
      </c>
      <c r="C6" s="41" t="str">
        <f>KT!B9</f>
        <v>3.stāva telpu grupas vienkāršotā pārbūve Pasta ielā 43, Jelgavā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</row>
    <row r="7" spans="1:16">
      <c r="A7" s="1" t="s">
        <v>11</v>
      </c>
      <c r="C7" s="41" t="str">
        <f>KT!B10</f>
        <v>Biroju ēka</v>
      </c>
    </row>
    <row r="8" spans="1:16">
      <c r="A8" s="1" t="s">
        <v>0</v>
      </c>
      <c r="C8" s="41" t="str">
        <f>KT!B11</f>
        <v>Pasta ielā 43, Jelgava, LV-3001</v>
      </c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</row>
    <row r="9" spans="1:16">
      <c r="A9" s="1" t="s">
        <v>1</v>
      </c>
      <c r="C9" s="41">
        <f>KT!B12</f>
        <v>0</v>
      </c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</row>
    <row r="11" spans="1:16">
      <c r="A11" s="1" t="s">
        <v>53</v>
      </c>
      <c r="M11" s="85" t="s">
        <v>2</v>
      </c>
      <c r="N11" s="85"/>
      <c r="O11" s="43">
        <f>P23</f>
        <v>0</v>
      </c>
      <c r="P11" s="1" t="s">
        <v>3</v>
      </c>
    </row>
    <row r="12" spans="1:16">
      <c r="E12" s="40"/>
      <c r="N12" s="44" t="s">
        <v>42</v>
      </c>
      <c r="O12" s="1" t="str">
        <f>KT!C26</f>
        <v>2026. gada __.____</v>
      </c>
    </row>
    <row r="13" spans="1:16">
      <c r="E13" s="40"/>
    </row>
    <row r="14" spans="1:16">
      <c r="A14" s="86" t="s">
        <v>23</v>
      </c>
      <c r="B14" s="86" t="s">
        <v>9</v>
      </c>
      <c r="C14" s="77" t="s">
        <v>12</v>
      </c>
      <c r="D14" s="86" t="s">
        <v>4</v>
      </c>
      <c r="E14" s="87" t="s">
        <v>5</v>
      </c>
      <c r="F14" s="77" t="s">
        <v>13</v>
      </c>
      <c r="G14" s="77"/>
      <c r="H14" s="77"/>
      <c r="I14" s="77"/>
      <c r="J14" s="77"/>
      <c r="K14" s="77"/>
      <c r="L14" s="77" t="s">
        <v>14</v>
      </c>
      <c r="M14" s="77"/>
      <c r="N14" s="77"/>
      <c r="O14" s="77"/>
      <c r="P14" s="77"/>
    </row>
    <row r="15" spans="1:16" ht="110.25" customHeight="1">
      <c r="A15" s="86"/>
      <c r="B15" s="86"/>
      <c r="C15" s="77"/>
      <c r="D15" s="86"/>
      <c r="E15" s="87"/>
      <c r="F15" s="45" t="s">
        <v>6</v>
      </c>
      <c r="G15" s="45" t="s">
        <v>16</v>
      </c>
      <c r="H15" s="45" t="s">
        <v>15</v>
      </c>
      <c r="I15" s="45" t="s">
        <v>17</v>
      </c>
      <c r="J15" s="45" t="s">
        <v>18</v>
      </c>
      <c r="K15" s="45" t="s">
        <v>19</v>
      </c>
      <c r="L15" s="45" t="s">
        <v>7</v>
      </c>
      <c r="M15" s="45" t="s">
        <v>15</v>
      </c>
      <c r="N15" s="45" t="s">
        <v>17</v>
      </c>
      <c r="O15" s="45" t="s">
        <v>18</v>
      </c>
      <c r="P15" s="45" t="s">
        <v>20</v>
      </c>
    </row>
    <row r="16" spans="1:16">
      <c r="A16" s="78"/>
      <c r="B16" s="78"/>
      <c r="C16" s="78"/>
      <c r="D16" s="78"/>
      <c r="E16" s="78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80"/>
    </row>
    <row r="17" spans="1:16" s="57" customFormat="1">
      <c r="A17" s="46">
        <v>1</v>
      </c>
      <c r="B17" s="46"/>
      <c r="C17" s="52" t="s">
        <v>63</v>
      </c>
      <c r="D17" s="48" t="s">
        <v>55</v>
      </c>
      <c r="E17" s="58">
        <v>1</v>
      </c>
      <c r="F17" s="56"/>
      <c r="G17" s="56"/>
      <c r="H17" s="56"/>
      <c r="I17" s="56"/>
      <c r="J17" s="56"/>
      <c r="K17" s="56">
        <f>SUM(H17:J17)</f>
        <v>0</v>
      </c>
      <c r="L17" s="56">
        <f>ROUND(E17*F17,2)</f>
        <v>0</v>
      </c>
      <c r="M17" s="56">
        <f t="shared" ref="M17:M19" si="0">ROUND(E17*H17,2)</f>
        <v>0</v>
      </c>
      <c r="N17" s="56">
        <f t="shared" ref="N17:N19" si="1">ROUND(E17*I17,2)</f>
        <v>0</v>
      </c>
      <c r="O17" s="56">
        <f t="shared" ref="O17:O19" si="2">ROUND(E17*J17,2)</f>
        <v>0</v>
      </c>
      <c r="P17" s="56">
        <f>SUM(M17:O17)</f>
        <v>0</v>
      </c>
    </row>
    <row r="18" spans="1:16" s="57" customFormat="1">
      <c r="A18" s="46">
        <v>2</v>
      </c>
      <c r="B18" s="46"/>
      <c r="C18" s="52" t="s">
        <v>64</v>
      </c>
      <c r="D18" s="48" t="s">
        <v>54</v>
      </c>
      <c r="E18" s="58">
        <v>1</v>
      </c>
      <c r="F18" s="56"/>
      <c r="G18" s="56"/>
      <c r="H18" s="56"/>
      <c r="I18" s="56"/>
      <c r="J18" s="56"/>
      <c r="K18" s="56">
        <f t="shared" ref="K18:K20" si="3">SUM(H18:J18)</f>
        <v>0</v>
      </c>
      <c r="L18" s="56">
        <f t="shared" ref="L18:L19" si="4">ROUND(E18*F18,2)</f>
        <v>0</v>
      </c>
      <c r="M18" s="56">
        <f t="shared" si="0"/>
        <v>0</v>
      </c>
      <c r="N18" s="56">
        <f t="shared" si="1"/>
        <v>0</v>
      </c>
      <c r="O18" s="56">
        <f t="shared" si="2"/>
        <v>0</v>
      </c>
      <c r="P18" s="56">
        <f t="shared" ref="P18:P19" si="5">SUM(M18:O18)</f>
        <v>0</v>
      </c>
    </row>
    <row r="19" spans="1:16" s="57" customFormat="1">
      <c r="A19" s="46">
        <v>3</v>
      </c>
      <c r="B19" s="46"/>
      <c r="C19" s="52" t="s">
        <v>65</v>
      </c>
      <c r="D19" s="48" t="s">
        <v>54</v>
      </c>
      <c r="E19" s="58">
        <v>1</v>
      </c>
      <c r="F19" s="56"/>
      <c r="G19" s="56"/>
      <c r="H19" s="56"/>
      <c r="I19" s="56"/>
      <c r="J19" s="56"/>
      <c r="K19" s="56">
        <f t="shared" si="3"/>
        <v>0</v>
      </c>
      <c r="L19" s="56">
        <f t="shared" si="4"/>
        <v>0</v>
      </c>
      <c r="M19" s="56">
        <f t="shared" si="0"/>
        <v>0</v>
      </c>
      <c r="N19" s="56">
        <f t="shared" si="1"/>
        <v>0</v>
      </c>
      <c r="O19" s="56">
        <f t="shared" si="2"/>
        <v>0</v>
      </c>
      <c r="P19" s="56">
        <f t="shared" si="5"/>
        <v>0</v>
      </c>
    </row>
    <row r="20" spans="1:16" s="57" customFormat="1">
      <c r="A20" s="46">
        <v>4</v>
      </c>
      <c r="B20" s="46"/>
      <c r="C20" s="47" t="s">
        <v>66</v>
      </c>
      <c r="D20" s="48" t="s">
        <v>54</v>
      </c>
      <c r="E20" s="58">
        <v>1</v>
      </c>
      <c r="F20" s="56"/>
      <c r="G20" s="56"/>
      <c r="H20" s="56"/>
      <c r="I20" s="56"/>
      <c r="J20" s="56"/>
      <c r="K20" s="56">
        <f t="shared" si="3"/>
        <v>0</v>
      </c>
      <c r="L20" s="56">
        <f>ROUND(E20*F20,2)</f>
        <v>0</v>
      </c>
      <c r="M20" s="56">
        <f>ROUND(E20*H20,2)</f>
        <v>0</v>
      </c>
      <c r="N20" s="56">
        <f>ROUND(E20*I20,2)</f>
        <v>0</v>
      </c>
      <c r="O20" s="56">
        <f>ROUND(E20*J20,2)</f>
        <v>0</v>
      </c>
      <c r="P20" s="56">
        <f>SUM(M20:O20)</f>
        <v>0</v>
      </c>
    </row>
    <row r="21" spans="1:16" s="57" customFormat="1" ht="31">
      <c r="A21" s="46">
        <v>5</v>
      </c>
      <c r="B21" s="46"/>
      <c r="C21" s="47" t="s">
        <v>67</v>
      </c>
      <c r="D21" s="48" t="s">
        <v>54</v>
      </c>
      <c r="E21" s="58">
        <v>1</v>
      </c>
      <c r="F21" s="56"/>
      <c r="G21" s="56"/>
      <c r="H21" s="56"/>
      <c r="I21" s="56"/>
      <c r="J21" s="56"/>
      <c r="K21" s="56">
        <f t="shared" ref="K21" si="6">SUM(H21:J21)</f>
        <v>0</v>
      </c>
      <c r="L21" s="56">
        <f t="shared" ref="L21" si="7">ROUND(E21*F21,2)</f>
        <v>0</v>
      </c>
      <c r="M21" s="56">
        <f t="shared" ref="M21" si="8">ROUND(E21*H21,2)</f>
        <v>0</v>
      </c>
      <c r="N21" s="56">
        <f t="shared" ref="N21" si="9">ROUND(E21*I21,2)</f>
        <v>0</v>
      </c>
      <c r="O21" s="56">
        <f t="shared" ref="O21" si="10">ROUND(E21*J21,2)</f>
        <v>0</v>
      </c>
      <c r="P21" s="56">
        <f t="shared" ref="P21" si="11">SUM(M21:O21)</f>
        <v>0</v>
      </c>
    </row>
    <row r="22" spans="1:16">
      <c r="A22" s="81"/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</row>
    <row r="23" spans="1:16">
      <c r="A23" s="82" t="s">
        <v>49</v>
      </c>
      <c r="B23" s="82"/>
      <c r="C23" s="82"/>
      <c r="D23" s="82"/>
      <c r="E23" s="82"/>
      <c r="F23" s="82"/>
      <c r="G23" s="82"/>
      <c r="H23" s="82"/>
      <c r="I23" s="82"/>
      <c r="J23" s="82"/>
      <c r="K23" s="37"/>
      <c r="L23" s="38">
        <f>SUM(L17:L22)</f>
        <v>0</v>
      </c>
      <c r="M23" s="38">
        <f>SUM(M17:M22)</f>
        <v>0</v>
      </c>
      <c r="N23" s="38">
        <f>SUM(N17:N22)</f>
        <v>0</v>
      </c>
      <c r="O23" s="38">
        <f>SUM(O17:O22)</f>
        <v>0</v>
      </c>
      <c r="P23" s="38">
        <f>SUM(P17:P22)</f>
        <v>0</v>
      </c>
    </row>
    <row r="24" spans="1:16">
      <c r="A24" s="49"/>
      <c r="B24" s="49"/>
      <c r="C24" s="49"/>
      <c r="D24" s="49"/>
      <c r="E24" s="49"/>
      <c r="F24" s="49"/>
      <c r="G24" s="49"/>
      <c r="H24" s="49"/>
      <c r="I24" s="49"/>
      <c r="J24" s="49"/>
      <c r="K24" s="39"/>
      <c r="L24" s="50"/>
      <c r="M24" s="50"/>
      <c r="N24" s="50"/>
      <c r="O24" s="50"/>
      <c r="P24" s="51"/>
    </row>
    <row r="25" spans="1:16">
      <c r="A25" s="15" t="str">
        <f>KT!A22</f>
        <v xml:space="preserve">Sastādīja: </v>
      </c>
      <c r="C25" s="16"/>
      <c r="D25" s="16" t="str">
        <f>KT!C26</f>
        <v>2026. gada __.____</v>
      </c>
      <c r="E25" s="16"/>
      <c r="F25" s="16"/>
      <c r="G25" s="16"/>
      <c r="H25" s="16"/>
    </row>
    <row r="26" spans="1:16">
      <c r="A26" s="15" t="s">
        <v>40</v>
      </c>
      <c r="C26" s="16"/>
      <c r="D26" s="16"/>
      <c r="E26" s="16"/>
      <c r="F26" s="16"/>
      <c r="G26" s="16"/>
      <c r="H26" s="16"/>
    </row>
    <row r="27" spans="1:16">
      <c r="A27" s="15" t="str">
        <f>KT!A24</f>
        <v xml:space="preserve">Sertifikāta Nr.: </v>
      </c>
      <c r="C27" s="16"/>
      <c r="D27" s="16"/>
      <c r="E27" s="16"/>
      <c r="F27" s="16"/>
      <c r="G27" s="16"/>
      <c r="H27" s="16"/>
    </row>
    <row r="28" spans="1:16">
      <c r="A28" s="17"/>
      <c r="C28" s="16"/>
      <c r="D28" s="16"/>
      <c r="E28" s="16"/>
      <c r="F28" s="16"/>
      <c r="G28" s="16"/>
      <c r="H28" s="16"/>
    </row>
    <row r="29" spans="1:16">
      <c r="A29" s="15" t="str">
        <f>KT!A26</f>
        <v xml:space="preserve">Pārbaudīja: </v>
      </c>
      <c r="C29" s="16"/>
      <c r="D29" s="16" t="str">
        <f>KT!C26</f>
        <v>2026. gada __.____</v>
      </c>
      <c r="E29" s="16"/>
      <c r="F29" s="16"/>
      <c r="G29" s="16"/>
      <c r="H29" s="16"/>
    </row>
    <row r="30" spans="1:16">
      <c r="A30" s="15" t="s">
        <v>41</v>
      </c>
      <c r="C30" s="16"/>
      <c r="D30" s="16"/>
      <c r="E30" s="16"/>
      <c r="F30" s="16"/>
      <c r="G30" s="16"/>
      <c r="H30" s="16"/>
    </row>
    <row r="31" spans="1:16">
      <c r="A31" s="15" t="str">
        <f>KT!A28</f>
        <v>Sertifikāta Nr.:</v>
      </c>
      <c r="C31" s="16"/>
      <c r="D31" s="16"/>
      <c r="E31" s="16"/>
      <c r="F31" s="16"/>
      <c r="G31" s="16"/>
      <c r="H31" s="16"/>
    </row>
    <row r="32" spans="1:16">
      <c r="B32" s="18"/>
      <c r="C32" s="16"/>
      <c r="D32" s="16"/>
      <c r="E32" s="16"/>
      <c r="F32" s="16"/>
      <c r="G32" s="16"/>
      <c r="H32" s="16"/>
    </row>
    <row r="33" spans="2:8">
      <c r="B33" s="19"/>
      <c r="C33" s="20"/>
      <c r="D33" s="19"/>
      <c r="F33" s="20"/>
      <c r="H33" s="16"/>
    </row>
  </sheetData>
  <mergeCells count="14">
    <mergeCell ref="L14:P14"/>
    <mergeCell ref="A16:P16"/>
    <mergeCell ref="A22:P22"/>
    <mergeCell ref="A23:J23"/>
    <mergeCell ref="A2:P2"/>
    <mergeCell ref="A3:P3"/>
    <mergeCell ref="A4:P4"/>
    <mergeCell ref="M11:N11"/>
    <mergeCell ref="A14:A15"/>
    <mergeCell ref="B14:B15"/>
    <mergeCell ref="C14:C15"/>
    <mergeCell ref="D14:D15"/>
    <mergeCell ref="E14:E15"/>
    <mergeCell ref="F14:K14"/>
  </mergeCells>
  <pageMargins left="0.7" right="0.7" top="0.75" bottom="0.75" header="0.3" footer="0.3"/>
  <pageSetup paperSize="9" scale="5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E0B6348F063F2499901E1858B841C1C" ma:contentTypeVersion="18" ma:contentTypeDescription="Create a new document." ma:contentTypeScope="" ma:versionID="9b7263993fcd2050c62995aaff24fe25">
  <xsd:schema xmlns:xsd="http://www.w3.org/2001/XMLSchema" xmlns:xs="http://www.w3.org/2001/XMLSchema" xmlns:p="http://schemas.microsoft.com/office/2006/metadata/properties" xmlns:ns2="520dbaf5-aacb-4fa5-a9f5-32ab6e55aaf4" xmlns:ns3="d73c6baf-9cf2-4cf2-a117-76c67141543a" targetNamespace="http://schemas.microsoft.com/office/2006/metadata/properties" ma:root="true" ma:fieldsID="555c9ad9ab5db40abc743411eebdcba7" ns2:_="" ns3:_="">
    <xsd:import namespace="520dbaf5-aacb-4fa5-a9f5-32ab6e55aaf4"/>
    <xsd:import namespace="d73c6baf-9cf2-4cf2-a117-76c67141543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0dbaf5-aacb-4fa5-a9f5-32ab6e55aa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d670e09-1a66-4566-9c30-fc6678b896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3c6baf-9cf2-4cf2-a117-76c67141543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a01c3bae-cbd4-435d-9fac-eef906313c13}" ma:internalName="TaxCatchAll" ma:showField="CatchAllData" ma:web="d73c6baf-9cf2-4cf2-a117-76c67141543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20dbaf5-aacb-4fa5-a9f5-32ab6e55aaf4">
      <Terms xmlns="http://schemas.microsoft.com/office/infopath/2007/PartnerControls"/>
    </lcf76f155ced4ddcb4097134ff3c332f>
    <TaxCatchAll xmlns="d73c6baf-9cf2-4cf2-a117-76c67141543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E954E69-DF3F-459E-AB96-FCA9BF91E977}"/>
</file>

<file path=customXml/itemProps2.xml><?xml version="1.0" encoding="utf-8"?>
<ds:datastoreItem xmlns:ds="http://schemas.openxmlformats.org/officeDocument/2006/customXml" ds:itemID="{D6F3B16D-5C94-4E69-BEE4-31C0C76B6719}">
  <ds:schemaRefs>
    <ds:schemaRef ds:uri="http://schemas.microsoft.com/office/2006/metadata/properties"/>
    <ds:schemaRef ds:uri="http://schemas.microsoft.com/office/infopath/2007/PartnerControls"/>
    <ds:schemaRef ds:uri="f4c9a204-953b-4a61-9e4a-84a63abe8f3f"/>
    <ds:schemaRef ds:uri="9236eeb4-1351-4fec-b254-4c4974e7c7f6"/>
    <ds:schemaRef ds:uri="520dbaf5-aacb-4fa5-a9f5-32ab6e55aaf4"/>
    <ds:schemaRef ds:uri="d73c6baf-9cf2-4cf2-a117-76c67141543a"/>
  </ds:schemaRefs>
</ds:datastoreItem>
</file>

<file path=customXml/itemProps3.xml><?xml version="1.0" encoding="utf-8"?>
<ds:datastoreItem xmlns:ds="http://schemas.openxmlformats.org/officeDocument/2006/customXml" ds:itemID="{5C9038C0-1C48-47DF-82CF-53FBC937AAA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KT</vt:lpstr>
      <vt:lpstr>KA1</vt:lpstr>
      <vt:lpstr>1.3.1.</vt:lpstr>
      <vt:lpstr>likme</vt:lpstr>
      <vt:lpstr>'1.3.1.'!Print_Area</vt:lpstr>
      <vt:lpstr>'KA1'!Print_Area</vt:lpstr>
      <vt:lpstr>KT!Print_Area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Ieva Petruse</dc:creator>
  <cp:keywords/>
  <dc:description/>
  <cp:lastModifiedBy>Paula Ozoliņa</cp:lastModifiedBy>
  <cp:revision/>
  <dcterms:created xsi:type="dcterms:W3CDTF">2014-01-13T21:43:12Z</dcterms:created>
  <dcterms:modified xsi:type="dcterms:W3CDTF">2026-08-20T11:17:56Z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0x0101006E0B6348F063F2499901E1858B841C1C</vt:lpwstr>
  </property>
  <property fmtid="{D5CDD505-2E9C-101B-9397-08002B2CF9AE}" pid="3" name="MediaServiceImageTags">
    <vt:lpwstr/>
  </property>
</Properties>
</file>