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vasvni.sharepoint.com/sites/G010/Shared Documents/Darba dokumenti/2026/Atklāti konkursi/AK-61_PO_Pasta iela 43, Jelgava/Izsludināts/"/>
    </mc:Choice>
  </mc:AlternateContent>
  <xr:revisionPtr revIDLastSave="0" documentId="8_{62B05298-A3DA-4091-93B2-C46911CB23FB}" xr6:coauthVersionLast="47" xr6:coauthVersionMax="47" xr10:uidLastSave="{00000000-0000-0000-0000-000000000000}"/>
  <bookViews>
    <workbookView xWindow="-110" yWindow="-110" windowWidth="19420" windowHeight="11500" tabRatio="880" activeTab="7" xr2:uid="{00000000-000D-0000-FFFF-FFFF00000000}"/>
  </bookViews>
  <sheets>
    <sheet name="KT" sheetId="3" r:id="rId1"/>
    <sheet name="KA1" sheetId="2" r:id="rId2"/>
    <sheet name="1.1.1." sheetId="43" r:id="rId3"/>
    <sheet name="1.1.2." sheetId="57" r:id="rId4"/>
    <sheet name="1.1.3." sheetId="45" r:id="rId5"/>
    <sheet name="1.2.1." sheetId="32" r:id="rId6"/>
    <sheet name="1.2.2." sheetId="31" r:id="rId7"/>
    <sheet name="1.2.3." sheetId="60" r:id="rId8"/>
  </sheets>
  <externalReferences>
    <externalReference r:id="rId9"/>
    <externalReference r:id="rId10"/>
    <externalReference r:id="rId11"/>
  </externalReferences>
  <definedNames>
    <definedName name="datums" localSheetId="7">[1]KA!$K$45</definedName>
    <definedName name="datums">[2]KA!$K$45</definedName>
    <definedName name="likme" localSheetId="7">[3]KT!$E$23</definedName>
    <definedName name="likme">KT!$E$23</definedName>
    <definedName name="parb" localSheetId="7">[1]KA!$K$43</definedName>
    <definedName name="parb">[2]KA!$K$43</definedName>
    <definedName name="_xlnm.Print_Area" localSheetId="2">'1.1.1.'!$A$1:$P$30</definedName>
    <definedName name="_xlnm.Print_Area" localSheetId="3">'1.1.2.'!$A$1:$P$37</definedName>
    <definedName name="_xlnm.Print_Area" localSheetId="4">'1.1.3.'!$A$1:$P$94</definedName>
    <definedName name="_xlnm.Print_Area" localSheetId="5">'1.2.1.'!$A$1:$P$41</definedName>
    <definedName name="_xlnm.Print_Area" localSheetId="6">'1.2.2.'!$A$1:$P$43</definedName>
    <definedName name="_xlnm.Print_Area" localSheetId="7">'1.2.3.'!$A$1:$P$55</definedName>
    <definedName name="_xlnm.Print_Area" localSheetId="1">'KA1'!$A$1:$I$34</definedName>
    <definedName name="_xlnm.Print_Area" localSheetId="0">KT!$A$1:$C$30</definedName>
    <definedName name="procenti">#REF!</definedName>
    <definedName name="sast" localSheetId="7">[1]KA!$K$42</definedName>
    <definedName name="sast">[2]KA!$K$42</definedName>
    <definedName name="sertif" localSheetId="7">[1]KA!$K$44</definedName>
    <definedName name="sertif">[2]KA!$K$44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5" i="60" l="1"/>
  <c r="D53" i="60"/>
  <c r="A53" i="60"/>
  <c r="A51" i="60"/>
  <c r="D49" i="60"/>
  <c r="A49" i="60"/>
  <c r="O45" i="60"/>
  <c r="N45" i="60"/>
  <c r="L45" i="60"/>
  <c r="O44" i="60"/>
  <c r="N44" i="60"/>
  <c r="L44" i="60"/>
  <c r="K44" i="60"/>
  <c r="O43" i="60"/>
  <c r="N43" i="60"/>
  <c r="M43" i="60"/>
  <c r="L43" i="60"/>
  <c r="K43" i="60"/>
  <c r="O42" i="60"/>
  <c r="N42" i="60"/>
  <c r="L42" i="60"/>
  <c r="O41" i="60"/>
  <c r="N41" i="60"/>
  <c r="L41" i="60"/>
  <c r="K41" i="60"/>
  <c r="O40" i="60"/>
  <c r="N40" i="60"/>
  <c r="L40" i="60"/>
  <c r="K40" i="60"/>
  <c r="O39" i="60"/>
  <c r="N39" i="60"/>
  <c r="L39" i="60"/>
  <c r="O38" i="60"/>
  <c r="N38" i="60"/>
  <c r="L38" i="60"/>
  <c r="K38" i="60"/>
  <c r="O37" i="60"/>
  <c r="N37" i="60"/>
  <c r="L37" i="60"/>
  <c r="O36" i="60"/>
  <c r="N36" i="60"/>
  <c r="L36" i="60"/>
  <c r="O35" i="60"/>
  <c r="N35" i="60"/>
  <c r="L35" i="60"/>
  <c r="M35" i="60"/>
  <c r="O34" i="60"/>
  <c r="N34" i="60"/>
  <c r="L34" i="60"/>
  <c r="O33" i="60"/>
  <c r="N33" i="60"/>
  <c r="L33" i="60"/>
  <c r="O32" i="60"/>
  <c r="N32" i="60"/>
  <c r="L32" i="60"/>
  <c r="K32" i="60"/>
  <c r="O31" i="60"/>
  <c r="N31" i="60"/>
  <c r="M31" i="60"/>
  <c r="L31" i="60"/>
  <c r="K31" i="60"/>
  <c r="O30" i="60"/>
  <c r="N30" i="60"/>
  <c r="L30" i="60"/>
  <c r="O29" i="60"/>
  <c r="N29" i="60"/>
  <c r="L29" i="60"/>
  <c r="K29" i="60"/>
  <c r="O28" i="60"/>
  <c r="N28" i="60"/>
  <c r="L28" i="60"/>
  <c r="K28" i="60"/>
  <c r="O27" i="60"/>
  <c r="N27" i="60"/>
  <c r="L27" i="60"/>
  <c r="O26" i="60"/>
  <c r="N26" i="60"/>
  <c r="L26" i="60"/>
  <c r="K26" i="60"/>
  <c r="O25" i="60"/>
  <c r="N25" i="60"/>
  <c r="L25" i="60"/>
  <c r="K25" i="60"/>
  <c r="O24" i="60"/>
  <c r="N24" i="60"/>
  <c r="L24" i="60"/>
  <c r="O23" i="60"/>
  <c r="N23" i="60"/>
  <c r="L23" i="60"/>
  <c r="K23" i="60"/>
  <c r="O22" i="60"/>
  <c r="N22" i="60"/>
  <c r="L22" i="60"/>
  <c r="O21" i="60"/>
  <c r="N21" i="60"/>
  <c r="L21" i="60"/>
  <c r="O20" i="60"/>
  <c r="N20" i="60"/>
  <c r="L20" i="60"/>
  <c r="M20" i="60"/>
  <c r="P20" i="60" s="1"/>
  <c r="O19" i="60"/>
  <c r="N19" i="60"/>
  <c r="M19" i="60"/>
  <c r="L19" i="60"/>
  <c r="K19" i="60"/>
  <c r="O18" i="60"/>
  <c r="N18" i="60"/>
  <c r="L18" i="60"/>
  <c r="N17" i="60"/>
  <c r="L17" i="60"/>
  <c r="G17" i="60"/>
  <c r="H17" i="60" s="1"/>
  <c r="O12" i="60"/>
  <c r="C9" i="60"/>
  <c r="C8" i="60"/>
  <c r="C7" i="60"/>
  <c r="A3" i="60"/>
  <c r="O67" i="45"/>
  <c r="N67" i="45"/>
  <c r="L67" i="45"/>
  <c r="O20" i="57"/>
  <c r="N20" i="57"/>
  <c r="L20" i="57"/>
  <c r="O27" i="57"/>
  <c r="N27" i="57"/>
  <c r="L27" i="57"/>
  <c r="O20" i="43"/>
  <c r="N20" i="43"/>
  <c r="L20" i="43"/>
  <c r="O81" i="45"/>
  <c r="N81" i="45"/>
  <c r="L81" i="45"/>
  <c r="O82" i="45"/>
  <c r="N82" i="45"/>
  <c r="L82" i="45"/>
  <c r="O79" i="45"/>
  <c r="N79" i="45"/>
  <c r="L79" i="45"/>
  <c r="O78" i="45"/>
  <c r="N78" i="45"/>
  <c r="L78" i="45"/>
  <c r="O77" i="45"/>
  <c r="N77" i="45"/>
  <c r="L77" i="45"/>
  <c r="O57" i="45"/>
  <c r="N57" i="45"/>
  <c r="L57" i="45"/>
  <c r="O56" i="45"/>
  <c r="N56" i="45"/>
  <c r="L56" i="45"/>
  <c r="O55" i="45"/>
  <c r="N55" i="45"/>
  <c r="L55" i="45"/>
  <c r="O53" i="45"/>
  <c r="N53" i="45"/>
  <c r="L53" i="45"/>
  <c r="O52" i="45"/>
  <c r="N52" i="45"/>
  <c r="L52" i="45"/>
  <c r="O50" i="45"/>
  <c r="N50" i="45"/>
  <c r="L50" i="45"/>
  <c r="O43" i="45"/>
  <c r="N43" i="45"/>
  <c r="L43" i="45"/>
  <c r="O48" i="45"/>
  <c r="N48" i="45"/>
  <c r="L48" i="45"/>
  <c r="O47" i="45"/>
  <c r="N47" i="45"/>
  <c r="L47" i="45"/>
  <c r="M47" i="45"/>
  <c r="O44" i="45"/>
  <c r="N44" i="45"/>
  <c r="L44" i="45"/>
  <c r="O46" i="45"/>
  <c r="N46" i="45"/>
  <c r="L46" i="45"/>
  <c r="O45" i="45"/>
  <c r="N45" i="45"/>
  <c r="L45" i="45"/>
  <c r="O33" i="45"/>
  <c r="N33" i="45"/>
  <c r="L33" i="45"/>
  <c r="O31" i="45"/>
  <c r="N31" i="45"/>
  <c r="L31" i="45"/>
  <c r="O32" i="45"/>
  <c r="N32" i="45"/>
  <c r="L32" i="45"/>
  <c r="O34" i="45"/>
  <c r="N34" i="45"/>
  <c r="L34" i="45"/>
  <c r="O35" i="45"/>
  <c r="N35" i="45"/>
  <c r="L35" i="45"/>
  <c r="O36" i="45"/>
  <c r="N36" i="45"/>
  <c r="L36" i="45"/>
  <c r="O37" i="45"/>
  <c r="N37" i="45"/>
  <c r="L37" i="45"/>
  <c r="O41" i="45"/>
  <c r="N41" i="45"/>
  <c r="L41" i="45"/>
  <c r="O40" i="45"/>
  <c r="N40" i="45"/>
  <c r="L40" i="45"/>
  <c r="O39" i="45"/>
  <c r="N39" i="45"/>
  <c r="L39" i="45"/>
  <c r="O38" i="45"/>
  <c r="N38" i="45"/>
  <c r="L38" i="45"/>
  <c r="O62" i="45"/>
  <c r="N62" i="45"/>
  <c r="L62" i="45"/>
  <c r="O61" i="45"/>
  <c r="N61" i="45"/>
  <c r="L61" i="45"/>
  <c r="O60" i="45"/>
  <c r="N60" i="45"/>
  <c r="L60" i="45"/>
  <c r="O59" i="45"/>
  <c r="N59" i="45"/>
  <c r="L59" i="45"/>
  <c r="O19" i="43"/>
  <c r="N19" i="43"/>
  <c r="L19" i="43"/>
  <c r="O18" i="43"/>
  <c r="N18" i="43"/>
  <c r="L18" i="43"/>
  <c r="O17" i="43"/>
  <c r="N17" i="43"/>
  <c r="L17" i="43"/>
  <c r="O84" i="45"/>
  <c r="N84" i="45"/>
  <c r="L84" i="45"/>
  <c r="O83" i="45"/>
  <c r="N83" i="45"/>
  <c r="L83" i="45"/>
  <c r="O80" i="45"/>
  <c r="N80" i="45"/>
  <c r="L80" i="45"/>
  <c r="O76" i="45"/>
  <c r="N76" i="45"/>
  <c r="L76" i="45"/>
  <c r="O75" i="45"/>
  <c r="N75" i="45"/>
  <c r="L75" i="45"/>
  <c r="O74" i="45"/>
  <c r="N74" i="45"/>
  <c r="L74" i="45"/>
  <c r="O73" i="45"/>
  <c r="N73" i="45"/>
  <c r="L73" i="45"/>
  <c r="O72" i="45"/>
  <c r="N72" i="45"/>
  <c r="L72" i="45"/>
  <c r="O71" i="45"/>
  <c r="N71" i="45"/>
  <c r="L71" i="45"/>
  <c r="O70" i="45"/>
  <c r="N70" i="45"/>
  <c r="L70" i="45"/>
  <c r="O69" i="45"/>
  <c r="N69" i="45"/>
  <c r="L69" i="45"/>
  <c r="O68" i="45"/>
  <c r="N68" i="45"/>
  <c r="L68" i="45"/>
  <c r="O66" i="45"/>
  <c r="N66" i="45"/>
  <c r="L66" i="45"/>
  <c r="O65" i="45"/>
  <c r="N65" i="45"/>
  <c r="L65" i="45"/>
  <c r="O64" i="45"/>
  <c r="N64" i="45"/>
  <c r="L64" i="45"/>
  <c r="O63" i="45"/>
  <c r="N63" i="45"/>
  <c r="L63" i="45"/>
  <c r="O58" i="45"/>
  <c r="N58" i="45"/>
  <c r="L58" i="45"/>
  <c r="O29" i="45"/>
  <c r="N29" i="45"/>
  <c r="L29" i="45"/>
  <c r="O28" i="45"/>
  <c r="N28" i="45"/>
  <c r="L28" i="45"/>
  <c r="O27" i="45"/>
  <c r="N27" i="45"/>
  <c r="L27" i="45"/>
  <c r="O26" i="45"/>
  <c r="N26" i="45"/>
  <c r="L26" i="45"/>
  <c r="O25" i="45"/>
  <c r="N25" i="45"/>
  <c r="L25" i="45"/>
  <c r="O24" i="45"/>
  <c r="N24" i="45"/>
  <c r="L24" i="45"/>
  <c r="O23" i="45"/>
  <c r="N23" i="45"/>
  <c r="L23" i="45"/>
  <c r="O22" i="45"/>
  <c r="N22" i="45"/>
  <c r="L22" i="45"/>
  <c r="O21" i="45"/>
  <c r="N21" i="45"/>
  <c r="L21" i="45"/>
  <c r="O20" i="45"/>
  <c r="N20" i="45"/>
  <c r="L20" i="45"/>
  <c r="O19" i="45"/>
  <c r="N19" i="45"/>
  <c r="L19" i="45"/>
  <c r="O18" i="45"/>
  <c r="N18" i="45"/>
  <c r="L18" i="45"/>
  <c r="G18" i="45"/>
  <c r="H18" i="45" s="1"/>
  <c r="O17" i="45"/>
  <c r="N17" i="45"/>
  <c r="L17" i="45"/>
  <c r="G17" i="45"/>
  <c r="H17" i="45" s="1"/>
  <c r="O26" i="57"/>
  <c r="N26" i="57"/>
  <c r="L26" i="57"/>
  <c r="O25" i="57"/>
  <c r="N25" i="57"/>
  <c r="L25" i="57"/>
  <c r="O24" i="57"/>
  <c r="N24" i="57"/>
  <c r="L24" i="57"/>
  <c r="M24" i="57"/>
  <c r="O23" i="57"/>
  <c r="N23" i="57"/>
  <c r="L23" i="57"/>
  <c r="O22" i="57"/>
  <c r="N22" i="57"/>
  <c r="L22" i="57"/>
  <c r="O21" i="57"/>
  <c r="N21" i="57"/>
  <c r="L21" i="57"/>
  <c r="M21" i="57"/>
  <c r="O19" i="57"/>
  <c r="N19" i="57"/>
  <c r="L19" i="57"/>
  <c r="O18" i="57"/>
  <c r="N18" i="57"/>
  <c r="L18" i="57"/>
  <c r="O17" i="57"/>
  <c r="N17" i="57"/>
  <c r="L17" i="57"/>
  <c r="G17" i="57"/>
  <c r="H17" i="57" s="1"/>
  <c r="M17" i="57" s="1"/>
  <c r="A3" i="57"/>
  <c r="A37" i="57"/>
  <c r="D35" i="57"/>
  <c r="A35" i="57"/>
  <c r="A33" i="57"/>
  <c r="D31" i="57"/>
  <c r="A31" i="57"/>
  <c r="O12" i="57"/>
  <c r="C9" i="57"/>
  <c r="C8" i="57"/>
  <c r="C7" i="57"/>
  <c r="C6" i="57"/>
  <c r="P35" i="60" l="1"/>
  <c r="K34" i="60"/>
  <c r="M34" i="60"/>
  <c r="P34" i="60" s="1"/>
  <c r="K37" i="60"/>
  <c r="M37" i="60"/>
  <c r="K22" i="60"/>
  <c r="M22" i="60"/>
  <c r="P22" i="60" s="1"/>
  <c r="P28" i="60"/>
  <c r="P19" i="60"/>
  <c r="P31" i="60"/>
  <c r="P43" i="60"/>
  <c r="L47" i="60"/>
  <c r="I21" i="2" s="1"/>
  <c r="N47" i="60"/>
  <c r="G21" i="2" s="1"/>
  <c r="M25" i="60"/>
  <c r="P25" i="60"/>
  <c r="P37" i="60"/>
  <c r="M28" i="60"/>
  <c r="M40" i="60"/>
  <c r="P40" i="60" s="1"/>
  <c r="M39" i="60"/>
  <c r="P39" i="60" s="1"/>
  <c r="K39" i="60"/>
  <c r="M30" i="60"/>
  <c r="P30" i="60" s="1"/>
  <c r="K30" i="60"/>
  <c r="M21" i="60"/>
  <c r="P21" i="60" s="1"/>
  <c r="K21" i="60"/>
  <c r="M45" i="60"/>
  <c r="P45" i="60" s="1"/>
  <c r="K45" i="60"/>
  <c r="M17" i="60"/>
  <c r="J17" i="60"/>
  <c r="O17" i="60" s="1"/>
  <c r="O47" i="60" s="1"/>
  <c r="H21" i="2" s="1"/>
  <c r="M27" i="60"/>
  <c r="P27" i="60" s="1"/>
  <c r="K27" i="60"/>
  <c r="M36" i="60"/>
  <c r="P36" i="60" s="1"/>
  <c r="K36" i="60"/>
  <c r="M18" i="60"/>
  <c r="P18" i="60" s="1"/>
  <c r="K18" i="60"/>
  <c r="M42" i="60"/>
  <c r="P42" i="60" s="1"/>
  <c r="K42" i="60"/>
  <c r="M33" i="60"/>
  <c r="P33" i="60" s="1"/>
  <c r="K33" i="60"/>
  <c r="M24" i="60"/>
  <c r="P24" i="60" s="1"/>
  <c r="K24" i="60"/>
  <c r="K20" i="60"/>
  <c r="K35" i="60"/>
  <c r="M23" i="60"/>
  <c r="P23" i="60" s="1"/>
  <c r="M26" i="60"/>
  <c r="P26" i="60" s="1"/>
  <c r="M29" i="60"/>
  <c r="P29" i="60" s="1"/>
  <c r="M32" i="60"/>
  <c r="P32" i="60" s="1"/>
  <c r="M38" i="60"/>
  <c r="P38" i="60" s="1"/>
  <c r="M41" i="60"/>
  <c r="P41" i="60" s="1"/>
  <c r="M44" i="60"/>
  <c r="P44" i="60" s="1"/>
  <c r="M67" i="45"/>
  <c r="P67" i="45" s="1"/>
  <c r="M20" i="57"/>
  <c r="P20" i="57" s="1"/>
  <c r="K20" i="57"/>
  <c r="M27" i="57"/>
  <c r="P27" i="57" s="1"/>
  <c r="K27" i="57"/>
  <c r="L29" i="57"/>
  <c r="M20" i="43"/>
  <c r="P20" i="43" s="1"/>
  <c r="K20" i="43"/>
  <c r="M81" i="45"/>
  <c r="P81" i="45" s="1"/>
  <c r="M82" i="45"/>
  <c r="P82" i="45" s="1"/>
  <c r="M79" i="45"/>
  <c r="P79" i="45" s="1"/>
  <c r="M78" i="45"/>
  <c r="P78" i="45" s="1"/>
  <c r="M77" i="45"/>
  <c r="P77" i="45" s="1"/>
  <c r="M57" i="45"/>
  <c r="P57" i="45" s="1"/>
  <c r="M56" i="45"/>
  <c r="P56" i="45" s="1"/>
  <c r="M55" i="45"/>
  <c r="P55" i="45" s="1"/>
  <c r="M53" i="45"/>
  <c r="P53" i="45" s="1"/>
  <c r="M52" i="45"/>
  <c r="P52" i="45" s="1"/>
  <c r="M50" i="45"/>
  <c r="P50" i="45" s="1"/>
  <c r="P47" i="45"/>
  <c r="M43" i="45"/>
  <c r="P43" i="45" s="1"/>
  <c r="M48" i="45"/>
  <c r="P48" i="45" s="1"/>
  <c r="M44" i="45"/>
  <c r="P44" i="45" s="1"/>
  <c r="M46" i="45"/>
  <c r="P46" i="45" s="1"/>
  <c r="M45" i="45"/>
  <c r="P45" i="45" s="1"/>
  <c r="M33" i="45"/>
  <c r="P33" i="45" s="1"/>
  <c r="M31" i="45"/>
  <c r="P31" i="45" s="1"/>
  <c r="M32" i="45"/>
  <c r="P32" i="45" s="1"/>
  <c r="M34" i="45"/>
  <c r="P34" i="45" s="1"/>
  <c r="M35" i="45"/>
  <c r="P35" i="45" s="1"/>
  <c r="M36" i="45"/>
  <c r="P36" i="45" s="1"/>
  <c r="M37" i="45"/>
  <c r="P37" i="45" s="1"/>
  <c r="M41" i="45"/>
  <c r="P41" i="45" s="1"/>
  <c r="M40" i="45"/>
  <c r="P40" i="45" s="1"/>
  <c r="M39" i="45"/>
  <c r="P39" i="45" s="1"/>
  <c r="M38" i="45"/>
  <c r="P38" i="45" s="1"/>
  <c r="M62" i="45"/>
  <c r="P62" i="45" s="1"/>
  <c r="M61" i="45"/>
  <c r="P61" i="45" s="1"/>
  <c r="M59" i="45"/>
  <c r="P59" i="45" s="1"/>
  <c r="M60" i="45"/>
  <c r="P60" i="45" s="1"/>
  <c r="K18" i="43"/>
  <c r="M18" i="43"/>
  <c r="P18" i="43" s="1"/>
  <c r="M19" i="43"/>
  <c r="P19" i="43" s="1"/>
  <c r="K19" i="43"/>
  <c r="M17" i="43"/>
  <c r="P17" i="43" s="1"/>
  <c r="K17" i="43"/>
  <c r="M20" i="45"/>
  <c r="P20" i="45" s="1"/>
  <c r="M58" i="45"/>
  <c r="P58" i="45" s="1"/>
  <c r="K17" i="45"/>
  <c r="M17" i="45"/>
  <c r="P17" i="45" s="1"/>
  <c r="M24" i="45"/>
  <c r="P24" i="45" s="1"/>
  <c r="M75" i="45"/>
  <c r="P75" i="45" s="1"/>
  <c r="M65" i="45"/>
  <c r="P65" i="45" s="1"/>
  <c r="M21" i="45"/>
  <c r="P21" i="45" s="1"/>
  <c r="M26" i="45"/>
  <c r="P26" i="45" s="1"/>
  <c r="M29" i="45"/>
  <c r="P29" i="45" s="1"/>
  <c r="M69" i="45"/>
  <c r="P69" i="45" s="1"/>
  <c r="M72" i="45"/>
  <c r="P72" i="45" s="1"/>
  <c r="M83" i="45"/>
  <c r="P83" i="45" s="1"/>
  <c r="M28" i="45"/>
  <c r="P28" i="45" s="1"/>
  <c r="M80" i="45"/>
  <c r="P80" i="45" s="1"/>
  <c r="M18" i="45"/>
  <c r="P18" i="45" s="1"/>
  <c r="K18" i="45"/>
  <c r="M19" i="45"/>
  <c r="P19" i="45" s="1"/>
  <c r="M22" i="45"/>
  <c r="P22" i="45" s="1"/>
  <c r="M25" i="45"/>
  <c r="P25" i="45" s="1"/>
  <c r="M64" i="45"/>
  <c r="P64" i="45" s="1"/>
  <c r="M66" i="45"/>
  <c r="P66" i="45" s="1"/>
  <c r="M70" i="45"/>
  <c r="P70" i="45" s="1"/>
  <c r="M73" i="45"/>
  <c r="P73" i="45" s="1"/>
  <c r="M76" i="45"/>
  <c r="P76" i="45" s="1"/>
  <c r="M84" i="45"/>
  <c r="P84" i="45" s="1"/>
  <c r="M68" i="45"/>
  <c r="P68" i="45" s="1"/>
  <c r="M63" i="45"/>
  <c r="P63" i="45" s="1"/>
  <c r="M23" i="45"/>
  <c r="P23" i="45" s="1"/>
  <c r="M71" i="45"/>
  <c r="P71" i="45" s="1"/>
  <c r="M74" i="45"/>
  <c r="P74" i="45" s="1"/>
  <c r="M27" i="45"/>
  <c r="P27" i="45" s="1"/>
  <c r="P24" i="57"/>
  <c r="P17" i="57"/>
  <c r="P21" i="57"/>
  <c r="K18" i="57"/>
  <c r="M18" i="57"/>
  <c r="P18" i="57" s="1"/>
  <c r="K22" i="57"/>
  <c r="M22" i="57"/>
  <c r="P22" i="57" s="1"/>
  <c r="M19" i="57"/>
  <c r="P19" i="57" s="1"/>
  <c r="K19" i="57"/>
  <c r="M23" i="57"/>
  <c r="P23" i="57" s="1"/>
  <c r="K23" i="57"/>
  <c r="K25" i="57"/>
  <c r="M25" i="57"/>
  <c r="P25" i="57" s="1"/>
  <c r="M26" i="57"/>
  <c r="P26" i="57" s="1"/>
  <c r="K26" i="57"/>
  <c r="K17" i="57"/>
  <c r="K21" i="57"/>
  <c r="K24" i="57"/>
  <c r="N29" i="57"/>
  <c r="G16" i="2" s="1"/>
  <c r="A3" i="45"/>
  <c r="A94" i="45"/>
  <c r="D92" i="45"/>
  <c r="A92" i="45"/>
  <c r="A90" i="45"/>
  <c r="D88" i="45"/>
  <c r="A88" i="45"/>
  <c r="O12" i="45"/>
  <c r="C9" i="45"/>
  <c r="C8" i="45"/>
  <c r="C7" i="45"/>
  <c r="C6" i="45"/>
  <c r="A3" i="43"/>
  <c r="A30" i="43"/>
  <c r="D28" i="43"/>
  <c r="A28" i="43"/>
  <c r="A26" i="43"/>
  <c r="D24" i="43"/>
  <c r="A24" i="43"/>
  <c r="L22" i="43"/>
  <c r="O12" i="43"/>
  <c r="C9" i="43"/>
  <c r="C8" i="43"/>
  <c r="C7" i="43"/>
  <c r="C6" i="43"/>
  <c r="M27" i="31"/>
  <c r="O25" i="31"/>
  <c r="O26" i="31"/>
  <c r="M22" i="32"/>
  <c r="M19" i="32"/>
  <c r="A3" i="31"/>
  <c r="A3" i="32"/>
  <c r="A41" i="32"/>
  <c r="D39" i="32"/>
  <c r="A39" i="32"/>
  <c r="A37" i="32"/>
  <c r="D35" i="32"/>
  <c r="A35" i="32"/>
  <c r="N31" i="32"/>
  <c r="L31" i="32"/>
  <c r="O31" i="32"/>
  <c r="N30" i="32"/>
  <c r="L30" i="32"/>
  <c r="N29" i="32"/>
  <c r="L29" i="32"/>
  <c r="N28" i="32"/>
  <c r="L28" i="32"/>
  <c r="N27" i="32"/>
  <c r="L27" i="32"/>
  <c r="N26" i="32"/>
  <c r="L26" i="32"/>
  <c r="N25" i="32"/>
  <c r="L25" i="32"/>
  <c r="N24" i="32"/>
  <c r="L24" i="32"/>
  <c r="N23" i="32"/>
  <c r="L23" i="32"/>
  <c r="N22" i="32"/>
  <c r="L22" i="32"/>
  <c r="N21" i="32"/>
  <c r="L21" i="32"/>
  <c r="N20" i="32"/>
  <c r="L20" i="32"/>
  <c r="N19" i="32"/>
  <c r="L19" i="32"/>
  <c r="N18" i="32"/>
  <c r="L18" i="32"/>
  <c r="N17" i="32"/>
  <c r="L17" i="32"/>
  <c r="O12" i="32"/>
  <c r="C9" i="32"/>
  <c r="C8" i="32"/>
  <c r="C7" i="32"/>
  <c r="C6" i="32"/>
  <c r="A43" i="31"/>
  <c r="D41" i="31"/>
  <c r="A41" i="31"/>
  <c r="A39" i="31"/>
  <c r="D37" i="31"/>
  <c r="A37" i="31"/>
  <c r="N33" i="31"/>
  <c r="L33" i="31"/>
  <c r="O33" i="31"/>
  <c r="N32" i="31"/>
  <c r="L32" i="31"/>
  <c r="N31" i="31"/>
  <c r="L31" i="31"/>
  <c r="N30" i="31"/>
  <c r="L30" i="31"/>
  <c r="N29" i="31"/>
  <c r="L29" i="31"/>
  <c r="N28" i="31"/>
  <c r="L28" i="31"/>
  <c r="N27" i="31"/>
  <c r="L27" i="31"/>
  <c r="N26" i="31"/>
  <c r="L26" i="31"/>
  <c r="N25" i="31"/>
  <c r="L25" i="31"/>
  <c r="N24" i="31"/>
  <c r="L24" i="31"/>
  <c r="N23" i="31"/>
  <c r="L23" i="31"/>
  <c r="N22" i="31"/>
  <c r="L22" i="31"/>
  <c r="N21" i="31"/>
  <c r="L21" i="31"/>
  <c r="N20" i="31"/>
  <c r="L20" i="31"/>
  <c r="N19" i="31"/>
  <c r="L19" i="31"/>
  <c r="N18" i="31"/>
  <c r="L18" i="31"/>
  <c r="N17" i="31"/>
  <c r="L17" i="31"/>
  <c r="O12" i="31"/>
  <c r="C9" i="31"/>
  <c r="C8" i="31"/>
  <c r="C7" i="31"/>
  <c r="C6" i="31"/>
  <c r="A3" i="2"/>
  <c r="I18" i="2"/>
  <c r="E18" i="2"/>
  <c r="P17" i="60" l="1"/>
  <c r="P47" i="60" s="1"/>
  <c r="O11" i="60" s="1"/>
  <c r="M47" i="60"/>
  <c r="F21" i="2" s="1"/>
  <c r="E21" i="2" s="1"/>
  <c r="K17" i="60"/>
  <c r="L86" i="45"/>
  <c r="M29" i="57"/>
  <c r="F16" i="2" s="1"/>
  <c r="N86" i="45"/>
  <c r="G17" i="2" s="1"/>
  <c r="N22" i="43"/>
  <c r="G15" i="2" s="1"/>
  <c r="O31" i="31"/>
  <c r="M31" i="31"/>
  <c r="P31" i="31" s="1"/>
  <c r="M30" i="31"/>
  <c r="M29" i="31"/>
  <c r="N35" i="31"/>
  <c r="G20" i="2" s="1"/>
  <c r="M30" i="32"/>
  <c r="O30" i="32"/>
  <c r="L33" i="32"/>
  <c r="M20" i="32"/>
  <c r="O20" i="32"/>
  <c r="M23" i="32"/>
  <c r="K23" i="32"/>
  <c r="O23" i="32"/>
  <c r="O27" i="32"/>
  <c r="M27" i="32"/>
  <c r="M18" i="32"/>
  <c r="O18" i="32"/>
  <c r="K18" i="32"/>
  <c r="M24" i="32"/>
  <c r="O24" i="32"/>
  <c r="M28" i="32"/>
  <c r="O28" i="32"/>
  <c r="M17" i="32"/>
  <c r="O17" i="32"/>
  <c r="M21" i="32"/>
  <c r="O21" i="32"/>
  <c r="O25" i="32"/>
  <c r="M25" i="32"/>
  <c r="K25" i="32"/>
  <c r="O29" i="32"/>
  <c r="M29" i="32"/>
  <c r="O17" i="31"/>
  <c r="M17" i="31"/>
  <c r="M20" i="31"/>
  <c r="O20" i="31"/>
  <c r="M24" i="31"/>
  <c r="O24" i="31"/>
  <c r="M26" i="32"/>
  <c r="O26" i="32"/>
  <c r="K30" i="32"/>
  <c r="K31" i="31"/>
  <c r="N33" i="32"/>
  <c r="G19" i="2" s="1"/>
  <c r="O19" i="32"/>
  <c r="P19" i="32" s="1"/>
  <c r="O22" i="32"/>
  <c r="P22" i="32" s="1"/>
  <c r="K31" i="32"/>
  <c r="M31" i="32"/>
  <c r="P31" i="32" s="1"/>
  <c r="M21" i="31"/>
  <c r="O21" i="31"/>
  <c r="M32" i="31"/>
  <c r="O32" i="31"/>
  <c r="M22" i="31"/>
  <c r="O22" i="31"/>
  <c r="M28" i="31"/>
  <c r="O28" i="31"/>
  <c r="M23" i="31"/>
  <c r="O23" i="31"/>
  <c r="M19" i="31"/>
  <c r="O19" i="31"/>
  <c r="M18" i="31"/>
  <c r="O18" i="31"/>
  <c r="K26" i="31"/>
  <c r="O29" i="31"/>
  <c r="K33" i="31"/>
  <c r="K25" i="31"/>
  <c r="M26" i="31"/>
  <c r="P26" i="31" s="1"/>
  <c r="M25" i="31"/>
  <c r="P25" i="31" s="1"/>
  <c r="M33" i="31"/>
  <c r="P33" i="31" s="1"/>
  <c r="O30" i="31"/>
  <c r="O27" i="31"/>
  <c r="P27" i="31" s="1"/>
  <c r="L35" i="31"/>
  <c r="K27" i="31"/>
  <c r="P30" i="32" l="1"/>
  <c r="P26" i="32"/>
  <c r="P27" i="32"/>
  <c r="I16" i="2"/>
  <c r="P29" i="57"/>
  <c r="O11" i="57" s="1"/>
  <c r="O29" i="57"/>
  <c r="H16" i="2" s="1"/>
  <c r="E16" i="2" s="1"/>
  <c r="M86" i="45"/>
  <c r="F17" i="2" s="1"/>
  <c r="I17" i="2" s="1"/>
  <c r="M22" i="43"/>
  <c r="F15" i="2" s="1"/>
  <c r="I15" i="2" s="1"/>
  <c r="P30" i="31"/>
  <c r="P17" i="31"/>
  <c r="P24" i="31"/>
  <c r="K26" i="32"/>
  <c r="P18" i="32"/>
  <c r="K28" i="32"/>
  <c r="P29" i="32"/>
  <c r="K27" i="32"/>
  <c r="P25" i="32"/>
  <c r="P28" i="32"/>
  <c r="K24" i="31"/>
  <c r="K22" i="32"/>
  <c r="K19" i="32"/>
  <c r="P21" i="32"/>
  <c r="P24" i="32"/>
  <c r="P23" i="32"/>
  <c r="O35" i="31"/>
  <c r="H20" i="2" s="1"/>
  <c r="P20" i="31"/>
  <c r="K21" i="32"/>
  <c r="K24" i="32"/>
  <c r="K20" i="31"/>
  <c r="P17" i="32"/>
  <c r="M33" i="32"/>
  <c r="F19" i="2" s="1"/>
  <c r="P22" i="31"/>
  <c r="K17" i="32"/>
  <c r="K22" i="31"/>
  <c r="K17" i="31"/>
  <c r="K20" i="32"/>
  <c r="K29" i="32"/>
  <c r="P20" i="32"/>
  <c r="K30" i="31"/>
  <c r="K32" i="31"/>
  <c r="P29" i="31"/>
  <c r="P32" i="31"/>
  <c r="K18" i="31"/>
  <c r="P23" i="31"/>
  <c r="K28" i="31"/>
  <c r="P18" i="31"/>
  <c r="K23" i="31"/>
  <c r="P28" i="31"/>
  <c r="K21" i="31"/>
  <c r="P21" i="31"/>
  <c r="P19" i="31"/>
  <c r="K29" i="31"/>
  <c r="K19" i="31"/>
  <c r="M35" i="31"/>
  <c r="F20" i="2" s="1"/>
  <c r="E20" i="2" l="1"/>
  <c r="O86" i="45"/>
  <c r="H17" i="2" s="1"/>
  <c r="E17" i="2" s="1"/>
  <c r="P86" i="45"/>
  <c r="O11" i="45" s="1"/>
  <c r="P22" i="43"/>
  <c r="O11" i="43" s="1"/>
  <c r="O22" i="43"/>
  <c r="H15" i="2" s="1"/>
  <c r="E15" i="2" s="1"/>
  <c r="I20" i="2"/>
  <c r="I19" i="2"/>
  <c r="O33" i="32"/>
  <c r="H19" i="2" s="1"/>
  <c r="E19" i="2" s="1"/>
  <c r="P33" i="32"/>
  <c r="O11" i="32" s="1"/>
  <c r="P35" i="31"/>
  <c r="O11" i="31" s="1"/>
  <c r="C9" i="2"/>
  <c r="E22" i="2" l="1"/>
  <c r="I14" i="2"/>
  <c r="E11" i="2" s="1"/>
  <c r="A34" i="2"/>
  <c r="A32" i="2"/>
  <c r="A30" i="2"/>
  <c r="A28" i="2"/>
  <c r="E14" i="2" l="1"/>
  <c r="E23" i="2" s="1"/>
  <c r="C7" i="2"/>
  <c r="C8" i="2"/>
  <c r="C6" i="2"/>
  <c r="E32" i="2" l="1"/>
  <c r="E28" i="2"/>
  <c r="C24" i="3" l="1"/>
  <c r="E24" i="2" l="1"/>
  <c r="E25" i="2"/>
  <c r="E26" i="2" l="1"/>
  <c r="C15" i="3" s="1"/>
  <c r="E10" i="2" l="1"/>
  <c r="C19" i="3" l="1"/>
  <c r="C21" i="3" l="1"/>
</calcChain>
</file>

<file path=xl/sharedStrings.xml><?xml version="1.0" encoding="utf-8"?>
<sst xmlns="http://schemas.openxmlformats.org/spreadsheetml/2006/main" count="523" uniqueCount="210">
  <si>
    <t xml:space="preserve">Objekta adrese: </t>
  </si>
  <si>
    <t>Pasūtījuma nr.:</t>
  </si>
  <si>
    <t>Tāmes izmaksas:</t>
  </si>
  <si>
    <t>EUR</t>
  </si>
  <si>
    <t>Mērvienība</t>
  </si>
  <si>
    <t>Daudzums</t>
  </si>
  <si>
    <t>Laika norma (c/h)</t>
  </si>
  <si>
    <t>Darbietilpība (c/h)</t>
  </si>
  <si>
    <t>Kopā</t>
  </si>
  <si>
    <t>Kods</t>
  </si>
  <si>
    <t xml:space="preserve">Objekta nosaukums: </t>
  </si>
  <si>
    <t>Būves nosaukums:</t>
  </si>
  <si>
    <t>Būvdarbu nosaukums</t>
  </si>
  <si>
    <t>Vienības izmaksas</t>
  </si>
  <si>
    <t>Kopā uz visu apjomu</t>
  </si>
  <si>
    <t xml:space="preserve">Darba alga </t>
  </si>
  <si>
    <t>Darba samaksas likme (euro/h)</t>
  </si>
  <si>
    <t>Būvizstrādājumi</t>
  </si>
  <si>
    <t xml:space="preserve">Mehānismi </t>
  </si>
  <si>
    <t xml:space="preserve">KOPĀ </t>
  </si>
  <si>
    <t>Summa</t>
  </si>
  <si>
    <t>Par kopējo summu (euro)</t>
  </si>
  <si>
    <t>Kopējā darbietilpība (c/h)</t>
  </si>
  <si>
    <t>Nr.p.k.</t>
  </si>
  <si>
    <t>kods, tāmes nr.</t>
  </si>
  <si>
    <t>Būvdarbu veids vai konstruktīvā elementa nosaukums</t>
  </si>
  <si>
    <t>Tāmes izmaksas</t>
  </si>
  <si>
    <t>Tai skaitā</t>
  </si>
  <si>
    <t>Darba alga</t>
  </si>
  <si>
    <t>Mehānismi</t>
  </si>
  <si>
    <t>t.sk. Darba aizsardzība</t>
  </si>
  <si>
    <t>Pavisam kopā</t>
  </si>
  <si>
    <t>APSTIPRINU_________________________________</t>
  </si>
  <si>
    <t>(pasūtītāja paraksts un tā atšifrējums)</t>
  </si>
  <si>
    <t>Z.V.</t>
  </si>
  <si>
    <t>___.gada ___.______________</t>
  </si>
  <si>
    <t>Būvniecības koptāme</t>
  </si>
  <si>
    <t>Objekta nosaukums</t>
  </si>
  <si>
    <t>Objekta izmaksas (euro)</t>
  </si>
  <si>
    <t>PVN (21%)</t>
  </si>
  <si>
    <t xml:space="preserve">                          (paraksts un tā atšifrējums, datums)</t>
  </si>
  <si>
    <t xml:space="preserve">                           (paraksts un tā atšifrējums, datums)</t>
  </si>
  <si>
    <t>Tāme sastādītā</t>
  </si>
  <si>
    <t xml:space="preserve">Virsizdevumi </t>
  </si>
  <si>
    <t>Peļņa</t>
  </si>
  <si>
    <t>Virsizdevumi</t>
  </si>
  <si>
    <t>Likme</t>
  </si>
  <si>
    <t>DA</t>
  </si>
  <si>
    <t>(būvdarbu veids vai konstruktīvā elementa nosaukums)</t>
  </si>
  <si>
    <t>Tiešās izmaksas kopā, t.sk. Darba dēvēja sociālais nodoklis (23,59%)</t>
  </si>
  <si>
    <t>Biroju ēka</t>
  </si>
  <si>
    <t>Pasta ielā 43, Jelgava, LV-3001</t>
  </si>
  <si>
    <t>Kopsavilkuma aprēķins nr.1</t>
  </si>
  <si>
    <t>Tāme sastādīta 2026. gada tirgus cenās, pamatojoties uz būvprojekta rasējumiem</t>
  </si>
  <si>
    <t>Demontāžas darbi</t>
  </si>
  <si>
    <t>Iekšējie apdares darbi</t>
  </si>
  <si>
    <t>gb</t>
  </si>
  <si>
    <t>m2</t>
  </si>
  <si>
    <t>m</t>
  </si>
  <si>
    <t>Ailes</t>
  </si>
  <si>
    <t>Gruntēt, špaktelēt un slīpēt sienas</t>
  </si>
  <si>
    <t>Gruntēt un krāsot sienas divās kārtās</t>
  </si>
  <si>
    <t>Gruntēt, špaktelēt un slīpēt ailes</t>
  </si>
  <si>
    <t>Gruntēt un krāsot ailes divās kārtās</t>
  </si>
  <si>
    <t>kpl</t>
  </si>
  <si>
    <t>1.1. Vispārējie būvdarbi</t>
  </si>
  <si>
    <t>1.2. Specializētie darbi – iekšējie tīkli, sistēmas</t>
  </si>
  <si>
    <t>1.2.1.</t>
  </si>
  <si>
    <t>1.2.2.</t>
  </si>
  <si>
    <t>1.1.1.</t>
  </si>
  <si>
    <t>1.1.2.</t>
  </si>
  <si>
    <t>1.1.3.</t>
  </si>
  <si>
    <t>Lokālā tāme Nr.1.2.2.</t>
  </si>
  <si>
    <t>Montāžas palīgmateriāli</t>
  </si>
  <si>
    <t>Iekšējie ūdensvada tīkli, aprīkojums</t>
  </si>
  <si>
    <t>Iekšējie kanalizācijas tīkli, aprīkojums</t>
  </si>
  <si>
    <t>Noslēgventilis DN15</t>
  </si>
  <si>
    <t>Noslēgventilis santehnikas pieslēgšanai DN15</t>
  </si>
  <si>
    <t>Porgumijas izolācija 19 mm caurulei OD16 mm</t>
  </si>
  <si>
    <t>Porgumijas izolācija 19 mm caurulei OD20 mm</t>
  </si>
  <si>
    <t>Ūdensvada spiediena pārbaude</t>
  </si>
  <si>
    <t>Caurumu aizdare ar atbilstošu ugunsdrošo aizpildījumu</t>
  </si>
  <si>
    <t>Cauruļvadu stiprinājumi</t>
  </si>
  <si>
    <t>Presējamo cauruļvadu veidgabalu komplekts (spiediena klase PN10)</t>
  </si>
  <si>
    <t>Izbūvētās ūdensapgādes sistēmas skalošana ar dzeramās kvalitātes ūdeni</t>
  </si>
  <si>
    <t>Pieslēgums esošajai ūdensapgādes sistēmai (pievienojuma veidu precizēt būvniecības laikā</t>
  </si>
  <si>
    <t>Daudzslāņu caurule MLC OD16x2,0 vai ekvivalents</t>
  </si>
  <si>
    <t>Daudzslāņu caurule MLC OD20x2,25 vai ekvivalents</t>
  </si>
  <si>
    <t>Kanalizācijas caurule PVC OD110</t>
  </si>
  <si>
    <t>Kanalizācijas caurule PVC OD50</t>
  </si>
  <si>
    <t>Revīzija OD 110</t>
  </si>
  <si>
    <t>Lūka revīzijas apkalpošanai 30x30 cm</t>
  </si>
  <si>
    <t>Vēdināšanas stāvvada jumtiņš OD110</t>
  </si>
  <si>
    <t>Pievienojums esošajam tiklam</t>
  </si>
  <si>
    <t>Esošā stāvvada demontāža</t>
  </si>
  <si>
    <t>Atvērumu izveide ēkas konstrukcijā (sienā, starpstāvu pārsegumā)</t>
  </si>
  <si>
    <t>Kanalizācijas cauruļvadu stiprinājumi</t>
  </si>
  <si>
    <t>Kanalizācijas cauruļvadu veidgabali</t>
  </si>
  <si>
    <t>Tualetes skalojamā tvertne Eco Cisterm vai ekvivalents</t>
  </si>
  <si>
    <t>Prettrokšņa un kondensāta izolācija Armaﬂex XG 19 mm caurulei OD110 vai ekvivalents</t>
  </si>
  <si>
    <t>Lokālā tāme Nr.1.1.1.</t>
  </si>
  <si>
    <t>Lokālā tāme Nr.1.1.2.</t>
  </si>
  <si>
    <t>Lokālā tāme Nr.1.1.3.</t>
  </si>
  <si>
    <t>Sienas, ēku un būvju karkasu konstrukcijas</t>
  </si>
  <si>
    <t>m3</t>
  </si>
  <si>
    <t>kg</t>
  </si>
  <si>
    <t>Ailas izbūve 3. stāva sienā, pārsedzes uzstādīšana</t>
  </si>
  <si>
    <t>Pirms uzsākt ailu izveidošanu, plānā norādītajās vietās pārsegumu, kas balstās tieši virs
jaunveidojamām ailām, nepieciešams droši nobalstīt uz pagaidu balstu konstrukcijām ar aprēķinu -
pārsedžu garums + 0,5 m uz katru pusi.</t>
  </si>
  <si>
    <t>Montēt tērauda UPN120 pārsedzi, ieskaitot visus palīgmateriālus un stiprinājumus.
Uzķīlēt ar metāla ķīļiem un sametināt kopā
Aizsargkrāsas sistēmai jāatbilst apkārtējās vides apstākļu kategorija C3 (vidēja) saskaņā ar
standarta LVS EN ISO 12944-5:2021 punktu Nr. 4.
Saskaņā ar standarta LVS EN ISO 12944-1:2020 punkta Nr. 5.5 aizsargkrāsas sistēmas ilgmūžības
klase - Augsta (H).</t>
  </si>
  <si>
    <t>Stiprinat pārsedzi ar savilcējbultām M16</t>
  </si>
  <si>
    <t>Aptīt pārsedzi ar zemapmetuma stiepļu sietu</t>
  </si>
  <si>
    <t>Apmest pārsedzi ar cementa javu M10</t>
  </si>
  <si>
    <t>Gruntēt, špaktelēt un slīpēt pārsedzi</t>
  </si>
  <si>
    <t>Gruntēt un krāsot pārsedzi divās kārtās</t>
  </si>
  <si>
    <t>Grīdas nomniekam nr. 8</t>
  </si>
  <si>
    <t>Apdare</t>
  </si>
  <si>
    <t>Ieklāt MDF grīdlīstes 7cm, ieskaitot visus stiprinājumus un palīgmateriālus.</t>
  </si>
  <si>
    <t>Sienas nomniekam nr. 8</t>
  </si>
  <si>
    <t xml:space="preserve">Aizmūrēt aili ar keramzītbetona blokiem 150mm biezumā uz mūrjavas kārtas. Stiegrot atbilstoši tehnoloģijai. Ieskaitot visus stiprinājumus un palīgmateriālus.      </t>
  </si>
  <si>
    <t>Apšūt karkasu ar Knauf GKB vai ekvivalents 12,5mm ģipškartona loksnēm divās kārtās, ieskaitot visus stiprinājumus un palīgmateriālus. Veikt šuvju špaktelēšanu</t>
  </si>
  <si>
    <t>Montēt metala profilu karkasu 50mm biezumā, ieskaitot visus stiprinājumus un palīgmateriālus</t>
  </si>
  <si>
    <t>Montēt metala profilu karkasu 75mm biezumā, ieskaitot visus stiprinājumus un palīgmateriālus</t>
  </si>
  <si>
    <t>Apšūt karkasu ar Knauf GKBI vai ekvivalents 12,5mm ģipškartona loksnēm divās kārtās, ieskaitot visus stiprinājumus un palīgmateriālus. Veikt šuvju špaktelēšanu</t>
  </si>
  <si>
    <t>Apšūt sienu ar 2 mm metāla plāksni, ieskaitot visus stiprinājumus un palīgmateriālus</t>
  </si>
  <si>
    <t>Apšūt sienu ar 15mm OSB plāksni, ieskaitot visus stiprinājumus un palīgmateriālus</t>
  </si>
  <si>
    <t>Durvis</t>
  </si>
  <si>
    <t>Sienu apdare</t>
  </si>
  <si>
    <t>Attīrīt esošās sienas un sagatavot apdarei</t>
  </si>
  <si>
    <t>Gruntēt un apmest ailes 10mm biezumā</t>
  </si>
  <si>
    <t>Griesti nomniekam nr. 8</t>
  </si>
  <si>
    <t>Cits nomniekam nr. 8</t>
  </si>
  <si>
    <t>Pārcelt esošu EL Sadalni jaunā vietā</t>
  </si>
  <si>
    <t>Dušas sistēma ar termostatu
Maisītājs dušai "GROHE 99.0823.431/ÄM 253520/05.23" vai ekvivalents</t>
  </si>
  <si>
    <t>Vannas istabas izlietnes maisītājs
Izlietnes maisītājs "Grohe 99.0496.131/ AM249607/03.21 " vai ekvivalents</t>
  </si>
  <si>
    <t>Roku mazgātne komplektā ar sifonu DN50 un stiprinājumiem
Izlietne "Set laufen pro s Small washbasin
1596.1" vai ekvivalents</t>
  </si>
  <si>
    <t>Dušas paliktnis 900x900 komplektā ar trapu
Duša "COLUMBUS B-0413" ar bīdāmu stikla sienu. Vai ekvivalents</t>
  </si>
  <si>
    <t>Pods stiprināms pie sienas, komplektā ar stiprinājumiem
Klozetpods "Laufen Pro Classic" vai ekvivalents</t>
  </si>
  <si>
    <t>Montēt durvis D-2 1000x2100mm, ieskaitot visus stiprinājumus un palīgmateriālus.
Iekšdurvis. Abloy furnitūra. Mitrumizturīgas,
PVC materiāla durvis baltā tonī no abām pusēm. Slēdzamas no WC telpas puses.</t>
  </si>
  <si>
    <t>Montēt durvis D-1 1050x2100mm, ieskaitot visus stiprinājumus un palīgmateriālus.
Iekšdurvis. Abloy furnitūra. PVC materiāla durvis baltā tonī no abām pusēm.</t>
  </si>
  <si>
    <t>Montēt durvis D-3 1050x2100mm, ieskaitot visus stiprinājumus un palīgmateriālus.
Jaunas RC3 iekdurvis. Abloy furnitūra, baltā tonī no abām pusēm. (trīs punktu slēdzene ar slēdzamu atslēgu un
iespēju pievienot abpusēju elektronisku piekļuves kontroli.
Durvīm jābūt aprīkotām ar aizvērēju)</t>
  </si>
  <si>
    <t>Montēt durvis D-4 2500x2100mm, ieskaitot visus stiprinājumus un palīgmateriālus.
Jaunas RC3 iekdurvis. Abloy furnitūra. (trīs punktu slēdzene ar slēdzamu atslēgu un iespēju pievienot abpusēju elektronisku piekļuves kontroli. Durvīm jābūt aprīkotām
ar aizvērēju)</t>
  </si>
  <si>
    <t>Ieklāt flīžu segumu uz līmjavas kārtas un šuves aizpildīt ar šuvotāju, ieskaitot visus stiprinājumus un palīgmateriālus.     Tumši pelēkas flīzes- Rako Extra 60x60cm vai ekvivalents</t>
  </si>
  <si>
    <t>Ieklāt paklājflīžu segumu uz līmjavas kārtas, ieskaitot visus stiprinājumus un palīgmateriālus.     Pelēkas paklājflīzes</t>
  </si>
  <si>
    <t>Ieklāt paklājflīžu segumu uz līmjavas kārtas, ieskaitot visus stiprinājumus un palīgmateriālus.     Zaļas paklājflīzes</t>
  </si>
  <si>
    <t>Ieklāt vinila segumu uz līmjavas kārtas, ieskaitot visus stiprinājumus un palīgmateriālus.    Drošibas vinila grīdas segums (EN 13845)</t>
  </si>
  <si>
    <t>Sienas tips 1</t>
  </si>
  <si>
    <t xml:space="preserve">Mūrēt silikāt bloku sienu Silroc vai ekvivalents 120mm biezumā uz mūrjavas kārtas. Stiegrot atbilstoši tehnoloģijai. Ieskaitot visus stiprinājumus un palīgmateriālus.      </t>
  </si>
  <si>
    <t>Ieklāt izolāciju 50mm biezumā PAROC Ultra vai ekvivalents</t>
  </si>
  <si>
    <t>Apšūt karkasu ar Knauf GKFI vai ekvivalents 12,5mm ģipškartona loksnēm vienā kārtā, ieskaitot visus stiprinājumus un palīgmateriālus. Veikt šuvju špaktelēšanu</t>
  </si>
  <si>
    <t>Sienas tips 2</t>
  </si>
  <si>
    <t>Montēt metala profilu karkasu 100mm biezumā, ieskaitot visus stiprinājumus un palīgmateriālus</t>
  </si>
  <si>
    <t>Ieklāt izolāciju 100mm biezumā PAROC Ultra vai ekvivalents</t>
  </si>
  <si>
    <t>Sienas tips 3</t>
  </si>
  <si>
    <t>Sienas tips 4</t>
  </si>
  <si>
    <t>Sienas tips 5</t>
  </si>
  <si>
    <t>Montēt koka karkasu 95x50, ieskaitot visus stiprinājumus un palīgmateriālus</t>
  </si>
  <si>
    <t>Attīrīt esošos griestus un sagatavot apdarei</t>
  </si>
  <si>
    <t>Gruntēt un krāsot griestus divās kārtās
tonis balts NCS S 0500-N</t>
  </si>
  <si>
    <t>Gruntēt un krāsot griestus divās kārtās
Mitrumizturīgu krāsu ar pretpelējuma piedevu, tonis - balts NCS S 0500-N</t>
  </si>
  <si>
    <t>Montēt piekārtos griestus, ieskaitot visus stiprinājumus un palīgmateriālus.
ROCKFON SONAR X GRIESTU PANEĻI 0.6X1.2m vai ekvivalents</t>
  </si>
  <si>
    <t>Demontēt un atjaunot griestu plakni pie jaunās sienas</t>
  </si>
  <si>
    <t>Demontēt, montēt atpakaļ esošos piekārtos
griestus pie jaunās sienas</t>
  </si>
  <si>
    <t>Savākt un izvest būvgružus utilizācijai</t>
  </si>
  <si>
    <t>Izkalt nišu mūra sienā</t>
  </si>
  <si>
    <t>Izkalt aili mūra sienā</t>
  </si>
  <si>
    <t>Demontēt grīdas segumu</t>
  </si>
  <si>
    <t>Demontēt durvis</t>
  </si>
  <si>
    <t>Demontēt sienas</t>
  </si>
  <si>
    <t>Urbt sienā caurumus enkurstieņa ievietošanai L=220mm, d=16mm</t>
  </si>
  <si>
    <t xml:space="preserve">Aizmūrēt silikāta ķieģeļu  aili 100mm biezumā uz mūrjavas kārtas. Stiegrot atbilstoši tehnoloģijai. Ieskaitot visus stiprinājumus un palīgmateriālus.      </t>
  </si>
  <si>
    <t>Izlīdzināt grīdas pirms seguma ieklāšanas 3-5mm biezumā ar Weber Floor 110  vai ekvivalents</t>
  </si>
  <si>
    <t>Ieklāt hidroizolācijas slāni 2mm biezumā Knauf Flachendicht F vai ekvivalents</t>
  </si>
  <si>
    <t xml:space="preserve">Lokālā tāme Nr.1.2.1. </t>
  </si>
  <si>
    <t>Gruntēt un krāsot sienas divās kārtās ar
mitrumizturīgu krāsu ar pretpelējuma piedevu
līdz jumta plaknei h-1.25m sanitārajā mezglā.
Tonis- balts NCS S 0500-N</t>
  </si>
  <si>
    <t>1.2.3.</t>
  </si>
  <si>
    <t>Iekšējie elektrotīkli, apgaismojums, spēka pievadi</t>
  </si>
  <si>
    <t>Lokālā tāme Nr.1.2.1.</t>
  </si>
  <si>
    <t>Iekšējā elektroapgāde</t>
  </si>
  <si>
    <t>Grupu el. sadalne 3SS-3, z/a, IP30, kabeļu izvadi/ievadi no augšas, 36 moduļi, izmērus, tipu un modeli precizēt (komplektāciju skatīt EL-SH-1 lapā)</t>
  </si>
  <si>
    <t>El. kontaktrozete (230V, 16A, IP44, z/a)</t>
  </si>
  <si>
    <t>Proj. el. kontaktrozete (230V, 16A, IP20), montāžai kabeļu kanālā</t>
  </si>
  <si>
    <t>Demontāžas apjoms (precizēt demontāžas laikā)</t>
  </si>
  <si>
    <t>El.kabeļi un gala apdares</t>
  </si>
  <si>
    <t>XPJ-HF D-5x6 mm2</t>
  </si>
  <si>
    <t>XPJ-HF D-5x4 mm2</t>
  </si>
  <si>
    <t>XPJ-HF D-3x2.5 mm2</t>
  </si>
  <si>
    <t>XPJ-HF D-3x1.5 mm2</t>
  </si>
  <si>
    <t>Kabeļa gala apdare 5x6</t>
  </si>
  <si>
    <t>Kabeļa gala apdare 5x4</t>
  </si>
  <si>
    <t>Kabeļu trepes, renes, PVC caurules un kabeļu kanāli</t>
  </si>
  <si>
    <t>Proj. horizontāls EL un ESS kabeļu instalācijas kanāls ar diviem nod. (plastmasas, pelēks, izmērs 70mm x 130mm, montāža pie sienas)</t>
  </si>
  <si>
    <t>Horizontāla EL kabeļu rene 200mm, modeli un tipu precizēt</t>
  </si>
  <si>
    <t>Gofrēta PVC caurule, ∅32, 320N 
(apjomu precizēt montāžas laikā)</t>
  </si>
  <si>
    <t>Gofrēta PVC caurule, ∅20, 320N 
(apjomu precizēt montāžas laikā)</t>
  </si>
  <si>
    <t>Ugunsdrošais blīvējums kabeļu izvadiem starp stāviem (apjomu precizēt montāžas laikā)</t>
  </si>
  <si>
    <t>Kabeļu stiprinājumi, fiksatori, kārbas, savienojumi utml. (apjomu precizēt montāžas laikā)</t>
  </si>
  <si>
    <t>Stāvvadu izveide esošā ventilācijas šahtā, darba apjomus, materiālus un izbūves risinājumu saskaņot ar Pasūtītāju</t>
  </si>
  <si>
    <t>Apgaismojums, el. slēdži</t>
  </si>
  <si>
    <t>LED tipa gaismeklis G4, ar IP20 aizsardzību, 33W jaudu, 4320lm gaismas plūsmu un 4000K krāsas tempratūru, kompl. ar mont. elem. un v/a rāmi (montāža - stiprināts pie griestiem) LEDVANCE ''PL CMFT 600 P 33W 840 U19 PS'' [4099854015113] vai ekvivalents</t>
  </si>
  <si>
    <t>LED tipa gaismeklis G7 ar IP20 aizsardzību, 19W jaudu, 2500lm gaismas plūsmu un 4000K krāsas tempratūru, kompl. ar mont. elem. un v/a rāmi (montāža – iekārts pie griestiem) LEDVANCE ''OFFICE LINEAR V 2CCT PRISM 19W 4000K'' [4099854251498] vai ekvivalents</t>
  </si>
  <si>
    <t>LED tipa gaismeklis G8, ar IP44 aizsardzību, 13W jaudu, 2058lm gaismas plūsmu un 4000K krāsas tempratūru komplektā ar elektronisko balastu (montāža - iebūvēts piekārtajos griestos) LUXIONA ''BERYL NEW LED O-1 1800 PLX E 33 IP20/44 840'' [19.3051.2201.33]'' vai ekvivalents</t>
  </si>
  <si>
    <t xml:space="preserve">El. slēdzis vienpolīgs (230V, 10A, IP20, z/a) </t>
  </si>
  <si>
    <t>El. slēdzis sapārots (230V, 10A, IP20, z/a)</t>
  </si>
  <si>
    <t xml:space="preserve">Sastādīja: </t>
  </si>
  <si>
    <t xml:space="preserve">Sertifikāta Nr.: </t>
  </si>
  <si>
    <t>2026. gada __.____</t>
  </si>
  <si>
    <t xml:space="preserve">Pārbaudīja: </t>
  </si>
  <si>
    <t>Sertifikāta Nr.:</t>
  </si>
  <si>
    <t>3.stāva telpu grupas vienkāršotā pārbūve Pasta ielā 43, Jelgavā</t>
  </si>
  <si>
    <r>
      <rPr>
        <b/>
        <sz val="12"/>
        <color theme="1"/>
        <rFont val="Times New Roman"/>
        <family val="1"/>
      </rPr>
      <t xml:space="preserve"> (Nomnieks 8) </t>
    </r>
    <r>
      <rPr>
        <sz val="12"/>
        <color theme="1"/>
        <rFont val="Times New Roman"/>
        <family val="1"/>
        <charset val="204"/>
      </rPr>
      <t>3.stāva telpu grupas vienkāršotā pārbūve Pasta ielā 43, Jelgavā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</si>
</sst>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 #,##0.00\ _€_-;\-* #,##0.00\ _€_-;_-* &quot;-&quot;??\ _€_-;_-@_-"/>
  </numFmts>
  <fonts count="21">
    <font>
      <sz val="11"/>
      <color theme="1"/>
      <name val="Calibri"/>
      <family val="2"/>
      <charset val="186"/>
      <scheme val="minor"/>
    </font>
    <font>
      <sz val="10"/>
      <name val="Arial"/>
      <family val="2"/>
      <charset val="186"/>
    </font>
    <font>
      <b/>
      <sz val="12"/>
      <name val="Times New Roman"/>
      <family val="1"/>
      <charset val="186"/>
    </font>
    <font>
      <sz val="12"/>
      <color theme="1"/>
      <name val="Times New Roman"/>
      <family val="1"/>
      <charset val="186"/>
    </font>
    <font>
      <sz val="12"/>
      <name val="Times New Roman"/>
      <family val="1"/>
      <charset val="186"/>
    </font>
    <font>
      <b/>
      <sz val="12"/>
      <color theme="1"/>
      <name val="Times New Roman"/>
      <family val="1"/>
      <charset val="186"/>
    </font>
    <font>
      <sz val="11"/>
      <color theme="1"/>
      <name val="Calibri"/>
      <family val="2"/>
      <charset val="186"/>
      <scheme val="minor"/>
    </font>
    <font>
      <b/>
      <sz val="12"/>
      <color theme="1"/>
      <name val="Times New Roman"/>
      <family val="1"/>
      <charset val="204"/>
    </font>
    <font>
      <sz val="12"/>
      <color theme="1"/>
      <name val="Times New Roman"/>
      <family val="1"/>
      <charset val="204"/>
    </font>
    <font>
      <b/>
      <sz val="16"/>
      <color theme="1"/>
      <name val="Times New Roman"/>
      <family val="1"/>
      <charset val="204"/>
    </font>
    <font>
      <sz val="11"/>
      <name val="Times"/>
      <family val="1"/>
    </font>
    <font>
      <sz val="10"/>
      <color theme="1"/>
      <name val="Times New Roman"/>
      <family val="1"/>
      <charset val="204"/>
    </font>
    <font>
      <sz val="9"/>
      <color theme="1"/>
      <name val="Calibri"/>
      <family val="2"/>
      <charset val="186"/>
      <scheme val="minor"/>
    </font>
    <font>
      <sz val="10"/>
      <color theme="1"/>
      <name val="Times New Roman"/>
      <family val="1"/>
      <charset val="186"/>
    </font>
    <font>
      <sz val="12"/>
      <name val="Times New Roman"/>
      <family val="1"/>
    </font>
    <font>
      <sz val="12"/>
      <color theme="1"/>
      <name val="Times New Roman"/>
      <family val="1"/>
    </font>
    <font>
      <sz val="10"/>
      <name val="Arial"/>
      <family val="2"/>
    </font>
    <font>
      <sz val="10"/>
      <name val="Helv"/>
    </font>
    <font>
      <b/>
      <sz val="12"/>
      <color theme="1"/>
      <name val="Times New Roman"/>
      <family val="1"/>
    </font>
    <font>
      <sz val="10"/>
      <name val="Times"/>
      <family val="1"/>
    </font>
    <font>
      <b/>
      <sz val="12"/>
      <name val="Times New Roman"/>
      <family val="1"/>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2">
    <xf numFmtId="0" fontId="0" fillId="0" borderId="0"/>
    <xf numFmtId="0" fontId="1"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0" fontId="12" fillId="0" borderId="0"/>
    <xf numFmtId="0" fontId="16" fillId="0" borderId="0"/>
    <xf numFmtId="0" fontId="17" fillId="0" borderId="0"/>
    <xf numFmtId="0" fontId="17"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103">
    <xf numFmtId="0" fontId="0" fillId="0" borderId="0" xfId="0"/>
    <xf numFmtId="0" fontId="3" fillId="0" borderId="0" xfId="0" applyFont="1"/>
    <xf numFmtId="0" fontId="8" fillId="0" borderId="0" xfId="0" applyFont="1"/>
    <xf numFmtId="0" fontId="7" fillId="0" borderId="0" xfId="0" applyFont="1"/>
    <xf numFmtId="0" fontId="8" fillId="0" borderId="0" xfId="0" applyFont="1" applyAlignment="1">
      <alignment horizontal="center"/>
    </xf>
    <xf numFmtId="0" fontId="8" fillId="0" borderId="3" xfId="0" applyFont="1" applyBorder="1"/>
    <xf numFmtId="0" fontId="8" fillId="0" borderId="2" xfId="0" applyFont="1" applyBorder="1"/>
    <xf numFmtId="0" fontId="8" fillId="0" borderId="1" xfId="0" applyFont="1" applyBorder="1" applyAlignment="1">
      <alignment horizontal="center" vertical="center" wrapText="1"/>
    </xf>
    <xf numFmtId="0" fontId="8" fillId="0" borderId="1" xfId="0" applyFont="1" applyBorder="1"/>
    <xf numFmtId="0" fontId="8" fillId="0" borderId="0" xfId="0" applyFont="1" applyAlignment="1">
      <alignment horizontal="right"/>
    </xf>
    <xf numFmtId="43" fontId="8" fillId="0" borderId="1" xfId="2" applyFont="1" applyBorder="1"/>
    <xf numFmtId="43" fontId="7" fillId="0" borderId="1" xfId="2" applyFont="1" applyBorder="1"/>
    <xf numFmtId="43" fontId="8" fillId="0" borderId="1" xfId="0" applyNumberFormat="1" applyFont="1" applyBorder="1"/>
    <xf numFmtId="0" fontId="7" fillId="0" borderId="1" xfId="0" applyFont="1" applyBorder="1" applyAlignment="1">
      <alignment horizontal="right"/>
    </xf>
    <xf numFmtId="43" fontId="7" fillId="0" borderId="1" xfId="0" applyNumberFormat="1" applyFont="1" applyBorder="1"/>
    <xf numFmtId="0" fontId="10" fillId="0" borderId="0" xfId="4" applyFont="1" applyAlignment="1">
      <alignment horizontal="left" vertical="center"/>
    </xf>
    <xf numFmtId="0" fontId="11" fillId="0" borderId="0" xfId="0" applyFont="1"/>
    <xf numFmtId="0" fontId="10" fillId="0" borderId="0" xfId="4" applyFont="1" applyAlignment="1">
      <alignment horizontal="center" vertical="center"/>
    </xf>
    <xf numFmtId="0" fontId="10" fillId="0" borderId="0" xfId="5" applyFont="1" applyAlignment="1">
      <alignment horizontal="center" vertical="center"/>
    </xf>
    <xf numFmtId="0" fontId="10" fillId="0" borderId="0" xfId="4" applyFont="1" applyAlignment="1">
      <alignment vertical="center"/>
    </xf>
    <xf numFmtId="0" fontId="13" fillId="0" borderId="0" xfId="0" applyFont="1"/>
    <xf numFmtId="0" fontId="8" fillId="0" borderId="1" xfId="0" applyFont="1" applyBorder="1" applyAlignment="1">
      <alignment horizontal="center" vertical="center"/>
    </xf>
    <xf numFmtId="43" fontId="8" fillId="0" borderId="0" xfId="0" applyNumberFormat="1" applyFont="1"/>
    <xf numFmtId="9" fontId="8" fillId="0" borderId="0" xfId="3" applyFont="1"/>
    <xf numFmtId="0" fontId="7" fillId="0" borderId="8" xfId="0" applyFont="1" applyBorder="1" applyAlignment="1">
      <alignment horizontal="right"/>
    </xf>
    <xf numFmtId="0" fontId="7" fillId="0" borderId="11" xfId="0" applyFont="1" applyBorder="1" applyAlignment="1">
      <alignment horizontal="right"/>
    </xf>
    <xf numFmtId="43" fontId="7" fillId="0" borderId="12" xfId="2" applyFont="1" applyBorder="1"/>
    <xf numFmtId="0" fontId="8" fillId="0" borderId="5" xfId="0" applyFont="1" applyBorder="1" applyAlignment="1">
      <alignment vertical="center"/>
    </xf>
    <xf numFmtId="0" fontId="8" fillId="0" borderId="8" xfId="0" applyFont="1" applyBorder="1" applyAlignment="1">
      <alignment vertical="center"/>
    </xf>
    <xf numFmtId="43" fontId="8" fillId="0" borderId="1" xfId="2" applyFont="1" applyBorder="1" applyAlignment="1">
      <alignment vertical="center"/>
    </xf>
    <xf numFmtId="164" fontId="8" fillId="0" borderId="1" xfId="2" applyNumberFormat="1" applyFont="1" applyBorder="1" applyAlignment="1">
      <alignment vertical="center"/>
    </xf>
    <xf numFmtId="9" fontId="15" fillId="0" borderId="8" xfId="3" applyFont="1" applyBorder="1" applyAlignment="1">
      <alignment horizontal="right"/>
    </xf>
    <xf numFmtId="43" fontId="15" fillId="0" borderId="1" xfId="2" applyFont="1" applyBorder="1"/>
    <xf numFmtId="164" fontId="8" fillId="0" borderId="0" xfId="0" applyNumberFormat="1" applyFont="1"/>
    <xf numFmtId="0" fontId="19" fillId="0" borderId="0" xfId="4" applyFont="1" applyAlignment="1">
      <alignment vertical="center"/>
    </xf>
    <xf numFmtId="0" fontId="8" fillId="0" borderId="0" xfId="0" applyFont="1" applyAlignment="1">
      <alignment vertical="top"/>
    </xf>
    <xf numFmtId="0" fontId="15" fillId="0" borderId="1" xfId="0" applyFont="1" applyBorder="1" applyAlignment="1">
      <alignment wrapText="1"/>
    </xf>
    <xf numFmtId="0" fontId="18" fillId="0" borderId="1" xfId="0" applyFont="1" applyBorder="1" applyAlignment="1">
      <alignment wrapText="1"/>
    </xf>
    <xf numFmtId="0" fontId="18" fillId="0" borderId="5" xfId="0" applyFont="1" applyBorder="1" applyAlignment="1">
      <alignment horizontal="center" vertical="center"/>
    </xf>
    <xf numFmtId="0" fontId="18" fillId="0" borderId="5" xfId="0" applyFont="1" applyBorder="1" applyAlignment="1">
      <alignment horizontal="center" vertical="center" wrapText="1"/>
    </xf>
    <xf numFmtId="43" fontId="4" fillId="0" borderId="1" xfId="2" applyFont="1" applyFill="1" applyBorder="1" applyAlignment="1">
      <alignment vertical="center" wrapText="1"/>
    </xf>
    <xf numFmtId="43" fontId="14" fillId="0" borderId="1" xfId="2" applyFont="1" applyFill="1" applyBorder="1" applyAlignment="1">
      <alignment horizontal="center" vertical="center"/>
    </xf>
    <xf numFmtId="43" fontId="14" fillId="0" borderId="1" xfId="9" applyFont="1" applyFill="1" applyBorder="1" applyAlignment="1">
      <alignment horizontal="center" vertical="center"/>
    </xf>
    <xf numFmtId="9" fontId="5" fillId="0" borderId="1" xfId="3" applyFont="1" applyFill="1" applyBorder="1" applyAlignment="1">
      <alignment horizontal="center" vertical="center" wrapText="1"/>
    </xf>
    <xf numFmtId="43" fontId="5" fillId="0" borderId="1" xfId="2" applyFont="1" applyFill="1" applyBorder="1" applyAlignment="1">
      <alignment vertical="center"/>
    </xf>
    <xf numFmtId="9" fontId="5" fillId="0" borderId="0" xfId="3" applyFont="1" applyFill="1" applyBorder="1" applyAlignment="1">
      <alignment horizontal="center" vertical="center"/>
    </xf>
    <xf numFmtId="0" fontId="8" fillId="0" borderId="12" xfId="0" applyFont="1" applyBorder="1" applyAlignment="1">
      <alignment horizontal="center" vertical="center"/>
    </xf>
    <xf numFmtId="0" fontId="8" fillId="0" borderId="11" xfId="0" applyFont="1" applyBorder="1" applyAlignment="1">
      <alignment vertical="center"/>
    </xf>
    <xf numFmtId="0" fontId="8" fillId="0" borderId="5" xfId="0" applyFont="1" applyBorder="1" applyAlignment="1">
      <alignment vertical="center" wrapText="1"/>
    </xf>
    <xf numFmtId="0" fontId="3" fillId="0" borderId="0" xfId="0" applyFont="1" applyAlignment="1">
      <alignment horizontal="center"/>
    </xf>
    <xf numFmtId="0" fontId="3" fillId="0" borderId="3" xfId="0" applyFont="1" applyBorder="1"/>
    <xf numFmtId="0" fontId="3" fillId="0" borderId="2" xfId="0" applyFont="1" applyBorder="1"/>
    <xf numFmtId="2" fontId="3" fillId="0" borderId="0" xfId="0" applyNumberFormat="1" applyFont="1"/>
    <xf numFmtId="0" fontId="3" fillId="0" borderId="0" xfId="0" applyFont="1" applyAlignment="1">
      <alignment horizontal="right"/>
    </xf>
    <xf numFmtId="0" fontId="2" fillId="0" borderId="1" xfId="0" applyFont="1" applyBorder="1" applyAlignment="1">
      <alignment horizontal="center" vertical="center" textRotation="90" wrapText="1"/>
    </xf>
    <xf numFmtId="0" fontId="2" fillId="0" borderId="1" xfId="0" applyFont="1" applyBorder="1" applyAlignment="1">
      <alignment horizontal="center" vertical="center" wrapText="1"/>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14" fillId="0" borderId="1" xfId="7" applyFont="1" applyBorder="1" applyAlignment="1">
      <alignment horizontal="left" vertical="center" wrapText="1"/>
    </xf>
    <xf numFmtId="0" fontId="14" fillId="0" borderId="1" xfId="0" applyFont="1" applyBorder="1" applyAlignment="1">
      <alignment horizontal="center" vertical="center" wrapText="1"/>
    </xf>
    <xf numFmtId="0" fontId="5" fillId="0" borderId="0" xfId="0" applyFont="1" applyAlignment="1">
      <alignment horizontal="right"/>
    </xf>
    <xf numFmtId="0" fontId="5" fillId="0" borderId="0" xfId="0" applyFont="1"/>
    <xf numFmtId="43" fontId="5" fillId="0" borderId="0" xfId="0" applyNumberFormat="1" applyFont="1"/>
    <xf numFmtId="0" fontId="20" fillId="0" borderId="1" xfId="0" applyFont="1" applyBorder="1" applyAlignment="1">
      <alignment horizontal="left" vertical="center" wrapText="1"/>
    </xf>
    <xf numFmtId="0" fontId="14" fillId="0" borderId="1" xfId="0" applyFont="1" applyBorder="1" applyAlignment="1">
      <alignment horizontal="left" vertical="center" wrapText="1"/>
    </xf>
    <xf numFmtId="0" fontId="20" fillId="0" borderId="1" xfId="7" applyFont="1" applyBorder="1" applyAlignment="1">
      <alignment horizontal="left" vertical="center" wrapText="1"/>
    </xf>
    <xf numFmtId="0" fontId="20" fillId="0" borderId="1" xfId="0" applyFont="1" applyBorder="1" applyAlignment="1">
      <alignment horizontal="center" vertical="center" wrapText="1"/>
    </xf>
    <xf numFmtId="0" fontId="14" fillId="0" borderId="1" xfId="1" applyFont="1" applyBorder="1" applyAlignment="1">
      <alignment horizontal="center" vertical="center" wrapText="1"/>
    </xf>
    <xf numFmtId="0" fontId="14" fillId="0" borderId="1" xfId="1" applyFont="1" applyBorder="1" applyAlignment="1">
      <alignment horizontal="left" vertical="center" wrapText="1"/>
    </xf>
    <xf numFmtId="165" fontId="3" fillId="0" borderId="0" xfId="0" applyNumberFormat="1" applyFont="1"/>
    <xf numFmtId="0" fontId="20" fillId="0" borderId="1" xfId="7" applyFont="1" applyBorder="1" applyAlignment="1">
      <alignment horizontal="center" vertical="center" wrapText="1"/>
    </xf>
    <xf numFmtId="9" fontId="14" fillId="0" borderId="8" xfId="3" applyFont="1" applyFill="1" applyBorder="1" applyAlignment="1">
      <alignment horizontal="right"/>
    </xf>
    <xf numFmtId="0" fontId="10" fillId="2" borderId="0" xfId="4" applyFont="1" applyFill="1" applyAlignment="1">
      <alignment horizontal="left" vertical="center"/>
    </xf>
    <xf numFmtId="0" fontId="2" fillId="0" borderId="1" xfId="7" applyFont="1" applyBorder="1" applyAlignment="1">
      <alignment horizontal="center" vertical="center" wrapText="1"/>
    </xf>
    <xf numFmtId="0" fontId="2" fillId="0" borderId="1" xfId="0" applyFont="1" applyBorder="1" applyAlignment="1">
      <alignment horizontal="center" vertical="center" wrapText="1"/>
    </xf>
    <xf numFmtId="0" fontId="5" fillId="0" borderId="3" xfId="0" applyFont="1" applyBorder="1" applyAlignment="1">
      <alignment horizontal="left"/>
    </xf>
    <xf numFmtId="0" fontId="5" fillId="0" borderId="0" xfId="0" applyFont="1" applyAlignment="1">
      <alignment horizontal="left"/>
    </xf>
    <xf numFmtId="0" fontId="5" fillId="0" borderId="7" xfId="0" applyFont="1" applyBorder="1" applyAlignment="1">
      <alignment horizontal="left"/>
    </xf>
    <xf numFmtId="0" fontId="3" fillId="0" borderId="1" xfId="0" applyFont="1" applyBorder="1" applyAlignment="1">
      <alignment horizontal="center"/>
    </xf>
    <xf numFmtId="2" fontId="5" fillId="0" borderId="1" xfId="0" applyNumberFormat="1" applyFont="1" applyBorder="1" applyAlignment="1">
      <alignment horizontal="right" wrapText="1"/>
    </xf>
    <xf numFmtId="0" fontId="3" fillId="0" borderId="0" xfId="0" applyFont="1" applyAlignment="1">
      <alignment horizontal="center"/>
    </xf>
    <xf numFmtId="0" fontId="5" fillId="0" borderId="3" xfId="0" applyFont="1" applyBorder="1" applyAlignment="1">
      <alignment horizontal="center"/>
    </xf>
    <xf numFmtId="0" fontId="3" fillId="0" borderId="0" xfId="0" applyFont="1" applyAlignment="1">
      <alignment horizontal="left" vertical="center"/>
    </xf>
    <xf numFmtId="0" fontId="2" fillId="0" borderId="1" xfId="0" applyFont="1" applyBorder="1" applyAlignment="1">
      <alignment horizontal="center" vertical="center" textRotation="90" wrapText="1"/>
    </xf>
    <xf numFmtId="2" fontId="2" fillId="0" borderId="1" xfId="0" applyNumberFormat="1" applyFont="1" applyBorder="1" applyAlignment="1">
      <alignment horizontal="center" vertical="center" textRotation="90" wrapText="1"/>
    </xf>
    <xf numFmtId="0" fontId="9" fillId="0" borderId="0" xfId="0" applyFont="1" applyAlignment="1">
      <alignment horizontal="center"/>
    </xf>
    <xf numFmtId="0" fontId="8" fillId="0" borderId="5" xfId="0" applyFont="1" applyBorder="1" applyAlignment="1">
      <alignment horizontal="left"/>
    </xf>
    <xf numFmtId="0" fontId="8" fillId="0" borderId="8" xfId="0" applyFont="1" applyBorder="1" applyAlignment="1">
      <alignment horizontal="left"/>
    </xf>
    <xf numFmtId="0" fontId="8" fillId="0" borderId="3" xfId="0" applyFont="1" applyBorder="1" applyAlignment="1">
      <alignment horizontal="left" vertical="center" wrapText="1"/>
    </xf>
    <xf numFmtId="0" fontId="8" fillId="0" borderId="3" xfId="0" applyFont="1" applyBorder="1" applyAlignment="1">
      <alignment horizontal="left" vertical="center"/>
    </xf>
    <xf numFmtId="0" fontId="7" fillId="0" borderId="1" xfId="0" applyFont="1" applyBorder="1" applyAlignment="1">
      <alignment horizontal="right"/>
    </xf>
    <xf numFmtId="0" fontId="7" fillId="0" borderId="5" xfId="0" applyFont="1" applyBorder="1" applyAlignment="1">
      <alignment horizontal="right"/>
    </xf>
    <xf numFmtId="0" fontId="7" fillId="0" borderId="3" xfId="0" applyFont="1" applyBorder="1" applyAlignment="1">
      <alignment horizontal="center"/>
    </xf>
    <xf numFmtId="0" fontId="8" fillId="0" borderId="4" xfId="0" applyFont="1" applyBorder="1" applyAlignment="1">
      <alignment horizontal="center"/>
    </xf>
    <xf numFmtId="0" fontId="7" fillId="0" borderId="12" xfId="0" applyFont="1" applyBorder="1" applyAlignment="1">
      <alignment horizontal="right"/>
    </xf>
    <xf numFmtId="0" fontId="7" fillId="0" borderId="10" xfId="0" applyFont="1" applyBorder="1" applyAlignment="1">
      <alignment horizontal="right"/>
    </xf>
    <xf numFmtId="0" fontId="15" fillId="0" borderId="1" xfId="0" applyFont="1" applyBorder="1" applyAlignment="1">
      <alignment horizontal="right"/>
    </xf>
    <xf numFmtId="0" fontId="15" fillId="0" borderId="5" xfId="0" applyFont="1" applyBorder="1" applyAlignment="1">
      <alignment horizontal="right"/>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cellXfs>
  <cellStyles count="12">
    <cellStyle name="Comma" xfId="2" builtinId="3"/>
    <cellStyle name="Comma 10" xfId="9" xr:uid="{DE2EF013-E600-4B87-B67B-E99795C91001}"/>
    <cellStyle name="Comma 10 2" xfId="11" xr:uid="{EC6BBF1E-D96C-4349-B7EC-D80BD073FA68}"/>
    <cellStyle name="Comma 2" xfId="10" xr:uid="{B7BC0A2E-3258-4B38-94DA-1B26C4BC19F4}"/>
    <cellStyle name="Normal" xfId="0" builtinId="0"/>
    <cellStyle name="Normal 2" xfId="6" xr:uid="{BDCD74EA-E9A5-4EEB-BB82-C82730BF0804}"/>
    <cellStyle name="Normal 2 10" xfId="5" xr:uid="{00000000-0005-0000-0000-000002000000}"/>
    <cellStyle name="Normal 3" xfId="1" xr:uid="{00000000-0005-0000-0000-000003000000}"/>
    <cellStyle name="Normal 62" xfId="4" xr:uid="{00000000-0005-0000-0000-000004000000}"/>
    <cellStyle name="Percent" xfId="3" builtinId="5"/>
    <cellStyle name="Stils 1" xfId="7" xr:uid="{40ABA149-8EDB-408B-96D5-497BE05341AE}"/>
    <cellStyle name="Style 1" xfId="8" xr:uid="{3FDFBC89-50BD-4871-89EE-7454F44142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vasvni-my.sharepoint.com/DARBS/3.T/Kuld&#299;ga,%20D&#257;rzniec&#299;bas%20iela%207%20(D7A/04.05.2021.lokala%20tame%20-%20D&#257;rzniec&#299;bas_7_Kuld&#299;g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ARBS/3.T/Kuld&#299;ga,%20D&#257;rzniec&#299;bas%20iela%207%20(D7A/04.05.2021.lokala%20tame%20-%20D&#257;rzniec&#299;bas_7_Kuld&#299;ga.xlsx" TargetMode="External"/><Relationship Id="rId1" Type="http://schemas.openxmlformats.org/officeDocument/2006/relationships/externalLinkPath" Target="/DARBS/3.T/Kuld&#299;ga,%20D&#257;rzniec&#299;bas%20iela%207%20(D7A/04.05.2021.lokala%20tame%20-%20D&#257;rzniec&#299;bas_7_Kuld&#299;g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vasvni-my.sharepoint.com/personal/ieva_petruse_vni_lv/Documents/Desktop/1_T_Pasta%20iel&#257;%2043,%20Jelgava_kop&#275;jaisVD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1"/>
      <sheetName val="20"/>
      <sheetName val="19"/>
      <sheetName val="18"/>
      <sheetName val="17"/>
      <sheetName val="16"/>
      <sheetName val="15"/>
      <sheetName val="14"/>
      <sheetName val="13"/>
      <sheetName val="12"/>
      <sheetName val="11"/>
      <sheetName val="10"/>
      <sheetName val="9,1"/>
      <sheetName val="9"/>
      <sheetName val="8"/>
      <sheetName val="7"/>
      <sheetName val="6"/>
      <sheetName val="5"/>
      <sheetName val="4"/>
      <sheetName val="3"/>
      <sheetName val="2"/>
      <sheetName val="1"/>
      <sheetName val="KA"/>
      <sheetName val="KT"/>
      <sheetName val="PKT"/>
      <sheetName val="S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42">
          <cell r="K42" t="str">
            <v>Mikus Laksbergs</v>
          </cell>
        </row>
        <row r="43">
          <cell r="K43" t="str">
            <v>Mikus Laksbergs</v>
          </cell>
        </row>
        <row r="44">
          <cell r="K44" t="str">
            <v>4-05310</v>
          </cell>
        </row>
        <row r="45">
          <cell r="K45" t="str">
            <v>2021.gada 4.martā</v>
          </cell>
        </row>
      </sheetData>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1"/>
      <sheetName val="20"/>
      <sheetName val="19"/>
      <sheetName val="18"/>
      <sheetName val="17"/>
      <sheetName val="16"/>
      <sheetName val="15"/>
      <sheetName val="14"/>
      <sheetName val="13"/>
      <sheetName val="12"/>
      <sheetName val="11"/>
      <sheetName val="10"/>
      <sheetName val="9,1"/>
      <sheetName val="9"/>
      <sheetName val="8"/>
      <sheetName val="7"/>
      <sheetName val="6"/>
      <sheetName val="5"/>
      <sheetName val="4"/>
      <sheetName val="3"/>
      <sheetName val="2"/>
      <sheetName val="1"/>
      <sheetName val="KA"/>
      <sheetName val="KT"/>
      <sheetName val="PKT"/>
      <sheetName val="S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42">
          <cell r="K42" t="str">
            <v>Mikus Laksbergs</v>
          </cell>
        </row>
        <row r="43">
          <cell r="K43" t="str">
            <v>Mikus Laksbergs</v>
          </cell>
        </row>
        <row r="44">
          <cell r="K44" t="str">
            <v>4-05310</v>
          </cell>
        </row>
        <row r="45">
          <cell r="K45" t="str">
            <v>2021.gada 4.martā</v>
          </cell>
        </row>
      </sheetData>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T"/>
      <sheetName val="KA1"/>
      <sheetName val="1.1.1."/>
      <sheetName val="1.1.2."/>
      <sheetName val="1.1.3."/>
      <sheetName val="1.2.1."/>
      <sheetName val="1.2.2."/>
      <sheetName val="1.2.3."/>
    </sheetNames>
    <sheetDataSet>
      <sheetData sheetId="0">
        <row r="9">
          <cell r="B9" t="str">
            <v>Projekta izstrāde biroja ēkas siltināšanai Pasta ielā 43, Jelgava, LV-3001, Ēkas kadastra Nr.0900 006 0021 001</v>
          </cell>
        </row>
        <row r="10">
          <cell r="B10" t="str">
            <v>Biroju ēka</v>
          </cell>
        </row>
        <row r="11">
          <cell r="B11" t="str">
            <v>Pasta ielā 43, Jelgava, LV-3001</v>
          </cell>
        </row>
        <row r="12">
          <cell r="B12" t="str">
            <v>IZD/2023/2501-27</v>
          </cell>
        </row>
        <row r="23">
          <cell r="E23">
            <v>18</v>
          </cell>
        </row>
        <row r="24">
          <cell r="A24" t="str">
            <v>Sastādīja: Mikus Laksbergs</v>
          </cell>
        </row>
        <row r="26">
          <cell r="A26" t="str">
            <v>Sertifikāta Nr.: 4-05310</v>
          </cell>
        </row>
        <row r="28">
          <cell r="A28" t="str">
            <v>Pārbaudīja: Mikus Laksbergs</v>
          </cell>
          <cell r="C28" t="str">
            <v>2026. gada 5.aprīlī</v>
          </cell>
        </row>
        <row r="30">
          <cell r="A30" t="str">
            <v>Sertifikāta Nr.: 4-05310</v>
          </cell>
        </row>
      </sheetData>
      <sheetData sheetId="1">
        <row r="19">
          <cell r="C19" t="str">
            <v>Iekšējie elektrotīkli, apgaismojums, spēka pievadi</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2:H32"/>
  <sheetViews>
    <sheetView view="pageBreakPreview" topLeftCell="A7" zoomScale="90" zoomScaleNormal="100" zoomScaleSheetLayoutView="90" workbookViewId="0">
      <selection activeCell="B20" sqref="B20"/>
    </sheetView>
  </sheetViews>
  <sheetFormatPr defaultColWidth="9.1796875" defaultRowHeight="15.5"/>
  <cols>
    <col min="1" max="1" width="20.1796875" style="2" customWidth="1"/>
    <col min="2" max="2" width="47.26953125" style="2" customWidth="1"/>
    <col min="3" max="3" width="20" style="2" customWidth="1"/>
    <col min="4" max="4" width="14.7265625" style="2" hidden="1" customWidth="1"/>
    <col min="5" max="5" width="9.1796875" style="2" hidden="1" customWidth="1"/>
    <col min="6" max="16384" width="9.1796875" style="2"/>
  </cols>
  <sheetData>
    <row r="2" spans="1:8" ht="27.75" customHeight="1">
      <c r="C2" s="9" t="s">
        <v>32</v>
      </c>
    </row>
    <row r="3" spans="1:8">
      <c r="C3" s="9" t="s">
        <v>33</v>
      </c>
    </row>
    <row r="4" spans="1:8" ht="38.25" customHeight="1">
      <c r="C4" s="9" t="s">
        <v>34</v>
      </c>
    </row>
    <row r="5" spans="1:8" ht="27" customHeight="1">
      <c r="C5" s="9" t="s">
        <v>35</v>
      </c>
    </row>
    <row r="7" spans="1:8" ht="20">
      <c r="A7" s="85" t="s">
        <v>36</v>
      </c>
      <c r="B7" s="85"/>
      <c r="C7" s="85"/>
      <c r="D7" s="3"/>
      <c r="E7" s="3"/>
      <c r="F7" s="3"/>
      <c r="G7" s="3"/>
      <c r="H7" s="3"/>
    </row>
    <row r="8" spans="1:8">
      <c r="A8" s="4"/>
      <c r="B8" s="4"/>
      <c r="C8" s="4"/>
      <c r="D8" s="4"/>
      <c r="E8" s="4"/>
      <c r="F8" s="4"/>
      <c r="G8" s="4"/>
      <c r="H8" s="4"/>
    </row>
    <row r="9" spans="1:8" ht="31.5" customHeight="1">
      <c r="A9" s="35" t="s">
        <v>10</v>
      </c>
      <c r="B9" s="88" t="s">
        <v>208</v>
      </c>
      <c r="C9" s="89"/>
    </row>
    <row r="10" spans="1:8">
      <c r="A10" s="2" t="s">
        <v>11</v>
      </c>
      <c r="B10" s="88" t="s">
        <v>50</v>
      </c>
      <c r="C10" s="88"/>
    </row>
    <row r="11" spans="1:8">
      <c r="A11" s="2" t="s">
        <v>0</v>
      </c>
      <c r="B11" s="89" t="s">
        <v>51</v>
      </c>
      <c r="C11" s="89"/>
    </row>
    <row r="12" spans="1:8">
      <c r="A12" s="2" t="s">
        <v>1</v>
      </c>
      <c r="B12" s="89"/>
      <c r="C12" s="89"/>
    </row>
    <row r="14" spans="1:8" ht="43.5" customHeight="1">
      <c r="A14" s="7" t="s">
        <v>23</v>
      </c>
      <c r="B14" s="7" t="s">
        <v>37</v>
      </c>
      <c r="C14" s="7" t="s">
        <v>38</v>
      </c>
    </row>
    <row r="15" spans="1:8" ht="31">
      <c r="A15" s="21">
        <v>1</v>
      </c>
      <c r="B15" s="36" t="s">
        <v>209</v>
      </c>
      <c r="C15" s="12">
        <f>'KA1'!E26</f>
        <v>0</v>
      </c>
    </row>
    <row r="16" spans="1:8">
      <c r="A16" s="21"/>
      <c r="B16" s="37"/>
      <c r="C16" s="10"/>
    </row>
    <row r="17" spans="1:7">
      <c r="A17" s="21"/>
      <c r="B17" s="36"/>
      <c r="C17" s="10"/>
    </row>
    <row r="18" spans="1:7">
      <c r="A18" s="21"/>
      <c r="B18" s="36"/>
      <c r="C18" s="12"/>
    </row>
    <row r="19" spans="1:7">
      <c r="A19" s="8"/>
      <c r="B19" s="13" t="s">
        <v>8</v>
      </c>
      <c r="C19" s="14">
        <f>SUM(C15:C18)</f>
        <v>0</v>
      </c>
    </row>
    <row r="20" spans="1:7">
      <c r="D20" s="2" t="s">
        <v>45</v>
      </c>
      <c r="E20" s="23">
        <v>0.1</v>
      </c>
    </row>
    <row r="21" spans="1:7">
      <c r="A21" s="86" t="s">
        <v>39</v>
      </c>
      <c r="B21" s="87"/>
      <c r="C21" s="10">
        <f>ROUND(C19*21%,2)</f>
        <v>0</v>
      </c>
      <c r="D21" s="2" t="s">
        <v>47</v>
      </c>
      <c r="E21" s="23">
        <v>0.05</v>
      </c>
    </row>
    <row r="22" spans="1:7">
      <c r="D22" s="2" t="s">
        <v>44</v>
      </c>
      <c r="E22" s="23">
        <v>7.0000000000000007E-2</v>
      </c>
    </row>
    <row r="23" spans="1:7">
      <c r="D23" s="2" t="s">
        <v>46</v>
      </c>
      <c r="E23" s="2">
        <v>18</v>
      </c>
    </row>
    <row r="24" spans="1:7">
      <c r="A24" s="72" t="s">
        <v>203</v>
      </c>
      <c r="B24" s="16"/>
      <c r="C24" s="16" t="str">
        <f>C28</f>
        <v>2026. gada __.____</v>
      </c>
      <c r="E24" s="16"/>
      <c r="F24" s="16"/>
      <c r="G24" s="16"/>
    </row>
    <row r="25" spans="1:7">
      <c r="A25" s="15" t="s">
        <v>40</v>
      </c>
      <c r="B25" s="16"/>
      <c r="C25" s="16"/>
      <c r="D25" s="16"/>
      <c r="E25" s="16"/>
      <c r="F25" s="16"/>
      <c r="G25" s="16"/>
    </row>
    <row r="26" spans="1:7">
      <c r="A26" s="72" t="s">
        <v>204</v>
      </c>
      <c r="B26" s="16"/>
      <c r="C26" s="16"/>
      <c r="D26" s="16"/>
      <c r="E26" s="16"/>
      <c r="F26" s="16"/>
      <c r="G26" s="16"/>
    </row>
    <row r="27" spans="1:7">
      <c r="A27" s="17"/>
      <c r="B27" s="16"/>
      <c r="C27" s="16"/>
      <c r="D27" s="16"/>
      <c r="E27" s="16"/>
      <c r="F27" s="16"/>
      <c r="G27" s="16"/>
    </row>
    <row r="28" spans="1:7">
      <c r="A28" s="72" t="s">
        <v>206</v>
      </c>
      <c r="B28" s="16"/>
      <c r="C28" s="34" t="s">
        <v>205</v>
      </c>
      <c r="D28" s="16"/>
      <c r="E28" s="16"/>
      <c r="F28" s="16"/>
      <c r="G28" s="16"/>
    </row>
    <row r="29" spans="1:7">
      <c r="A29" s="15" t="s">
        <v>41</v>
      </c>
      <c r="B29" s="16"/>
      <c r="C29" s="16"/>
      <c r="D29" s="16"/>
      <c r="E29" s="16"/>
      <c r="F29" s="16"/>
      <c r="G29" s="16"/>
    </row>
    <row r="30" spans="1:7">
      <c r="A30" s="72" t="s">
        <v>207</v>
      </c>
      <c r="B30" s="16"/>
      <c r="C30" s="16"/>
      <c r="D30" s="16"/>
      <c r="E30" s="16"/>
      <c r="F30" s="16"/>
      <c r="G30" s="16"/>
    </row>
    <row r="31" spans="1:7">
      <c r="A31" s="18"/>
      <c r="B31" s="16"/>
      <c r="C31" s="16"/>
      <c r="D31" s="16"/>
      <c r="E31" s="16"/>
      <c r="F31" s="16"/>
      <c r="G31" s="16"/>
    </row>
    <row r="32" spans="1:7">
      <c r="A32" s="19"/>
      <c r="B32" s="20"/>
      <c r="E32" s="20"/>
      <c r="F32" s="1"/>
      <c r="G32" s="16"/>
    </row>
  </sheetData>
  <mergeCells count="6">
    <mergeCell ref="A7:C7"/>
    <mergeCell ref="A21:B21"/>
    <mergeCell ref="B9:C9"/>
    <mergeCell ref="B10:C10"/>
    <mergeCell ref="B11:C11"/>
    <mergeCell ref="B12:C12"/>
  </mergeCells>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2:Q36"/>
  <sheetViews>
    <sheetView view="pageBreakPreview" topLeftCell="A12" zoomScaleNormal="85" zoomScaleSheetLayoutView="100" workbookViewId="0">
      <selection activeCell="D25" sqref="D23:D25"/>
    </sheetView>
  </sheetViews>
  <sheetFormatPr defaultColWidth="9.1796875" defaultRowHeight="15.5"/>
  <cols>
    <col min="1" max="1" width="9.1796875" style="2"/>
    <col min="2" max="2" width="12.1796875" style="2" customWidth="1"/>
    <col min="3" max="3" width="43" style="2" customWidth="1"/>
    <col min="4" max="4" width="6.1796875" style="2" customWidth="1"/>
    <col min="5" max="5" width="13.7265625" style="2" customWidth="1"/>
    <col min="6" max="8" width="17.26953125" style="2" customWidth="1"/>
    <col min="9" max="9" width="14.7265625" style="2" customWidth="1"/>
    <col min="10" max="16384" width="9.1796875" style="2"/>
  </cols>
  <sheetData>
    <row r="2" spans="1:17" ht="20">
      <c r="A2" s="85" t="s">
        <v>52</v>
      </c>
      <c r="B2" s="85"/>
      <c r="C2" s="85"/>
      <c r="D2" s="85"/>
      <c r="E2" s="85"/>
      <c r="F2" s="85"/>
      <c r="G2" s="85"/>
      <c r="H2" s="85"/>
      <c r="I2" s="85"/>
    </row>
    <row r="3" spans="1:17">
      <c r="A3" s="92" t="str">
        <f>KT!B15</f>
        <v xml:space="preserve"> (Nomnieks 8) 3.stāva telpu grupas vienkāršotā pārbūve Pasta ielā 43, Jelgavā</v>
      </c>
      <c r="B3" s="92"/>
      <c r="C3" s="92"/>
      <c r="D3" s="92"/>
      <c r="E3" s="92"/>
      <c r="F3" s="92"/>
      <c r="G3" s="92"/>
      <c r="H3" s="92"/>
      <c r="I3" s="92"/>
      <c r="J3" s="3"/>
      <c r="K3" s="3"/>
      <c r="L3" s="3"/>
      <c r="M3" s="3"/>
      <c r="N3" s="3"/>
      <c r="O3" s="3"/>
      <c r="P3" s="3"/>
      <c r="Q3" s="3"/>
    </row>
    <row r="4" spans="1:17">
      <c r="A4" s="93" t="s">
        <v>48</v>
      </c>
      <c r="B4" s="93"/>
      <c r="C4" s="93"/>
      <c r="D4" s="93"/>
      <c r="E4" s="93"/>
      <c r="F4" s="93"/>
      <c r="G4" s="93"/>
      <c r="H4" s="93"/>
      <c r="I4" s="93"/>
    </row>
    <row r="5" spans="1:17">
      <c r="A5" s="4"/>
      <c r="B5" s="4"/>
      <c r="C5" s="4"/>
      <c r="D5" s="4"/>
      <c r="E5" s="4"/>
      <c r="F5" s="4"/>
      <c r="G5" s="4"/>
      <c r="H5" s="4"/>
      <c r="I5" s="4"/>
      <c r="J5" s="4"/>
      <c r="K5" s="4"/>
      <c r="L5" s="4"/>
      <c r="M5" s="4"/>
      <c r="N5" s="4"/>
      <c r="O5" s="4"/>
      <c r="P5" s="4"/>
      <c r="Q5" s="4"/>
    </row>
    <row r="6" spans="1:17">
      <c r="A6" s="2" t="s">
        <v>10</v>
      </c>
      <c r="C6" s="5" t="str">
        <f>KT!B9</f>
        <v>3.stāva telpu grupas vienkāršotā pārbūve Pasta ielā 43, Jelgavā</v>
      </c>
      <c r="D6" s="5"/>
      <c r="E6" s="5"/>
      <c r="F6" s="5"/>
      <c r="G6" s="5"/>
      <c r="H6" s="5"/>
      <c r="I6" s="5"/>
    </row>
    <row r="7" spans="1:17">
      <c r="A7" s="2" t="s">
        <v>11</v>
      </c>
      <c r="C7" s="5" t="str">
        <f>KT!B10</f>
        <v>Biroju ēka</v>
      </c>
      <c r="D7" s="5"/>
      <c r="E7" s="6"/>
      <c r="F7" s="6"/>
      <c r="G7" s="6"/>
      <c r="H7" s="6"/>
      <c r="I7" s="6"/>
    </row>
    <row r="8" spans="1:17">
      <c r="A8" s="2" t="s">
        <v>0</v>
      </c>
      <c r="C8" s="5" t="str">
        <f>KT!B11</f>
        <v>Pasta ielā 43, Jelgava, LV-3001</v>
      </c>
      <c r="D8" s="5"/>
      <c r="E8" s="6"/>
      <c r="F8" s="6"/>
      <c r="G8" s="6"/>
      <c r="H8" s="6"/>
      <c r="I8" s="6"/>
    </row>
    <row r="9" spans="1:17">
      <c r="A9" s="2" t="s">
        <v>1</v>
      </c>
      <c r="C9" s="5">
        <f>KT!B12</f>
        <v>0</v>
      </c>
      <c r="D9" s="5"/>
      <c r="E9" s="6"/>
      <c r="F9" s="6"/>
      <c r="G9" s="6"/>
      <c r="H9" s="6"/>
      <c r="I9" s="6"/>
    </row>
    <row r="10" spans="1:17">
      <c r="C10" s="2" t="s">
        <v>21</v>
      </c>
      <c r="E10" s="22">
        <f>E26</f>
        <v>0</v>
      </c>
    </row>
    <row r="11" spans="1:17">
      <c r="C11" s="2" t="s">
        <v>22</v>
      </c>
      <c r="E11" s="33">
        <f>SUM(I14:I20)</f>
        <v>0</v>
      </c>
    </row>
    <row r="12" spans="1:17" ht="57.75" customHeight="1">
      <c r="A12" s="98" t="s">
        <v>23</v>
      </c>
      <c r="B12" s="98" t="s">
        <v>24</v>
      </c>
      <c r="C12" s="99" t="s">
        <v>25</v>
      </c>
      <c r="D12" s="100"/>
      <c r="E12" s="98" t="s">
        <v>26</v>
      </c>
      <c r="F12" s="98" t="s">
        <v>27</v>
      </c>
      <c r="G12" s="98"/>
      <c r="H12" s="98"/>
      <c r="I12" s="98" t="s">
        <v>7</v>
      </c>
    </row>
    <row r="13" spans="1:17">
      <c r="A13" s="98"/>
      <c r="B13" s="98"/>
      <c r="C13" s="101"/>
      <c r="D13" s="102"/>
      <c r="E13" s="98"/>
      <c r="F13" s="7" t="s">
        <v>28</v>
      </c>
      <c r="G13" s="7" t="s">
        <v>17</v>
      </c>
      <c r="H13" s="7" t="s">
        <v>29</v>
      </c>
      <c r="I13" s="98"/>
    </row>
    <row r="14" spans="1:17">
      <c r="A14" s="21"/>
      <c r="B14" s="21"/>
      <c r="C14" s="38" t="s">
        <v>65</v>
      </c>
      <c r="D14" s="28"/>
      <c r="E14" s="29">
        <f>SUM(F14:H14)</f>
        <v>0</v>
      </c>
      <c r="F14" s="29"/>
      <c r="G14" s="29"/>
      <c r="H14" s="29"/>
      <c r="I14" s="30">
        <f t="shared" ref="I14:I17" si="0">ROUND(F14/likme,2)</f>
        <v>0</v>
      </c>
    </row>
    <row r="15" spans="1:17">
      <c r="A15" s="21">
        <v>1</v>
      </c>
      <c r="B15" s="21" t="s">
        <v>69</v>
      </c>
      <c r="C15" s="27" t="s">
        <v>54</v>
      </c>
      <c r="D15" s="28"/>
      <c r="E15" s="29">
        <f t="shared" ref="E15:E17" si="1">SUM(F15:H15)</f>
        <v>0</v>
      </c>
      <c r="F15" s="29">
        <f>'1.1.1.'!M22</f>
        <v>0</v>
      </c>
      <c r="G15" s="29">
        <f>'1.1.1.'!N22</f>
        <v>0</v>
      </c>
      <c r="H15" s="29">
        <f>'1.1.1.'!O22</f>
        <v>0</v>
      </c>
      <c r="I15" s="29">
        <f t="shared" si="0"/>
        <v>0</v>
      </c>
    </row>
    <row r="16" spans="1:17">
      <c r="A16" s="21">
        <v>2</v>
      </c>
      <c r="B16" s="21" t="s">
        <v>70</v>
      </c>
      <c r="C16" s="27" t="s">
        <v>103</v>
      </c>
      <c r="D16" s="28"/>
      <c r="E16" s="29">
        <f t="shared" ref="E16" si="2">SUM(F16:H16)</f>
        <v>0</v>
      </c>
      <c r="F16" s="29">
        <f>'1.1.2.'!M29</f>
        <v>0</v>
      </c>
      <c r="G16" s="29">
        <f>'1.1.2.'!N29</f>
        <v>0</v>
      </c>
      <c r="H16" s="29">
        <f>'1.1.2.'!O29</f>
        <v>0</v>
      </c>
      <c r="I16" s="29">
        <f t="shared" ref="I16" si="3">ROUND(F16/likme,2)</f>
        <v>0</v>
      </c>
    </row>
    <row r="17" spans="1:9">
      <c r="A17" s="21">
        <v>3</v>
      </c>
      <c r="B17" s="21" t="s">
        <v>71</v>
      </c>
      <c r="C17" s="27" t="s">
        <v>55</v>
      </c>
      <c r="D17" s="28"/>
      <c r="E17" s="29">
        <f t="shared" si="1"/>
        <v>0</v>
      </c>
      <c r="F17" s="29">
        <f>'1.1.3.'!M86</f>
        <v>0</v>
      </c>
      <c r="G17" s="29">
        <f>'1.1.3.'!N86</f>
        <v>0</v>
      </c>
      <c r="H17" s="29">
        <f>'1.1.3.'!O86</f>
        <v>0</v>
      </c>
      <c r="I17" s="29">
        <f t="shared" si="0"/>
        <v>0</v>
      </c>
    </row>
    <row r="18" spans="1:9" ht="30">
      <c r="A18" s="21"/>
      <c r="B18" s="21"/>
      <c r="C18" s="39" t="s">
        <v>66</v>
      </c>
      <c r="D18" s="28"/>
      <c r="E18" s="29">
        <f t="shared" ref="E18:E19" si="4">SUM(F18:H18)</f>
        <v>0</v>
      </c>
      <c r="F18" s="29"/>
      <c r="G18" s="29"/>
      <c r="H18" s="29"/>
      <c r="I18" s="29">
        <f t="shared" ref="I18:I20" si="5">ROUND(F18/likme,2)</f>
        <v>0</v>
      </c>
    </row>
    <row r="19" spans="1:9">
      <c r="A19" s="21">
        <v>4</v>
      </c>
      <c r="B19" s="21" t="s">
        <v>67</v>
      </c>
      <c r="C19" s="27" t="s">
        <v>74</v>
      </c>
      <c r="D19" s="28"/>
      <c r="E19" s="29">
        <f t="shared" si="4"/>
        <v>0</v>
      </c>
      <c r="F19" s="29">
        <f>'1.2.1.'!M33</f>
        <v>0</v>
      </c>
      <c r="G19" s="29">
        <f>'1.2.1.'!N33</f>
        <v>0</v>
      </c>
      <c r="H19" s="29">
        <f>'1.2.1.'!O33</f>
        <v>0</v>
      </c>
      <c r="I19" s="29">
        <f t="shared" si="5"/>
        <v>0</v>
      </c>
    </row>
    <row r="20" spans="1:9">
      <c r="A20" s="21">
        <v>5</v>
      </c>
      <c r="B20" s="21" t="s">
        <v>68</v>
      </c>
      <c r="C20" s="27" t="s">
        <v>75</v>
      </c>
      <c r="D20" s="28"/>
      <c r="E20" s="29">
        <f>SUM(F20:H20)</f>
        <v>0</v>
      </c>
      <c r="F20" s="29">
        <f>'1.2.2.'!M35</f>
        <v>0</v>
      </c>
      <c r="G20" s="29">
        <f>'1.2.2.'!N35</f>
        <v>0</v>
      </c>
      <c r="H20" s="29">
        <f>'1.2.2.'!O35</f>
        <v>0</v>
      </c>
      <c r="I20" s="29">
        <f t="shared" si="5"/>
        <v>0</v>
      </c>
    </row>
    <row r="21" spans="1:9" ht="31">
      <c r="A21" s="46">
        <v>6</v>
      </c>
      <c r="B21" s="46" t="s">
        <v>174</v>
      </c>
      <c r="C21" s="48" t="s">
        <v>175</v>
      </c>
      <c r="D21" s="47"/>
      <c r="E21" s="29">
        <f>SUM(F21:H21)</f>
        <v>0</v>
      </c>
      <c r="F21" s="29">
        <f>'1.2.3.'!M47</f>
        <v>0</v>
      </c>
      <c r="G21" s="29">
        <f>'1.2.3.'!N47</f>
        <v>0</v>
      </c>
      <c r="H21" s="29">
        <f>'1.2.3.'!O47</f>
        <v>0</v>
      </c>
      <c r="I21" s="29">
        <f>'1.2.3.'!L47</f>
        <v>0</v>
      </c>
    </row>
    <row r="22" spans="1:9">
      <c r="A22" s="94" t="s">
        <v>8</v>
      </c>
      <c r="B22" s="94"/>
      <c r="C22" s="95"/>
      <c r="D22" s="25"/>
      <c r="E22" s="26">
        <f>SUM(E14:E21)</f>
        <v>0</v>
      </c>
    </row>
    <row r="23" spans="1:9">
      <c r="A23" s="96" t="s">
        <v>43</v>
      </c>
      <c r="B23" s="96"/>
      <c r="C23" s="97"/>
      <c r="D23" s="71"/>
      <c r="E23" s="32">
        <f>ROUND(E22*D23,2)</f>
        <v>0</v>
      </c>
    </row>
    <row r="24" spans="1:9">
      <c r="A24" s="96" t="s">
        <v>30</v>
      </c>
      <c r="B24" s="96"/>
      <c r="C24" s="97"/>
      <c r="D24" s="31"/>
      <c r="E24" s="32">
        <f>ROUND(E23*D24,2)</f>
        <v>0</v>
      </c>
    </row>
    <row r="25" spans="1:9">
      <c r="A25" s="96" t="s">
        <v>44</v>
      </c>
      <c r="B25" s="96"/>
      <c r="C25" s="97"/>
      <c r="D25" s="31"/>
      <c r="E25" s="32">
        <f>ROUND(E22*D25,2)</f>
        <v>0</v>
      </c>
    </row>
    <row r="26" spans="1:9">
      <c r="A26" s="90" t="s">
        <v>31</v>
      </c>
      <c r="B26" s="90"/>
      <c r="C26" s="91"/>
      <c r="D26" s="24"/>
      <c r="E26" s="11">
        <f>ROUND(E22+E23+E25,2)</f>
        <v>0</v>
      </c>
    </row>
    <row r="28" spans="1:9">
      <c r="A28" s="15" t="str">
        <f>KT!A24</f>
        <v xml:space="preserve">Sastādīja: </v>
      </c>
      <c r="B28" s="16"/>
      <c r="C28" s="16"/>
      <c r="D28" s="16"/>
      <c r="E28" s="16" t="str">
        <f>KT!C28</f>
        <v>2026. gada __.____</v>
      </c>
      <c r="F28" s="16"/>
      <c r="G28" s="16"/>
      <c r="H28" s="16"/>
    </row>
    <row r="29" spans="1:9">
      <c r="A29" s="15" t="s">
        <v>40</v>
      </c>
      <c r="B29" s="16"/>
      <c r="C29" s="16"/>
      <c r="D29" s="16"/>
      <c r="E29" s="16"/>
      <c r="F29" s="16"/>
      <c r="G29" s="16"/>
      <c r="H29" s="16"/>
    </row>
    <row r="30" spans="1:9">
      <c r="A30" s="15" t="str">
        <f>KT!A26</f>
        <v xml:space="preserve">Sertifikāta Nr.: </v>
      </c>
      <c r="B30" s="16"/>
      <c r="C30" s="16"/>
      <c r="D30" s="16"/>
      <c r="E30" s="16"/>
      <c r="F30" s="16"/>
      <c r="G30" s="16"/>
      <c r="H30" s="16"/>
    </row>
    <row r="31" spans="1:9">
      <c r="A31" s="17"/>
      <c r="B31" s="16"/>
      <c r="C31" s="16"/>
      <c r="D31" s="16"/>
      <c r="E31" s="16"/>
      <c r="F31" s="16"/>
      <c r="G31" s="16"/>
      <c r="H31" s="16"/>
    </row>
    <row r="32" spans="1:9">
      <c r="A32" s="15" t="str">
        <f>KT!A28</f>
        <v xml:space="preserve">Pārbaudīja: </v>
      </c>
      <c r="B32" s="16"/>
      <c r="C32" s="16"/>
      <c r="D32" s="16"/>
      <c r="E32" s="16" t="str">
        <f>KT!C28</f>
        <v>2026. gada __.____</v>
      </c>
      <c r="F32" s="16"/>
      <c r="G32" s="16"/>
      <c r="H32" s="16"/>
    </row>
    <row r="33" spans="1:8">
      <c r="A33" s="15" t="s">
        <v>41</v>
      </c>
      <c r="B33" s="16"/>
      <c r="C33" s="16"/>
      <c r="D33" s="16"/>
      <c r="E33" s="16"/>
      <c r="F33" s="16"/>
      <c r="G33" s="16"/>
      <c r="H33" s="16"/>
    </row>
    <row r="34" spans="1:8">
      <c r="A34" s="15" t="str">
        <f>KT!A30</f>
        <v>Sertifikāta Nr.:</v>
      </c>
      <c r="B34" s="16"/>
      <c r="C34" s="16"/>
      <c r="D34" s="16"/>
      <c r="E34" s="16"/>
      <c r="F34" s="16"/>
      <c r="G34" s="16"/>
      <c r="H34" s="16"/>
    </row>
    <row r="35" spans="1:8">
      <c r="A35" s="18"/>
      <c r="B35" s="16"/>
      <c r="C35" s="16"/>
      <c r="D35" s="16"/>
      <c r="E35" s="16"/>
      <c r="F35" s="16"/>
      <c r="G35" s="16"/>
      <c r="H35" s="16"/>
    </row>
    <row r="36" spans="1:8">
      <c r="A36" s="19"/>
      <c r="B36" s="20"/>
      <c r="C36" s="20"/>
      <c r="D36" s="20"/>
      <c r="E36" s="19"/>
      <c r="F36" s="20"/>
      <c r="G36" s="1"/>
      <c r="H36" s="16"/>
    </row>
  </sheetData>
  <mergeCells count="14">
    <mergeCell ref="A2:I2"/>
    <mergeCell ref="A26:C26"/>
    <mergeCell ref="A3:I3"/>
    <mergeCell ref="A4:I4"/>
    <mergeCell ref="A22:C22"/>
    <mergeCell ref="A23:C23"/>
    <mergeCell ref="A24:C24"/>
    <mergeCell ref="A25:C25"/>
    <mergeCell ref="F12:H12"/>
    <mergeCell ref="I12:I13"/>
    <mergeCell ref="A12:A13"/>
    <mergeCell ref="B12:B13"/>
    <mergeCell ref="E12:E13"/>
    <mergeCell ref="C12:D13"/>
  </mergeCells>
  <pageMargins left="0.7" right="0.7" top="0.75" bottom="0.75" header="0.3" footer="0.3"/>
  <pageSetup paperSize="9" scale="80" orientation="landscape"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E04C4-10A1-4C64-83D2-DD294696801E}">
  <sheetPr>
    <tabColor rgb="FF92D050"/>
    <pageSetUpPr fitToPage="1"/>
  </sheetPr>
  <dimension ref="A2:P32"/>
  <sheetViews>
    <sheetView view="pageBreakPreview" topLeftCell="A10" zoomScale="85" zoomScaleNormal="85" zoomScaleSheetLayoutView="85" workbookViewId="0">
      <selection activeCell="F17" sqref="F17:J20"/>
    </sheetView>
  </sheetViews>
  <sheetFormatPr defaultColWidth="9.1796875" defaultRowHeight="15.5"/>
  <cols>
    <col min="1" max="1" width="10.7265625" style="1" customWidth="1"/>
    <col min="2" max="2" width="9.26953125" style="1" customWidth="1"/>
    <col min="3" max="3" width="51.1796875" style="1" customWidth="1"/>
    <col min="4" max="4" width="8.26953125" style="1" customWidth="1"/>
    <col min="5" max="5" width="10.81640625" style="1" customWidth="1"/>
    <col min="6" max="11" width="10.453125" style="1" customWidth="1"/>
    <col min="12" max="16" width="13.81640625" style="1" customWidth="1"/>
    <col min="17" max="16384" width="9.1796875" style="1"/>
  </cols>
  <sheetData>
    <row r="2" spans="1:16">
      <c r="A2" s="80" t="s">
        <v>100</v>
      </c>
      <c r="B2" s="80"/>
      <c r="C2" s="80"/>
      <c r="D2" s="80"/>
      <c r="E2" s="80"/>
      <c r="F2" s="80"/>
      <c r="G2" s="80"/>
      <c r="H2" s="80"/>
      <c r="I2" s="80"/>
      <c r="J2" s="80"/>
      <c r="K2" s="80"/>
      <c r="L2" s="80"/>
      <c r="M2" s="80"/>
      <c r="N2" s="80"/>
      <c r="O2" s="80"/>
      <c r="P2" s="80"/>
    </row>
    <row r="3" spans="1:16">
      <c r="A3" s="81" t="str">
        <f>'KA1'!C15</f>
        <v>Demontāžas darbi</v>
      </c>
      <c r="B3" s="81"/>
      <c r="C3" s="81"/>
      <c r="D3" s="81"/>
      <c r="E3" s="81"/>
      <c r="F3" s="81"/>
      <c r="G3" s="81"/>
      <c r="H3" s="81"/>
      <c r="I3" s="81"/>
      <c r="J3" s="81"/>
      <c r="K3" s="81"/>
      <c r="L3" s="81"/>
      <c r="M3" s="81"/>
      <c r="N3" s="81"/>
      <c r="O3" s="81"/>
      <c r="P3" s="81"/>
    </row>
    <row r="4" spans="1:16">
      <c r="A4" s="80" t="s">
        <v>48</v>
      </c>
      <c r="B4" s="80"/>
      <c r="C4" s="80"/>
      <c r="D4" s="80"/>
      <c r="E4" s="80"/>
      <c r="F4" s="80"/>
      <c r="G4" s="80"/>
      <c r="H4" s="80"/>
      <c r="I4" s="80"/>
      <c r="J4" s="80"/>
      <c r="K4" s="80"/>
      <c r="L4" s="80"/>
      <c r="M4" s="80"/>
      <c r="N4" s="80"/>
      <c r="O4" s="80"/>
      <c r="P4" s="80"/>
    </row>
    <row r="5" spans="1:16">
      <c r="A5" s="49"/>
      <c r="B5" s="49"/>
      <c r="C5" s="49"/>
      <c r="D5" s="49"/>
      <c r="E5" s="49"/>
      <c r="F5" s="49"/>
      <c r="G5" s="49"/>
      <c r="H5" s="49"/>
      <c r="I5" s="49"/>
      <c r="J5" s="49"/>
      <c r="K5" s="49"/>
      <c r="L5" s="49"/>
      <c r="M5" s="49"/>
      <c r="N5" s="49"/>
      <c r="O5" s="49"/>
      <c r="P5" s="49"/>
    </row>
    <row r="6" spans="1:16">
      <c r="A6" s="1" t="s">
        <v>10</v>
      </c>
      <c r="C6" s="50" t="str">
        <f>KT!B9</f>
        <v>3.stāva telpu grupas vienkāršotā pārbūve Pasta ielā 43, Jelgavā</v>
      </c>
      <c r="D6" s="50"/>
      <c r="E6" s="50"/>
      <c r="F6" s="50"/>
      <c r="G6" s="50"/>
      <c r="H6" s="50"/>
      <c r="I6" s="50"/>
      <c r="J6" s="50"/>
      <c r="K6" s="50"/>
      <c r="L6" s="50"/>
      <c r="M6" s="50"/>
      <c r="N6" s="50"/>
      <c r="O6" s="50"/>
      <c r="P6" s="50"/>
    </row>
    <row r="7" spans="1:16">
      <c r="A7" s="1" t="s">
        <v>11</v>
      </c>
      <c r="C7" s="50" t="str">
        <f>KT!B10</f>
        <v>Biroju ēka</v>
      </c>
    </row>
    <row r="8" spans="1:16">
      <c r="A8" s="1" t="s">
        <v>0</v>
      </c>
      <c r="C8" s="50" t="str">
        <f>KT!B11</f>
        <v>Pasta ielā 43, Jelgava, LV-3001</v>
      </c>
      <c r="D8" s="51"/>
      <c r="E8" s="51"/>
      <c r="F8" s="51"/>
      <c r="G8" s="51"/>
      <c r="H8" s="51"/>
      <c r="I8" s="51"/>
      <c r="J8" s="51"/>
      <c r="K8" s="51"/>
      <c r="L8" s="51"/>
      <c r="M8" s="51"/>
      <c r="N8" s="51"/>
      <c r="O8" s="51"/>
      <c r="P8" s="51"/>
    </row>
    <row r="9" spans="1:16">
      <c r="A9" s="1" t="s">
        <v>1</v>
      </c>
      <c r="C9" s="50">
        <f>KT!B12</f>
        <v>0</v>
      </c>
      <c r="D9" s="51"/>
      <c r="E9" s="51"/>
      <c r="F9" s="51"/>
      <c r="G9" s="51"/>
      <c r="H9" s="51"/>
      <c r="I9" s="51"/>
      <c r="J9" s="51"/>
      <c r="K9" s="51"/>
      <c r="L9" s="51"/>
      <c r="M9" s="51"/>
      <c r="N9" s="51"/>
      <c r="O9" s="51"/>
      <c r="P9" s="51"/>
    </row>
    <row r="11" spans="1:16">
      <c r="A11" s="1" t="s">
        <v>53</v>
      </c>
      <c r="M11" s="82" t="s">
        <v>2</v>
      </c>
      <c r="N11" s="82"/>
      <c r="O11" s="52">
        <f>P22</f>
        <v>0</v>
      </c>
      <c r="P11" s="1" t="s">
        <v>3</v>
      </c>
    </row>
    <row r="12" spans="1:16">
      <c r="E12" s="49"/>
      <c r="N12" s="53" t="s">
        <v>42</v>
      </c>
      <c r="O12" s="1" t="str">
        <f>KT!C28</f>
        <v>2026. gada __.____</v>
      </c>
    </row>
    <row r="13" spans="1:16">
      <c r="E13" s="49"/>
    </row>
    <row r="14" spans="1:16">
      <c r="A14" s="83" t="s">
        <v>23</v>
      </c>
      <c r="B14" s="83" t="s">
        <v>9</v>
      </c>
      <c r="C14" s="74" t="s">
        <v>12</v>
      </c>
      <c r="D14" s="83" t="s">
        <v>4</v>
      </c>
      <c r="E14" s="84" t="s">
        <v>5</v>
      </c>
      <c r="F14" s="74" t="s">
        <v>13</v>
      </c>
      <c r="G14" s="74"/>
      <c r="H14" s="74"/>
      <c r="I14" s="74"/>
      <c r="J14" s="74"/>
      <c r="K14" s="74"/>
      <c r="L14" s="74" t="s">
        <v>14</v>
      </c>
      <c r="M14" s="74"/>
      <c r="N14" s="74"/>
      <c r="O14" s="74"/>
      <c r="P14" s="74"/>
    </row>
    <row r="15" spans="1:16" ht="78">
      <c r="A15" s="83"/>
      <c r="B15" s="83"/>
      <c r="C15" s="74"/>
      <c r="D15" s="83"/>
      <c r="E15" s="84"/>
      <c r="F15" s="54" t="s">
        <v>6</v>
      </c>
      <c r="G15" s="54" t="s">
        <v>16</v>
      </c>
      <c r="H15" s="54" t="s">
        <v>15</v>
      </c>
      <c r="I15" s="54" t="s">
        <v>17</v>
      </c>
      <c r="J15" s="54" t="s">
        <v>18</v>
      </c>
      <c r="K15" s="54" t="s">
        <v>19</v>
      </c>
      <c r="L15" s="54" t="s">
        <v>7</v>
      </c>
      <c r="M15" s="54" t="s">
        <v>15</v>
      </c>
      <c r="N15" s="54" t="s">
        <v>17</v>
      </c>
      <c r="O15" s="54" t="s">
        <v>18</v>
      </c>
      <c r="P15" s="54" t="s">
        <v>20</v>
      </c>
    </row>
    <row r="16" spans="1:16">
      <c r="A16" s="75"/>
      <c r="B16" s="75"/>
      <c r="C16" s="75"/>
      <c r="D16" s="75"/>
      <c r="E16" s="75"/>
      <c r="F16" s="76"/>
      <c r="G16" s="76"/>
      <c r="H16" s="76"/>
      <c r="I16" s="76"/>
      <c r="J16" s="76"/>
      <c r="K16" s="76"/>
      <c r="L16" s="76"/>
      <c r="M16" s="76"/>
      <c r="N16" s="76"/>
      <c r="O16" s="76"/>
      <c r="P16" s="77"/>
    </row>
    <row r="17" spans="1:16">
      <c r="A17" s="56">
        <v>1</v>
      </c>
      <c r="B17" s="57"/>
      <c r="C17" s="58" t="s">
        <v>165</v>
      </c>
      <c r="D17" s="59" t="s">
        <v>57</v>
      </c>
      <c r="E17" s="41">
        <v>255.5</v>
      </c>
      <c r="F17" s="40"/>
      <c r="G17" s="40"/>
      <c r="H17" s="40"/>
      <c r="I17" s="40"/>
      <c r="J17" s="40"/>
      <c r="K17" s="40">
        <f t="shared" ref="K17:K20" si="0">SUM(H17:J17)</f>
        <v>0</v>
      </c>
      <c r="L17" s="40">
        <f t="shared" ref="L17:L20" si="1">ROUND(E17*F17,2)</f>
        <v>0</v>
      </c>
      <c r="M17" s="40">
        <f t="shared" ref="M17:M20" si="2">ROUND(E17*H17,2)</f>
        <v>0</v>
      </c>
      <c r="N17" s="40">
        <f t="shared" ref="N17:N20" si="3">ROUND(E17*I17,2)</f>
        <v>0</v>
      </c>
      <c r="O17" s="40">
        <f t="shared" ref="O17:O20" si="4">ROUND(E17*J17,2)</f>
        <v>0</v>
      </c>
      <c r="P17" s="40">
        <f t="shared" ref="P17:P20" si="5">SUM(M17:O17)</f>
        <v>0</v>
      </c>
    </row>
    <row r="18" spans="1:16">
      <c r="A18" s="56">
        <v>2</v>
      </c>
      <c r="B18" s="57"/>
      <c r="C18" s="58" t="s">
        <v>166</v>
      </c>
      <c r="D18" s="59" t="s">
        <v>56</v>
      </c>
      <c r="E18" s="41">
        <v>8</v>
      </c>
      <c r="F18" s="40"/>
      <c r="G18" s="40"/>
      <c r="H18" s="40"/>
      <c r="I18" s="40"/>
      <c r="J18" s="40"/>
      <c r="K18" s="40">
        <f t="shared" si="0"/>
        <v>0</v>
      </c>
      <c r="L18" s="40">
        <f t="shared" si="1"/>
        <v>0</v>
      </c>
      <c r="M18" s="40">
        <f t="shared" si="2"/>
        <v>0</v>
      </c>
      <c r="N18" s="40">
        <f t="shared" si="3"/>
        <v>0</v>
      </c>
      <c r="O18" s="40">
        <f t="shared" si="4"/>
        <v>0</v>
      </c>
      <c r="P18" s="40">
        <f t="shared" si="5"/>
        <v>0</v>
      </c>
    </row>
    <row r="19" spans="1:16">
      <c r="A19" s="56">
        <v>3</v>
      </c>
      <c r="B19" s="57"/>
      <c r="C19" s="58" t="s">
        <v>167</v>
      </c>
      <c r="D19" s="59" t="s">
        <v>104</v>
      </c>
      <c r="E19" s="41">
        <v>7.87</v>
      </c>
      <c r="F19" s="40"/>
      <c r="G19" s="40"/>
      <c r="H19" s="40"/>
      <c r="I19" s="40"/>
      <c r="J19" s="40"/>
      <c r="K19" s="40">
        <f t="shared" si="0"/>
        <v>0</v>
      </c>
      <c r="L19" s="40">
        <f t="shared" si="1"/>
        <v>0</v>
      </c>
      <c r="M19" s="40">
        <f t="shared" si="2"/>
        <v>0</v>
      </c>
      <c r="N19" s="40">
        <f t="shared" si="3"/>
        <v>0</v>
      </c>
      <c r="O19" s="40">
        <f t="shared" si="4"/>
        <v>0</v>
      </c>
      <c r="P19" s="40">
        <f t="shared" si="5"/>
        <v>0</v>
      </c>
    </row>
    <row r="20" spans="1:16">
      <c r="A20" s="56">
        <v>4</v>
      </c>
      <c r="B20" s="57"/>
      <c r="C20" s="58" t="s">
        <v>162</v>
      </c>
      <c r="D20" s="59" t="s">
        <v>104</v>
      </c>
      <c r="E20" s="41">
        <v>27</v>
      </c>
      <c r="F20" s="40"/>
      <c r="G20" s="40"/>
      <c r="H20" s="40"/>
      <c r="I20" s="40"/>
      <c r="J20" s="40"/>
      <c r="K20" s="40">
        <f t="shared" si="0"/>
        <v>0</v>
      </c>
      <c r="L20" s="40">
        <f t="shared" si="1"/>
        <v>0</v>
      </c>
      <c r="M20" s="40">
        <f t="shared" si="2"/>
        <v>0</v>
      </c>
      <c r="N20" s="40">
        <f t="shared" si="3"/>
        <v>0</v>
      </c>
      <c r="O20" s="40">
        <f t="shared" si="4"/>
        <v>0</v>
      </c>
      <c r="P20" s="40">
        <f t="shared" si="5"/>
        <v>0</v>
      </c>
    </row>
    <row r="21" spans="1:16">
      <c r="A21" s="78"/>
      <c r="B21" s="78"/>
      <c r="C21" s="78"/>
      <c r="D21" s="78"/>
      <c r="E21" s="78"/>
      <c r="F21" s="78"/>
      <c r="G21" s="78"/>
      <c r="H21" s="78"/>
      <c r="I21" s="78"/>
      <c r="J21" s="78"/>
      <c r="K21" s="78"/>
      <c r="L21" s="78"/>
      <c r="M21" s="78"/>
      <c r="N21" s="78"/>
      <c r="O21" s="78"/>
      <c r="P21" s="78"/>
    </row>
    <row r="22" spans="1:16">
      <c r="A22" s="79" t="s">
        <v>49</v>
      </c>
      <c r="B22" s="79"/>
      <c r="C22" s="79"/>
      <c r="D22" s="79"/>
      <c r="E22" s="79"/>
      <c r="F22" s="79"/>
      <c r="G22" s="79"/>
      <c r="H22" s="79"/>
      <c r="I22" s="79"/>
      <c r="J22" s="79"/>
      <c r="K22" s="43"/>
      <c r="L22" s="44">
        <f>SUM(L17:L21)</f>
        <v>0</v>
      </c>
      <c r="M22" s="44">
        <f>SUM(M17:M21)</f>
        <v>0</v>
      </c>
      <c r="N22" s="44">
        <f>SUM(N17:N21)</f>
        <v>0</v>
      </c>
      <c r="O22" s="44">
        <f>SUM(O17:O21)</f>
        <v>0</v>
      </c>
      <c r="P22" s="44">
        <f>SUM(P17:P21)</f>
        <v>0</v>
      </c>
    </row>
    <row r="23" spans="1:16">
      <c r="A23" s="60"/>
      <c r="B23" s="60"/>
      <c r="C23" s="60"/>
      <c r="D23" s="60"/>
      <c r="E23" s="60"/>
      <c r="F23" s="60"/>
      <c r="G23" s="60"/>
      <c r="H23" s="60"/>
      <c r="I23" s="60"/>
      <c r="J23" s="60"/>
      <c r="K23" s="45"/>
      <c r="L23" s="61"/>
      <c r="M23" s="61"/>
      <c r="N23" s="61"/>
      <c r="O23" s="61"/>
      <c r="P23" s="62"/>
    </row>
    <row r="24" spans="1:16">
      <c r="A24" s="15" t="str">
        <f>KT!A24</f>
        <v xml:space="preserve">Sastādīja: </v>
      </c>
      <c r="C24" s="16"/>
      <c r="D24" s="16" t="str">
        <f>KT!C28</f>
        <v>2026. gada __.____</v>
      </c>
      <c r="E24" s="16"/>
      <c r="F24" s="16"/>
      <c r="G24" s="16"/>
      <c r="H24" s="16"/>
    </row>
    <row r="25" spans="1:16">
      <c r="A25" s="15" t="s">
        <v>40</v>
      </c>
      <c r="C25" s="16"/>
      <c r="D25" s="16"/>
      <c r="E25" s="16"/>
      <c r="F25" s="16"/>
      <c r="G25" s="16"/>
      <c r="H25" s="16"/>
    </row>
    <row r="26" spans="1:16">
      <c r="A26" s="15" t="str">
        <f>KT!A26</f>
        <v xml:space="preserve">Sertifikāta Nr.: </v>
      </c>
      <c r="C26" s="16"/>
      <c r="D26" s="16"/>
      <c r="E26" s="16"/>
      <c r="F26" s="16"/>
      <c r="G26" s="16"/>
      <c r="H26" s="16"/>
    </row>
    <row r="27" spans="1:16">
      <c r="A27" s="17"/>
      <c r="C27" s="16"/>
      <c r="D27" s="16"/>
      <c r="E27" s="16"/>
      <c r="F27" s="16"/>
      <c r="G27" s="16"/>
      <c r="H27" s="16"/>
    </row>
    <row r="28" spans="1:16">
      <c r="A28" s="15" t="str">
        <f>KT!A28</f>
        <v xml:space="preserve">Pārbaudīja: </v>
      </c>
      <c r="C28" s="16"/>
      <c r="D28" s="16" t="str">
        <f>KT!C28</f>
        <v>2026. gada __.____</v>
      </c>
      <c r="E28" s="16"/>
      <c r="F28" s="16"/>
      <c r="G28" s="16"/>
      <c r="H28" s="16"/>
    </row>
    <row r="29" spans="1:16">
      <c r="A29" s="15" t="s">
        <v>41</v>
      </c>
      <c r="C29" s="16"/>
      <c r="D29" s="16"/>
      <c r="E29" s="16"/>
      <c r="F29" s="16"/>
      <c r="G29" s="16"/>
      <c r="H29" s="16"/>
    </row>
    <row r="30" spans="1:16">
      <c r="A30" s="15" t="str">
        <f>KT!A30</f>
        <v>Sertifikāta Nr.:</v>
      </c>
      <c r="C30" s="16"/>
      <c r="D30" s="16"/>
      <c r="E30" s="16"/>
      <c r="F30" s="16"/>
      <c r="G30" s="16"/>
      <c r="H30" s="16"/>
    </row>
    <row r="31" spans="1:16">
      <c r="B31" s="18"/>
      <c r="C31" s="16"/>
      <c r="D31" s="16"/>
      <c r="E31" s="16"/>
      <c r="F31" s="16"/>
      <c r="G31" s="16"/>
      <c r="H31" s="16"/>
    </row>
    <row r="32" spans="1:16">
      <c r="B32" s="19"/>
      <c r="C32" s="20"/>
      <c r="D32" s="19"/>
      <c r="F32" s="20"/>
      <c r="H32" s="16"/>
    </row>
  </sheetData>
  <mergeCells count="14">
    <mergeCell ref="L14:P14"/>
    <mergeCell ref="A16:P16"/>
    <mergeCell ref="A21:P21"/>
    <mergeCell ref="A22:J22"/>
    <mergeCell ref="A2:P2"/>
    <mergeCell ref="A3:P3"/>
    <mergeCell ref="A4:P4"/>
    <mergeCell ref="M11:N11"/>
    <mergeCell ref="A14:A15"/>
    <mergeCell ref="B14:B15"/>
    <mergeCell ref="C14:C15"/>
    <mergeCell ref="D14:D15"/>
    <mergeCell ref="E14:E15"/>
    <mergeCell ref="F14:K14"/>
  </mergeCells>
  <pageMargins left="0.7" right="0.7" top="0.75" bottom="0.75" header="0.3" footer="0.3"/>
  <pageSetup paperSize="9" scale="5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B8BB-B3F9-4957-8867-8F397AC39541}">
  <sheetPr>
    <tabColor rgb="FF92D050"/>
    <pageSetUpPr fitToPage="1"/>
  </sheetPr>
  <dimension ref="A2:P39"/>
  <sheetViews>
    <sheetView view="pageBreakPreview" topLeftCell="A16" zoomScale="70" zoomScaleNormal="85" zoomScaleSheetLayoutView="70" workbookViewId="0">
      <selection activeCell="H22" sqref="H22"/>
    </sheetView>
  </sheetViews>
  <sheetFormatPr defaultColWidth="9.1796875" defaultRowHeight="15.5"/>
  <cols>
    <col min="1" max="1" width="10.7265625" style="1" customWidth="1"/>
    <col min="2" max="2" width="9.26953125" style="1" customWidth="1"/>
    <col min="3" max="3" width="51.1796875" style="1" customWidth="1"/>
    <col min="4" max="4" width="8.26953125" style="1" customWidth="1"/>
    <col min="5" max="5" width="10.81640625" style="1" customWidth="1"/>
    <col min="6" max="11" width="10.453125" style="1" customWidth="1"/>
    <col min="12" max="16" width="13.81640625" style="1" customWidth="1"/>
    <col min="17" max="16384" width="9.1796875" style="1"/>
  </cols>
  <sheetData>
    <row r="2" spans="1:16">
      <c r="A2" s="80" t="s">
        <v>101</v>
      </c>
      <c r="B2" s="80"/>
      <c r="C2" s="80"/>
      <c r="D2" s="80"/>
      <c r="E2" s="80"/>
      <c r="F2" s="80"/>
      <c r="G2" s="80"/>
      <c r="H2" s="80"/>
      <c r="I2" s="80"/>
      <c r="J2" s="80"/>
      <c r="K2" s="80"/>
      <c r="L2" s="80"/>
      <c r="M2" s="80"/>
      <c r="N2" s="80"/>
      <c r="O2" s="80"/>
      <c r="P2" s="80"/>
    </row>
    <row r="3" spans="1:16">
      <c r="A3" s="81" t="str">
        <f>'KA1'!C16</f>
        <v>Sienas, ēku un būvju karkasu konstrukcijas</v>
      </c>
      <c r="B3" s="81"/>
      <c r="C3" s="81"/>
      <c r="D3" s="81"/>
      <c r="E3" s="81"/>
      <c r="F3" s="81"/>
      <c r="G3" s="81"/>
      <c r="H3" s="81"/>
      <c r="I3" s="81"/>
      <c r="J3" s="81"/>
      <c r="K3" s="81"/>
      <c r="L3" s="81"/>
      <c r="M3" s="81"/>
      <c r="N3" s="81"/>
      <c r="O3" s="81"/>
      <c r="P3" s="81"/>
    </row>
    <row r="4" spans="1:16">
      <c r="A4" s="80" t="s">
        <v>48</v>
      </c>
      <c r="B4" s="80"/>
      <c r="C4" s="80"/>
      <c r="D4" s="80"/>
      <c r="E4" s="80"/>
      <c r="F4" s="80"/>
      <c r="G4" s="80"/>
      <c r="H4" s="80"/>
      <c r="I4" s="80"/>
      <c r="J4" s="80"/>
      <c r="K4" s="80"/>
      <c r="L4" s="80"/>
      <c r="M4" s="80"/>
      <c r="N4" s="80"/>
      <c r="O4" s="80"/>
      <c r="P4" s="80"/>
    </row>
    <row r="5" spans="1:16">
      <c r="A5" s="49"/>
      <c r="B5" s="49"/>
      <c r="C5" s="49"/>
      <c r="D5" s="49"/>
      <c r="E5" s="49"/>
      <c r="F5" s="49"/>
      <c r="G5" s="49"/>
      <c r="H5" s="49"/>
      <c r="I5" s="49"/>
      <c r="J5" s="49"/>
      <c r="K5" s="49"/>
      <c r="L5" s="49"/>
      <c r="M5" s="49"/>
      <c r="N5" s="49"/>
      <c r="O5" s="49"/>
      <c r="P5" s="49"/>
    </row>
    <row r="6" spans="1:16">
      <c r="A6" s="1" t="s">
        <v>10</v>
      </c>
      <c r="C6" s="50" t="str">
        <f>KT!B9</f>
        <v>3.stāva telpu grupas vienkāršotā pārbūve Pasta ielā 43, Jelgavā</v>
      </c>
      <c r="D6" s="50"/>
      <c r="E6" s="50"/>
      <c r="F6" s="50"/>
      <c r="G6" s="50"/>
      <c r="H6" s="50"/>
      <c r="I6" s="50"/>
      <c r="J6" s="50"/>
      <c r="K6" s="50"/>
      <c r="L6" s="50"/>
      <c r="M6" s="50"/>
      <c r="N6" s="50"/>
      <c r="O6" s="50"/>
      <c r="P6" s="50"/>
    </row>
    <row r="7" spans="1:16">
      <c r="A7" s="1" t="s">
        <v>11</v>
      </c>
      <c r="C7" s="50" t="str">
        <f>KT!B10</f>
        <v>Biroju ēka</v>
      </c>
    </row>
    <row r="8" spans="1:16">
      <c r="A8" s="1" t="s">
        <v>0</v>
      </c>
      <c r="C8" s="50" t="str">
        <f>KT!B11</f>
        <v>Pasta ielā 43, Jelgava, LV-3001</v>
      </c>
      <c r="D8" s="51"/>
      <c r="E8" s="51"/>
      <c r="F8" s="51"/>
      <c r="G8" s="51"/>
      <c r="H8" s="51"/>
      <c r="I8" s="51"/>
      <c r="J8" s="51"/>
      <c r="K8" s="51"/>
      <c r="L8" s="51"/>
      <c r="M8" s="51"/>
      <c r="N8" s="51"/>
      <c r="O8" s="51"/>
      <c r="P8" s="51"/>
    </row>
    <row r="9" spans="1:16">
      <c r="A9" s="1" t="s">
        <v>1</v>
      </c>
      <c r="C9" s="50">
        <f>KT!B12</f>
        <v>0</v>
      </c>
      <c r="D9" s="51"/>
      <c r="E9" s="51"/>
      <c r="F9" s="51"/>
      <c r="G9" s="51"/>
      <c r="H9" s="51"/>
      <c r="I9" s="51"/>
      <c r="J9" s="51"/>
      <c r="K9" s="51"/>
      <c r="L9" s="51"/>
      <c r="M9" s="51"/>
      <c r="N9" s="51"/>
      <c r="O9" s="51"/>
      <c r="P9" s="51"/>
    </row>
    <row r="11" spans="1:16">
      <c r="A11" s="1" t="s">
        <v>53</v>
      </c>
      <c r="M11" s="82" t="s">
        <v>2</v>
      </c>
      <c r="N11" s="82"/>
      <c r="O11" s="52">
        <f>P29</f>
        <v>0</v>
      </c>
      <c r="P11" s="1" t="s">
        <v>3</v>
      </c>
    </row>
    <row r="12" spans="1:16">
      <c r="E12" s="49"/>
      <c r="N12" s="53" t="s">
        <v>42</v>
      </c>
      <c r="O12" s="1" t="str">
        <f>KT!C28</f>
        <v>2026. gada __.____</v>
      </c>
    </row>
    <row r="13" spans="1:16">
      <c r="E13" s="49"/>
    </row>
    <row r="14" spans="1:16">
      <c r="A14" s="83" t="s">
        <v>23</v>
      </c>
      <c r="B14" s="83" t="s">
        <v>9</v>
      </c>
      <c r="C14" s="74" t="s">
        <v>12</v>
      </c>
      <c r="D14" s="83" t="s">
        <v>4</v>
      </c>
      <c r="E14" s="84" t="s">
        <v>5</v>
      </c>
      <c r="F14" s="74" t="s">
        <v>13</v>
      </c>
      <c r="G14" s="74"/>
      <c r="H14" s="74"/>
      <c r="I14" s="74"/>
      <c r="J14" s="74"/>
      <c r="K14" s="74"/>
      <c r="L14" s="74" t="s">
        <v>14</v>
      </c>
      <c r="M14" s="74"/>
      <c r="N14" s="74"/>
      <c r="O14" s="74"/>
      <c r="P14" s="74"/>
    </row>
    <row r="15" spans="1:16" ht="110.25" customHeight="1">
      <c r="A15" s="83"/>
      <c r="B15" s="83"/>
      <c r="C15" s="74"/>
      <c r="D15" s="83"/>
      <c r="E15" s="84"/>
      <c r="F15" s="54" t="s">
        <v>6</v>
      </c>
      <c r="G15" s="54" t="s">
        <v>16</v>
      </c>
      <c r="H15" s="54" t="s">
        <v>15</v>
      </c>
      <c r="I15" s="54" t="s">
        <v>17</v>
      </c>
      <c r="J15" s="54" t="s">
        <v>18</v>
      </c>
      <c r="K15" s="54" t="s">
        <v>19</v>
      </c>
      <c r="L15" s="54" t="s">
        <v>7</v>
      </c>
      <c r="M15" s="54" t="s">
        <v>15</v>
      </c>
      <c r="N15" s="54" t="s">
        <v>17</v>
      </c>
      <c r="O15" s="54" t="s">
        <v>18</v>
      </c>
      <c r="P15" s="54" t="s">
        <v>20</v>
      </c>
    </row>
    <row r="16" spans="1:16">
      <c r="A16" s="75"/>
      <c r="B16" s="75"/>
      <c r="C16" s="75"/>
      <c r="D16" s="75"/>
      <c r="E16" s="75"/>
      <c r="F16" s="76"/>
      <c r="G16" s="76"/>
      <c r="H16" s="76"/>
      <c r="I16" s="76"/>
      <c r="J16" s="76"/>
      <c r="K16" s="76"/>
      <c r="L16" s="76"/>
      <c r="M16" s="76"/>
      <c r="N16" s="76"/>
      <c r="O16" s="76"/>
      <c r="P16" s="77"/>
    </row>
    <row r="17" spans="1:16">
      <c r="A17" s="56"/>
      <c r="B17" s="57"/>
      <c r="C17" s="70" t="s">
        <v>106</v>
      </c>
      <c r="D17" s="59"/>
      <c r="E17" s="41"/>
      <c r="F17" s="40">
        <v>0</v>
      </c>
      <c r="G17" s="40">
        <f t="shared" ref="G17" si="0">IF(F17&gt;0,likme,0)</f>
        <v>0</v>
      </c>
      <c r="H17" s="40">
        <f t="shared" ref="H17" si="1">ROUND(F17*G17,2)</f>
        <v>0</v>
      </c>
      <c r="I17" s="40">
        <v>0</v>
      </c>
      <c r="J17" s="40">
        <v>0</v>
      </c>
      <c r="K17" s="40">
        <f t="shared" ref="K17:K27" si="2">SUM(H17:J17)</f>
        <v>0</v>
      </c>
      <c r="L17" s="40">
        <f t="shared" ref="L17:L27" si="3">ROUND(E17*F17,2)</f>
        <v>0</v>
      </c>
      <c r="M17" s="40">
        <f t="shared" ref="M17:M27" si="4">ROUND(E17*H17,2)</f>
        <v>0</v>
      </c>
      <c r="N17" s="40">
        <f t="shared" ref="N17:N27" si="5">ROUND(E17*I17,2)</f>
        <v>0</v>
      </c>
      <c r="O17" s="40">
        <f t="shared" ref="O17:O27" si="6">ROUND(E17*J17,2)</f>
        <v>0</v>
      </c>
      <c r="P17" s="40">
        <f t="shared" ref="P17:P27" si="7">SUM(M17:O17)</f>
        <v>0</v>
      </c>
    </row>
    <row r="18" spans="1:16" ht="77.5">
      <c r="A18" s="56">
        <v>1</v>
      </c>
      <c r="B18" s="57"/>
      <c r="C18" s="58" t="s">
        <v>107</v>
      </c>
      <c r="D18" s="59" t="s">
        <v>64</v>
      </c>
      <c r="E18" s="41">
        <v>1</v>
      </c>
      <c r="F18" s="40"/>
      <c r="G18" s="40"/>
      <c r="H18" s="40"/>
      <c r="I18" s="40"/>
      <c r="J18" s="40"/>
      <c r="K18" s="40">
        <f t="shared" si="2"/>
        <v>0</v>
      </c>
      <c r="L18" s="40">
        <f t="shared" si="3"/>
        <v>0</v>
      </c>
      <c r="M18" s="40">
        <f t="shared" si="4"/>
        <v>0</v>
      </c>
      <c r="N18" s="40">
        <f t="shared" si="5"/>
        <v>0</v>
      </c>
      <c r="O18" s="40">
        <f t="shared" si="6"/>
        <v>0</v>
      </c>
      <c r="P18" s="40">
        <f t="shared" si="7"/>
        <v>0</v>
      </c>
    </row>
    <row r="19" spans="1:16">
      <c r="A19" s="56">
        <v>2</v>
      </c>
      <c r="B19" s="57"/>
      <c r="C19" s="64" t="s">
        <v>163</v>
      </c>
      <c r="D19" s="59" t="s">
        <v>58</v>
      </c>
      <c r="E19" s="41">
        <v>2.9</v>
      </c>
      <c r="F19" s="40"/>
      <c r="G19" s="40"/>
      <c r="H19" s="40"/>
      <c r="I19" s="40"/>
      <c r="J19" s="40"/>
      <c r="K19" s="40">
        <f t="shared" si="2"/>
        <v>0</v>
      </c>
      <c r="L19" s="40">
        <f t="shared" si="3"/>
        <v>0</v>
      </c>
      <c r="M19" s="40">
        <f t="shared" si="4"/>
        <v>0</v>
      </c>
      <c r="N19" s="40">
        <f t="shared" si="5"/>
        <v>0</v>
      </c>
      <c r="O19" s="40">
        <f t="shared" si="6"/>
        <v>0</v>
      </c>
      <c r="P19" s="40">
        <f t="shared" si="7"/>
        <v>0</v>
      </c>
    </row>
    <row r="20" spans="1:16">
      <c r="A20" s="56">
        <v>3</v>
      </c>
      <c r="B20" s="57"/>
      <c r="C20" s="58" t="s">
        <v>162</v>
      </c>
      <c r="D20" s="59" t="s">
        <v>104</v>
      </c>
      <c r="E20" s="41">
        <v>7.0000000000000007E-2</v>
      </c>
      <c r="F20" s="40"/>
      <c r="G20" s="40"/>
      <c r="H20" s="40"/>
      <c r="I20" s="40"/>
      <c r="J20" s="40"/>
      <c r="K20" s="40">
        <f t="shared" si="2"/>
        <v>0</v>
      </c>
      <c r="L20" s="40">
        <f t="shared" si="3"/>
        <v>0</v>
      </c>
      <c r="M20" s="40">
        <f t="shared" si="4"/>
        <v>0</v>
      </c>
      <c r="N20" s="40">
        <f t="shared" si="5"/>
        <v>0</v>
      </c>
      <c r="O20" s="40">
        <f t="shared" si="6"/>
        <v>0</v>
      </c>
      <c r="P20" s="40">
        <f t="shared" si="7"/>
        <v>0</v>
      </c>
    </row>
    <row r="21" spans="1:16" ht="31">
      <c r="A21" s="56">
        <v>4</v>
      </c>
      <c r="B21" s="57"/>
      <c r="C21" s="64" t="s">
        <v>168</v>
      </c>
      <c r="D21" s="59" t="s">
        <v>56</v>
      </c>
      <c r="E21" s="41">
        <v>3</v>
      </c>
      <c r="F21" s="40"/>
      <c r="G21" s="40"/>
      <c r="H21" s="40"/>
      <c r="I21" s="40"/>
      <c r="J21" s="40"/>
      <c r="K21" s="40">
        <f t="shared" si="2"/>
        <v>0</v>
      </c>
      <c r="L21" s="40">
        <f t="shared" si="3"/>
        <v>0</v>
      </c>
      <c r="M21" s="40">
        <f t="shared" si="4"/>
        <v>0</v>
      </c>
      <c r="N21" s="40">
        <f t="shared" si="5"/>
        <v>0</v>
      </c>
      <c r="O21" s="40">
        <f t="shared" si="6"/>
        <v>0</v>
      </c>
      <c r="P21" s="40">
        <f t="shared" si="7"/>
        <v>0</v>
      </c>
    </row>
    <row r="22" spans="1:16" ht="139.5">
      <c r="A22" s="56">
        <v>5</v>
      </c>
      <c r="B22" s="57"/>
      <c r="C22" s="58" t="s">
        <v>108</v>
      </c>
      <c r="D22" s="59" t="s">
        <v>105</v>
      </c>
      <c r="E22" s="41">
        <v>41.6</v>
      </c>
      <c r="F22" s="40"/>
      <c r="G22" s="40"/>
      <c r="H22" s="40"/>
      <c r="I22" s="40"/>
      <c r="J22" s="40"/>
      <c r="K22" s="40">
        <f t="shared" si="2"/>
        <v>0</v>
      </c>
      <c r="L22" s="40">
        <f t="shared" si="3"/>
        <v>0</v>
      </c>
      <c r="M22" s="40">
        <f t="shared" si="4"/>
        <v>0</v>
      </c>
      <c r="N22" s="40">
        <f t="shared" si="5"/>
        <v>0</v>
      </c>
      <c r="O22" s="40">
        <f t="shared" si="6"/>
        <v>0</v>
      </c>
      <c r="P22" s="40">
        <f t="shared" si="7"/>
        <v>0</v>
      </c>
    </row>
    <row r="23" spans="1:16">
      <c r="A23" s="56">
        <v>6</v>
      </c>
      <c r="B23" s="57"/>
      <c r="C23" s="58" t="s">
        <v>109</v>
      </c>
      <c r="D23" s="59" t="s">
        <v>56</v>
      </c>
      <c r="E23" s="41">
        <v>3</v>
      </c>
      <c r="F23" s="40"/>
      <c r="G23" s="40"/>
      <c r="H23" s="40"/>
      <c r="I23" s="40"/>
      <c r="J23" s="40"/>
      <c r="K23" s="40">
        <f t="shared" si="2"/>
        <v>0</v>
      </c>
      <c r="L23" s="40">
        <f t="shared" si="3"/>
        <v>0</v>
      </c>
      <c r="M23" s="40">
        <f t="shared" si="4"/>
        <v>0</v>
      </c>
      <c r="N23" s="40">
        <f t="shared" si="5"/>
        <v>0</v>
      </c>
      <c r="O23" s="40">
        <f t="shared" si="6"/>
        <v>0</v>
      </c>
      <c r="P23" s="40">
        <f t="shared" si="7"/>
        <v>0</v>
      </c>
    </row>
    <row r="24" spans="1:16">
      <c r="A24" s="56">
        <v>7</v>
      </c>
      <c r="B24" s="57"/>
      <c r="C24" s="58" t="s">
        <v>110</v>
      </c>
      <c r="D24" s="59" t="s">
        <v>57</v>
      </c>
      <c r="E24" s="41">
        <v>0.97</v>
      </c>
      <c r="F24" s="40"/>
      <c r="G24" s="40"/>
      <c r="H24" s="40"/>
      <c r="I24" s="40"/>
      <c r="J24" s="40"/>
      <c r="K24" s="40">
        <f t="shared" si="2"/>
        <v>0</v>
      </c>
      <c r="L24" s="40">
        <f t="shared" si="3"/>
        <v>0</v>
      </c>
      <c r="M24" s="40">
        <f t="shared" si="4"/>
        <v>0</v>
      </c>
      <c r="N24" s="40">
        <f t="shared" si="5"/>
        <v>0</v>
      </c>
      <c r="O24" s="40">
        <f t="shared" si="6"/>
        <v>0</v>
      </c>
      <c r="P24" s="40">
        <f t="shared" si="7"/>
        <v>0</v>
      </c>
    </row>
    <row r="25" spans="1:16">
      <c r="A25" s="56">
        <v>8</v>
      </c>
      <c r="B25" s="57"/>
      <c r="C25" s="58" t="s">
        <v>111</v>
      </c>
      <c r="D25" s="59" t="s">
        <v>104</v>
      </c>
      <c r="E25" s="41">
        <v>7.0000000000000007E-2</v>
      </c>
      <c r="F25" s="40"/>
      <c r="G25" s="40"/>
      <c r="H25" s="40"/>
      <c r="I25" s="40"/>
      <c r="J25" s="40"/>
      <c r="K25" s="40">
        <f t="shared" si="2"/>
        <v>0</v>
      </c>
      <c r="L25" s="40">
        <f t="shared" si="3"/>
        <v>0</v>
      </c>
      <c r="M25" s="40">
        <f t="shared" si="4"/>
        <v>0</v>
      </c>
      <c r="N25" s="40">
        <f t="shared" si="5"/>
        <v>0</v>
      </c>
      <c r="O25" s="40">
        <f t="shared" si="6"/>
        <v>0</v>
      </c>
      <c r="P25" s="40">
        <f t="shared" si="7"/>
        <v>0</v>
      </c>
    </row>
    <row r="26" spans="1:16">
      <c r="A26" s="56">
        <v>9</v>
      </c>
      <c r="B26" s="57"/>
      <c r="C26" s="64" t="s">
        <v>164</v>
      </c>
      <c r="D26" s="59" t="s">
        <v>104</v>
      </c>
      <c r="E26" s="41">
        <v>0.67</v>
      </c>
      <c r="F26" s="40"/>
      <c r="G26" s="40"/>
      <c r="H26" s="40"/>
      <c r="I26" s="40"/>
      <c r="J26" s="40"/>
      <c r="K26" s="40">
        <f t="shared" si="2"/>
        <v>0</v>
      </c>
      <c r="L26" s="40">
        <f t="shared" si="3"/>
        <v>0</v>
      </c>
      <c r="M26" s="40">
        <f t="shared" si="4"/>
        <v>0</v>
      </c>
      <c r="N26" s="40">
        <f t="shared" si="5"/>
        <v>0</v>
      </c>
      <c r="O26" s="40">
        <f t="shared" si="6"/>
        <v>0</v>
      </c>
      <c r="P26" s="40">
        <f t="shared" si="7"/>
        <v>0</v>
      </c>
    </row>
    <row r="27" spans="1:16">
      <c r="A27" s="56">
        <v>10</v>
      </c>
      <c r="B27" s="57"/>
      <c r="C27" s="58" t="s">
        <v>162</v>
      </c>
      <c r="D27" s="59" t="s">
        <v>104</v>
      </c>
      <c r="E27" s="41">
        <v>0.67</v>
      </c>
      <c r="F27" s="40"/>
      <c r="G27" s="40"/>
      <c r="H27" s="40"/>
      <c r="I27" s="40"/>
      <c r="J27" s="40"/>
      <c r="K27" s="40">
        <f t="shared" si="2"/>
        <v>0</v>
      </c>
      <c r="L27" s="40">
        <f t="shared" si="3"/>
        <v>0</v>
      </c>
      <c r="M27" s="40">
        <f t="shared" si="4"/>
        <v>0</v>
      </c>
      <c r="N27" s="40">
        <f t="shared" si="5"/>
        <v>0</v>
      </c>
      <c r="O27" s="40">
        <f t="shared" si="6"/>
        <v>0</v>
      </c>
      <c r="P27" s="40">
        <f t="shared" si="7"/>
        <v>0</v>
      </c>
    </row>
    <row r="28" spans="1:16">
      <c r="A28" s="78"/>
      <c r="B28" s="78"/>
      <c r="C28" s="78"/>
      <c r="D28" s="78"/>
      <c r="E28" s="78"/>
      <c r="F28" s="78"/>
      <c r="G28" s="78"/>
      <c r="H28" s="78"/>
      <c r="I28" s="78"/>
      <c r="J28" s="78"/>
      <c r="K28" s="78"/>
      <c r="L28" s="78"/>
      <c r="M28" s="78"/>
      <c r="N28" s="78"/>
      <c r="O28" s="78"/>
      <c r="P28" s="78"/>
    </row>
    <row r="29" spans="1:16">
      <c r="A29" s="79" t="s">
        <v>49</v>
      </c>
      <c r="B29" s="79"/>
      <c r="C29" s="79"/>
      <c r="D29" s="79"/>
      <c r="E29" s="79"/>
      <c r="F29" s="79"/>
      <c r="G29" s="79"/>
      <c r="H29" s="79"/>
      <c r="I29" s="79"/>
      <c r="J29" s="79"/>
      <c r="K29" s="43"/>
      <c r="L29" s="44">
        <f>SUM(L17:L28)</f>
        <v>0</v>
      </c>
      <c r="M29" s="44">
        <f>SUM(M17:M28)</f>
        <v>0</v>
      </c>
      <c r="N29" s="44">
        <f>SUM(N17:N28)</f>
        <v>0</v>
      </c>
      <c r="O29" s="44">
        <f>SUM(O17:O28)</f>
        <v>0</v>
      </c>
      <c r="P29" s="44">
        <f>SUM(P17:P28)</f>
        <v>0</v>
      </c>
    </row>
    <row r="30" spans="1:16">
      <c r="A30" s="60"/>
      <c r="B30" s="60"/>
      <c r="C30" s="60"/>
      <c r="D30" s="60"/>
      <c r="E30" s="60"/>
      <c r="F30" s="60"/>
      <c r="G30" s="60"/>
      <c r="H30" s="60"/>
      <c r="I30" s="60"/>
      <c r="J30" s="60"/>
      <c r="K30" s="45"/>
      <c r="L30" s="61"/>
      <c r="M30" s="61"/>
      <c r="N30" s="61"/>
      <c r="O30" s="61"/>
      <c r="P30" s="62"/>
    </row>
    <row r="31" spans="1:16">
      <c r="A31" s="15" t="str">
        <f>KT!A24</f>
        <v xml:space="preserve">Sastādīja: </v>
      </c>
      <c r="C31" s="16"/>
      <c r="D31" s="16" t="str">
        <f>KT!C28</f>
        <v>2026. gada __.____</v>
      </c>
      <c r="E31" s="16"/>
      <c r="F31" s="16"/>
      <c r="G31" s="16"/>
      <c r="H31" s="16"/>
    </row>
    <row r="32" spans="1:16">
      <c r="A32" s="15" t="s">
        <v>40</v>
      </c>
      <c r="C32" s="16"/>
      <c r="D32" s="16"/>
      <c r="E32" s="16"/>
      <c r="F32" s="16"/>
      <c r="G32" s="16"/>
      <c r="H32" s="16"/>
    </row>
    <row r="33" spans="1:8">
      <c r="A33" s="15" t="str">
        <f>KT!A26</f>
        <v xml:space="preserve">Sertifikāta Nr.: </v>
      </c>
      <c r="C33" s="16"/>
      <c r="D33" s="16"/>
      <c r="E33" s="16"/>
      <c r="F33" s="16"/>
      <c r="G33" s="16"/>
      <c r="H33" s="16"/>
    </row>
    <row r="34" spans="1:8">
      <c r="A34" s="17"/>
      <c r="C34" s="16"/>
      <c r="D34" s="16"/>
      <c r="E34" s="16"/>
      <c r="F34" s="16"/>
      <c r="G34" s="16"/>
      <c r="H34" s="16"/>
    </row>
    <row r="35" spans="1:8">
      <c r="A35" s="15" t="str">
        <f>KT!A28</f>
        <v xml:space="preserve">Pārbaudīja: </v>
      </c>
      <c r="C35" s="16"/>
      <c r="D35" s="16" t="str">
        <f>KT!C28</f>
        <v>2026. gada __.____</v>
      </c>
      <c r="E35" s="16"/>
      <c r="F35" s="16"/>
      <c r="G35" s="16"/>
      <c r="H35" s="16"/>
    </row>
    <row r="36" spans="1:8">
      <c r="A36" s="15" t="s">
        <v>41</v>
      </c>
      <c r="C36" s="16"/>
      <c r="D36" s="16"/>
      <c r="E36" s="16"/>
      <c r="F36" s="16"/>
      <c r="G36" s="16"/>
      <c r="H36" s="16"/>
    </row>
    <row r="37" spans="1:8">
      <c r="A37" s="15" t="str">
        <f>KT!A30</f>
        <v>Sertifikāta Nr.:</v>
      </c>
      <c r="C37" s="16"/>
      <c r="D37" s="16"/>
      <c r="E37" s="16"/>
      <c r="F37" s="16"/>
      <c r="G37" s="16"/>
      <c r="H37" s="16"/>
    </row>
    <row r="38" spans="1:8">
      <c r="B38" s="18"/>
      <c r="C38" s="16"/>
      <c r="D38" s="16"/>
      <c r="E38" s="16"/>
      <c r="F38" s="16"/>
      <c r="G38" s="16"/>
      <c r="H38" s="16"/>
    </row>
    <row r="39" spans="1:8">
      <c r="B39" s="19"/>
      <c r="C39" s="20"/>
      <c r="D39" s="19"/>
      <c r="F39" s="20"/>
      <c r="H39" s="16"/>
    </row>
  </sheetData>
  <mergeCells count="14">
    <mergeCell ref="L14:P14"/>
    <mergeCell ref="A16:P16"/>
    <mergeCell ref="A28:P28"/>
    <mergeCell ref="A29:J29"/>
    <mergeCell ref="A2:P2"/>
    <mergeCell ref="A3:P3"/>
    <mergeCell ref="A4:P4"/>
    <mergeCell ref="M11:N11"/>
    <mergeCell ref="A14:A15"/>
    <mergeCell ref="B14:B15"/>
    <mergeCell ref="C14:C15"/>
    <mergeCell ref="D14:D15"/>
    <mergeCell ref="E14:E15"/>
    <mergeCell ref="F14:K14"/>
  </mergeCells>
  <pageMargins left="0.7" right="0.7" top="0.75" bottom="0.75" header="0.3" footer="0.3"/>
  <pageSetup paperSize="9" scale="5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877E0-FE47-4768-BB71-CA6BE486763F}">
  <sheetPr>
    <tabColor rgb="FF92D050"/>
    <pageSetUpPr fitToPage="1"/>
  </sheetPr>
  <dimension ref="A2:U96"/>
  <sheetViews>
    <sheetView view="pageBreakPreview" topLeftCell="A72" zoomScale="70" zoomScaleNormal="85" zoomScaleSheetLayoutView="70" workbookViewId="0">
      <selection activeCell="G88" sqref="G88"/>
    </sheetView>
  </sheetViews>
  <sheetFormatPr defaultColWidth="9.1796875" defaultRowHeight="15.5"/>
  <cols>
    <col min="1" max="1" width="10.7265625" style="1" customWidth="1"/>
    <col min="2" max="2" width="9.26953125" style="1" customWidth="1"/>
    <col min="3" max="3" width="51.1796875" style="1" customWidth="1"/>
    <col min="4" max="4" width="8.26953125" style="1" customWidth="1"/>
    <col min="5" max="5" width="10.81640625" style="1" customWidth="1"/>
    <col min="6" max="8" width="10.453125" style="1" customWidth="1"/>
    <col min="9" max="9" width="11.7265625" style="1" customWidth="1"/>
    <col min="10" max="10" width="10.453125" style="1" customWidth="1"/>
    <col min="11" max="11" width="11.54296875" style="1" customWidth="1"/>
    <col min="12" max="16" width="13.81640625" style="1" customWidth="1"/>
    <col min="17" max="20" width="9.1796875" style="1"/>
    <col min="21" max="21" width="10.7265625" style="1" bestFit="1" customWidth="1"/>
    <col min="22" max="16384" width="9.1796875" style="1"/>
  </cols>
  <sheetData>
    <row r="2" spans="1:16">
      <c r="A2" s="80" t="s">
        <v>102</v>
      </c>
      <c r="B2" s="80"/>
      <c r="C2" s="80"/>
      <c r="D2" s="80"/>
      <c r="E2" s="80"/>
      <c r="F2" s="80"/>
      <c r="G2" s="80"/>
      <c r="H2" s="80"/>
      <c r="I2" s="80"/>
      <c r="J2" s="80"/>
      <c r="K2" s="80"/>
      <c r="L2" s="80"/>
      <c r="M2" s="80"/>
      <c r="N2" s="80"/>
      <c r="O2" s="80"/>
      <c r="P2" s="80"/>
    </row>
    <row r="3" spans="1:16">
      <c r="A3" s="81" t="str">
        <f>'KA1'!C17</f>
        <v>Iekšējie apdares darbi</v>
      </c>
      <c r="B3" s="81"/>
      <c r="C3" s="81"/>
      <c r="D3" s="81"/>
      <c r="E3" s="81"/>
      <c r="F3" s="81"/>
      <c r="G3" s="81"/>
      <c r="H3" s="81"/>
      <c r="I3" s="81"/>
      <c r="J3" s="81"/>
      <c r="K3" s="81"/>
      <c r="L3" s="81"/>
      <c r="M3" s="81"/>
      <c r="N3" s="81"/>
      <c r="O3" s="81"/>
      <c r="P3" s="81"/>
    </row>
    <row r="4" spans="1:16">
      <c r="A4" s="80" t="s">
        <v>48</v>
      </c>
      <c r="B4" s="80"/>
      <c r="C4" s="80"/>
      <c r="D4" s="80"/>
      <c r="E4" s="80"/>
      <c r="F4" s="80"/>
      <c r="G4" s="80"/>
      <c r="H4" s="80"/>
      <c r="I4" s="80"/>
      <c r="J4" s="80"/>
      <c r="K4" s="80"/>
      <c r="L4" s="80"/>
      <c r="M4" s="80"/>
      <c r="N4" s="80"/>
      <c r="O4" s="80"/>
      <c r="P4" s="80"/>
    </row>
    <row r="5" spans="1:16">
      <c r="A5" s="49"/>
      <c r="B5" s="49"/>
      <c r="C5" s="49"/>
      <c r="D5" s="49"/>
      <c r="E5" s="49"/>
      <c r="F5" s="49"/>
      <c r="G5" s="49"/>
      <c r="H5" s="49"/>
      <c r="I5" s="49"/>
      <c r="J5" s="49"/>
      <c r="K5" s="49"/>
      <c r="L5" s="49"/>
      <c r="M5" s="49"/>
      <c r="N5" s="49"/>
      <c r="O5" s="49"/>
      <c r="P5" s="49"/>
    </row>
    <row r="6" spans="1:16">
      <c r="A6" s="1" t="s">
        <v>10</v>
      </c>
      <c r="C6" s="50" t="str">
        <f>KT!B9</f>
        <v>3.stāva telpu grupas vienkāršotā pārbūve Pasta ielā 43, Jelgavā</v>
      </c>
      <c r="D6" s="50"/>
      <c r="E6" s="50"/>
      <c r="F6" s="50"/>
      <c r="G6" s="50"/>
      <c r="H6" s="50"/>
      <c r="I6" s="50"/>
      <c r="J6" s="50"/>
      <c r="K6" s="50"/>
      <c r="L6" s="50"/>
      <c r="M6" s="50"/>
      <c r="N6" s="50"/>
      <c r="O6" s="50"/>
      <c r="P6" s="50"/>
    </row>
    <row r="7" spans="1:16">
      <c r="A7" s="1" t="s">
        <v>11</v>
      </c>
      <c r="C7" s="50" t="str">
        <f>KT!B10</f>
        <v>Biroju ēka</v>
      </c>
    </row>
    <row r="8" spans="1:16">
      <c r="A8" s="1" t="s">
        <v>0</v>
      </c>
      <c r="C8" s="50" t="str">
        <f>KT!B11</f>
        <v>Pasta ielā 43, Jelgava, LV-3001</v>
      </c>
      <c r="D8" s="51"/>
      <c r="E8" s="51"/>
      <c r="F8" s="51"/>
      <c r="G8" s="51"/>
      <c r="H8" s="51"/>
      <c r="I8" s="51"/>
      <c r="J8" s="51"/>
      <c r="K8" s="51"/>
      <c r="L8" s="51"/>
      <c r="M8" s="51"/>
      <c r="N8" s="51"/>
      <c r="O8" s="51"/>
      <c r="P8" s="51"/>
    </row>
    <row r="9" spans="1:16">
      <c r="A9" s="1" t="s">
        <v>1</v>
      </c>
      <c r="C9" s="50">
        <f>KT!B12</f>
        <v>0</v>
      </c>
      <c r="D9" s="51"/>
      <c r="E9" s="51"/>
      <c r="F9" s="51"/>
      <c r="G9" s="51"/>
      <c r="H9" s="51"/>
      <c r="I9" s="51"/>
      <c r="J9" s="51"/>
      <c r="K9" s="51"/>
      <c r="L9" s="51"/>
      <c r="M9" s="51"/>
      <c r="N9" s="51"/>
      <c r="O9" s="51"/>
      <c r="P9" s="51"/>
    </row>
    <row r="11" spans="1:16">
      <c r="A11" s="1" t="s">
        <v>53</v>
      </c>
      <c r="M11" s="82" t="s">
        <v>2</v>
      </c>
      <c r="N11" s="82"/>
      <c r="O11" s="52">
        <f>P86</f>
        <v>0</v>
      </c>
      <c r="P11" s="1" t="s">
        <v>3</v>
      </c>
    </row>
    <row r="12" spans="1:16">
      <c r="E12" s="49"/>
      <c r="N12" s="53" t="s">
        <v>42</v>
      </c>
      <c r="O12" s="1" t="str">
        <f>KT!C28</f>
        <v>2026. gada __.____</v>
      </c>
    </row>
    <row r="13" spans="1:16">
      <c r="E13" s="49"/>
    </row>
    <row r="14" spans="1:16">
      <c r="A14" s="83" t="s">
        <v>23</v>
      </c>
      <c r="B14" s="83" t="s">
        <v>9</v>
      </c>
      <c r="C14" s="74" t="s">
        <v>12</v>
      </c>
      <c r="D14" s="83" t="s">
        <v>4</v>
      </c>
      <c r="E14" s="84" t="s">
        <v>5</v>
      </c>
      <c r="F14" s="74" t="s">
        <v>13</v>
      </c>
      <c r="G14" s="74"/>
      <c r="H14" s="74"/>
      <c r="I14" s="74"/>
      <c r="J14" s="74"/>
      <c r="K14" s="74"/>
      <c r="L14" s="74" t="s">
        <v>14</v>
      </c>
      <c r="M14" s="74"/>
      <c r="N14" s="74"/>
      <c r="O14" s="74"/>
      <c r="P14" s="74"/>
    </row>
    <row r="15" spans="1:16" ht="110.25" customHeight="1">
      <c r="A15" s="83"/>
      <c r="B15" s="83"/>
      <c r="C15" s="74"/>
      <c r="D15" s="83"/>
      <c r="E15" s="84"/>
      <c r="F15" s="54" t="s">
        <v>6</v>
      </c>
      <c r="G15" s="54" t="s">
        <v>16</v>
      </c>
      <c r="H15" s="54" t="s">
        <v>15</v>
      </c>
      <c r="I15" s="54" t="s">
        <v>17</v>
      </c>
      <c r="J15" s="54" t="s">
        <v>18</v>
      </c>
      <c r="K15" s="54" t="s">
        <v>19</v>
      </c>
      <c r="L15" s="54" t="s">
        <v>7</v>
      </c>
      <c r="M15" s="54" t="s">
        <v>15</v>
      </c>
      <c r="N15" s="54" t="s">
        <v>17</v>
      </c>
      <c r="O15" s="54" t="s">
        <v>18</v>
      </c>
      <c r="P15" s="54" t="s">
        <v>20</v>
      </c>
    </row>
    <row r="16" spans="1:16">
      <c r="A16" s="75"/>
      <c r="B16" s="75"/>
      <c r="C16" s="75"/>
      <c r="D16" s="75"/>
      <c r="E16" s="75"/>
      <c r="F16" s="76"/>
      <c r="G16" s="76"/>
      <c r="H16" s="76"/>
      <c r="I16" s="76"/>
      <c r="J16" s="76"/>
      <c r="K16" s="76"/>
      <c r="L16" s="76"/>
      <c r="M16" s="76"/>
      <c r="N16" s="76"/>
      <c r="O16" s="76"/>
      <c r="P16" s="77"/>
    </row>
    <row r="17" spans="1:16">
      <c r="A17" s="56"/>
      <c r="B17" s="57"/>
      <c r="C17" s="66" t="s">
        <v>114</v>
      </c>
      <c r="D17" s="59"/>
      <c r="E17" s="41"/>
      <c r="F17" s="40">
        <v>0</v>
      </c>
      <c r="G17" s="40">
        <f t="shared" ref="G17:G18" si="0">IF(F17&gt;0,likme,0)</f>
        <v>0</v>
      </c>
      <c r="H17" s="40">
        <f t="shared" ref="H17:H18" si="1">ROUND(F17*G17,2)</f>
        <v>0</v>
      </c>
      <c r="I17" s="40">
        <v>0</v>
      </c>
      <c r="J17" s="40">
        <v>0</v>
      </c>
      <c r="K17" s="40">
        <f t="shared" ref="K17:K18" si="2">SUM(H17:J17)</f>
        <v>0</v>
      </c>
      <c r="L17" s="40">
        <f t="shared" ref="L17:L83" si="3">ROUND(E17*F17,2)</f>
        <v>0</v>
      </c>
      <c r="M17" s="40">
        <f t="shared" ref="M17:M83" si="4">ROUND(E17*H17,2)</f>
        <v>0</v>
      </c>
      <c r="N17" s="40">
        <f t="shared" ref="N17:N83" si="5">ROUND(E17*I17,2)</f>
        <v>0</v>
      </c>
      <c r="O17" s="40">
        <f t="shared" ref="O17:O83" si="6">ROUND(E17*J17,2)</f>
        <v>0</v>
      </c>
      <c r="P17" s="40">
        <f t="shared" ref="P17:P83" si="7">SUM(M17:O17)</f>
        <v>0</v>
      </c>
    </row>
    <row r="18" spans="1:16">
      <c r="A18" s="56"/>
      <c r="B18" s="57"/>
      <c r="C18" s="73" t="s">
        <v>115</v>
      </c>
      <c r="D18" s="59"/>
      <c r="E18" s="41"/>
      <c r="F18" s="40">
        <v>0</v>
      </c>
      <c r="G18" s="40">
        <f t="shared" si="0"/>
        <v>0</v>
      </c>
      <c r="H18" s="40">
        <f t="shared" si="1"/>
        <v>0</v>
      </c>
      <c r="I18" s="40">
        <v>0</v>
      </c>
      <c r="J18" s="40">
        <v>0</v>
      </c>
      <c r="K18" s="40">
        <f t="shared" si="2"/>
        <v>0</v>
      </c>
      <c r="L18" s="40">
        <f t="shared" si="3"/>
        <v>0</v>
      </c>
      <c r="M18" s="40">
        <f t="shared" si="4"/>
        <v>0</v>
      </c>
      <c r="N18" s="40">
        <f t="shared" si="5"/>
        <v>0</v>
      </c>
      <c r="O18" s="40">
        <f t="shared" si="6"/>
        <v>0</v>
      </c>
      <c r="P18" s="40">
        <f t="shared" si="7"/>
        <v>0</v>
      </c>
    </row>
    <row r="19" spans="1:16" ht="31">
      <c r="A19" s="56">
        <v>1</v>
      </c>
      <c r="B19" s="57"/>
      <c r="C19" s="58" t="s">
        <v>170</v>
      </c>
      <c r="D19" s="59" t="s">
        <v>57</v>
      </c>
      <c r="E19" s="41">
        <v>255.5</v>
      </c>
      <c r="F19" s="40"/>
      <c r="G19" s="40"/>
      <c r="H19" s="40"/>
      <c r="I19" s="40"/>
      <c r="J19" s="40"/>
      <c r="K19" s="40"/>
      <c r="L19" s="40">
        <f t="shared" si="3"/>
        <v>0</v>
      </c>
      <c r="M19" s="40">
        <f t="shared" si="4"/>
        <v>0</v>
      </c>
      <c r="N19" s="40">
        <f t="shared" si="5"/>
        <v>0</v>
      </c>
      <c r="O19" s="40">
        <f t="shared" si="6"/>
        <v>0</v>
      </c>
      <c r="P19" s="40">
        <f t="shared" si="7"/>
        <v>0</v>
      </c>
    </row>
    <row r="20" spans="1:16" ht="31">
      <c r="A20" s="56">
        <v>2</v>
      </c>
      <c r="B20" s="57"/>
      <c r="C20" s="64" t="s">
        <v>171</v>
      </c>
      <c r="D20" s="67" t="s">
        <v>57</v>
      </c>
      <c r="E20" s="41">
        <v>6.1</v>
      </c>
      <c r="F20" s="40"/>
      <c r="G20" s="40"/>
      <c r="H20" s="40"/>
      <c r="I20" s="40"/>
      <c r="J20" s="40"/>
      <c r="K20" s="40"/>
      <c r="L20" s="40">
        <f t="shared" si="3"/>
        <v>0</v>
      </c>
      <c r="M20" s="40">
        <f t="shared" si="4"/>
        <v>0</v>
      </c>
      <c r="N20" s="40">
        <f t="shared" si="5"/>
        <v>0</v>
      </c>
      <c r="O20" s="40">
        <f t="shared" si="6"/>
        <v>0</v>
      </c>
      <c r="P20" s="40">
        <f t="shared" si="7"/>
        <v>0</v>
      </c>
    </row>
    <row r="21" spans="1:16" ht="62">
      <c r="A21" s="56">
        <v>3</v>
      </c>
      <c r="B21" s="57"/>
      <c r="C21" s="58" t="s">
        <v>141</v>
      </c>
      <c r="D21" s="67" t="s">
        <v>57</v>
      </c>
      <c r="E21" s="41">
        <v>6.1</v>
      </c>
      <c r="F21" s="40"/>
      <c r="G21" s="40"/>
      <c r="H21" s="40"/>
      <c r="I21" s="40"/>
      <c r="J21" s="40"/>
      <c r="K21" s="40"/>
      <c r="L21" s="40">
        <f t="shared" si="3"/>
        <v>0</v>
      </c>
      <c r="M21" s="40">
        <f t="shared" si="4"/>
        <v>0</v>
      </c>
      <c r="N21" s="40">
        <f t="shared" si="5"/>
        <v>0</v>
      </c>
      <c r="O21" s="40">
        <f t="shared" si="6"/>
        <v>0</v>
      </c>
      <c r="P21" s="40">
        <f t="shared" si="7"/>
        <v>0</v>
      </c>
    </row>
    <row r="22" spans="1:16" ht="46.5">
      <c r="A22" s="56">
        <v>4</v>
      </c>
      <c r="B22" s="57"/>
      <c r="C22" s="58" t="s">
        <v>142</v>
      </c>
      <c r="D22" s="67" t="s">
        <v>57</v>
      </c>
      <c r="E22" s="41">
        <v>45.2</v>
      </c>
      <c r="F22" s="40"/>
      <c r="G22" s="40"/>
      <c r="H22" s="40"/>
      <c r="I22" s="40"/>
      <c r="J22" s="40"/>
      <c r="K22" s="40"/>
      <c r="L22" s="40">
        <f t="shared" si="3"/>
        <v>0</v>
      </c>
      <c r="M22" s="40">
        <f t="shared" si="4"/>
        <v>0</v>
      </c>
      <c r="N22" s="40">
        <f t="shared" si="5"/>
        <v>0</v>
      </c>
      <c r="O22" s="40">
        <f t="shared" si="6"/>
        <v>0</v>
      </c>
      <c r="P22" s="40">
        <f t="shared" si="7"/>
        <v>0</v>
      </c>
    </row>
    <row r="23" spans="1:16" ht="46.5">
      <c r="A23" s="56">
        <v>5</v>
      </c>
      <c r="B23" s="57"/>
      <c r="C23" s="58" t="s">
        <v>143</v>
      </c>
      <c r="D23" s="67" t="s">
        <v>57</v>
      </c>
      <c r="E23" s="41">
        <v>195.6</v>
      </c>
      <c r="F23" s="40"/>
      <c r="G23" s="40"/>
      <c r="H23" s="40"/>
      <c r="I23" s="40"/>
      <c r="J23" s="40"/>
      <c r="K23" s="40"/>
      <c r="L23" s="40">
        <f t="shared" si="3"/>
        <v>0</v>
      </c>
      <c r="M23" s="40">
        <f t="shared" si="4"/>
        <v>0</v>
      </c>
      <c r="N23" s="40">
        <f t="shared" si="5"/>
        <v>0</v>
      </c>
      <c r="O23" s="40">
        <f t="shared" si="6"/>
        <v>0</v>
      </c>
      <c r="P23" s="40">
        <f t="shared" si="7"/>
        <v>0</v>
      </c>
    </row>
    <row r="24" spans="1:16" ht="46.5">
      <c r="A24" s="56">
        <v>6</v>
      </c>
      <c r="B24" s="57"/>
      <c r="C24" s="58" t="s">
        <v>144</v>
      </c>
      <c r="D24" s="67" t="s">
        <v>57</v>
      </c>
      <c r="E24" s="41">
        <v>8.6</v>
      </c>
      <c r="F24" s="40"/>
      <c r="G24" s="40"/>
      <c r="H24" s="40"/>
      <c r="I24" s="40"/>
      <c r="J24" s="40"/>
      <c r="K24" s="40"/>
      <c r="L24" s="40">
        <f t="shared" si="3"/>
        <v>0</v>
      </c>
      <c r="M24" s="40">
        <f t="shared" si="4"/>
        <v>0</v>
      </c>
      <c r="N24" s="40">
        <f t="shared" si="5"/>
        <v>0</v>
      </c>
      <c r="O24" s="40">
        <f t="shared" si="6"/>
        <v>0</v>
      </c>
      <c r="P24" s="40">
        <f t="shared" si="7"/>
        <v>0</v>
      </c>
    </row>
    <row r="25" spans="1:16" ht="31">
      <c r="A25" s="56">
        <v>7</v>
      </c>
      <c r="B25" s="57"/>
      <c r="C25" s="58" t="s">
        <v>116</v>
      </c>
      <c r="D25" s="59" t="s">
        <v>58</v>
      </c>
      <c r="E25" s="41">
        <v>271.60000000000002</v>
      </c>
      <c r="F25" s="40"/>
      <c r="G25" s="40"/>
      <c r="H25" s="40"/>
      <c r="I25" s="40"/>
      <c r="J25" s="40"/>
      <c r="K25" s="40"/>
      <c r="L25" s="40">
        <f t="shared" si="3"/>
        <v>0</v>
      </c>
      <c r="M25" s="40">
        <f t="shared" si="4"/>
        <v>0</v>
      </c>
      <c r="N25" s="40">
        <f t="shared" si="5"/>
        <v>0</v>
      </c>
      <c r="O25" s="40">
        <f t="shared" si="6"/>
        <v>0</v>
      </c>
      <c r="P25" s="40">
        <f t="shared" si="7"/>
        <v>0</v>
      </c>
    </row>
    <row r="26" spans="1:16">
      <c r="A26" s="56"/>
      <c r="B26" s="57"/>
      <c r="C26" s="66" t="s">
        <v>117</v>
      </c>
      <c r="D26" s="59"/>
      <c r="E26" s="41"/>
      <c r="F26" s="40"/>
      <c r="G26" s="40"/>
      <c r="H26" s="40"/>
      <c r="I26" s="40"/>
      <c r="J26" s="40"/>
      <c r="K26" s="40"/>
      <c r="L26" s="40">
        <f t="shared" si="3"/>
        <v>0</v>
      </c>
      <c r="M26" s="40">
        <f t="shared" si="4"/>
        <v>0</v>
      </c>
      <c r="N26" s="40">
        <f t="shared" si="5"/>
        <v>0</v>
      </c>
      <c r="O26" s="40">
        <f t="shared" si="6"/>
        <v>0</v>
      </c>
      <c r="P26" s="40">
        <f t="shared" si="7"/>
        <v>0</v>
      </c>
    </row>
    <row r="27" spans="1:16">
      <c r="A27" s="56"/>
      <c r="B27" s="57"/>
      <c r="C27" s="73" t="s">
        <v>59</v>
      </c>
      <c r="D27" s="59"/>
      <c r="E27" s="41"/>
      <c r="F27" s="40"/>
      <c r="G27" s="40"/>
      <c r="H27" s="40"/>
      <c r="I27" s="40"/>
      <c r="J27" s="40"/>
      <c r="K27" s="40"/>
      <c r="L27" s="40">
        <f t="shared" si="3"/>
        <v>0</v>
      </c>
      <c r="M27" s="40">
        <f t="shared" si="4"/>
        <v>0</v>
      </c>
      <c r="N27" s="40">
        <f t="shared" si="5"/>
        <v>0</v>
      </c>
      <c r="O27" s="40">
        <f t="shared" si="6"/>
        <v>0</v>
      </c>
      <c r="P27" s="40">
        <f t="shared" si="7"/>
        <v>0</v>
      </c>
    </row>
    <row r="28" spans="1:16" ht="46.5">
      <c r="A28" s="56">
        <v>8</v>
      </c>
      <c r="B28" s="57"/>
      <c r="C28" s="58" t="s">
        <v>169</v>
      </c>
      <c r="D28" s="59" t="s">
        <v>104</v>
      </c>
      <c r="E28" s="41">
        <v>1.07</v>
      </c>
      <c r="F28" s="40"/>
      <c r="G28" s="40"/>
      <c r="H28" s="40"/>
      <c r="I28" s="40"/>
      <c r="J28" s="40"/>
      <c r="K28" s="40"/>
      <c r="L28" s="40">
        <f t="shared" si="3"/>
        <v>0</v>
      </c>
      <c r="M28" s="40">
        <f t="shared" si="4"/>
        <v>0</v>
      </c>
      <c r="N28" s="40">
        <f t="shared" si="5"/>
        <v>0</v>
      </c>
      <c r="O28" s="40">
        <f t="shared" si="6"/>
        <v>0</v>
      </c>
      <c r="P28" s="40">
        <f t="shared" si="7"/>
        <v>0</v>
      </c>
    </row>
    <row r="29" spans="1:16" ht="62">
      <c r="A29" s="56">
        <v>9</v>
      </c>
      <c r="B29" s="57"/>
      <c r="C29" s="58" t="s">
        <v>118</v>
      </c>
      <c r="D29" s="59" t="s">
        <v>104</v>
      </c>
      <c r="E29" s="42">
        <v>0.24</v>
      </c>
      <c r="F29" s="40"/>
      <c r="G29" s="40"/>
      <c r="H29" s="40"/>
      <c r="I29" s="40"/>
      <c r="J29" s="40"/>
      <c r="K29" s="40"/>
      <c r="L29" s="40">
        <f t="shared" si="3"/>
        <v>0</v>
      </c>
      <c r="M29" s="40">
        <f t="shared" si="4"/>
        <v>0</v>
      </c>
      <c r="N29" s="40">
        <f t="shared" si="5"/>
        <v>0</v>
      </c>
      <c r="O29" s="40">
        <f t="shared" si="6"/>
        <v>0</v>
      </c>
      <c r="P29" s="40">
        <f t="shared" si="7"/>
        <v>0</v>
      </c>
    </row>
    <row r="30" spans="1:16">
      <c r="A30" s="56"/>
      <c r="B30" s="57"/>
      <c r="C30" s="73" t="s">
        <v>145</v>
      </c>
      <c r="D30" s="59"/>
      <c r="E30" s="42"/>
      <c r="F30" s="40"/>
      <c r="G30" s="40"/>
      <c r="H30" s="40"/>
      <c r="I30" s="40"/>
      <c r="J30" s="40"/>
      <c r="K30" s="40"/>
      <c r="L30" s="40"/>
      <c r="M30" s="40"/>
      <c r="N30" s="40"/>
      <c r="O30" s="40"/>
      <c r="P30" s="40"/>
    </row>
    <row r="31" spans="1:16" ht="62">
      <c r="A31" s="56">
        <v>10</v>
      </c>
      <c r="B31" s="57"/>
      <c r="C31" s="64" t="s">
        <v>148</v>
      </c>
      <c r="D31" s="59" t="s">
        <v>57</v>
      </c>
      <c r="E31" s="41">
        <v>38.5</v>
      </c>
      <c r="F31" s="40"/>
      <c r="G31" s="40"/>
      <c r="H31" s="40"/>
      <c r="I31" s="40"/>
      <c r="J31" s="40"/>
      <c r="K31" s="40"/>
      <c r="L31" s="40">
        <f t="shared" ref="L31" si="8">ROUND(E31*F31,2)</f>
        <v>0</v>
      </c>
      <c r="M31" s="40">
        <f t="shared" ref="M31" si="9">ROUND(E31*H31,2)</f>
        <v>0</v>
      </c>
      <c r="N31" s="40">
        <f t="shared" ref="N31" si="10">ROUND(E31*I31,2)</f>
        <v>0</v>
      </c>
      <c r="O31" s="40">
        <f t="shared" ref="O31" si="11">ROUND(E31*J31,2)</f>
        <v>0</v>
      </c>
      <c r="P31" s="40">
        <f t="shared" ref="P31" si="12">SUM(M31:O31)</f>
        <v>0</v>
      </c>
    </row>
    <row r="32" spans="1:16" ht="31">
      <c r="A32" s="56">
        <v>11</v>
      </c>
      <c r="B32" s="57"/>
      <c r="C32" s="58" t="s">
        <v>123</v>
      </c>
      <c r="D32" s="59" t="s">
        <v>57</v>
      </c>
      <c r="E32" s="41">
        <v>38.5</v>
      </c>
      <c r="F32" s="40"/>
      <c r="G32" s="40"/>
      <c r="H32" s="40"/>
      <c r="I32" s="40"/>
      <c r="J32" s="40"/>
      <c r="K32" s="40"/>
      <c r="L32" s="40">
        <f t="shared" ref="L32:L33" si="13">ROUND(E32*F32,2)</f>
        <v>0</v>
      </c>
      <c r="M32" s="40">
        <f t="shared" ref="M32:M33" si="14">ROUND(E32*H32,2)</f>
        <v>0</v>
      </c>
      <c r="N32" s="40">
        <f t="shared" ref="N32:N33" si="15">ROUND(E32*I32,2)</f>
        <v>0</v>
      </c>
      <c r="O32" s="40">
        <f t="shared" ref="O32:O33" si="16">ROUND(E32*J32,2)</f>
        <v>0</v>
      </c>
      <c r="P32" s="40">
        <f t="shared" ref="P32:P33" si="17">SUM(M32:O32)</f>
        <v>0</v>
      </c>
    </row>
    <row r="33" spans="1:16" ht="62">
      <c r="A33" s="56">
        <v>12</v>
      </c>
      <c r="B33" s="57"/>
      <c r="C33" s="64" t="s">
        <v>148</v>
      </c>
      <c r="D33" s="59" t="s">
        <v>57</v>
      </c>
      <c r="E33" s="41">
        <v>38.5</v>
      </c>
      <c r="F33" s="40"/>
      <c r="G33" s="40"/>
      <c r="H33" s="40"/>
      <c r="I33" s="40"/>
      <c r="J33" s="40"/>
      <c r="K33" s="40"/>
      <c r="L33" s="40">
        <f t="shared" si="13"/>
        <v>0</v>
      </c>
      <c r="M33" s="40">
        <f t="shared" si="14"/>
        <v>0</v>
      </c>
      <c r="N33" s="40">
        <f t="shared" si="15"/>
        <v>0</v>
      </c>
      <c r="O33" s="40">
        <f t="shared" si="16"/>
        <v>0</v>
      </c>
      <c r="P33" s="40">
        <f t="shared" si="17"/>
        <v>0</v>
      </c>
    </row>
    <row r="34" spans="1:16" ht="31">
      <c r="A34" s="56">
        <v>13</v>
      </c>
      <c r="B34" s="57"/>
      <c r="C34" s="58" t="s">
        <v>147</v>
      </c>
      <c r="D34" s="59" t="s">
        <v>57</v>
      </c>
      <c r="E34" s="41">
        <v>38.5</v>
      </c>
      <c r="F34" s="40"/>
      <c r="G34" s="40"/>
      <c r="H34" s="40"/>
      <c r="I34" s="40"/>
      <c r="J34" s="40"/>
      <c r="K34" s="40"/>
      <c r="L34" s="40">
        <f t="shared" ref="L34" si="18">ROUND(E34*F34,2)</f>
        <v>0</v>
      </c>
      <c r="M34" s="40">
        <f t="shared" ref="M34" si="19">ROUND(E34*H34,2)</f>
        <v>0</v>
      </c>
      <c r="N34" s="40">
        <f t="shared" ref="N34" si="20">ROUND(E34*I34,2)</f>
        <v>0</v>
      </c>
      <c r="O34" s="40">
        <f t="shared" ref="O34" si="21">ROUND(E34*J34,2)</f>
        <v>0</v>
      </c>
      <c r="P34" s="40">
        <f t="shared" ref="P34" si="22">SUM(M34:O34)</f>
        <v>0</v>
      </c>
    </row>
    <row r="35" spans="1:16" ht="31">
      <c r="A35" s="56">
        <v>14</v>
      </c>
      <c r="B35" s="57"/>
      <c r="C35" s="58" t="s">
        <v>120</v>
      </c>
      <c r="D35" s="59" t="s">
        <v>57</v>
      </c>
      <c r="E35" s="41">
        <v>38.5</v>
      </c>
      <c r="F35" s="40"/>
      <c r="G35" s="40"/>
      <c r="H35" s="40"/>
      <c r="I35" s="40"/>
      <c r="J35" s="40"/>
      <c r="K35" s="40"/>
      <c r="L35" s="40">
        <f t="shared" ref="L35" si="23">ROUND(E35*F35,2)</f>
        <v>0</v>
      </c>
      <c r="M35" s="40">
        <f t="shared" ref="M35" si="24">ROUND(E35*H35,2)</f>
        <v>0</v>
      </c>
      <c r="N35" s="40">
        <f t="shared" ref="N35" si="25">ROUND(E35*I35,2)</f>
        <v>0</v>
      </c>
      <c r="O35" s="40">
        <f t="shared" ref="O35" si="26">ROUND(E35*J35,2)</f>
        <v>0</v>
      </c>
      <c r="P35" s="40">
        <f t="shared" ref="P35" si="27">SUM(M35:O35)</f>
        <v>0</v>
      </c>
    </row>
    <row r="36" spans="1:16" ht="31">
      <c r="A36" s="56">
        <v>15</v>
      </c>
      <c r="B36" s="57"/>
      <c r="C36" s="58" t="s">
        <v>124</v>
      </c>
      <c r="D36" s="59" t="s">
        <v>57</v>
      </c>
      <c r="E36" s="41">
        <v>38.520000000000003</v>
      </c>
      <c r="F36" s="40"/>
      <c r="G36" s="40"/>
      <c r="H36" s="40"/>
      <c r="I36" s="40"/>
      <c r="J36" s="40"/>
      <c r="K36" s="40"/>
      <c r="L36" s="40">
        <f t="shared" ref="L36" si="28">ROUND(E36*F36,2)</f>
        <v>0</v>
      </c>
      <c r="M36" s="40">
        <f t="shared" ref="M36" si="29">ROUND(E36*H36,2)</f>
        <v>0</v>
      </c>
      <c r="N36" s="40">
        <f t="shared" ref="N36" si="30">ROUND(E36*I36,2)</f>
        <v>0</v>
      </c>
      <c r="O36" s="40">
        <f t="shared" ref="O36" si="31">ROUND(E36*J36,2)</f>
        <v>0</v>
      </c>
      <c r="P36" s="40">
        <f t="shared" ref="P36" si="32">SUM(M36:O36)</f>
        <v>0</v>
      </c>
    </row>
    <row r="37" spans="1:16" ht="31">
      <c r="A37" s="56">
        <v>16</v>
      </c>
      <c r="B37" s="57"/>
      <c r="C37" s="58" t="s">
        <v>123</v>
      </c>
      <c r="D37" s="59" t="s">
        <v>57</v>
      </c>
      <c r="E37" s="41">
        <v>38.5</v>
      </c>
      <c r="F37" s="40"/>
      <c r="G37" s="40"/>
      <c r="H37" s="40"/>
      <c r="I37" s="40"/>
      <c r="J37" s="40"/>
      <c r="K37" s="40"/>
      <c r="L37" s="40">
        <f t="shared" ref="L37" si="33">ROUND(E37*F37,2)</f>
        <v>0</v>
      </c>
      <c r="M37" s="40">
        <f t="shared" ref="M37" si="34">ROUND(E37*H37,2)</f>
        <v>0</v>
      </c>
      <c r="N37" s="40">
        <f t="shared" ref="N37" si="35">ROUND(E37*I37,2)</f>
        <v>0</v>
      </c>
      <c r="O37" s="40">
        <f t="shared" ref="O37" si="36">ROUND(E37*J37,2)</f>
        <v>0</v>
      </c>
      <c r="P37" s="40">
        <f t="shared" ref="P37" si="37">SUM(M37:O37)</f>
        <v>0</v>
      </c>
    </row>
    <row r="38" spans="1:16" ht="62">
      <c r="A38" s="56">
        <v>17</v>
      </c>
      <c r="B38" s="57"/>
      <c r="C38" s="58" t="s">
        <v>146</v>
      </c>
      <c r="D38" s="59" t="s">
        <v>104</v>
      </c>
      <c r="E38" s="42">
        <v>4.62</v>
      </c>
      <c r="F38" s="40"/>
      <c r="G38" s="40"/>
      <c r="H38" s="40"/>
      <c r="I38" s="40"/>
      <c r="J38" s="40"/>
      <c r="K38" s="40"/>
      <c r="L38" s="40">
        <f t="shared" ref="L38:L41" si="38">ROUND(E38*F38,2)</f>
        <v>0</v>
      </c>
      <c r="M38" s="40">
        <f t="shared" ref="M38:M41" si="39">ROUND(E38*H38,2)</f>
        <v>0</v>
      </c>
      <c r="N38" s="40">
        <f t="shared" ref="N38:N41" si="40">ROUND(E38*I38,2)</f>
        <v>0</v>
      </c>
      <c r="O38" s="40">
        <f t="shared" ref="O38:O41" si="41">ROUND(E38*J38,2)</f>
        <v>0</v>
      </c>
      <c r="P38" s="40">
        <f t="shared" ref="P38:P41" si="42">SUM(M38:O38)</f>
        <v>0</v>
      </c>
    </row>
    <row r="39" spans="1:16" ht="31">
      <c r="A39" s="56">
        <v>18</v>
      </c>
      <c r="B39" s="57"/>
      <c r="C39" s="58" t="s">
        <v>120</v>
      </c>
      <c r="D39" s="59" t="s">
        <v>57</v>
      </c>
      <c r="E39" s="41">
        <v>38.5</v>
      </c>
      <c r="F39" s="40"/>
      <c r="G39" s="40"/>
      <c r="H39" s="40"/>
      <c r="I39" s="40"/>
      <c r="J39" s="40"/>
      <c r="K39" s="40"/>
      <c r="L39" s="40">
        <f t="shared" si="38"/>
        <v>0</v>
      </c>
      <c r="M39" s="40">
        <f t="shared" si="39"/>
        <v>0</v>
      </c>
      <c r="N39" s="40">
        <f t="shared" si="40"/>
        <v>0</v>
      </c>
      <c r="O39" s="40">
        <f t="shared" si="41"/>
        <v>0</v>
      </c>
      <c r="P39" s="40">
        <f t="shared" si="42"/>
        <v>0</v>
      </c>
    </row>
    <row r="40" spans="1:16" ht="31">
      <c r="A40" s="56">
        <v>19</v>
      </c>
      <c r="B40" s="57"/>
      <c r="C40" s="58" t="s">
        <v>147</v>
      </c>
      <c r="D40" s="59" t="s">
        <v>57</v>
      </c>
      <c r="E40" s="41">
        <v>38.5</v>
      </c>
      <c r="F40" s="40"/>
      <c r="G40" s="40"/>
      <c r="H40" s="40"/>
      <c r="I40" s="40"/>
      <c r="J40" s="40"/>
      <c r="K40" s="40"/>
      <c r="L40" s="40">
        <f t="shared" si="38"/>
        <v>0</v>
      </c>
      <c r="M40" s="40">
        <f t="shared" si="39"/>
        <v>0</v>
      </c>
      <c r="N40" s="40">
        <f t="shared" si="40"/>
        <v>0</v>
      </c>
      <c r="O40" s="40">
        <f t="shared" si="41"/>
        <v>0</v>
      </c>
      <c r="P40" s="40">
        <f t="shared" si="42"/>
        <v>0</v>
      </c>
    </row>
    <row r="41" spans="1:16" ht="62">
      <c r="A41" s="56">
        <v>20</v>
      </c>
      <c r="B41" s="57"/>
      <c r="C41" s="64" t="s">
        <v>119</v>
      </c>
      <c r="D41" s="59" t="s">
        <v>57</v>
      </c>
      <c r="E41" s="41">
        <v>38.5</v>
      </c>
      <c r="F41" s="40"/>
      <c r="G41" s="40"/>
      <c r="H41" s="40"/>
      <c r="I41" s="40"/>
      <c r="J41" s="40"/>
      <c r="K41" s="40"/>
      <c r="L41" s="40">
        <f t="shared" si="38"/>
        <v>0</v>
      </c>
      <c r="M41" s="40">
        <f t="shared" si="39"/>
        <v>0</v>
      </c>
      <c r="N41" s="40">
        <f t="shared" si="40"/>
        <v>0</v>
      </c>
      <c r="O41" s="40">
        <f t="shared" si="41"/>
        <v>0</v>
      </c>
      <c r="P41" s="40">
        <f t="shared" si="42"/>
        <v>0</v>
      </c>
    </row>
    <row r="42" spans="1:16">
      <c r="A42" s="56"/>
      <c r="B42" s="57"/>
      <c r="C42" s="73" t="s">
        <v>149</v>
      </c>
      <c r="D42" s="59"/>
      <c r="E42" s="42"/>
      <c r="F42" s="40"/>
      <c r="G42" s="40"/>
      <c r="H42" s="40"/>
      <c r="I42" s="40"/>
      <c r="J42" s="40"/>
      <c r="K42" s="40"/>
      <c r="L42" s="40"/>
      <c r="M42" s="40"/>
      <c r="N42" s="40"/>
      <c r="O42" s="40"/>
      <c r="P42" s="40"/>
    </row>
    <row r="43" spans="1:16" ht="62">
      <c r="A43" s="56">
        <v>21</v>
      </c>
      <c r="B43" s="57"/>
      <c r="C43" s="64" t="s">
        <v>122</v>
      </c>
      <c r="D43" s="59" t="s">
        <v>57</v>
      </c>
      <c r="E43" s="41">
        <v>8.1</v>
      </c>
      <c r="F43" s="40"/>
      <c r="G43" s="40"/>
      <c r="H43" s="40"/>
      <c r="I43" s="40"/>
      <c r="J43" s="40"/>
      <c r="K43" s="40"/>
      <c r="L43" s="40">
        <f t="shared" ref="L43" si="43">ROUND(E43*F43,2)</f>
        <v>0</v>
      </c>
      <c r="M43" s="40">
        <f t="shared" ref="M43" si="44">ROUND(E43*H43,2)</f>
        <v>0</v>
      </c>
      <c r="N43" s="40">
        <f t="shared" ref="N43" si="45">ROUND(E43*I43,2)</f>
        <v>0</v>
      </c>
      <c r="O43" s="40">
        <f t="shared" ref="O43" si="46">ROUND(E43*J43,2)</f>
        <v>0</v>
      </c>
      <c r="P43" s="40">
        <f t="shared" ref="P43" si="47">SUM(M43:O43)</f>
        <v>0</v>
      </c>
    </row>
    <row r="44" spans="1:16" ht="31">
      <c r="A44" s="56">
        <v>22</v>
      </c>
      <c r="B44" s="57"/>
      <c r="C44" s="58" t="s">
        <v>151</v>
      </c>
      <c r="D44" s="59" t="s">
        <v>57</v>
      </c>
      <c r="E44" s="41">
        <v>8.1</v>
      </c>
      <c r="F44" s="40"/>
      <c r="G44" s="40"/>
      <c r="H44" s="40"/>
      <c r="I44" s="40"/>
      <c r="J44" s="40"/>
      <c r="K44" s="40"/>
      <c r="L44" s="40">
        <f t="shared" ref="L44" si="48">ROUND(E44*F44,2)</f>
        <v>0</v>
      </c>
      <c r="M44" s="40">
        <f t="shared" ref="M44" si="49">ROUND(E44*H44,2)</f>
        <v>0</v>
      </c>
      <c r="N44" s="40">
        <f t="shared" ref="N44" si="50">ROUND(E44*I44,2)</f>
        <v>0</v>
      </c>
      <c r="O44" s="40">
        <f t="shared" ref="O44" si="51">ROUND(E44*J44,2)</f>
        <v>0</v>
      </c>
      <c r="P44" s="40">
        <f t="shared" ref="P44" si="52">SUM(M44:O44)</f>
        <v>0</v>
      </c>
    </row>
    <row r="45" spans="1:16" ht="31">
      <c r="A45" s="56">
        <v>23</v>
      </c>
      <c r="B45" s="57"/>
      <c r="C45" s="58" t="s">
        <v>150</v>
      </c>
      <c r="D45" s="59" t="s">
        <v>57</v>
      </c>
      <c r="E45" s="41">
        <v>8.1</v>
      </c>
      <c r="F45" s="40"/>
      <c r="G45" s="40"/>
      <c r="H45" s="40"/>
      <c r="I45" s="40"/>
      <c r="J45" s="40"/>
      <c r="K45" s="40"/>
      <c r="L45" s="40">
        <f t="shared" ref="L45" si="53">ROUND(E45*F45,2)</f>
        <v>0</v>
      </c>
      <c r="M45" s="40">
        <f t="shared" ref="M45" si="54">ROUND(E45*H45,2)</f>
        <v>0</v>
      </c>
      <c r="N45" s="40">
        <f t="shared" ref="N45" si="55">ROUND(E45*I45,2)</f>
        <v>0</v>
      </c>
      <c r="O45" s="40">
        <f t="shared" ref="O45" si="56">ROUND(E45*J45,2)</f>
        <v>0</v>
      </c>
      <c r="P45" s="40">
        <f t="shared" ref="P45" si="57">SUM(M45:O45)</f>
        <v>0</v>
      </c>
    </row>
    <row r="46" spans="1:16" ht="31">
      <c r="A46" s="56">
        <v>24</v>
      </c>
      <c r="B46" s="57"/>
      <c r="C46" s="58" t="s">
        <v>150</v>
      </c>
      <c r="D46" s="59" t="s">
        <v>57</v>
      </c>
      <c r="E46" s="41">
        <v>8.1</v>
      </c>
      <c r="F46" s="40"/>
      <c r="G46" s="40"/>
      <c r="H46" s="40"/>
      <c r="I46" s="40"/>
      <c r="J46" s="40"/>
      <c r="K46" s="40"/>
      <c r="L46" s="40">
        <f t="shared" ref="L46:L48" si="58">ROUND(E46*F46,2)</f>
        <v>0</v>
      </c>
      <c r="M46" s="40">
        <f t="shared" ref="M46:M48" si="59">ROUND(E46*H46,2)</f>
        <v>0</v>
      </c>
      <c r="N46" s="40">
        <f t="shared" ref="N46:N48" si="60">ROUND(E46*I46,2)</f>
        <v>0</v>
      </c>
      <c r="O46" s="40">
        <f t="shared" ref="O46:O48" si="61">ROUND(E46*J46,2)</f>
        <v>0</v>
      </c>
      <c r="P46" s="40">
        <f t="shared" ref="P46:P48" si="62">SUM(M46:O46)</f>
        <v>0</v>
      </c>
    </row>
    <row r="47" spans="1:16" ht="31">
      <c r="A47" s="56">
        <v>25</v>
      </c>
      <c r="B47" s="57"/>
      <c r="C47" s="58" t="s">
        <v>151</v>
      </c>
      <c r="D47" s="59" t="s">
        <v>57</v>
      </c>
      <c r="E47" s="41">
        <v>8.1</v>
      </c>
      <c r="F47" s="40"/>
      <c r="G47" s="40"/>
      <c r="H47" s="40"/>
      <c r="I47" s="40"/>
      <c r="J47" s="40"/>
      <c r="K47" s="40"/>
      <c r="L47" s="40">
        <f t="shared" si="58"/>
        <v>0</v>
      </c>
      <c r="M47" s="40">
        <f t="shared" si="59"/>
        <v>0</v>
      </c>
      <c r="N47" s="40">
        <f t="shared" si="60"/>
        <v>0</v>
      </c>
      <c r="O47" s="40">
        <f t="shared" si="61"/>
        <v>0</v>
      </c>
      <c r="P47" s="40">
        <f t="shared" si="62"/>
        <v>0</v>
      </c>
    </row>
    <row r="48" spans="1:16" ht="62">
      <c r="A48" s="56">
        <v>26</v>
      </c>
      <c r="B48" s="57"/>
      <c r="C48" s="64" t="s">
        <v>122</v>
      </c>
      <c r="D48" s="59" t="s">
        <v>57</v>
      </c>
      <c r="E48" s="41">
        <v>8.1</v>
      </c>
      <c r="F48" s="40"/>
      <c r="G48" s="40"/>
      <c r="H48" s="40"/>
      <c r="I48" s="40"/>
      <c r="J48" s="40"/>
      <c r="K48" s="40"/>
      <c r="L48" s="40">
        <f t="shared" si="58"/>
        <v>0</v>
      </c>
      <c r="M48" s="40">
        <f t="shared" si="59"/>
        <v>0</v>
      </c>
      <c r="N48" s="40">
        <f t="shared" si="60"/>
        <v>0</v>
      </c>
      <c r="O48" s="40">
        <f t="shared" si="61"/>
        <v>0</v>
      </c>
      <c r="P48" s="40">
        <f t="shared" si="62"/>
        <v>0</v>
      </c>
    </row>
    <row r="49" spans="1:16">
      <c r="A49" s="56"/>
      <c r="B49" s="57"/>
      <c r="C49" s="73" t="s">
        <v>152</v>
      </c>
      <c r="D49" s="59"/>
      <c r="E49" s="42"/>
      <c r="F49" s="40"/>
      <c r="G49" s="40"/>
      <c r="H49" s="40"/>
      <c r="I49" s="40"/>
      <c r="J49" s="40"/>
      <c r="K49" s="40"/>
      <c r="L49" s="40"/>
      <c r="M49" s="40"/>
      <c r="N49" s="40"/>
      <c r="O49" s="40"/>
      <c r="P49" s="40"/>
    </row>
    <row r="50" spans="1:16" ht="62">
      <c r="A50" s="56">
        <v>27</v>
      </c>
      <c r="B50" s="57"/>
      <c r="C50" s="58" t="s">
        <v>146</v>
      </c>
      <c r="D50" s="59" t="s">
        <v>104</v>
      </c>
      <c r="E50" s="42">
        <v>0.22</v>
      </c>
      <c r="F50" s="40"/>
      <c r="G50" s="40"/>
      <c r="H50" s="40"/>
      <c r="I50" s="40"/>
      <c r="J50" s="40"/>
      <c r="K50" s="40"/>
      <c r="L50" s="40">
        <f t="shared" ref="L50" si="63">ROUND(E50*F50,2)</f>
        <v>0</v>
      </c>
      <c r="M50" s="40">
        <f t="shared" ref="M50" si="64">ROUND(E50*H50,2)</f>
        <v>0</v>
      </c>
      <c r="N50" s="40">
        <f t="shared" ref="N50" si="65">ROUND(E50*I50,2)</f>
        <v>0</v>
      </c>
      <c r="O50" s="40">
        <f t="shared" ref="O50" si="66">ROUND(E50*J50,2)</f>
        <v>0</v>
      </c>
      <c r="P50" s="40">
        <f t="shared" ref="P50" si="67">SUM(M50:O50)</f>
        <v>0</v>
      </c>
    </row>
    <row r="51" spans="1:16">
      <c r="A51" s="56"/>
      <c r="B51" s="57"/>
      <c r="C51" s="73" t="s">
        <v>153</v>
      </c>
      <c r="D51" s="59"/>
      <c r="E51" s="42"/>
      <c r="F51" s="40"/>
      <c r="G51" s="40"/>
      <c r="H51" s="40"/>
      <c r="I51" s="40"/>
      <c r="J51" s="40"/>
      <c r="K51" s="40"/>
      <c r="L51" s="40"/>
      <c r="M51" s="40"/>
      <c r="N51" s="40"/>
      <c r="O51" s="40"/>
      <c r="P51" s="40"/>
    </row>
    <row r="52" spans="1:16" ht="31">
      <c r="A52" s="56">
        <v>28</v>
      </c>
      <c r="B52" s="57"/>
      <c r="C52" s="58" t="s">
        <v>121</v>
      </c>
      <c r="D52" s="59" t="s">
        <v>57</v>
      </c>
      <c r="E52" s="41">
        <v>5</v>
      </c>
      <c r="F52" s="40"/>
      <c r="G52" s="40"/>
      <c r="H52" s="40"/>
      <c r="I52" s="40"/>
      <c r="J52" s="40"/>
      <c r="K52" s="40"/>
      <c r="L52" s="40">
        <f t="shared" ref="L52:L53" si="68">ROUND(E52*F52,2)</f>
        <v>0</v>
      </c>
      <c r="M52" s="40">
        <f t="shared" ref="M52:M53" si="69">ROUND(E52*H52,2)</f>
        <v>0</v>
      </c>
      <c r="N52" s="40">
        <f t="shared" ref="N52:N53" si="70">ROUND(E52*I52,2)</f>
        <v>0</v>
      </c>
      <c r="O52" s="40">
        <f t="shared" ref="O52:O53" si="71">ROUND(E52*J52,2)</f>
        <v>0</v>
      </c>
      <c r="P52" s="40">
        <f t="shared" ref="P52:P53" si="72">SUM(M52:O52)</f>
        <v>0</v>
      </c>
    </row>
    <row r="53" spans="1:16" ht="62">
      <c r="A53" s="56">
        <v>29</v>
      </c>
      <c r="B53" s="57"/>
      <c r="C53" s="64" t="s">
        <v>122</v>
      </c>
      <c r="D53" s="59" t="s">
        <v>57</v>
      </c>
      <c r="E53" s="41">
        <v>5</v>
      </c>
      <c r="F53" s="40"/>
      <c r="G53" s="40"/>
      <c r="H53" s="40"/>
      <c r="I53" s="40"/>
      <c r="J53" s="40"/>
      <c r="K53" s="40"/>
      <c r="L53" s="40">
        <f t="shared" si="68"/>
        <v>0</v>
      </c>
      <c r="M53" s="40">
        <f t="shared" si="69"/>
        <v>0</v>
      </c>
      <c r="N53" s="40">
        <f t="shared" si="70"/>
        <v>0</v>
      </c>
      <c r="O53" s="40">
        <f t="shared" si="71"/>
        <v>0</v>
      </c>
      <c r="P53" s="40">
        <f t="shared" si="72"/>
        <v>0</v>
      </c>
    </row>
    <row r="54" spans="1:16">
      <c r="A54" s="56"/>
      <c r="B54" s="57"/>
      <c r="C54" s="73" t="s">
        <v>154</v>
      </c>
      <c r="D54" s="59"/>
      <c r="E54" s="42"/>
      <c r="F54" s="40"/>
      <c r="G54" s="40"/>
      <c r="H54" s="40"/>
      <c r="I54" s="40"/>
      <c r="J54" s="40"/>
      <c r="K54" s="40"/>
      <c r="L54" s="40"/>
      <c r="M54" s="40"/>
      <c r="N54" s="40"/>
      <c r="O54" s="40"/>
      <c r="P54" s="40"/>
    </row>
    <row r="55" spans="1:16" ht="31">
      <c r="A55" s="56">
        <v>30</v>
      </c>
      <c r="B55" s="57"/>
      <c r="C55" s="58" t="s">
        <v>155</v>
      </c>
      <c r="D55" s="59" t="s">
        <v>57</v>
      </c>
      <c r="E55" s="41">
        <v>3.4</v>
      </c>
      <c r="F55" s="40"/>
      <c r="G55" s="40"/>
      <c r="H55" s="40"/>
      <c r="I55" s="40"/>
      <c r="J55" s="40"/>
      <c r="K55" s="40"/>
      <c r="L55" s="40">
        <f t="shared" ref="L55:L57" si="73">ROUND(E55*F55,2)</f>
        <v>0</v>
      </c>
      <c r="M55" s="40">
        <f t="shared" ref="M55:M57" si="74">ROUND(E55*H55,2)</f>
        <v>0</v>
      </c>
      <c r="N55" s="40">
        <f t="shared" ref="N55:N57" si="75">ROUND(E55*I55,2)</f>
        <v>0</v>
      </c>
      <c r="O55" s="40">
        <f t="shared" ref="O55:O57" si="76">ROUND(E55*J55,2)</f>
        <v>0</v>
      </c>
      <c r="P55" s="40">
        <f t="shared" ref="P55:P57" si="77">SUM(M55:O55)</f>
        <v>0</v>
      </c>
    </row>
    <row r="56" spans="1:16" ht="31">
      <c r="A56" s="56">
        <v>31</v>
      </c>
      <c r="B56" s="57"/>
      <c r="C56" s="58" t="s">
        <v>150</v>
      </c>
      <c r="D56" s="59" t="s">
        <v>57</v>
      </c>
      <c r="E56" s="41">
        <v>3.4</v>
      </c>
      <c r="F56" s="40"/>
      <c r="G56" s="40"/>
      <c r="H56" s="40"/>
      <c r="I56" s="40"/>
      <c r="J56" s="40"/>
      <c r="K56" s="40"/>
      <c r="L56" s="40">
        <f t="shared" si="73"/>
        <v>0</v>
      </c>
      <c r="M56" s="40">
        <f t="shared" si="74"/>
        <v>0</v>
      </c>
      <c r="N56" s="40">
        <f t="shared" si="75"/>
        <v>0</v>
      </c>
      <c r="O56" s="40">
        <f t="shared" si="76"/>
        <v>0</v>
      </c>
      <c r="P56" s="40">
        <f t="shared" si="77"/>
        <v>0</v>
      </c>
    </row>
    <row r="57" spans="1:16" ht="62">
      <c r="A57" s="56">
        <v>32</v>
      </c>
      <c r="B57" s="57"/>
      <c r="C57" s="64" t="s">
        <v>122</v>
      </c>
      <c r="D57" s="59" t="s">
        <v>57</v>
      </c>
      <c r="E57" s="41">
        <v>3.4</v>
      </c>
      <c r="F57" s="40"/>
      <c r="G57" s="40"/>
      <c r="H57" s="40"/>
      <c r="I57" s="40"/>
      <c r="J57" s="40"/>
      <c r="K57" s="40"/>
      <c r="L57" s="40">
        <f t="shared" si="73"/>
        <v>0</v>
      </c>
      <c r="M57" s="40">
        <f t="shared" si="74"/>
        <v>0</v>
      </c>
      <c r="N57" s="40">
        <f t="shared" si="75"/>
        <v>0</v>
      </c>
      <c r="O57" s="40">
        <f t="shared" si="76"/>
        <v>0</v>
      </c>
      <c r="P57" s="40">
        <f t="shared" si="77"/>
        <v>0</v>
      </c>
    </row>
    <row r="58" spans="1:16">
      <c r="A58" s="56"/>
      <c r="B58" s="57"/>
      <c r="C58" s="55" t="s">
        <v>125</v>
      </c>
      <c r="D58" s="59"/>
      <c r="E58" s="41"/>
      <c r="F58" s="40"/>
      <c r="G58" s="40"/>
      <c r="H58" s="40"/>
      <c r="I58" s="40"/>
      <c r="J58" s="40"/>
      <c r="K58" s="40"/>
      <c r="L58" s="40">
        <f t="shared" si="3"/>
        <v>0</v>
      </c>
      <c r="M58" s="40">
        <f t="shared" si="4"/>
        <v>0</v>
      </c>
      <c r="N58" s="40">
        <f t="shared" si="5"/>
        <v>0</v>
      </c>
      <c r="O58" s="40">
        <f t="shared" si="6"/>
        <v>0</v>
      </c>
      <c r="P58" s="40">
        <f t="shared" si="7"/>
        <v>0</v>
      </c>
    </row>
    <row r="59" spans="1:16" ht="62">
      <c r="A59" s="56">
        <v>33</v>
      </c>
      <c r="B59" s="57"/>
      <c r="C59" s="64" t="s">
        <v>138</v>
      </c>
      <c r="D59" s="59" t="s">
        <v>56</v>
      </c>
      <c r="E59" s="41">
        <v>2</v>
      </c>
      <c r="F59" s="40"/>
      <c r="G59" s="40"/>
      <c r="H59" s="40"/>
      <c r="I59" s="40"/>
      <c r="J59" s="40"/>
      <c r="K59" s="40"/>
      <c r="L59" s="40">
        <f t="shared" ref="L59:L62" si="78">ROUND(E59*F59,2)</f>
        <v>0</v>
      </c>
      <c r="M59" s="40">
        <f t="shared" ref="M59:M62" si="79">ROUND(E59*H59,2)</f>
        <v>0</v>
      </c>
      <c r="N59" s="40">
        <f t="shared" ref="N59:N62" si="80">ROUND(E59*I59,2)</f>
        <v>0</v>
      </c>
      <c r="O59" s="40">
        <f t="shared" ref="O59:O62" si="81">ROUND(E59*J59,2)</f>
        <v>0</v>
      </c>
      <c r="P59" s="40">
        <f t="shared" ref="P59:P62" si="82">SUM(M59:O59)</f>
        <v>0</v>
      </c>
    </row>
    <row r="60" spans="1:16" ht="77.5">
      <c r="A60" s="56">
        <v>34</v>
      </c>
      <c r="B60" s="57"/>
      <c r="C60" s="64" t="s">
        <v>137</v>
      </c>
      <c r="D60" s="59" t="s">
        <v>56</v>
      </c>
      <c r="E60" s="41">
        <v>1</v>
      </c>
      <c r="F60" s="40"/>
      <c r="G60" s="40"/>
      <c r="H60" s="40"/>
      <c r="I60" s="40"/>
      <c r="J60" s="40"/>
      <c r="K60" s="40"/>
      <c r="L60" s="40">
        <f t="shared" si="78"/>
        <v>0</v>
      </c>
      <c r="M60" s="40">
        <f t="shared" si="79"/>
        <v>0</v>
      </c>
      <c r="N60" s="40">
        <f t="shared" si="80"/>
        <v>0</v>
      </c>
      <c r="O60" s="40">
        <f t="shared" si="81"/>
        <v>0</v>
      </c>
      <c r="P60" s="40">
        <f t="shared" si="82"/>
        <v>0</v>
      </c>
    </row>
    <row r="61" spans="1:16" ht="124">
      <c r="A61" s="56">
        <v>35</v>
      </c>
      <c r="B61" s="57"/>
      <c r="C61" s="64" t="s">
        <v>139</v>
      </c>
      <c r="D61" s="59" t="s">
        <v>56</v>
      </c>
      <c r="E61" s="41">
        <v>1</v>
      </c>
      <c r="F61" s="40"/>
      <c r="G61" s="40"/>
      <c r="H61" s="40"/>
      <c r="I61" s="40"/>
      <c r="J61" s="40"/>
      <c r="K61" s="40"/>
      <c r="L61" s="40">
        <f t="shared" si="78"/>
        <v>0</v>
      </c>
      <c r="M61" s="40">
        <f t="shared" si="79"/>
        <v>0</v>
      </c>
      <c r="N61" s="40">
        <f t="shared" si="80"/>
        <v>0</v>
      </c>
      <c r="O61" s="40">
        <f t="shared" si="81"/>
        <v>0</v>
      </c>
      <c r="P61" s="40">
        <f t="shared" si="82"/>
        <v>0</v>
      </c>
    </row>
    <row r="62" spans="1:16" ht="108.5">
      <c r="A62" s="56">
        <v>36</v>
      </c>
      <c r="B62" s="57"/>
      <c r="C62" s="64" t="s">
        <v>140</v>
      </c>
      <c r="D62" s="59" t="s">
        <v>56</v>
      </c>
      <c r="E62" s="41">
        <v>1</v>
      </c>
      <c r="F62" s="40"/>
      <c r="G62" s="40"/>
      <c r="H62" s="40"/>
      <c r="I62" s="40"/>
      <c r="J62" s="40"/>
      <c r="K62" s="40"/>
      <c r="L62" s="40">
        <f t="shared" si="78"/>
        <v>0</v>
      </c>
      <c r="M62" s="40">
        <f t="shared" si="79"/>
        <v>0</v>
      </c>
      <c r="N62" s="40">
        <f t="shared" si="80"/>
        <v>0</v>
      </c>
      <c r="O62" s="40">
        <f t="shared" si="81"/>
        <v>0</v>
      </c>
      <c r="P62" s="40">
        <f t="shared" si="82"/>
        <v>0</v>
      </c>
    </row>
    <row r="63" spans="1:16">
      <c r="A63" s="56"/>
      <c r="B63" s="57"/>
      <c r="C63" s="55" t="s">
        <v>126</v>
      </c>
      <c r="D63" s="59"/>
      <c r="E63" s="41"/>
      <c r="F63" s="40"/>
      <c r="G63" s="40"/>
      <c r="H63" s="40"/>
      <c r="I63" s="40"/>
      <c r="J63" s="40"/>
      <c r="K63" s="40"/>
      <c r="L63" s="40">
        <f t="shared" si="3"/>
        <v>0</v>
      </c>
      <c r="M63" s="40">
        <f t="shared" si="4"/>
        <v>0</v>
      </c>
      <c r="N63" s="40">
        <f t="shared" si="5"/>
        <v>0</v>
      </c>
      <c r="O63" s="40">
        <f t="shared" si="6"/>
        <v>0</v>
      </c>
      <c r="P63" s="40">
        <f t="shared" si="7"/>
        <v>0</v>
      </c>
    </row>
    <row r="64" spans="1:16">
      <c r="A64" s="56">
        <v>37</v>
      </c>
      <c r="B64" s="57"/>
      <c r="C64" s="64" t="s">
        <v>127</v>
      </c>
      <c r="D64" s="59" t="s">
        <v>57</v>
      </c>
      <c r="E64" s="41">
        <v>68.099999999999994</v>
      </c>
      <c r="F64" s="40"/>
      <c r="G64" s="40"/>
      <c r="H64" s="40"/>
      <c r="I64" s="40"/>
      <c r="J64" s="40"/>
      <c r="K64" s="40"/>
      <c r="L64" s="40">
        <f t="shared" si="3"/>
        <v>0</v>
      </c>
      <c r="M64" s="40">
        <f t="shared" si="4"/>
        <v>0</v>
      </c>
      <c r="N64" s="40">
        <f t="shared" si="5"/>
        <v>0</v>
      </c>
      <c r="O64" s="40">
        <f t="shared" si="6"/>
        <v>0</v>
      </c>
      <c r="P64" s="40">
        <f t="shared" si="7"/>
        <v>0</v>
      </c>
    </row>
    <row r="65" spans="1:21">
      <c r="A65" s="56">
        <v>38</v>
      </c>
      <c r="B65" s="57"/>
      <c r="C65" s="68" t="s">
        <v>60</v>
      </c>
      <c r="D65" s="59" t="s">
        <v>57</v>
      </c>
      <c r="E65" s="41">
        <v>51.2</v>
      </c>
      <c r="F65" s="40"/>
      <c r="G65" s="40"/>
      <c r="H65" s="40"/>
      <c r="I65" s="40"/>
      <c r="J65" s="40"/>
      <c r="K65" s="40"/>
      <c r="L65" s="40">
        <f t="shared" si="3"/>
        <v>0</v>
      </c>
      <c r="M65" s="40">
        <f t="shared" si="4"/>
        <v>0</v>
      </c>
      <c r="N65" s="40">
        <f t="shared" si="5"/>
        <v>0</v>
      </c>
      <c r="O65" s="40">
        <f t="shared" si="6"/>
        <v>0</v>
      </c>
      <c r="P65" s="40">
        <f t="shared" si="7"/>
        <v>0</v>
      </c>
    </row>
    <row r="66" spans="1:21">
      <c r="A66" s="56">
        <v>39</v>
      </c>
      <c r="B66" s="57"/>
      <c r="C66" s="68" t="s">
        <v>61</v>
      </c>
      <c r="D66" s="59" t="s">
        <v>57</v>
      </c>
      <c r="E66" s="41">
        <v>106.6</v>
      </c>
      <c r="F66" s="40"/>
      <c r="G66" s="40"/>
      <c r="H66" s="40"/>
      <c r="I66" s="40"/>
      <c r="J66" s="40"/>
      <c r="K66" s="40"/>
      <c r="L66" s="40">
        <f t="shared" si="3"/>
        <v>0</v>
      </c>
      <c r="M66" s="40">
        <f t="shared" si="4"/>
        <v>0</v>
      </c>
      <c r="N66" s="40">
        <f t="shared" si="5"/>
        <v>0</v>
      </c>
      <c r="O66" s="40">
        <f t="shared" si="6"/>
        <v>0</v>
      </c>
      <c r="P66" s="40">
        <f t="shared" si="7"/>
        <v>0</v>
      </c>
    </row>
    <row r="67" spans="1:21" ht="62">
      <c r="A67" s="56">
        <v>40</v>
      </c>
      <c r="B67" s="57"/>
      <c r="C67" s="68" t="s">
        <v>173</v>
      </c>
      <c r="D67" s="59" t="s">
        <v>57</v>
      </c>
      <c r="E67" s="41">
        <v>12.7</v>
      </c>
      <c r="F67" s="40"/>
      <c r="G67" s="40"/>
      <c r="H67" s="40"/>
      <c r="I67" s="40"/>
      <c r="J67" s="40"/>
      <c r="K67" s="40"/>
      <c r="L67" s="40">
        <f t="shared" ref="L67" si="83">ROUND(E67*F67,2)</f>
        <v>0</v>
      </c>
      <c r="M67" s="40">
        <f t="shared" ref="M67" si="84">ROUND(E67*H67,2)</f>
        <v>0</v>
      </c>
      <c r="N67" s="40">
        <f t="shared" ref="N67" si="85">ROUND(E67*I67,2)</f>
        <v>0</v>
      </c>
      <c r="O67" s="40">
        <f t="shared" ref="O67" si="86">ROUND(E67*J67,2)</f>
        <v>0</v>
      </c>
      <c r="P67" s="40">
        <f t="shared" ref="P67" si="87">SUM(M67:O67)</f>
        <v>0</v>
      </c>
    </row>
    <row r="68" spans="1:21" ht="31">
      <c r="A68" s="56">
        <v>41</v>
      </c>
      <c r="B68" s="57"/>
      <c r="C68" s="64" t="s">
        <v>171</v>
      </c>
      <c r="D68" s="67" t="s">
        <v>57</v>
      </c>
      <c r="E68" s="41">
        <v>16.5</v>
      </c>
      <c r="F68" s="40"/>
      <c r="G68" s="40"/>
      <c r="H68" s="40"/>
      <c r="I68" s="40"/>
      <c r="J68" s="40"/>
      <c r="K68" s="40"/>
      <c r="L68" s="40">
        <f t="shared" si="3"/>
        <v>0</v>
      </c>
      <c r="M68" s="40">
        <f t="shared" si="4"/>
        <v>0</v>
      </c>
      <c r="N68" s="40">
        <f t="shared" si="5"/>
        <v>0</v>
      </c>
      <c r="O68" s="40">
        <f t="shared" si="6"/>
        <v>0</v>
      </c>
      <c r="P68" s="40">
        <f t="shared" si="7"/>
        <v>0</v>
      </c>
    </row>
    <row r="69" spans="1:21" ht="62">
      <c r="A69" s="56">
        <v>42</v>
      </c>
      <c r="B69" s="57"/>
      <c r="C69" s="58" t="s">
        <v>141</v>
      </c>
      <c r="D69" s="67" t="s">
        <v>57</v>
      </c>
      <c r="E69" s="41">
        <v>16.5</v>
      </c>
      <c r="F69" s="40"/>
      <c r="G69" s="40"/>
      <c r="H69" s="40"/>
      <c r="I69" s="40"/>
      <c r="J69" s="40"/>
      <c r="K69" s="40"/>
      <c r="L69" s="40">
        <f t="shared" si="3"/>
        <v>0</v>
      </c>
      <c r="M69" s="40">
        <f t="shared" si="4"/>
        <v>0</v>
      </c>
      <c r="N69" s="40">
        <f t="shared" si="5"/>
        <v>0</v>
      </c>
      <c r="O69" s="40">
        <f t="shared" si="6"/>
        <v>0</v>
      </c>
      <c r="P69" s="40">
        <f t="shared" si="7"/>
        <v>0</v>
      </c>
    </row>
    <row r="70" spans="1:21">
      <c r="A70" s="56"/>
      <c r="B70" s="57"/>
      <c r="C70" s="73" t="s">
        <v>106</v>
      </c>
      <c r="D70" s="59"/>
      <c r="E70" s="41"/>
      <c r="F70" s="40"/>
      <c r="G70" s="40"/>
      <c r="H70" s="40"/>
      <c r="I70" s="40"/>
      <c r="J70" s="40"/>
      <c r="K70" s="40"/>
      <c r="L70" s="40">
        <f t="shared" si="3"/>
        <v>0</v>
      </c>
      <c r="M70" s="40">
        <f t="shared" si="4"/>
        <v>0</v>
      </c>
      <c r="N70" s="40">
        <f t="shared" si="5"/>
        <v>0</v>
      </c>
      <c r="O70" s="40">
        <f t="shared" si="6"/>
        <v>0</v>
      </c>
      <c r="P70" s="40">
        <f t="shared" si="7"/>
        <v>0</v>
      </c>
    </row>
    <row r="71" spans="1:21">
      <c r="A71" s="56">
        <v>43</v>
      </c>
      <c r="B71" s="57"/>
      <c r="C71" s="64" t="s">
        <v>128</v>
      </c>
      <c r="D71" s="59" t="s">
        <v>58</v>
      </c>
      <c r="E71" s="41">
        <v>5.25</v>
      </c>
      <c r="F71" s="40"/>
      <c r="G71" s="40"/>
      <c r="H71" s="40"/>
      <c r="I71" s="40"/>
      <c r="J71" s="40"/>
      <c r="K71" s="40"/>
      <c r="L71" s="40">
        <f t="shared" si="3"/>
        <v>0</v>
      </c>
      <c r="M71" s="40">
        <f t="shared" si="4"/>
        <v>0</v>
      </c>
      <c r="N71" s="40">
        <f t="shared" si="5"/>
        <v>0</v>
      </c>
      <c r="O71" s="40">
        <f t="shared" si="6"/>
        <v>0</v>
      </c>
      <c r="P71" s="40">
        <f t="shared" si="7"/>
        <v>0</v>
      </c>
      <c r="U71" s="69"/>
    </row>
    <row r="72" spans="1:21">
      <c r="A72" s="56">
        <v>44</v>
      </c>
      <c r="B72" s="57"/>
      <c r="C72" s="68" t="s">
        <v>62</v>
      </c>
      <c r="D72" s="59" t="s">
        <v>58</v>
      </c>
      <c r="E72" s="41">
        <v>5.25</v>
      </c>
      <c r="F72" s="40"/>
      <c r="G72" s="40"/>
      <c r="H72" s="40"/>
      <c r="I72" s="40"/>
      <c r="J72" s="40"/>
      <c r="K72" s="40"/>
      <c r="L72" s="40">
        <f t="shared" si="3"/>
        <v>0</v>
      </c>
      <c r="M72" s="40">
        <f t="shared" si="4"/>
        <v>0</v>
      </c>
      <c r="N72" s="40">
        <f t="shared" si="5"/>
        <v>0</v>
      </c>
      <c r="O72" s="40">
        <f t="shared" si="6"/>
        <v>0</v>
      </c>
      <c r="P72" s="40">
        <f t="shared" si="7"/>
        <v>0</v>
      </c>
    </row>
    <row r="73" spans="1:21">
      <c r="A73" s="56">
        <v>45</v>
      </c>
      <c r="B73" s="57"/>
      <c r="C73" s="68" t="s">
        <v>63</v>
      </c>
      <c r="D73" s="59" t="s">
        <v>58</v>
      </c>
      <c r="E73" s="41">
        <v>5.25</v>
      </c>
      <c r="F73" s="40"/>
      <c r="G73" s="40"/>
      <c r="H73" s="40"/>
      <c r="I73" s="40"/>
      <c r="J73" s="40"/>
      <c r="K73" s="40"/>
      <c r="L73" s="40">
        <f t="shared" si="3"/>
        <v>0</v>
      </c>
      <c r="M73" s="40">
        <f t="shared" si="4"/>
        <v>0</v>
      </c>
      <c r="N73" s="40">
        <f t="shared" si="5"/>
        <v>0</v>
      </c>
      <c r="O73" s="40">
        <f t="shared" si="6"/>
        <v>0</v>
      </c>
      <c r="P73" s="40">
        <f t="shared" si="7"/>
        <v>0</v>
      </c>
    </row>
    <row r="74" spans="1:21">
      <c r="A74" s="56">
        <v>46</v>
      </c>
      <c r="B74" s="57"/>
      <c r="C74" s="68" t="s">
        <v>112</v>
      </c>
      <c r="D74" s="59" t="s">
        <v>58</v>
      </c>
      <c r="E74" s="41">
        <v>2.9</v>
      </c>
      <c r="F74" s="40"/>
      <c r="G74" s="40"/>
      <c r="H74" s="40"/>
      <c r="I74" s="40"/>
      <c r="J74" s="40"/>
      <c r="K74" s="40"/>
      <c r="L74" s="40">
        <f t="shared" si="3"/>
        <v>0</v>
      </c>
      <c r="M74" s="40">
        <f t="shared" si="4"/>
        <v>0</v>
      </c>
      <c r="N74" s="40">
        <f t="shared" si="5"/>
        <v>0</v>
      </c>
      <c r="O74" s="40">
        <f t="shared" si="6"/>
        <v>0</v>
      </c>
      <c r="P74" s="40">
        <f t="shared" si="7"/>
        <v>0</v>
      </c>
    </row>
    <row r="75" spans="1:21">
      <c r="A75" s="56">
        <v>47</v>
      </c>
      <c r="B75" s="57"/>
      <c r="C75" s="68" t="s">
        <v>113</v>
      </c>
      <c r="D75" s="59" t="s">
        <v>58</v>
      </c>
      <c r="E75" s="41">
        <v>2.9</v>
      </c>
      <c r="F75" s="40"/>
      <c r="G75" s="40"/>
      <c r="H75" s="40"/>
      <c r="I75" s="40"/>
      <c r="J75" s="40"/>
      <c r="K75" s="40"/>
      <c r="L75" s="40">
        <f t="shared" si="3"/>
        <v>0</v>
      </c>
      <c r="M75" s="40">
        <f t="shared" si="4"/>
        <v>0</v>
      </c>
      <c r="N75" s="40">
        <f t="shared" si="5"/>
        <v>0</v>
      </c>
      <c r="O75" s="40">
        <f t="shared" si="6"/>
        <v>0</v>
      </c>
      <c r="P75" s="40">
        <f t="shared" si="7"/>
        <v>0</v>
      </c>
    </row>
    <row r="76" spans="1:21">
      <c r="A76" s="56"/>
      <c r="B76" s="57"/>
      <c r="C76" s="66" t="s">
        <v>129</v>
      </c>
      <c r="D76" s="59"/>
      <c r="E76" s="41"/>
      <c r="F76" s="40"/>
      <c r="G76" s="40"/>
      <c r="H76" s="40"/>
      <c r="I76" s="40"/>
      <c r="J76" s="40"/>
      <c r="K76" s="40"/>
      <c r="L76" s="40">
        <f t="shared" si="3"/>
        <v>0</v>
      </c>
      <c r="M76" s="40">
        <f t="shared" si="4"/>
        <v>0</v>
      </c>
      <c r="N76" s="40">
        <f t="shared" si="5"/>
        <v>0</v>
      </c>
      <c r="O76" s="40">
        <f t="shared" si="6"/>
        <v>0</v>
      </c>
      <c r="P76" s="40">
        <f t="shared" si="7"/>
        <v>0</v>
      </c>
    </row>
    <row r="77" spans="1:21">
      <c r="A77" s="56">
        <v>48</v>
      </c>
      <c r="B77" s="57"/>
      <c r="C77" s="64" t="s">
        <v>156</v>
      </c>
      <c r="D77" s="59" t="s">
        <v>57</v>
      </c>
      <c r="E77" s="41">
        <v>155.5</v>
      </c>
      <c r="F77" s="40"/>
      <c r="G77" s="40"/>
      <c r="H77" s="40"/>
      <c r="I77" s="40"/>
      <c r="J77" s="40"/>
      <c r="K77" s="40"/>
      <c r="L77" s="40">
        <f t="shared" ref="L77:L78" si="88">ROUND(E77*F77,2)</f>
        <v>0</v>
      </c>
      <c r="M77" s="40">
        <f t="shared" ref="M77:M78" si="89">ROUND(E77*H77,2)</f>
        <v>0</v>
      </c>
      <c r="N77" s="40">
        <f t="shared" ref="N77:N78" si="90">ROUND(E77*I77,2)</f>
        <v>0</v>
      </c>
      <c r="O77" s="40">
        <f t="shared" ref="O77:O78" si="91">ROUND(E77*J77,2)</f>
        <v>0</v>
      </c>
      <c r="P77" s="40">
        <f t="shared" ref="P77:P78" si="92">SUM(M77:O77)</f>
        <v>0</v>
      </c>
    </row>
    <row r="78" spans="1:21" ht="31">
      <c r="A78" s="56">
        <v>49</v>
      </c>
      <c r="B78" s="57"/>
      <c r="C78" s="68" t="s">
        <v>157</v>
      </c>
      <c r="D78" s="59" t="s">
        <v>57</v>
      </c>
      <c r="E78" s="41">
        <v>149.4</v>
      </c>
      <c r="F78" s="40"/>
      <c r="G78" s="40"/>
      <c r="H78" s="40"/>
      <c r="I78" s="40"/>
      <c r="J78" s="40"/>
      <c r="K78" s="40"/>
      <c r="L78" s="40">
        <f t="shared" si="88"/>
        <v>0</v>
      </c>
      <c r="M78" s="40">
        <f t="shared" si="89"/>
        <v>0</v>
      </c>
      <c r="N78" s="40">
        <f t="shared" si="90"/>
        <v>0</v>
      </c>
      <c r="O78" s="40">
        <f t="shared" si="91"/>
        <v>0</v>
      </c>
      <c r="P78" s="40">
        <f t="shared" si="92"/>
        <v>0</v>
      </c>
    </row>
    <row r="79" spans="1:21" ht="46.5">
      <c r="A79" s="56">
        <v>50</v>
      </c>
      <c r="B79" s="57"/>
      <c r="C79" s="68" t="s">
        <v>158</v>
      </c>
      <c r="D79" s="59" t="s">
        <v>57</v>
      </c>
      <c r="E79" s="41">
        <v>6.1</v>
      </c>
      <c r="F79" s="40"/>
      <c r="G79" s="40"/>
      <c r="H79" s="40"/>
      <c r="I79" s="40"/>
      <c r="J79" s="40"/>
      <c r="K79" s="40"/>
      <c r="L79" s="40">
        <f t="shared" ref="L79" si="93">ROUND(E79*F79,2)</f>
        <v>0</v>
      </c>
      <c r="M79" s="40">
        <f t="shared" ref="M79" si="94">ROUND(E79*H79,2)</f>
        <v>0</v>
      </c>
      <c r="N79" s="40">
        <f t="shared" ref="N79" si="95">ROUND(E79*I79,2)</f>
        <v>0</v>
      </c>
      <c r="O79" s="40">
        <f t="shared" ref="O79" si="96">ROUND(E79*J79,2)</f>
        <v>0</v>
      </c>
      <c r="P79" s="40">
        <f t="shared" ref="P79" si="97">SUM(M79:O79)</f>
        <v>0</v>
      </c>
    </row>
    <row r="80" spans="1:21" ht="62">
      <c r="A80" s="56">
        <v>51</v>
      </c>
      <c r="B80" s="57"/>
      <c r="C80" s="58" t="s">
        <v>159</v>
      </c>
      <c r="D80" s="59" t="s">
        <v>57</v>
      </c>
      <c r="E80" s="41">
        <v>76</v>
      </c>
      <c r="F80" s="40"/>
      <c r="G80" s="40"/>
      <c r="H80" s="40"/>
      <c r="I80" s="40"/>
      <c r="J80" s="40"/>
      <c r="K80" s="40"/>
      <c r="L80" s="40">
        <f t="shared" si="3"/>
        <v>0</v>
      </c>
      <c r="M80" s="40">
        <f t="shared" si="4"/>
        <v>0</v>
      </c>
      <c r="N80" s="40">
        <f t="shared" si="5"/>
        <v>0</v>
      </c>
      <c r="O80" s="40">
        <f t="shared" si="6"/>
        <v>0</v>
      </c>
      <c r="P80" s="40">
        <f t="shared" si="7"/>
        <v>0</v>
      </c>
    </row>
    <row r="81" spans="1:16">
      <c r="A81" s="56">
        <v>52</v>
      </c>
      <c r="B81" s="57"/>
      <c r="C81" s="58" t="s">
        <v>160</v>
      </c>
      <c r="D81" s="59" t="s">
        <v>57</v>
      </c>
      <c r="E81" s="41">
        <v>9.6999999999999993</v>
      </c>
      <c r="F81" s="40"/>
      <c r="G81" s="40"/>
      <c r="H81" s="40"/>
      <c r="I81" s="40"/>
      <c r="J81" s="40"/>
      <c r="K81" s="40"/>
      <c r="L81" s="40">
        <f t="shared" ref="L81" si="98">ROUND(E81*F81,2)</f>
        <v>0</v>
      </c>
      <c r="M81" s="40">
        <f t="shared" ref="M81" si="99">ROUND(E81*H81,2)</f>
        <v>0</v>
      </c>
      <c r="N81" s="40">
        <f t="shared" ref="N81" si="100">ROUND(E81*I81,2)</f>
        <v>0</v>
      </c>
      <c r="O81" s="40">
        <f t="shared" ref="O81" si="101">ROUND(E81*J81,2)</f>
        <v>0</v>
      </c>
      <c r="P81" s="40">
        <f t="shared" ref="P81" si="102">SUM(M81:O81)</f>
        <v>0</v>
      </c>
    </row>
    <row r="82" spans="1:16" ht="31">
      <c r="A82" s="56">
        <v>53</v>
      </c>
      <c r="B82" s="57"/>
      <c r="C82" s="58" t="s">
        <v>161</v>
      </c>
      <c r="D82" s="59" t="s">
        <v>57</v>
      </c>
      <c r="E82" s="41">
        <v>7.3</v>
      </c>
      <c r="F82" s="40"/>
      <c r="G82" s="40"/>
      <c r="H82" s="40"/>
      <c r="I82" s="40"/>
      <c r="J82" s="40"/>
      <c r="K82" s="40"/>
      <c r="L82" s="40">
        <f t="shared" ref="L82" si="103">ROUND(E82*F82,2)</f>
        <v>0</v>
      </c>
      <c r="M82" s="40">
        <f t="shared" ref="M82" si="104">ROUND(E82*H82,2)</f>
        <v>0</v>
      </c>
      <c r="N82" s="40">
        <f t="shared" ref="N82" si="105">ROUND(E82*I82,2)</f>
        <v>0</v>
      </c>
      <c r="O82" s="40">
        <f t="shared" ref="O82" si="106">ROUND(E82*J82,2)</f>
        <v>0</v>
      </c>
      <c r="P82" s="40">
        <f t="shared" ref="P82" si="107">SUM(M82:O82)</f>
        <v>0</v>
      </c>
    </row>
    <row r="83" spans="1:16">
      <c r="A83" s="56"/>
      <c r="B83" s="57"/>
      <c r="C83" s="66" t="s">
        <v>130</v>
      </c>
      <c r="D83" s="59"/>
      <c r="E83" s="41"/>
      <c r="F83" s="40"/>
      <c r="G83" s="40"/>
      <c r="H83" s="40"/>
      <c r="I83" s="40"/>
      <c r="J83" s="40"/>
      <c r="K83" s="40"/>
      <c r="L83" s="40">
        <f t="shared" si="3"/>
        <v>0</v>
      </c>
      <c r="M83" s="40">
        <f t="shared" si="4"/>
        <v>0</v>
      </c>
      <c r="N83" s="40">
        <f t="shared" si="5"/>
        <v>0</v>
      </c>
      <c r="O83" s="40">
        <f t="shared" si="6"/>
        <v>0</v>
      </c>
      <c r="P83" s="40">
        <f t="shared" si="7"/>
        <v>0</v>
      </c>
    </row>
    <row r="84" spans="1:16">
      <c r="A84" s="56">
        <v>54</v>
      </c>
      <c r="B84" s="57"/>
      <c r="C84" s="64" t="s">
        <v>131</v>
      </c>
      <c r="D84" s="59" t="s">
        <v>64</v>
      </c>
      <c r="E84" s="41">
        <v>1</v>
      </c>
      <c r="F84" s="40"/>
      <c r="G84" s="40"/>
      <c r="H84" s="40"/>
      <c r="I84" s="40"/>
      <c r="J84" s="40"/>
      <c r="K84" s="40"/>
      <c r="L84" s="40">
        <f t="shared" ref="L84" si="108">ROUND(E84*F84,2)</f>
        <v>0</v>
      </c>
      <c r="M84" s="40">
        <f t="shared" ref="M84" si="109">ROUND(E84*H84,2)</f>
        <v>0</v>
      </c>
      <c r="N84" s="40">
        <f t="shared" ref="N84" si="110">ROUND(E84*I84,2)</f>
        <v>0</v>
      </c>
      <c r="O84" s="40">
        <f t="shared" ref="O84" si="111">ROUND(E84*J84,2)</f>
        <v>0</v>
      </c>
      <c r="P84" s="40">
        <f t="shared" ref="P84" si="112">SUM(M84:O84)</f>
        <v>0</v>
      </c>
    </row>
    <row r="85" spans="1:16">
      <c r="A85" s="78"/>
      <c r="B85" s="78"/>
      <c r="C85" s="78"/>
      <c r="D85" s="78"/>
      <c r="E85" s="78"/>
      <c r="F85" s="78"/>
      <c r="G85" s="78"/>
      <c r="H85" s="78"/>
      <c r="I85" s="78"/>
      <c r="J85" s="78"/>
      <c r="K85" s="78"/>
      <c r="L85" s="78"/>
      <c r="M85" s="78"/>
      <c r="N85" s="78"/>
      <c r="O85" s="78"/>
      <c r="P85" s="78"/>
    </row>
    <row r="86" spans="1:16">
      <c r="A86" s="79" t="s">
        <v>49</v>
      </c>
      <c r="B86" s="79"/>
      <c r="C86" s="79"/>
      <c r="D86" s="79"/>
      <c r="E86" s="79"/>
      <c r="F86" s="79"/>
      <c r="G86" s="79"/>
      <c r="H86" s="79"/>
      <c r="I86" s="79"/>
      <c r="J86" s="79"/>
      <c r="K86" s="43"/>
      <c r="L86" s="44">
        <f>SUM(L17:L85)</f>
        <v>0</v>
      </c>
      <c r="M86" s="44">
        <f>SUM(M17:M85)</f>
        <v>0</v>
      </c>
      <c r="N86" s="44">
        <f>SUM(N17:N85)</f>
        <v>0</v>
      </c>
      <c r="O86" s="44">
        <f>SUM(O17:O85)</f>
        <v>0</v>
      </c>
      <c r="P86" s="44">
        <f>SUM(P17:P85)</f>
        <v>0</v>
      </c>
    </row>
    <row r="87" spans="1:16">
      <c r="A87" s="60"/>
      <c r="B87" s="60"/>
      <c r="C87" s="60"/>
      <c r="D87" s="60"/>
      <c r="E87" s="60"/>
      <c r="F87" s="60"/>
      <c r="G87" s="60"/>
      <c r="H87" s="60"/>
      <c r="I87" s="60"/>
      <c r="J87" s="60"/>
      <c r="K87" s="45"/>
      <c r="L87" s="61"/>
      <c r="M87" s="61"/>
      <c r="N87" s="61"/>
      <c r="O87" s="61"/>
      <c r="P87" s="62"/>
    </row>
    <row r="88" spans="1:16">
      <c r="A88" s="15" t="str">
        <f>KT!A24</f>
        <v xml:space="preserve">Sastādīja: </v>
      </c>
      <c r="C88" s="16"/>
      <c r="D88" s="16" t="str">
        <f>KT!C28</f>
        <v>2026. gada __.____</v>
      </c>
      <c r="E88" s="16"/>
      <c r="F88" s="16"/>
      <c r="G88" s="16"/>
      <c r="H88" s="16"/>
    </row>
    <row r="89" spans="1:16">
      <c r="A89" s="15" t="s">
        <v>40</v>
      </c>
      <c r="C89" s="16"/>
      <c r="D89" s="16"/>
      <c r="E89" s="16"/>
      <c r="F89" s="16"/>
      <c r="G89" s="16"/>
      <c r="H89" s="16"/>
    </row>
    <row r="90" spans="1:16">
      <c r="A90" s="15" t="str">
        <f>KT!A26</f>
        <v xml:space="preserve">Sertifikāta Nr.: </v>
      </c>
      <c r="C90" s="16"/>
      <c r="D90" s="16"/>
      <c r="E90" s="16"/>
      <c r="F90" s="16"/>
      <c r="G90" s="16"/>
      <c r="H90" s="16"/>
    </row>
    <row r="91" spans="1:16">
      <c r="A91" s="17"/>
      <c r="C91" s="16"/>
      <c r="D91" s="16"/>
      <c r="E91" s="16"/>
      <c r="F91" s="16"/>
      <c r="G91" s="16"/>
      <c r="H91" s="16"/>
    </row>
    <row r="92" spans="1:16">
      <c r="A92" s="15" t="str">
        <f>KT!A28</f>
        <v xml:space="preserve">Pārbaudīja: </v>
      </c>
      <c r="C92" s="16"/>
      <c r="D92" s="16" t="str">
        <f>KT!C28</f>
        <v>2026. gada __.____</v>
      </c>
      <c r="E92" s="16"/>
      <c r="F92" s="16"/>
      <c r="G92" s="16"/>
      <c r="H92" s="16"/>
    </row>
    <row r="93" spans="1:16">
      <c r="A93" s="15" t="s">
        <v>41</v>
      </c>
      <c r="C93" s="16"/>
      <c r="D93" s="16"/>
      <c r="E93" s="16"/>
      <c r="F93" s="16"/>
      <c r="G93" s="16"/>
      <c r="H93" s="16"/>
    </row>
    <row r="94" spans="1:16">
      <c r="A94" s="15" t="str">
        <f>KT!A30</f>
        <v>Sertifikāta Nr.:</v>
      </c>
      <c r="C94" s="16"/>
      <c r="D94" s="16"/>
      <c r="E94" s="16"/>
      <c r="F94" s="16"/>
      <c r="G94" s="16"/>
      <c r="H94" s="16"/>
    </row>
    <row r="95" spans="1:16">
      <c r="B95" s="18"/>
      <c r="C95" s="16"/>
      <c r="D95" s="16"/>
      <c r="E95" s="16"/>
      <c r="F95" s="16"/>
      <c r="G95" s="16"/>
      <c r="H95" s="16"/>
    </row>
    <row r="96" spans="1:16">
      <c r="B96" s="19"/>
      <c r="C96" s="20"/>
      <c r="D96" s="19"/>
      <c r="F96" s="20"/>
      <c r="H96" s="16"/>
    </row>
  </sheetData>
  <mergeCells count="14">
    <mergeCell ref="L14:P14"/>
    <mergeCell ref="A16:P16"/>
    <mergeCell ref="A85:P85"/>
    <mergeCell ref="A86:J86"/>
    <mergeCell ref="A2:P2"/>
    <mergeCell ref="A3:P3"/>
    <mergeCell ref="A4:P4"/>
    <mergeCell ref="M11:N11"/>
    <mergeCell ref="A14:A15"/>
    <mergeCell ref="B14:B15"/>
    <mergeCell ref="C14:C15"/>
    <mergeCell ref="D14:D15"/>
    <mergeCell ref="E14:E15"/>
    <mergeCell ref="F14:K14"/>
  </mergeCells>
  <pageMargins left="0.7" right="0.7" top="0.75" bottom="0.75" header="0.3" footer="0.3"/>
  <pageSetup paperSize="9" scale="5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8C085-B413-4615-9B81-212BB308E288}">
  <sheetPr>
    <tabColor rgb="FFFFC000"/>
    <pageSetUpPr fitToPage="1"/>
  </sheetPr>
  <dimension ref="A2:P43"/>
  <sheetViews>
    <sheetView view="pageBreakPreview" topLeftCell="A15" zoomScale="80" zoomScaleNormal="85" zoomScaleSheetLayoutView="80" workbookViewId="0">
      <selection activeCell="C27" sqref="C27"/>
    </sheetView>
  </sheetViews>
  <sheetFormatPr defaultColWidth="9.1796875" defaultRowHeight="15.5"/>
  <cols>
    <col min="1" max="1" width="10.7265625" style="1" customWidth="1"/>
    <col min="2" max="2" width="9.26953125" style="1" customWidth="1"/>
    <col min="3" max="3" width="51.1796875" style="1" customWidth="1"/>
    <col min="4" max="4" width="8.26953125" style="1" customWidth="1"/>
    <col min="5" max="5" width="10.81640625" style="1" customWidth="1"/>
    <col min="6" max="11" width="10.453125" style="1" customWidth="1"/>
    <col min="12" max="16" width="13.81640625" style="1" customWidth="1"/>
    <col min="17" max="16384" width="9.1796875" style="1"/>
  </cols>
  <sheetData>
    <row r="2" spans="1:16">
      <c r="A2" s="80" t="s">
        <v>172</v>
      </c>
      <c r="B2" s="80"/>
      <c r="C2" s="80"/>
      <c r="D2" s="80"/>
      <c r="E2" s="80"/>
      <c r="F2" s="80"/>
      <c r="G2" s="80"/>
      <c r="H2" s="80"/>
      <c r="I2" s="80"/>
      <c r="J2" s="80"/>
      <c r="K2" s="80"/>
      <c r="L2" s="80"/>
      <c r="M2" s="80"/>
      <c r="N2" s="80"/>
      <c r="O2" s="80"/>
      <c r="P2" s="80"/>
    </row>
    <row r="3" spans="1:16">
      <c r="A3" s="81" t="str">
        <f>'KA1'!C19</f>
        <v>Iekšējie ūdensvada tīkli, aprīkojums</v>
      </c>
      <c r="B3" s="81"/>
      <c r="C3" s="81"/>
      <c r="D3" s="81"/>
      <c r="E3" s="81"/>
      <c r="F3" s="81"/>
      <c r="G3" s="81"/>
      <c r="H3" s="81"/>
      <c r="I3" s="81"/>
      <c r="J3" s="81"/>
      <c r="K3" s="81"/>
      <c r="L3" s="81"/>
      <c r="M3" s="81"/>
      <c r="N3" s="81"/>
      <c r="O3" s="81"/>
      <c r="P3" s="81"/>
    </row>
    <row r="4" spans="1:16">
      <c r="A4" s="80" t="s">
        <v>48</v>
      </c>
      <c r="B4" s="80"/>
      <c r="C4" s="80"/>
      <c r="D4" s="80"/>
      <c r="E4" s="80"/>
      <c r="F4" s="80"/>
      <c r="G4" s="80"/>
      <c r="H4" s="80"/>
      <c r="I4" s="80"/>
      <c r="J4" s="80"/>
      <c r="K4" s="80"/>
      <c r="L4" s="80"/>
      <c r="M4" s="80"/>
      <c r="N4" s="80"/>
      <c r="O4" s="80"/>
      <c r="P4" s="80"/>
    </row>
    <row r="5" spans="1:16">
      <c r="A5" s="49"/>
      <c r="B5" s="49"/>
      <c r="C5" s="49"/>
      <c r="D5" s="49"/>
      <c r="E5" s="49"/>
      <c r="F5" s="49"/>
      <c r="G5" s="49"/>
      <c r="H5" s="49"/>
      <c r="I5" s="49"/>
      <c r="J5" s="49"/>
      <c r="K5" s="49"/>
      <c r="L5" s="49"/>
      <c r="M5" s="49"/>
      <c r="N5" s="49"/>
      <c r="O5" s="49"/>
      <c r="P5" s="49"/>
    </row>
    <row r="6" spans="1:16">
      <c r="A6" s="1" t="s">
        <v>10</v>
      </c>
      <c r="C6" s="50" t="str">
        <f>KT!B9</f>
        <v>3.stāva telpu grupas vienkāršotā pārbūve Pasta ielā 43, Jelgavā</v>
      </c>
      <c r="D6" s="50"/>
      <c r="E6" s="50"/>
      <c r="F6" s="50"/>
      <c r="G6" s="50"/>
      <c r="H6" s="50"/>
      <c r="I6" s="50"/>
      <c r="J6" s="50"/>
      <c r="K6" s="50"/>
      <c r="L6" s="50"/>
      <c r="M6" s="50"/>
      <c r="N6" s="50"/>
      <c r="O6" s="50"/>
      <c r="P6" s="50"/>
    </row>
    <row r="7" spans="1:16">
      <c r="A7" s="1" t="s">
        <v>11</v>
      </c>
      <c r="C7" s="50" t="str">
        <f>KT!B10</f>
        <v>Biroju ēka</v>
      </c>
    </row>
    <row r="8" spans="1:16">
      <c r="A8" s="1" t="s">
        <v>0</v>
      </c>
      <c r="C8" s="50" t="str">
        <f>KT!B11</f>
        <v>Pasta ielā 43, Jelgava, LV-3001</v>
      </c>
      <c r="D8" s="51"/>
      <c r="E8" s="51"/>
      <c r="F8" s="51"/>
      <c r="G8" s="51"/>
      <c r="H8" s="51"/>
      <c r="I8" s="51"/>
      <c r="J8" s="51"/>
      <c r="K8" s="51"/>
      <c r="L8" s="51"/>
      <c r="M8" s="51"/>
      <c r="N8" s="51"/>
      <c r="O8" s="51"/>
      <c r="P8" s="51"/>
    </row>
    <row r="9" spans="1:16">
      <c r="A9" s="1" t="s">
        <v>1</v>
      </c>
      <c r="C9" s="50">
        <f>KT!B12</f>
        <v>0</v>
      </c>
      <c r="D9" s="51"/>
      <c r="E9" s="51"/>
      <c r="F9" s="51"/>
      <c r="G9" s="51"/>
      <c r="H9" s="51"/>
      <c r="I9" s="51"/>
      <c r="J9" s="51"/>
      <c r="K9" s="51"/>
      <c r="L9" s="51"/>
      <c r="M9" s="51"/>
      <c r="N9" s="51"/>
      <c r="O9" s="51"/>
      <c r="P9" s="51"/>
    </row>
    <row r="11" spans="1:16">
      <c r="A11" s="1" t="s">
        <v>53</v>
      </c>
      <c r="M11" s="82" t="s">
        <v>2</v>
      </c>
      <c r="N11" s="82"/>
      <c r="O11" s="52">
        <f>P33</f>
        <v>0</v>
      </c>
      <c r="P11" s="1" t="s">
        <v>3</v>
      </c>
    </row>
    <row r="12" spans="1:16">
      <c r="E12" s="49"/>
      <c r="N12" s="53" t="s">
        <v>42</v>
      </c>
      <c r="O12" s="1" t="str">
        <f>KT!C28</f>
        <v>2026. gada __.____</v>
      </c>
    </row>
    <row r="13" spans="1:16">
      <c r="E13" s="49"/>
    </row>
    <row r="14" spans="1:16">
      <c r="A14" s="83" t="s">
        <v>23</v>
      </c>
      <c r="B14" s="83" t="s">
        <v>9</v>
      </c>
      <c r="C14" s="74" t="s">
        <v>12</v>
      </c>
      <c r="D14" s="83" t="s">
        <v>4</v>
      </c>
      <c r="E14" s="84" t="s">
        <v>5</v>
      </c>
      <c r="F14" s="74" t="s">
        <v>13</v>
      </c>
      <c r="G14" s="74"/>
      <c r="H14" s="74"/>
      <c r="I14" s="74"/>
      <c r="J14" s="74"/>
      <c r="K14" s="74"/>
      <c r="L14" s="74" t="s">
        <v>14</v>
      </c>
      <c r="M14" s="74"/>
      <c r="N14" s="74"/>
      <c r="O14" s="74"/>
      <c r="P14" s="74"/>
    </row>
    <row r="15" spans="1:16" ht="112.5" customHeight="1">
      <c r="A15" s="83"/>
      <c r="B15" s="83"/>
      <c r="C15" s="74"/>
      <c r="D15" s="83"/>
      <c r="E15" s="84"/>
      <c r="F15" s="54" t="s">
        <v>6</v>
      </c>
      <c r="G15" s="54" t="s">
        <v>16</v>
      </c>
      <c r="H15" s="54" t="s">
        <v>15</v>
      </c>
      <c r="I15" s="54" t="s">
        <v>17</v>
      </c>
      <c r="J15" s="54" t="s">
        <v>18</v>
      </c>
      <c r="K15" s="54" t="s">
        <v>19</v>
      </c>
      <c r="L15" s="54" t="s">
        <v>7</v>
      </c>
      <c r="M15" s="54" t="s">
        <v>15</v>
      </c>
      <c r="N15" s="54" t="s">
        <v>17</v>
      </c>
      <c r="O15" s="54" t="s">
        <v>18</v>
      </c>
      <c r="P15" s="54" t="s">
        <v>20</v>
      </c>
    </row>
    <row r="16" spans="1:16">
      <c r="A16" s="75"/>
      <c r="B16" s="75"/>
      <c r="C16" s="75"/>
      <c r="D16" s="75"/>
      <c r="E16" s="75"/>
      <c r="F16" s="76"/>
      <c r="G16" s="76"/>
      <c r="H16" s="76"/>
      <c r="I16" s="76"/>
      <c r="J16" s="76"/>
      <c r="K16" s="76"/>
      <c r="L16" s="76"/>
      <c r="M16" s="76"/>
      <c r="N16" s="76"/>
      <c r="O16" s="76"/>
      <c r="P16" s="77"/>
    </row>
    <row r="17" spans="1:16">
      <c r="A17" s="56">
        <v>1</v>
      </c>
      <c r="B17" s="57"/>
      <c r="C17" s="64" t="s">
        <v>86</v>
      </c>
      <c r="D17" s="59" t="s">
        <v>58</v>
      </c>
      <c r="E17" s="41">
        <v>8</v>
      </c>
      <c r="F17" s="40"/>
      <c r="G17" s="40"/>
      <c r="H17" s="40"/>
      <c r="I17" s="40"/>
      <c r="J17" s="40"/>
      <c r="K17" s="40">
        <f>SUM(H17:J17)</f>
        <v>0</v>
      </c>
      <c r="L17" s="40">
        <f>ROUND(E17*F17,2)</f>
        <v>0</v>
      </c>
      <c r="M17" s="40">
        <f>ROUND(E17*H17,2)</f>
        <v>0</v>
      </c>
      <c r="N17" s="40">
        <f>ROUND(E17*I17,2)</f>
        <v>0</v>
      </c>
      <c r="O17" s="40">
        <f>ROUND(E17*J17,2)</f>
        <v>0</v>
      </c>
      <c r="P17" s="40">
        <f>SUM(M17:O17)</f>
        <v>0</v>
      </c>
    </row>
    <row r="18" spans="1:16">
      <c r="A18" s="56">
        <v>2</v>
      </c>
      <c r="B18" s="57"/>
      <c r="C18" s="64" t="s">
        <v>87</v>
      </c>
      <c r="D18" s="59" t="s">
        <v>58</v>
      </c>
      <c r="E18" s="41">
        <v>8</v>
      </c>
      <c r="F18" s="40"/>
      <c r="G18" s="40"/>
      <c r="H18" s="40"/>
      <c r="I18" s="40"/>
      <c r="J18" s="40"/>
      <c r="K18" s="40">
        <f t="shared" ref="K18:K31" si="0">SUM(H18:J18)</f>
        <v>0</v>
      </c>
      <c r="L18" s="40">
        <f t="shared" ref="L18:L31" si="1">ROUND(E18*F18,2)</f>
        <v>0</v>
      </c>
      <c r="M18" s="40">
        <f t="shared" ref="M18:M31" si="2">ROUND(E18*H18,2)</f>
        <v>0</v>
      </c>
      <c r="N18" s="40">
        <f t="shared" ref="N18:N31" si="3">ROUND(E18*I18,2)</f>
        <v>0</v>
      </c>
      <c r="O18" s="40">
        <f t="shared" ref="O18:O31" si="4">ROUND(E18*J18,2)</f>
        <v>0</v>
      </c>
      <c r="P18" s="40">
        <f t="shared" ref="P18:P31" si="5">SUM(M18:O18)</f>
        <v>0</v>
      </c>
    </row>
    <row r="19" spans="1:16">
      <c r="A19" s="56">
        <v>3</v>
      </c>
      <c r="B19" s="57"/>
      <c r="C19" s="58" t="s">
        <v>76</v>
      </c>
      <c r="D19" s="59" t="s">
        <v>56</v>
      </c>
      <c r="E19" s="41">
        <v>2</v>
      </c>
      <c r="F19" s="40"/>
      <c r="G19" s="40"/>
      <c r="H19" s="40"/>
      <c r="I19" s="40"/>
      <c r="J19" s="40"/>
      <c r="K19" s="40">
        <f t="shared" si="0"/>
        <v>0</v>
      </c>
      <c r="L19" s="40">
        <f t="shared" si="1"/>
        <v>0</v>
      </c>
      <c r="M19" s="40">
        <f t="shared" si="2"/>
        <v>0</v>
      </c>
      <c r="N19" s="40">
        <f t="shared" si="3"/>
        <v>0</v>
      </c>
      <c r="O19" s="40">
        <f t="shared" si="4"/>
        <v>0</v>
      </c>
      <c r="P19" s="40">
        <f t="shared" si="5"/>
        <v>0</v>
      </c>
    </row>
    <row r="20" spans="1:16">
      <c r="A20" s="56">
        <v>4</v>
      </c>
      <c r="B20" s="57"/>
      <c r="C20" s="58" t="s">
        <v>77</v>
      </c>
      <c r="D20" s="59" t="s">
        <v>56</v>
      </c>
      <c r="E20" s="41">
        <v>7</v>
      </c>
      <c r="F20" s="40"/>
      <c r="G20" s="40"/>
      <c r="H20" s="40"/>
      <c r="I20" s="40"/>
      <c r="J20" s="40"/>
      <c r="K20" s="40">
        <f t="shared" si="0"/>
        <v>0</v>
      </c>
      <c r="L20" s="40">
        <f t="shared" si="1"/>
        <v>0</v>
      </c>
      <c r="M20" s="40">
        <f t="shared" si="2"/>
        <v>0</v>
      </c>
      <c r="N20" s="40">
        <f t="shared" si="3"/>
        <v>0</v>
      </c>
      <c r="O20" s="40">
        <f t="shared" si="4"/>
        <v>0</v>
      </c>
      <c r="P20" s="40">
        <f t="shared" si="5"/>
        <v>0</v>
      </c>
    </row>
    <row r="21" spans="1:16" ht="46.5">
      <c r="A21" s="56">
        <v>5</v>
      </c>
      <c r="B21" s="57"/>
      <c r="C21" s="58" t="s">
        <v>133</v>
      </c>
      <c r="D21" s="59" t="s">
        <v>56</v>
      </c>
      <c r="E21" s="41">
        <v>1</v>
      </c>
      <c r="F21" s="40"/>
      <c r="G21" s="40"/>
      <c r="H21" s="40"/>
      <c r="I21" s="40"/>
      <c r="J21" s="40"/>
      <c r="K21" s="40">
        <f t="shared" si="0"/>
        <v>0</v>
      </c>
      <c r="L21" s="40">
        <f t="shared" si="1"/>
        <v>0</v>
      </c>
      <c r="M21" s="40">
        <f t="shared" si="2"/>
        <v>0</v>
      </c>
      <c r="N21" s="40">
        <f t="shared" si="3"/>
        <v>0</v>
      </c>
      <c r="O21" s="40">
        <f t="shared" si="4"/>
        <v>0</v>
      </c>
      <c r="P21" s="40">
        <f t="shared" si="5"/>
        <v>0</v>
      </c>
    </row>
    <row r="22" spans="1:16" ht="46.5">
      <c r="A22" s="56">
        <v>6</v>
      </c>
      <c r="B22" s="57"/>
      <c r="C22" s="58" t="s">
        <v>132</v>
      </c>
      <c r="D22" s="59" t="s">
        <v>64</v>
      </c>
      <c r="E22" s="41">
        <v>1</v>
      </c>
      <c r="F22" s="40"/>
      <c r="G22" s="40"/>
      <c r="H22" s="40"/>
      <c r="I22" s="40"/>
      <c r="J22" s="40"/>
      <c r="K22" s="40">
        <f t="shared" si="0"/>
        <v>0</v>
      </c>
      <c r="L22" s="40">
        <f t="shared" si="1"/>
        <v>0</v>
      </c>
      <c r="M22" s="40">
        <f t="shared" si="2"/>
        <v>0</v>
      </c>
      <c r="N22" s="40">
        <f t="shared" si="3"/>
        <v>0</v>
      </c>
      <c r="O22" s="40">
        <f t="shared" si="4"/>
        <v>0</v>
      </c>
      <c r="P22" s="40">
        <f t="shared" si="5"/>
        <v>0</v>
      </c>
    </row>
    <row r="23" spans="1:16">
      <c r="A23" s="56">
        <v>7</v>
      </c>
      <c r="B23" s="57"/>
      <c r="C23" s="64" t="s">
        <v>78</v>
      </c>
      <c r="D23" s="59" t="s">
        <v>58</v>
      </c>
      <c r="E23" s="41">
        <v>8</v>
      </c>
      <c r="F23" s="40"/>
      <c r="G23" s="40"/>
      <c r="H23" s="40"/>
      <c r="I23" s="40"/>
      <c r="J23" s="40"/>
      <c r="K23" s="40">
        <f t="shared" si="0"/>
        <v>0</v>
      </c>
      <c r="L23" s="40">
        <f t="shared" si="1"/>
        <v>0</v>
      </c>
      <c r="M23" s="40">
        <f t="shared" si="2"/>
        <v>0</v>
      </c>
      <c r="N23" s="40">
        <f t="shared" si="3"/>
        <v>0</v>
      </c>
      <c r="O23" s="40">
        <f t="shared" si="4"/>
        <v>0</v>
      </c>
      <c r="P23" s="40">
        <f t="shared" si="5"/>
        <v>0</v>
      </c>
    </row>
    <row r="24" spans="1:16">
      <c r="A24" s="56">
        <v>8</v>
      </c>
      <c r="B24" s="57"/>
      <c r="C24" s="58" t="s">
        <v>79</v>
      </c>
      <c r="D24" s="59" t="s">
        <v>58</v>
      </c>
      <c r="E24" s="41">
        <v>8</v>
      </c>
      <c r="F24" s="40"/>
      <c r="G24" s="40"/>
      <c r="H24" s="40"/>
      <c r="I24" s="40"/>
      <c r="J24" s="40"/>
      <c r="K24" s="40">
        <f t="shared" si="0"/>
        <v>0</v>
      </c>
      <c r="L24" s="40">
        <f t="shared" si="1"/>
        <v>0</v>
      </c>
      <c r="M24" s="40">
        <f t="shared" si="2"/>
        <v>0</v>
      </c>
      <c r="N24" s="40">
        <f t="shared" si="3"/>
        <v>0</v>
      </c>
      <c r="O24" s="40">
        <f t="shared" si="4"/>
        <v>0</v>
      </c>
      <c r="P24" s="40">
        <f t="shared" si="5"/>
        <v>0</v>
      </c>
    </row>
    <row r="25" spans="1:16" ht="31">
      <c r="A25" s="56">
        <v>9</v>
      </c>
      <c r="B25" s="57"/>
      <c r="C25" s="58" t="s">
        <v>83</v>
      </c>
      <c r="D25" s="59" t="s">
        <v>64</v>
      </c>
      <c r="E25" s="41">
        <v>1</v>
      </c>
      <c r="F25" s="40"/>
      <c r="G25" s="40"/>
      <c r="H25" s="40"/>
      <c r="I25" s="40"/>
      <c r="J25" s="40"/>
      <c r="K25" s="40">
        <f t="shared" si="0"/>
        <v>0</v>
      </c>
      <c r="L25" s="40">
        <f t="shared" si="1"/>
        <v>0</v>
      </c>
      <c r="M25" s="40">
        <f t="shared" si="2"/>
        <v>0</v>
      </c>
      <c r="N25" s="40">
        <f t="shared" si="3"/>
        <v>0</v>
      </c>
      <c r="O25" s="40">
        <f t="shared" si="4"/>
        <v>0</v>
      </c>
      <c r="P25" s="40">
        <f t="shared" si="5"/>
        <v>0</v>
      </c>
    </row>
    <row r="26" spans="1:16">
      <c r="A26" s="56">
        <v>10</v>
      </c>
      <c r="B26" s="57"/>
      <c r="C26" s="58" t="s">
        <v>80</v>
      </c>
      <c r="D26" s="59" t="s">
        <v>56</v>
      </c>
      <c r="E26" s="41">
        <v>1</v>
      </c>
      <c r="F26" s="40"/>
      <c r="G26" s="40"/>
      <c r="H26" s="40"/>
      <c r="I26" s="40"/>
      <c r="J26" s="40"/>
      <c r="K26" s="40">
        <f t="shared" si="0"/>
        <v>0</v>
      </c>
      <c r="L26" s="40">
        <f t="shared" si="1"/>
        <v>0</v>
      </c>
      <c r="M26" s="40">
        <f t="shared" si="2"/>
        <v>0</v>
      </c>
      <c r="N26" s="40">
        <f t="shared" si="3"/>
        <v>0</v>
      </c>
      <c r="O26" s="40">
        <f t="shared" si="4"/>
        <v>0</v>
      </c>
      <c r="P26" s="40">
        <f t="shared" si="5"/>
        <v>0</v>
      </c>
    </row>
    <row r="27" spans="1:16" ht="31">
      <c r="A27" s="56">
        <v>11</v>
      </c>
      <c r="B27" s="57"/>
      <c r="C27" s="58" t="s">
        <v>84</v>
      </c>
      <c r="D27" s="59" t="s">
        <v>64</v>
      </c>
      <c r="E27" s="41">
        <v>1</v>
      </c>
      <c r="F27" s="40"/>
      <c r="G27" s="40"/>
      <c r="H27" s="40"/>
      <c r="I27" s="40"/>
      <c r="J27" s="40"/>
      <c r="K27" s="40">
        <f t="shared" si="0"/>
        <v>0</v>
      </c>
      <c r="L27" s="40">
        <f t="shared" si="1"/>
        <v>0</v>
      </c>
      <c r="M27" s="40">
        <f t="shared" si="2"/>
        <v>0</v>
      </c>
      <c r="N27" s="40">
        <f t="shared" si="3"/>
        <v>0</v>
      </c>
      <c r="O27" s="40">
        <f t="shared" si="4"/>
        <v>0</v>
      </c>
      <c r="P27" s="40">
        <f t="shared" si="5"/>
        <v>0</v>
      </c>
    </row>
    <row r="28" spans="1:16" ht="31">
      <c r="A28" s="56">
        <v>12</v>
      </c>
      <c r="B28" s="57"/>
      <c r="C28" s="58" t="s">
        <v>85</v>
      </c>
      <c r="D28" s="59" t="s">
        <v>64</v>
      </c>
      <c r="E28" s="41">
        <v>2</v>
      </c>
      <c r="F28" s="40"/>
      <c r="G28" s="40"/>
      <c r="H28" s="40"/>
      <c r="I28" s="40"/>
      <c r="J28" s="40"/>
      <c r="K28" s="40">
        <f t="shared" si="0"/>
        <v>0</v>
      </c>
      <c r="L28" s="40">
        <f t="shared" si="1"/>
        <v>0</v>
      </c>
      <c r="M28" s="40">
        <f t="shared" si="2"/>
        <v>0</v>
      </c>
      <c r="N28" s="40">
        <f t="shared" si="3"/>
        <v>0</v>
      </c>
      <c r="O28" s="40">
        <f t="shared" si="4"/>
        <v>0</v>
      </c>
      <c r="P28" s="40">
        <f t="shared" si="5"/>
        <v>0</v>
      </c>
    </row>
    <row r="29" spans="1:16">
      <c r="A29" s="56">
        <v>13</v>
      </c>
      <c r="B29" s="57"/>
      <c r="C29" s="64" t="s">
        <v>81</v>
      </c>
      <c r="D29" s="59" t="s">
        <v>64</v>
      </c>
      <c r="E29" s="41">
        <v>2</v>
      </c>
      <c r="F29" s="40"/>
      <c r="G29" s="40"/>
      <c r="H29" s="40"/>
      <c r="I29" s="40"/>
      <c r="J29" s="40"/>
      <c r="K29" s="40">
        <f t="shared" si="0"/>
        <v>0</v>
      </c>
      <c r="L29" s="40">
        <f t="shared" si="1"/>
        <v>0</v>
      </c>
      <c r="M29" s="40">
        <f t="shared" si="2"/>
        <v>0</v>
      </c>
      <c r="N29" s="40">
        <f t="shared" si="3"/>
        <v>0</v>
      </c>
      <c r="O29" s="40">
        <f t="shared" si="4"/>
        <v>0</v>
      </c>
      <c r="P29" s="40">
        <f t="shared" si="5"/>
        <v>0</v>
      </c>
    </row>
    <row r="30" spans="1:16">
      <c r="A30" s="56">
        <v>14</v>
      </c>
      <c r="B30" s="57"/>
      <c r="C30" s="64" t="s">
        <v>82</v>
      </c>
      <c r="D30" s="59" t="s">
        <v>64</v>
      </c>
      <c r="E30" s="41">
        <v>1</v>
      </c>
      <c r="F30" s="40"/>
      <c r="G30" s="40"/>
      <c r="H30" s="40"/>
      <c r="I30" s="40"/>
      <c r="J30" s="40"/>
      <c r="K30" s="40">
        <f t="shared" si="0"/>
        <v>0</v>
      </c>
      <c r="L30" s="40">
        <f t="shared" si="1"/>
        <v>0</v>
      </c>
      <c r="M30" s="40">
        <f t="shared" si="2"/>
        <v>0</v>
      </c>
      <c r="N30" s="40">
        <f t="shared" si="3"/>
        <v>0</v>
      </c>
      <c r="O30" s="40">
        <f t="shared" si="4"/>
        <v>0</v>
      </c>
      <c r="P30" s="40">
        <f t="shared" si="5"/>
        <v>0</v>
      </c>
    </row>
    <row r="31" spans="1:16">
      <c r="A31" s="56">
        <v>15</v>
      </c>
      <c r="B31" s="57"/>
      <c r="C31" s="58" t="s">
        <v>73</v>
      </c>
      <c r="D31" s="59" t="s">
        <v>64</v>
      </c>
      <c r="E31" s="41">
        <v>1</v>
      </c>
      <c r="F31" s="40"/>
      <c r="G31" s="40"/>
      <c r="H31" s="40"/>
      <c r="I31" s="40"/>
      <c r="J31" s="40"/>
      <c r="K31" s="40">
        <f t="shared" si="0"/>
        <v>0</v>
      </c>
      <c r="L31" s="40">
        <f t="shared" si="1"/>
        <v>0</v>
      </c>
      <c r="M31" s="40">
        <f t="shared" si="2"/>
        <v>0</v>
      </c>
      <c r="N31" s="40">
        <f t="shared" si="3"/>
        <v>0</v>
      </c>
      <c r="O31" s="40">
        <f t="shared" si="4"/>
        <v>0</v>
      </c>
      <c r="P31" s="40">
        <f t="shared" si="5"/>
        <v>0</v>
      </c>
    </row>
    <row r="32" spans="1:16">
      <c r="A32" s="78"/>
      <c r="B32" s="78"/>
      <c r="C32" s="78"/>
      <c r="D32" s="78"/>
      <c r="E32" s="78"/>
      <c r="F32" s="78"/>
      <c r="G32" s="78"/>
      <c r="H32" s="78"/>
      <c r="I32" s="78"/>
      <c r="J32" s="78"/>
      <c r="K32" s="78"/>
      <c r="L32" s="78"/>
      <c r="M32" s="78"/>
      <c r="N32" s="78"/>
      <c r="O32" s="78"/>
      <c r="P32" s="78"/>
    </row>
    <row r="33" spans="1:16">
      <c r="A33" s="79" t="s">
        <v>49</v>
      </c>
      <c r="B33" s="79"/>
      <c r="C33" s="79"/>
      <c r="D33" s="79"/>
      <c r="E33" s="79"/>
      <c r="F33" s="79"/>
      <c r="G33" s="79"/>
      <c r="H33" s="79"/>
      <c r="I33" s="79"/>
      <c r="J33" s="79"/>
      <c r="K33" s="43"/>
      <c r="L33" s="44">
        <f>SUM(L17:L32)</f>
        <v>0</v>
      </c>
      <c r="M33" s="44">
        <f>SUM(M17:M32)</f>
        <v>0</v>
      </c>
      <c r="N33" s="44">
        <f>SUM(N17:N32)</f>
        <v>0</v>
      </c>
      <c r="O33" s="44">
        <f>SUM(O17:O32)</f>
        <v>0</v>
      </c>
      <c r="P33" s="44">
        <f>SUM(P17:P32)</f>
        <v>0</v>
      </c>
    </row>
    <row r="34" spans="1:16">
      <c r="A34" s="60"/>
      <c r="B34" s="60"/>
      <c r="C34" s="60"/>
      <c r="D34" s="60"/>
      <c r="E34" s="60"/>
      <c r="F34" s="60"/>
      <c r="G34" s="60"/>
      <c r="H34" s="60"/>
      <c r="I34" s="60"/>
      <c r="J34" s="60"/>
      <c r="K34" s="45"/>
      <c r="L34" s="61"/>
      <c r="M34" s="61"/>
      <c r="N34" s="61"/>
      <c r="O34" s="61"/>
      <c r="P34" s="62"/>
    </row>
    <row r="35" spans="1:16">
      <c r="A35" s="15" t="str">
        <f>KT!A24</f>
        <v xml:space="preserve">Sastādīja: </v>
      </c>
      <c r="C35" s="16"/>
      <c r="D35" s="16" t="str">
        <f>KT!C28</f>
        <v>2026. gada __.____</v>
      </c>
      <c r="E35" s="16"/>
      <c r="F35" s="16"/>
      <c r="G35" s="16"/>
      <c r="H35" s="16"/>
    </row>
    <row r="36" spans="1:16">
      <c r="A36" s="15" t="s">
        <v>40</v>
      </c>
      <c r="C36" s="16"/>
      <c r="D36" s="16"/>
      <c r="E36" s="16"/>
      <c r="F36" s="16"/>
      <c r="G36" s="16"/>
      <c r="H36" s="16"/>
    </row>
    <row r="37" spans="1:16">
      <c r="A37" s="15" t="str">
        <f>KT!A26</f>
        <v xml:space="preserve">Sertifikāta Nr.: </v>
      </c>
      <c r="C37" s="16"/>
      <c r="D37" s="16"/>
      <c r="E37" s="16"/>
      <c r="F37" s="16"/>
      <c r="G37" s="16"/>
      <c r="H37" s="16"/>
    </row>
    <row r="38" spans="1:16">
      <c r="A38" s="17"/>
      <c r="C38" s="16"/>
      <c r="D38" s="16"/>
      <c r="E38" s="16"/>
      <c r="F38" s="16"/>
      <c r="G38" s="16"/>
      <c r="H38" s="16"/>
    </row>
    <row r="39" spans="1:16">
      <c r="A39" s="15" t="str">
        <f>KT!A28</f>
        <v xml:space="preserve">Pārbaudīja: </v>
      </c>
      <c r="C39" s="16"/>
      <c r="D39" s="16" t="str">
        <f>KT!C28</f>
        <v>2026. gada __.____</v>
      </c>
      <c r="E39" s="16"/>
      <c r="F39" s="16"/>
      <c r="G39" s="16"/>
      <c r="H39" s="16"/>
    </row>
    <row r="40" spans="1:16">
      <c r="A40" s="15" t="s">
        <v>41</v>
      </c>
      <c r="C40" s="16"/>
      <c r="D40" s="16"/>
      <c r="E40" s="16"/>
      <c r="F40" s="16"/>
      <c r="G40" s="16"/>
      <c r="H40" s="16"/>
    </row>
    <row r="41" spans="1:16">
      <c r="A41" s="15" t="str">
        <f>KT!A30</f>
        <v>Sertifikāta Nr.:</v>
      </c>
      <c r="C41" s="16"/>
      <c r="D41" s="16"/>
      <c r="E41" s="16"/>
      <c r="F41" s="16"/>
      <c r="G41" s="16"/>
      <c r="H41" s="16"/>
    </row>
    <row r="42" spans="1:16">
      <c r="B42" s="18"/>
      <c r="C42" s="16"/>
      <c r="D42" s="16"/>
      <c r="E42" s="16"/>
      <c r="F42" s="16"/>
      <c r="G42" s="16"/>
      <c r="H42" s="16"/>
    </row>
    <row r="43" spans="1:16">
      <c r="B43" s="19"/>
      <c r="C43" s="20"/>
      <c r="D43" s="19"/>
      <c r="F43" s="20"/>
      <c r="H43" s="16"/>
    </row>
  </sheetData>
  <mergeCells count="14">
    <mergeCell ref="L14:P14"/>
    <mergeCell ref="A16:P16"/>
    <mergeCell ref="A32:P32"/>
    <mergeCell ref="A33:J33"/>
    <mergeCell ref="A2:P2"/>
    <mergeCell ref="A3:P3"/>
    <mergeCell ref="A4:P4"/>
    <mergeCell ref="M11:N11"/>
    <mergeCell ref="A14:A15"/>
    <mergeCell ref="B14:B15"/>
    <mergeCell ref="C14:C15"/>
    <mergeCell ref="D14:D15"/>
    <mergeCell ref="E14:E15"/>
    <mergeCell ref="F14:K14"/>
  </mergeCells>
  <pageMargins left="0.7" right="0.7" top="0.75" bottom="0.75" header="0.3" footer="0.3"/>
  <pageSetup paperSize="9" scale="5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61BEE-66DF-4D3B-BF74-7A143000DA3D}">
  <sheetPr>
    <tabColor rgb="FFFFC000"/>
    <pageSetUpPr fitToPage="1"/>
  </sheetPr>
  <dimension ref="A2:P45"/>
  <sheetViews>
    <sheetView view="pageBreakPreview" topLeftCell="A18" zoomScale="80" zoomScaleNormal="85" zoomScaleSheetLayoutView="80" workbookViewId="0">
      <selection activeCell="A33" sqref="A33"/>
    </sheetView>
  </sheetViews>
  <sheetFormatPr defaultColWidth="9.1796875" defaultRowHeight="15.5"/>
  <cols>
    <col min="1" max="1" width="10.7265625" style="1" customWidth="1"/>
    <col min="2" max="2" width="9.26953125" style="1" customWidth="1"/>
    <col min="3" max="3" width="51.1796875" style="1" customWidth="1"/>
    <col min="4" max="4" width="8.26953125" style="1" customWidth="1"/>
    <col min="5" max="5" width="10.81640625" style="1" customWidth="1"/>
    <col min="6" max="11" width="10.453125" style="1" customWidth="1"/>
    <col min="12" max="16" width="13.81640625" style="1" customWidth="1"/>
    <col min="17" max="16384" width="9.1796875" style="1"/>
  </cols>
  <sheetData>
    <row r="2" spans="1:16">
      <c r="A2" s="80" t="s">
        <v>72</v>
      </c>
      <c r="B2" s="80"/>
      <c r="C2" s="80"/>
      <c r="D2" s="80"/>
      <c r="E2" s="80"/>
      <c r="F2" s="80"/>
      <c r="G2" s="80"/>
      <c r="H2" s="80"/>
      <c r="I2" s="80"/>
      <c r="J2" s="80"/>
      <c r="K2" s="80"/>
      <c r="L2" s="80"/>
      <c r="M2" s="80"/>
      <c r="N2" s="80"/>
      <c r="O2" s="80"/>
      <c r="P2" s="80"/>
    </row>
    <row r="3" spans="1:16">
      <c r="A3" s="81" t="str">
        <f>'KA1'!C20</f>
        <v>Iekšējie kanalizācijas tīkli, aprīkojums</v>
      </c>
      <c r="B3" s="81"/>
      <c r="C3" s="81"/>
      <c r="D3" s="81"/>
      <c r="E3" s="81"/>
      <c r="F3" s="81"/>
      <c r="G3" s="81"/>
      <c r="H3" s="81"/>
      <c r="I3" s="81"/>
      <c r="J3" s="81"/>
      <c r="K3" s="81"/>
      <c r="L3" s="81"/>
      <c r="M3" s="81"/>
      <c r="N3" s="81"/>
      <c r="O3" s="81"/>
      <c r="P3" s="81"/>
    </row>
    <row r="4" spans="1:16">
      <c r="A4" s="80" t="s">
        <v>48</v>
      </c>
      <c r="B4" s="80"/>
      <c r="C4" s="80"/>
      <c r="D4" s="80"/>
      <c r="E4" s="80"/>
      <c r="F4" s="80"/>
      <c r="G4" s="80"/>
      <c r="H4" s="80"/>
      <c r="I4" s="80"/>
      <c r="J4" s="80"/>
      <c r="K4" s="80"/>
      <c r="L4" s="80"/>
      <c r="M4" s="80"/>
      <c r="N4" s="80"/>
      <c r="O4" s="80"/>
      <c r="P4" s="80"/>
    </row>
    <row r="5" spans="1:16">
      <c r="A5" s="49"/>
      <c r="B5" s="49"/>
      <c r="C5" s="49"/>
      <c r="D5" s="49"/>
      <c r="E5" s="49"/>
      <c r="F5" s="49"/>
      <c r="G5" s="49"/>
      <c r="H5" s="49"/>
      <c r="I5" s="49"/>
      <c r="J5" s="49"/>
      <c r="K5" s="49"/>
      <c r="L5" s="49"/>
      <c r="M5" s="49"/>
      <c r="N5" s="49"/>
      <c r="O5" s="49"/>
      <c r="P5" s="49"/>
    </row>
    <row r="6" spans="1:16">
      <c r="A6" s="1" t="s">
        <v>10</v>
      </c>
      <c r="C6" s="50" t="str">
        <f>KT!B9</f>
        <v>3.stāva telpu grupas vienkāršotā pārbūve Pasta ielā 43, Jelgavā</v>
      </c>
      <c r="D6" s="50"/>
      <c r="E6" s="50"/>
      <c r="F6" s="50"/>
      <c r="G6" s="50"/>
      <c r="H6" s="50"/>
      <c r="I6" s="50"/>
      <c r="J6" s="50"/>
      <c r="K6" s="50"/>
      <c r="L6" s="50"/>
      <c r="M6" s="50"/>
      <c r="N6" s="50"/>
      <c r="O6" s="50"/>
      <c r="P6" s="50"/>
    </row>
    <row r="7" spans="1:16">
      <c r="A7" s="1" t="s">
        <v>11</v>
      </c>
      <c r="C7" s="50" t="str">
        <f>KT!B10</f>
        <v>Biroju ēka</v>
      </c>
    </row>
    <row r="8" spans="1:16">
      <c r="A8" s="1" t="s">
        <v>0</v>
      </c>
      <c r="C8" s="50" t="str">
        <f>KT!B11</f>
        <v>Pasta ielā 43, Jelgava, LV-3001</v>
      </c>
      <c r="D8" s="51"/>
      <c r="E8" s="51"/>
      <c r="F8" s="51"/>
      <c r="G8" s="51"/>
      <c r="H8" s="51"/>
      <c r="I8" s="51"/>
      <c r="J8" s="51"/>
      <c r="K8" s="51"/>
      <c r="L8" s="51"/>
      <c r="M8" s="51"/>
      <c r="N8" s="51"/>
      <c r="O8" s="51"/>
      <c r="P8" s="51"/>
    </row>
    <row r="9" spans="1:16">
      <c r="A9" s="1" t="s">
        <v>1</v>
      </c>
      <c r="C9" s="50">
        <f>KT!B12</f>
        <v>0</v>
      </c>
      <c r="D9" s="51"/>
      <c r="E9" s="51"/>
      <c r="F9" s="51"/>
      <c r="G9" s="51"/>
      <c r="H9" s="51"/>
      <c r="I9" s="51"/>
      <c r="J9" s="51"/>
      <c r="K9" s="51"/>
      <c r="L9" s="51"/>
      <c r="M9" s="51"/>
      <c r="N9" s="51"/>
      <c r="O9" s="51"/>
      <c r="P9" s="51"/>
    </row>
    <row r="11" spans="1:16">
      <c r="A11" s="1" t="s">
        <v>53</v>
      </c>
      <c r="M11" s="82" t="s">
        <v>2</v>
      </c>
      <c r="N11" s="82"/>
      <c r="O11" s="52">
        <f>P35</f>
        <v>0</v>
      </c>
      <c r="P11" s="1" t="s">
        <v>3</v>
      </c>
    </row>
    <row r="12" spans="1:16">
      <c r="E12" s="49"/>
      <c r="N12" s="53" t="s">
        <v>42</v>
      </c>
      <c r="O12" s="1" t="str">
        <f>KT!C28</f>
        <v>2026. gada __.____</v>
      </c>
    </row>
    <row r="13" spans="1:16">
      <c r="E13" s="49"/>
    </row>
    <row r="14" spans="1:16">
      <c r="A14" s="83" t="s">
        <v>23</v>
      </c>
      <c r="B14" s="83" t="s">
        <v>9</v>
      </c>
      <c r="C14" s="74" t="s">
        <v>12</v>
      </c>
      <c r="D14" s="83" t="s">
        <v>4</v>
      </c>
      <c r="E14" s="84" t="s">
        <v>5</v>
      </c>
      <c r="F14" s="74" t="s">
        <v>13</v>
      </c>
      <c r="G14" s="74"/>
      <c r="H14" s="74"/>
      <c r="I14" s="74"/>
      <c r="J14" s="74"/>
      <c r="K14" s="74"/>
      <c r="L14" s="74" t="s">
        <v>14</v>
      </c>
      <c r="M14" s="74"/>
      <c r="N14" s="74"/>
      <c r="O14" s="74"/>
      <c r="P14" s="74"/>
    </row>
    <row r="15" spans="1:16" ht="144.75" customHeight="1">
      <c r="A15" s="83"/>
      <c r="B15" s="83"/>
      <c r="C15" s="74"/>
      <c r="D15" s="83"/>
      <c r="E15" s="84"/>
      <c r="F15" s="54" t="s">
        <v>6</v>
      </c>
      <c r="G15" s="54" t="s">
        <v>16</v>
      </c>
      <c r="H15" s="54" t="s">
        <v>15</v>
      </c>
      <c r="I15" s="54" t="s">
        <v>17</v>
      </c>
      <c r="J15" s="54" t="s">
        <v>18</v>
      </c>
      <c r="K15" s="54" t="s">
        <v>19</v>
      </c>
      <c r="L15" s="54" t="s">
        <v>7</v>
      </c>
      <c r="M15" s="54" t="s">
        <v>15</v>
      </c>
      <c r="N15" s="54" t="s">
        <v>17</v>
      </c>
      <c r="O15" s="54" t="s">
        <v>18</v>
      </c>
      <c r="P15" s="54" t="s">
        <v>20</v>
      </c>
    </row>
    <row r="16" spans="1:16">
      <c r="A16" s="75"/>
      <c r="B16" s="75"/>
      <c r="C16" s="75"/>
      <c r="D16" s="75"/>
      <c r="E16" s="75"/>
      <c r="F16" s="76"/>
      <c r="G16" s="76"/>
      <c r="H16" s="76"/>
      <c r="I16" s="76"/>
      <c r="J16" s="76"/>
      <c r="K16" s="76"/>
      <c r="L16" s="76"/>
      <c r="M16" s="76"/>
      <c r="N16" s="76"/>
      <c r="O16" s="76"/>
      <c r="P16" s="77"/>
    </row>
    <row r="17" spans="1:16">
      <c r="A17" s="56">
        <v>1</v>
      </c>
      <c r="B17" s="57"/>
      <c r="C17" s="64" t="s">
        <v>88</v>
      </c>
      <c r="D17" s="59" t="s">
        <v>58</v>
      </c>
      <c r="E17" s="41">
        <v>11</v>
      </c>
      <c r="F17" s="40"/>
      <c r="G17" s="40"/>
      <c r="H17" s="40"/>
      <c r="I17" s="40"/>
      <c r="J17" s="40"/>
      <c r="K17" s="40">
        <f>SUM(H17:J17)</f>
        <v>0</v>
      </c>
      <c r="L17" s="40">
        <f>ROUND(E17*F17,2)</f>
        <v>0</v>
      </c>
      <c r="M17" s="40">
        <f>ROUND(E17*H17,2)</f>
        <v>0</v>
      </c>
      <c r="N17" s="40">
        <f>ROUND(E17*I17,2)</f>
        <v>0</v>
      </c>
      <c r="O17" s="40">
        <f>ROUND(E17*J17,2)</f>
        <v>0</v>
      </c>
      <c r="P17" s="40">
        <f>SUM(M17:O17)</f>
        <v>0</v>
      </c>
    </row>
    <row r="18" spans="1:16">
      <c r="A18" s="56">
        <v>2</v>
      </c>
      <c r="B18" s="57"/>
      <c r="C18" s="64" t="s">
        <v>89</v>
      </c>
      <c r="D18" s="59" t="s">
        <v>58</v>
      </c>
      <c r="E18" s="41">
        <v>3</v>
      </c>
      <c r="F18" s="40"/>
      <c r="G18" s="40"/>
      <c r="H18" s="40"/>
      <c r="I18" s="40"/>
      <c r="J18" s="40"/>
      <c r="K18" s="40">
        <f t="shared" ref="K18:K33" si="0">SUM(H18:J18)</f>
        <v>0</v>
      </c>
      <c r="L18" s="40">
        <f t="shared" ref="L18:L33" si="1">ROUND(E18*F18,2)</f>
        <v>0</v>
      </c>
      <c r="M18" s="40">
        <f t="shared" ref="M18:M33" si="2">ROUND(E18*H18,2)</f>
        <v>0</v>
      </c>
      <c r="N18" s="40">
        <f t="shared" ref="N18:N33" si="3">ROUND(E18*I18,2)</f>
        <v>0</v>
      </c>
      <c r="O18" s="40">
        <f t="shared" ref="O18:O33" si="4">ROUND(E18*J18,2)</f>
        <v>0</v>
      </c>
      <c r="P18" s="40">
        <f t="shared" ref="P18:P33" si="5">SUM(M18:O18)</f>
        <v>0</v>
      </c>
    </row>
    <row r="19" spans="1:16" ht="46.5">
      <c r="A19" s="56">
        <v>3</v>
      </c>
      <c r="B19" s="57"/>
      <c r="C19" s="58" t="s">
        <v>135</v>
      </c>
      <c r="D19" s="59" t="s">
        <v>56</v>
      </c>
      <c r="E19" s="41">
        <v>1</v>
      </c>
      <c r="F19" s="40"/>
      <c r="G19" s="40"/>
      <c r="H19" s="40"/>
      <c r="I19" s="40"/>
      <c r="J19" s="40"/>
      <c r="K19" s="40">
        <f t="shared" si="0"/>
        <v>0</v>
      </c>
      <c r="L19" s="40">
        <f t="shared" si="1"/>
        <v>0</v>
      </c>
      <c r="M19" s="40">
        <f t="shared" si="2"/>
        <v>0</v>
      </c>
      <c r="N19" s="40">
        <f t="shared" si="3"/>
        <v>0</v>
      </c>
      <c r="O19" s="40">
        <f t="shared" si="4"/>
        <v>0</v>
      </c>
      <c r="P19" s="40">
        <f t="shared" si="5"/>
        <v>0</v>
      </c>
    </row>
    <row r="20" spans="1:16" ht="62">
      <c r="A20" s="56">
        <v>4</v>
      </c>
      <c r="B20" s="57"/>
      <c r="C20" s="58" t="s">
        <v>134</v>
      </c>
      <c r="D20" s="59" t="s">
        <v>56</v>
      </c>
      <c r="E20" s="41">
        <v>1</v>
      </c>
      <c r="F20" s="40"/>
      <c r="G20" s="40"/>
      <c r="H20" s="40"/>
      <c r="I20" s="40"/>
      <c r="J20" s="40"/>
      <c r="K20" s="40">
        <f t="shared" si="0"/>
        <v>0</v>
      </c>
      <c r="L20" s="40">
        <f t="shared" si="1"/>
        <v>0</v>
      </c>
      <c r="M20" s="40">
        <f t="shared" si="2"/>
        <v>0</v>
      </c>
      <c r="N20" s="40">
        <f t="shared" si="3"/>
        <v>0</v>
      </c>
      <c r="O20" s="40">
        <f t="shared" si="4"/>
        <v>0</v>
      </c>
      <c r="P20" s="40">
        <f t="shared" si="5"/>
        <v>0</v>
      </c>
    </row>
    <row r="21" spans="1:16">
      <c r="A21" s="56">
        <v>5</v>
      </c>
      <c r="B21" s="57"/>
      <c r="C21" s="58" t="s">
        <v>98</v>
      </c>
      <c r="D21" s="59" t="s">
        <v>56</v>
      </c>
      <c r="E21" s="41">
        <v>1</v>
      </c>
      <c r="F21" s="40"/>
      <c r="G21" s="40"/>
      <c r="H21" s="40"/>
      <c r="I21" s="40"/>
      <c r="J21" s="40"/>
      <c r="K21" s="40">
        <f t="shared" si="0"/>
        <v>0</v>
      </c>
      <c r="L21" s="40">
        <f t="shared" si="1"/>
        <v>0</v>
      </c>
      <c r="M21" s="40">
        <f t="shared" si="2"/>
        <v>0</v>
      </c>
      <c r="N21" s="40">
        <f t="shared" si="3"/>
        <v>0</v>
      </c>
      <c r="O21" s="40">
        <f t="shared" si="4"/>
        <v>0</v>
      </c>
      <c r="P21" s="40">
        <f t="shared" si="5"/>
        <v>0</v>
      </c>
    </row>
    <row r="22" spans="1:16" ht="31">
      <c r="A22" s="56">
        <v>6</v>
      </c>
      <c r="B22" s="57"/>
      <c r="C22" s="58" t="s">
        <v>136</v>
      </c>
      <c r="D22" s="59" t="s">
        <v>56</v>
      </c>
      <c r="E22" s="41">
        <v>1</v>
      </c>
      <c r="F22" s="40"/>
      <c r="G22" s="40"/>
      <c r="H22" s="40"/>
      <c r="I22" s="40"/>
      <c r="J22" s="40"/>
      <c r="K22" s="40">
        <f t="shared" si="0"/>
        <v>0</v>
      </c>
      <c r="L22" s="40">
        <f t="shared" si="1"/>
        <v>0</v>
      </c>
      <c r="M22" s="40">
        <f t="shared" si="2"/>
        <v>0</v>
      </c>
      <c r="N22" s="40">
        <f t="shared" si="3"/>
        <v>0</v>
      </c>
      <c r="O22" s="40">
        <f t="shared" si="4"/>
        <v>0</v>
      </c>
      <c r="P22" s="40">
        <f t="shared" si="5"/>
        <v>0</v>
      </c>
    </row>
    <row r="23" spans="1:16" ht="31">
      <c r="A23" s="56">
        <v>7</v>
      </c>
      <c r="B23" s="57"/>
      <c r="C23" s="64" t="s">
        <v>99</v>
      </c>
      <c r="D23" s="59" t="s">
        <v>58</v>
      </c>
      <c r="E23" s="41">
        <v>11</v>
      </c>
      <c r="F23" s="40"/>
      <c r="G23" s="40"/>
      <c r="H23" s="40"/>
      <c r="I23" s="40"/>
      <c r="J23" s="40"/>
      <c r="K23" s="40">
        <f t="shared" si="0"/>
        <v>0</v>
      </c>
      <c r="L23" s="40">
        <f t="shared" si="1"/>
        <v>0</v>
      </c>
      <c r="M23" s="40">
        <f t="shared" si="2"/>
        <v>0</v>
      </c>
      <c r="N23" s="40">
        <f t="shared" si="3"/>
        <v>0</v>
      </c>
      <c r="O23" s="40">
        <f t="shared" si="4"/>
        <v>0</v>
      </c>
      <c r="P23" s="40">
        <f t="shared" si="5"/>
        <v>0</v>
      </c>
    </row>
    <row r="24" spans="1:16">
      <c r="A24" s="56">
        <v>8</v>
      </c>
      <c r="B24" s="57"/>
      <c r="C24" s="58" t="s">
        <v>90</v>
      </c>
      <c r="D24" s="59" t="s">
        <v>56</v>
      </c>
      <c r="E24" s="41">
        <v>1</v>
      </c>
      <c r="F24" s="40"/>
      <c r="G24" s="40"/>
      <c r="H24" s="40"/>
      <c r="I24" s="40"/>
      <c r="J24" s="40"/>
      <c r="K24" s="40">
        <f t="shared" si="0"/>
        <v>0</v>
      </c>
      <c r="L24" s="40">
        <f t="shared" si="1"/>
        <v>0</v>
      </c>
      <c r="M24" s="40">
        <f t="shared" si="2"/>
        <v>0</v>
      </c>
      <c r="N24" s="40">
        <f t="shared" si="3"/>
        <v>0</v>
      </c>
      <c r="O24" s="40">
        <f t="shared" si="4"/>
        <v>0</v>
      </c>
      <c r="P24" s="40">
        <f t="shared" si="5"/>
        <v>0</v>
      </c>
    </row>
    <row r="25" spans="1:16">
      <c r="A25" s="56">
        <v>9</v>
      </c>
      <c r="B25" s="57"/>
      <c r="C25" s="58" t="s">
        <v>91</v>
      </c>
      <c r="D25" s="59" t="s">
        <v>56</v>
      </c>
      <c r="E25" s="41">
        <v>1</v>
      </c>
      <c r="F25" s="40"/>
      <c r="G25" s="40"/>
      <c r="H25" s="40"/>
      <c r="I25" s="40"/>
      <c r="J25" s="40"/>
      <c r="K25" s="40">
        <f t="shared" si="0"/>
        <v>0</v>
      </c>
      <c r="L25" s="40">
        <f t="shared" si="1"/>
        <v>0</v>
      </c>
      <c r="M25" s="40">
        <f t="shared" si="2"/>
        <v>0</v>
      </c>
      <c r="N25" s="40">
        <f t="shared" si="3"/>
        <v>0</v>
      </c>
      <c r="O25" s="40">
        <f t="shared" si="4"/>
        <v>0</v>
      </c>
      <c r="P25" s="40">
        <f t="shared" si="5"/>
        <v>0</v>
      </c>
    </row>
    <row r="26" spans="1:16">
      <c r="A26" s="56">
        <v>10</v>
      </c>
      <c r="B26" s="57"/>
      <c r="C26" s="58" t="s">
        <v>92</v>
      </c>
      <c r="D26" s="59" t="s">
        <v>56</v>
      </c>
      <c r="E26" s="41">
        <v>1</v>
      </c>
      <c r="F26" s="40"/>
      <c r="G26" s="40"/>
      <c r="H26" s="40"/>
      <c r="I26" s="40"/>
      <c r="J26" s="40"/>
      <c r="K26" s="40">
        <f t="shared" si="0"/>
        <v>0</v>
      </c>
      <c r="L26" s="40">
        <f t="shared" si="1"/>
        <v>0</v>
      </c>
      <c r="M26" s="40">
        <f t="shared" si="2"/>
        <v>0</v>
      </c>
      <c r="N26" s="40">
        <f t="shared" si="3"/>
        <v>0</v>
      </c>
      <c r="O26" s="40">
        <f t="shared" si="4"/>
        <v>0</v>
      </c>
      <c r="P26" s="40">
        <f t="shared" si="5"/>
        <v>0</v>
      </c>
    </row>
    <row r="27" spans="1:16">
      <c r="A27" s="56">
        <v>11</v>
      </c>
      <c r="B27" s="57"/>
      <c r="C27" s="58" t="s">
        <v>93</v>
      </c>
      <c r="D27" s="59" t="s">
        <v>64</v>
      </c>
      <c r="E27" s="41">
        <v>1</v>
      </c>
      <c r="F27" s="40"/>
      <c r="G27" s="40"/>
      <c r="H27" s="40"/>
      <c r="I27" s="40"/>
      <c r="J27" s="40"/>
      <c r="K27" s="40">
        <f t="shared" si="0"/>
        <v>0</v>
      </c>
      <c r="L27" s="40">
        <f t="shared" si="1"/>
        <v>0</v>
      </c>
      <c r="M27" s="40">
        <f t="shared" si="2"/>
        <v>0</v>
      </c>
      <c r="N27" s="40">
        <f t="shared" si="3"/>
        <v>0</v>
      </c>
      <c r="O27" s="40">
        <f t="shared" si="4"/>
        <v>0</v>
      </c>
      <c r="P27" s="40">
        <f t="shared" si="5"/>
        <v>0</v>
      </c>
    </row>
    <row r="28" spans="1:16">
      <c r="A28" s="56">
        <v>12</v>
      </c>
      <c r="B28" s="57"/>
      <c r="C28" s="58" t="s">
        <v>94</v>
      </c>
      <c r="D28" s="59" t="s">
        <v>58</v>
      </c>
      <c r="E28" s="41">
        <v>6</v>
      </c>
      <c r="F28" s="40"/>
      <c r="G28" s="40"/>
      <c r="H28" s="40"/>
      <c r="I28" s="40"/>
      <c r="J28" s="40"/>
      <c r="K28" s="40">
        <f t="shared" si="0"/>
        <v>0</v>
      </c>
      <c r="L28" s="40">
        <f t="shared" si="1"/>
        <v>0</v>
      </c>
      <c r="M28" s="40">
        <f t="shared" si="2"/>
        <v>0</v>
      </c>
      <c r="N28" s="40">
        <f t="shared" si="3"/>
        <v>0</v>
      </c>
      <c r="O28" s="40">
        <f t="shared" si="4"/>
        <v>0</v>
      </c>
      <c r="P28" s="40">
        <f t="shared" si="5"/>
        <v>0</v>
      </c>
    </row>
    <row r="29" spans="1:16" ht="31">
      <c r="A29" s="56">
        <v>13</v>
      </c>
      <c r="B29" s="57"/>
      <c r="C29" s="64" t="s">
        <v>95</v>
      </c>
      <c r="D29" s="59" t="s">
        <v>56</v>
      </c>
      <c r="E29" s="41">
        <v>2</v>
      </c>
      <c r="F29" s="40"/>
      <c r="G29" s="40"/>
      <c r="H29" s="40"/>
      <c r="I29" s="40"/>
      <c r="J29" s="40"/>
      <c r="K29" s="40">
        <f t="shared" si="0"/>
        <v>0</v>
      </c>
      <c r="L29" s="40">
        <f t="shared" si="1"/>
        <v>0</v>
      </c>
      <c r="M29" s="40">
        <f t="shared" si="2"/>
        <v>0</v>
      </c>
      <c r="N29" s="40">
        <f t="shared" si="3"/>
        <v>0</v>
      </c>
      <c r="O29" s="40">
        <f t="shared" si="4"/>
        <v>0</v>
      </c>
      <c r="P29" s="40">
        <f t="shared" si="5"/>
        <v>0</v>
      </c>
    </row>
    <row r="30" spans="1:16">
      <c r="A30" s="56">
        <v>14</v>
      </c>
      <c r="B30" s="57"/>
      <c r="C30" s="58" t="s">
        <v>81</v>
      </c>
      <c r="D30" s="59" t="s">
        <v>64</v>
      </c>
      <c r="E30" s="41">
        <v>2</v>
      </c>
      <c r="F30" s="40"/>
      <c r="G30" s="40"/>
      <c r="H30" s="40"/>
      <c r="I30" s="40"/>
      <c r="J30" s="40"/>
      <c r="K30" s="40">
        <f t="shared" si="0"/>
        <v>0</v>
      </c>
      <c r="L30" s="40">
        <f t="shared" si="1"/>
        <v>0</v>
      </c>
      <c r="M30" s="40">
        <f t="shared" si="2"/>
        <v>0</v>
      </c>
      <c r="N30" s="40">
        <f t="shared" si="3"/>
        <v>0</v>
      </c>
      <c r="O30" s="40">
        <f t="shared" si="4"/>
        <v>0</v>
      </c>
      <c r="P30" s="40">
        <f t="shared" si="5"/>
        <v>0</v>
      </c>
    </row>
    <row r="31" spans="1:16">
      <c r="A31" s="56">
        <v>15</v>
      </c>
      <c r="B31" s="57"/>
      <c r="C31" s="58" t="s">
        <v>96</v>
      </c>
      <c r="D31" s="59" t="s">
        <v>64</v>
      </c>
      <c r="E31" s="41">
        <v>1</v>
      </c>
      <c r="F31" s="40"/>
      <c r="G31" s="40"/>
      <c r="H31" s="40"/>
      <c r="I31" s="40"/>
      <c r="J31" s="40"/>
      <c r="K31" s="40">
        <f t="shared" si="0"/>
        <v>0</v>
      </c>
      <c r="L31" s="40">
        <f t="shared" si="1"/>
        <v>0</v>
      </c>
      <c r="M31" s="40">
        <f t="shared" si="2"/>
        <v>0</v>
      </c>
      <c r="N31" s="40">
        <f t="shared" si="3"/>
        <v>0</v>
      </c>
      <c r="O31" s="40">
        <f t="shared" si="4"/>
        <v>0</v>
      </c>
      <c r="P31" s="40">
        <f t="shared" si="5"/>
        <v>0</v>
      </c>
    </row>
    <row r="32" spans="1:16">
      <c r="A32" s="56">
        <v>16</v>
      </c>
      <c r="B32" s="57"/>
      <c r="C32" s="58" t="s">
        <v>97</v>
      </c>
      <c r="D32" s="59" t="s">
        <v>64</v>
      </c>
      <c r="E32" s="41">
        <v>1</v>
      </c>
      <c r="F32" s="40"/>
      <c r="G32" s="40"/>
      <c r="H32" s="40"/>
      <c r="I32" s="40"/>
      <c r="J32" s="40"/>
      <c r="K32" s="40">
        <f t="shared" si="0"/>
        <v>0</v>
      </c>
      <c r="L32" s="40">
        <f t="shared" si="1"/>
        <v>0</v>
      </c>
      <c r="M32" s="40">
        <f t="shared" si="2"/>
        <v>0</v>
      </c>
      <c r="N32" s="40">
        <f t="shared" si="3"/>
        <v>0</v>
      </c>
      <c r="O32" s="40">
        <f t="shared" si="4"/>
        <v>0</v>
      </c>
      <c r="P32" s="40">
        <f t="shared" si="5"/>
        <v>0</v>
      </c>
    </row>
    <row r="33" spans="1:16">
      <c r="A33" s="56">
        <v>17</v>
      </c>
      <c r="B33" s="57"/>
      <c r="C33" s="58" t="s">
        <v>73</v>
      </c>
      <c r="D33" s="59" t="s">
        <v>64</v>
      </c>
      <c r="E33" s="41">
        <v>1</v>
      </c>
      <c r="F33" s="40"/>
      <c r="G33" s="40"/>
      <c r="H33" s="40"/>
      <c r="I33" s="40"/>
      <c r="J33" s="40"/>
      <c r="K33" s="40">
        <f t="shared" si="0"/>
        <v>0</v>
      </c>
      <c r="L33" s="40">
        <f t="shared" si="1"/>
        <v>0</v>
      </c>
      <c r="M33" s="40">
        <f t="shared" si="2"/>
        <v>0</v>
      </c>
      <c r="N33" s="40">
        <f t="shared" si="3"/>
        <v>0</v>
      </c>
      <c r="O33" s="40">
        <f t="shared" si="4"/>
        <v>0</v>
      </c>
      <c r="P33" s="40">
        <f t="shared" si="5"/>
        <v>0</v>
      </c>
    </row>
    <row r="34" spans="1:16">
      <c r="A34" s="78"/>
      <c r="B34" s="78"/>
      <c r="C34" s="78"/>
      <c r="D34" s="78"/>
      <c r="E34" s="78"/>
      <c r="F34" s="78"/>
      <c r="G34" s="78"/>
      <c r="H34" s="78"/>
      <c r="I34" s="78"/>
      <c r="J34" s="78"/>
      <c r="K34" s="78"/>
      <c r="L34" s="78"/>
      <c r="M34" s="78"/>
      <c r="N34" s="78"/>
      <c r="O34" s="78"/>
      <c r="P34" s="78"/>
    </row>
    <row r="35" spans="1:16">
      <c r="A35" s="79" t="s">
        <v>49</v>
      </c>
      <c r="B35" s="79"/>
      <c r="C35" s="79"/>
      <c r="D35" s="79"/>
      <c r="E35" s="79"/>
      <c r="F35" s="79"/>
      <c r="G35" s="79"/>
      <c r="H35" s="79"/>
      <c r="I35" s="79"/>
      <c r="J35" s="79"/>
      <c r="K35" s="43"/>
      <c r="L35" s="44">
        <f>SUM(L17:L34)</f>
        <v>0</v>
      </c>
      <c r="M35" s="44">
        <f>SUM(M17:M34)</f>
        <v>0</v>
      </c>
      <c r="N35" s="44">
        <f>SUM(N17:N34)</f>
        <v>0</v>
      </c>
      <c r="O35" s="44">
        <f>SUM(O17:O34)</f>
        <v>0</v>
      </c>
      <c r="P35" s="44">
        <f>SUM(P17:P34)</f>
        <v>0</v>
      </c>
    </row>
    <row r="36" spans="1:16">
      <c r="A36" s="60"/>
      <c r="B36" s="60"/>
      <c r="C36" s="60"/>
      <c r="D36" s="60"/>
      <c r="E36" s="60"/>
      <c r="F36" s="60"/>
      <c r="G36" s="60"/>
      <c r="H36" s="60"/>
      <c r="I36" s="60"/>
      <c r="J36" s="60"/>
      <c r="K36" s="45"/>
      <c r="L36" s="61"/>
      <c r="M36" s="61"/>
      <c r="N36" s="61"/>
      <c r="O36" s="61"/>
      <c r="P36" s="62"/>
    </row>
    <row r="37" spans="1:16">
      <c r="A37" s="15" t="str">
        <f>KT!A24</f>
        <v xml:space="preserve">Sastādīja: </v>
      </c>
      <c r="C37" s="16"/>
      <c r="D37" s="16" t="str">
        <f>KT!C28</f>
        <v>2026. gada __.____</v>
      </c>
      <c r="E37" s="16"/>
      <c r="F37" s="16"/>
      <c r="G37" s="16"/>
      <c r="H37" s="16"/>
    </row>
    <row r="38" spans="1:16">
      <c r="A38" s="15" t="s">
        <v>40</v>
      </c>
      <c r="C38" s="16"/>
      <c r="D38" s="16"/>
      <c r="E38" s="16"/>
      <c r="F38" s="16"/>
      <c r="G38" s="16"/>
      <c r="H38" s="16"/>
    </row>
    <row r="39" spans="1:16">
      <c r="A39" s="15" t="str">
        <f>KT!A26</f>
        <v xml:space="preserve">Sertifikāta Nr.: </v>
      </c>
      <c r="C39" s="16"/>
      <c r="D39" s="16"/>
      <c r="E39" s="16"/>
      <c r="F39" s="16"/>
      <c r="G39" s="16"/>
      <c r="H39" s="16"/>
    </row>
    <row r="40" spans="1:16">
      <c r="A40" s="17"/>
      <c r="C40" s="16"/>
      <c r="D40" s="16"/>
      <c r="E40" s="16"/>
      <c r="F40" s="16"/>
      <c r="G40" s="16"/>
      <c r="H40" s="16"/>
    </row>
    <row r="41" spans="1:16">
      <c r="A41" s="15" t="str">
        <f>KT!A28</f>
        <v xml:space="preserve">Pārbaudīja: </v>
      </c>
      <c r="C41" s="16"/>
      <c r="D41" s="16" t="str">
        <f>KT!C28</f>
        <v>2026. gada __.____</v>
      </c>
      <c r="E41" s="16"/>
      <c r="F41" s="16"/>
      <c r="G41" s="16"/>
      <c r="H41" s="16"/>
    </row>
    <row r="42" spans="1:16">
      <c r="A42" s="15" t="s">
        <v>41</v>
      </c>
      <c r="C42" s="16"/>
      <c r="D42" s="16"/>
      <c r="E42" s="16"/>
      <c r="F42" s="16"/>
      <c r="G42" s="16"/>
      <c r="H42" s="16"/>
    </row>
    <row r="43" spans="1:16">
      <c r="A43" s="15" t="str">
        <f>KT!A30</f>
        <v>Sertifikāta Nr.:</v>
      </c>
      <c r="C43" s="16"/>
      <c r="D43" s="16"/>
      <c r="E43" s="16"/>
      <c r="F43" s="16"/>
      <c r="G43" s="16"/>
      <c r="H43" s="16"/>
    </row>
    <row r="44" spans="1:16">
      <c r="B44" s="18"/>
      <c r="C44" s="16"/>
      <c r="D44" s="16"/>
      <c r="E44" s="16"/>
      <c r="F44" s="16"/>
      <c r="G44" s="16"/>
      <c r="H44" s="16"/>
    </row>
    <row r="45" spans="1:16">
      <c r="B45" s="19"/>
      <c r="C45" s="20"/>
      <c r="D45" s="19"/>
      <c r="F45" s="20"/>
      <c r="H45" s="16"/>
    </row>
  </sheetData>
  <mergeCells count="14">
    <mergeCell ref="L14:P14"/>
    <mergeCell ref="A16:P16"/>
    <mergeCell ref="A34:P34"/>
    <mergeCell ref="A35:J35"/>
    <mergeCell ref="A2:P2"/>
    <mergeCell ref="A3:P3"/>
    <mergeCell ref="A4:P4"/>
    <mergeCell ref="M11:N11"/>
    <mergeCell ref="A14:A15"/>
    <mergeCell ref="B14:B15"/>
    <mergeCell ref="C14:C15"/>
    <mergeCell ref="D14:D15"/>
    <mergeCell ref="E14:E15"/>
    <mergeCell ref="F14:K14"/>
  </mergeCells>
  <pageMargins left="0.7" right="0.7" top="0.75" bottom="0.75" header="0.3" footer="0.3"/>
  <pageSetup paperSize="9" scale="5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A4380-CA65-4AA8-AC72-70C68B309C7A}">
  <sheetPr>
    <tabColor rgb="FFFFC000"/>
    <pageSetUpPr fitToPage="1"/>
  </sheetPr>
  <dimension ref="A2:P57"/>
  <sheetViews>
    <sheetView tabSelected="1" view="pageBreakPreview" topLeftCell="A3" zoomScale="80" zoomScaleNormal="85" zoomScaleSheetLayoutView="80" workbookViewId="0">
      <selection activeCell="E23" sqref="E23:E26"/>
    </sheetView>
  </sheetViews>
  <sheetFormatPr defaultColWidth="9.1796875" defaultRowHeight="15.5"/>
  <cols>
    <col min="1" max="1" width="10.7265625" style="1" customWidth="1"/>
    <col min="2" max="2" width="9.26953125" style="1" customWidth="1"/>
    <col min="3" max="3" width="51.1796875" style="1" customWidth="1"/>
    <col min="4" max="4" width="8.26953125" style="1" customWidth="1"/>
    <col min="5" max="5" width="10.81640625" style="1" customWidth="1"/>
    <col min="6" max="7" width="10.453125" style="1" customWidth="1"/>
    <col min="8" max="8" width="12.7265625" style="1" customWidth="1"/>
    <col min="9" max="10" width="10.453125" style="1" customWidth="1"/>
    <col min="11" max="11" width="13.7265625" style="1" customWidth="1"/>
    <col min="12" max="16" width="13.81640625" style="1" customWidth="1"/>
    <col min="17" max="16384" width="9.1796875" style="1"/>
  </cols>
  <sheetData>
    <row r="2" spans="1:16">
      <c r="A2" s="80" t="s">
        <v>176</v>
      </c>
      <c r="B2" s="80"/>
      <c r="C2" s="80"/>
      <c r="D2" s="80"/>
      <c r="E2" s="80"/>
      <c r="F2" s="80"/>
      <c r="G2" s="80"/>
      <c r="H2" s="80"/>
      <c r="I2" s="80"/>
      <c r="J2" s="80"/>
      <c r="K2" s="80"/>
      <c r="L2" s="80"/>
      <c r="M2" s="80"/>
      <c r="N2" s="80"/>
      <c r="O2" s="80"/>
      <c r="P2" s="80"/>
    </row>
    <row r="3" spans="1:16">
      <c r="A3" s="81" t="str">
        <f>[3]KA1!C19</f>
        <v>Iekšējie elektrotīkli, apgaismojums, spēka pievadi</v>
      </c>
      <c r="B3" s="81"/>
      <c r="C3" s="81"/>
      <c r="D3" s="81"/>
      <c r="E3" s="81"/>
      <c r="F3" s="81"/>
      <c r="G3" s="81"/>
      <c r="H3" s="81"/>
      <c r="I3" s="81"/>
      <c r="J3" s="81"/>
      <c r="K3" s="81"/>
      <c r="L3" s="81"/>
      <c r="M3" s="81"/>
      <c r="N3" s="81"/>
      <c r="O3" s="81"/>
      <c r="P3" s="81"/>
    </row>
    <row r="4" spans="1:16">
      <c r="A4" s="80" t="s">
        <v>48</v>
      </c>
      <c r="B4" s="80"/>
      <c r="C4" s="80"/>
      <c r="D4" s="80"/>
      <c r="E4" s="80"/>
      <c r="F4" s="80"/>
      <c r="G4" s="80"/>
      <c r="H4" s="80"/>
      <c r="I4" s="80"/>
      <c r="J4" s="80"/>
      <c r="K4" s="80"/>
      <c r="L4" s="80"/>
      <c r="M4" s="80"/>
      <c r="N4" s="80"/>
      <c r="O4" s="80"/>
      <c r="P4" s="80"/>
    </row>
    <row r="5" spans="1:16">
      <c r="A5" s="49"/>
      <c r="B5" s="49"/>
      <c r="C5" s="49"/>
      <c r="D5" s="49"/>
      <c r="E5" s="49"/>
      <c r="F5" s="49"/>
      <c r="G5" s="49"/>
      <c r="H5" s="49"/>
      <c r="I5" s="49"/>
      <c r="J5" s="49"/>
      <c r="K5" s="49"/>
      <c r="L5" s="49"/>
      <c r="M5" s="49"/>
      <c r="N5" s="49"/>
      <c r="O5" s="49"/>
      <c r="P5" s="49"/>
    </row>
    <row r="6" spans="1:16">
      <c r="A6" s="1" t="s">
        <v>10</v>
      </c>
      <c r="C6" s="50" t="s">
        <v>208</v>
      </c>
      <c r="D6" s="50"/>
      <c r="E6" s="50"/>
      <c r="F6" s="50"/>
      <c r="G6" s="50"/>
      <c r="H6" s="50"/>
      <c r="I6" s="50"/>
      <c r="J6" s="50"/>
      <c r="K6" s="50"/>
      <c r="L6" s="50"/>
      <c r="M6" s="50"/>
      <c r="N6" s="50"/>
      <c r="O6" s="50"/>
      <c r="P6" s="50"/>
    </row>
    <row r="7" spans="1:16">
      <c r="A7" s="1" t="s">
        <v>11</v>
      </c>
      <c r="C7" s="50" t="str">
        <f>[3]KT!B10</f>
        <v>Biroju ēka</v>
      </c>
    </row>
    <row r="8" spans="1:16">
      <c r="A8" s="1" t="s">
        <v>0</v>
      </c>
      <c r="C8" s="50" t="str">
        <f>[3]KT!B11</f>
        <v>Pasta ielā 43, Jelgava, LV-3001</v>
      </c>
      <c r="D8" s="51"/>
      <c r="E8" s="51"/>
      <c r="F8" s="51"/>
      <c r="G8" s="51"/>
      <c r="H8" s="51"/>
      <c r="I8" s="51"/>
      <c r="J8" s="51"/>
      <c r="K8" s="51"/>
      <c r="L8" s="51"/>
      <c r="M8" s="51"/>
      <c r="N8" s="51"/>
      <c r="O8" s="51"/>
      <c r="P8" s="51"/>
    </row>
    <row r="9" spans="1:16">
      <c r="A9" s="1" t="s">
        <v>1</v>
      </c>
      <c r="C9" s="50" t="str">
        <f>[3]KT!B12</f>
        <v>IZD/2023/2501-27</v>
      </c>
      <c r="D9" s="51"/>
      <c r="E9" s="51"/>
      <c r="F9" s="51"/>
      <c r="G9" s="51"/>
      <c r="H9" s="51"/>
      <c r="I9" s="51"/>
      <c r="J9" s="51"/>
      <c r="K9" s="51"/>
      <c r="L9" s="51"/>
      <c r="M9" s="51"/>
      <c r="N9" s="51"/>
      <c r="O9" s="51"/>
      <c r="P9" s="51"/>
    </row>
    <row r="11" spans="1:16">
      <c r="A11" s="1" t="s">
        <v>53</v>
      </c>
      <c r="M11" s="82" t="s">
        <v>2</v>
      </c>
      <c r="N11" s="82"/>
      <c r="O11" s="52">
        <f>P47</f>
        <v>0</v>
      </c>
      <c r="P11" s="1" t="s">
        <v>3</v>
      </c>
    </row>
    <row r="12" spans="1:16">
      <c r="E12" s="49"/>
      <c r="N12" s="53" t="s">
        <v>42</v>
      </c>
      <c r="O12" s="1" t="str">
        <f>[3]KT!C28</f>
        <v>2026. gada 5.aprīlī</v>
      </c>
    </row>
    <row r="13" spans="1:16">
      <c r="E13" s="49"/>
    </row>
    <row r="14" spans="1:16">
      <c r="A14" s="83" t="s">
        <v>23</v>
      </c>
      <c r="B14" s="83" t="s">
        <v>9</v>
      </c>
      <c r="C14" s="74" t="s">
        <v>12</v>
      </c>
      <c r="D14" s="83" t="s">
        <v>4</v>
      </c>
      <c r="E14" s="84" t="s">
        <v>5</v>
      </c>
      <c r="F14" s="74" t="s">
        <v>13</v>
      </c>
      <c r="G14" s="74"/>
      <c r="H14" s="74"/>
      <c r="I14" s="74"/>
      <c r="J14" s="74"/>
      <c r="K14" s="74"/>
      <c r="L14" s="74" t="s">
        <v>14</v>
      </c>
      <c r="M14" s="74"/>
      <c r="N14" s="74"/>
      <c r="O14" s="74"/>
      <c r="P14" s="74"/>
    </row>
    <row r="15" spans="1:16" ht="110.25" customHeight="1">
      <c r="A15" s="83"/>
      <c r="B15" s="83"/>
      <c r="C15" s="74"/>
      <c r="D15" s="83"/>
      <c r="E15" s="84"/>
      <c r="F15" s="54" t="s">
        <v>6</v>
      </c>
      <c r="G15" s="54" t="s">
        <v>16</v>
      </c>
      <c r="H15" s="54" t="s">
        <v>15</v>
      </c>
      <c r="I15" s="54" t="s">
        <v>17</v>
      </c>
      <c r="J15" s="54" t="s">
        <v>18</v>
      </c>
      <c r="K15" s="54" t="s">
        <v>19</v>
      </c>
      <c r="L15" s="54" t="s">
        <v>7</v>
      </c>
      <c r="M15" s="54" t="s">
        <v>15</v>
      </c>
      <c r="N15" s="54" t="s">
        <v>17</v>
      </c>
      <c r="O15" s="54" t="s">
        <v>18</v>
      </c>
      <c r="P15" s="54" t="s">
        <v>20</v>
      </c>
    </row>
    <row r="16" spans="1:16">
      <c r="A16" s="75"/>
      <c r="B16" s="75"/>
      <c r="C16" s="75"/>
      <c r="D16" s="75"/>
      <c r="E16" s="75"/>
      <c r="F16" s="76"/>
      <c r="G16" s="76"/>
      <c r="H16" s="76"/>
      <c r="I16" s="76"/>
      <c r="J16" s="76"/>
      <c r="K16" s="76"/>
      <c r="L16" s="76"/>
      <c r="M16" s="76"/>
      <c r="N16" s="76"/>
      <c r="O16" s="76"/>
      <c r="P16" s="77"/>
    </row>
    <row r="17" spans="1:16">
      <c r="A17" s="56"/>
      <c r="B17" s="57"/>
      <c r="C17" s="63" t="s">
        <v>177</v>
      </c>
      <c r="D17" s="59"/>
      <c r="E17" s="41"/>
      <c r="F17" s="40">
        <v>0</v>
      </c>
      <c r="G17" s="40">
        <f t="shared" ref="G17" si="0">IF(F17&gt;0,likme,0)</f>
        <v>0</v>
      </c>
      <c r="H17" s="40">
        <f>ROUND(F17*G17,2)</f>
        <v>0</v>
      </c>
      <c r="I17" s="40">
        <v>0</v>
      </c>
      <c r="J17" s="40">
        <f>ROUND(H17*9%,2)</f>
        <v>0</v>
      </c>
      <c r="K17" s="40">
        <f>SUM(H17:J17)</f>
        <v>0</v>
      </c>
      <c r="L17" s="40">
        <f>ROUND(E17*F17,2)</f>
        <v>0</v>
      </c>
      <c r="M17" s="40">
        <f>ROUND(E17*H17,2)</f>
        <v>0</v>
      </c>
      <c r="N17" s="40">
        <f>ROUND(E17*I17,2)</f>
        <v>0</v>
      </c>
      <c r="O17" s="40">
        <f>ROUND(E17*J17,2)</f>
        <v>0</v>
      </c>
      <c r="P17" s="40">
        <f>SUM(M17:O17)</f>
        <v>0</v>
      </c>
    </row>
    <row r="18" spans="1:16" ht="46.5">
      <c r="A18" s="56">
        <v>1</v>
      </c>
      <c r="B18" s="57"/>
      <c r="C18" s="64" t="s">
        <v>178</v>
      </c>
      <c r="D18" s="59" t="s">
        <v>64</v>
      </c>
      <c r="E18" s="41">
        <v>1</v>
      </c>
      <c r="F18" s="40"/>
      <c r="G18" s="40"/>
      <c r="H18" s="40"/>
      <c r="I18" s="40"/>
      <c r="J18" s="40"/>
      <c r="K18" s="40">
        <f t="shared" ref="K18:K45" si="1">SUM(H18:J18)</f>
        <v>0</v>
      </c>
      <c r="L18" s="40">
        <f t="shared" ref="L18:L45" si="2">ROUND(E18*F18,2)</f>
        <v>0</v>
      </c>
      <c r="M18" s="40">
        <f t="shared" ref="M18:M45" si="3">ROUND(E18*H18,2)</f>
        <v>0</v>
      </c>
      <c r="N18" s="40">
        <f t="shared" ref="N18:N45" si="4">ROUND(E18*I18,2)</f>
        <v>0</v>
      </c>
      <c r="O18" s="40">
        <f t="shared" ref="O18:O45" si="5">ROUND(E18*J18,2)</f>
        <v>0</v>
      </c>
      <c r="P18" s="40">
        <f t="shared" ref="P18:P45" si="6">SUM(M18:O18)</f>
        <v>0</v>
      </c>
    </row>
    <row r="19" spans="1:16">
      <c r="A19" s="56">
        <v>2</v>
      </c>
      <c r="B19" s="57"/>
      <c r="C19" s="58" t="s">
        <v>179</v>
      </c>
      <c r="D19" s="59" t="s">
        <v>56</v>
      </c>
      <c r="E19" s="41">
        <v>7</v>
      </c>
      <c r="F19" s="40"/>
      <c r="G19" s="40"/>
      <c r="H19" s="40"/>
      <c r="I19" s="40"/>
      <c r="J19" s="40"/>
      <c r="K19" s="40">
        <f t="shared" si="1"/>
        <v>0</v>
      </c>
      <c r="L19" s="40">
        <f t="shared" si="2"/>
        <v>0</v>
      </c>
      <c r="M19" s="40">
        <f t="shared" si="3"/>
        <v>0</v>
      </c>
      <c r="N19" s="40">
        <f t="shared" si="4"/>
        <v>0</v>
      </c>
      <c r="O19" s="40">
        <f t="shared" si="5"/>
        <v>0</v>
      </c>
      <c r="P19" s="40">
        <f t="shared" si="6"/>
        <v>0</v>
      </c>
    </row>
    <row r="20" spans="1:16" ht="31">
      <c r="A20" s="56">
        <v>3</v>
      </c>
      <c r="B20" s="57"/>
      <c r="C20" s="58" t="s">
        <v>180</v>
      </c>
      <c r="D20" s="59" t="s">
        <v>56</v>
      </c>
      <c r="E20" s="41">
        <v>72</v>
      </c>
      <c r="F20" s="40"/>
      <c r="G20" s="40"/>
      <c r="H20" s="40"/>
      <c r="I20" s="40"/>
      <c r="J20" s="40"/>
      <c r="K20" s="40">
        <f t="shared" si="1"/>
        <v>0</v>
      </c>
      <c r="L20" s="40">
        <f t="shared" si="2"/>
        <v>0</v>
      </c>
      <c r="M20" s="40">
        <f t="shared" si="3"/>
        <v>0</v>
      </c>
      <c r="N20" s="40">
        <f t="shared" si="4"/>
        <v>0</v>
      </c>
      <c r="O20" s="40">
        <f t="shared" si="5"/>
        <v>0</v>
      </c>
      <c r="P20" s="40">
        <f t="shared" si="6"/>
        <v>0</v>
      </c>
    </row>
    <row r="21" spans="1:16">
      <c r="A21" s="56">
        <v>4</v>
      </c>
      <c r="B21" s="57"/>
      <c r="C21" s="58" t="s">
        <v>181</v>
      </c>
      <c r="D21" s="59" t="s">
        <v>64</v>
      </c>
      <c r="E21" s="41">
        <v>1</v>
      </c>
      <c r="F21" s="40"/>
      <c r="G21" s="40"/>
      <c r="H21" s="40"/>
      <c r="I21" s="40"/>
      <c r="J21" s="40"/>
      <c r="K21" s="40">
        <f t="shared" si="1"/>
        <v>0</v>
      </c>
      <c r="L21" s="40">
        <f t="shared" si="2"/>
        <v>0</v>
      </c>
      <c r="M21" s="40">
        <f t="shared" si="3"/>
        <v>0</v>
      </c>
      <c r="N21" s="40">
        <f t="shared" si="4"/>
        <v>0</v>
      </c>
      <c r="O21" s="40">
        <f t="shared" si="5"/>
        <v>0</v>
      </c>
      <c r="P21" s="40">
        <f t="shared" si="6"/>
        <v>0</v>
      </c>
    </row>
    <row r="22" spans="1:16">
      <c r="A22" s="56"/>
      <c r="B22" s="57"/>
      <c r="C22" s="65" t="s">
        <v>182</v>
      </c>
      <c r="D22" s="59"/>
      <c r="E22" s="41"/>
      <c r="F22" s="40"/>
      <c r="G22" s="40"/>
      <c r="H22" s="40"/>
      <c r="I22" s="40"/>
      <c r="J22" s="40"/>
      <c r="K22" s="40">
        <f t="shared" si="1"/>
        <v>0</v>
      </c>
      <c r="L22" s="40">
        <f t="shared" si="2"/>
        <v>0</v>
      </c>
      <c r="M22" s="40">
        <f t="shared" si="3"/>
        <v>0</v>
      </c>
      <c r="N22" s="40">
        <f t="shared" si="4"/>
        <v>0</v>
      </c>
      <c r="O22" s="40">
        <f t="shared" si="5"/>
        <v>0</v>
      </c>
      <c r="P22" s="40">
        <f t="shared" si="6"/>
        <v>0</v>
      </c>
    </row>
    <row r="23" spans="1:16">
      <c r="A23" s="56">
        <v>5</v>
      </c>
      <c r="B23" s="57"/>
      <c r="C23" s="58" t="s">
        <v>183</v>
      </c>
      <c r="D23" s="59" t="s">
        <v>58</v>
      </c>
      <c r="E23" s="41">
        <v>90</v>
      </c>
      <c r="F23" s="40"/>
      <c r="G23" s="40"/>
      <c r="H23" s="40"/>
      <c r="I23" s="40"/>
      <c r="J23" s="40"/>
      <c r="K23" s="40">
        <f t="shared" si="1"/>
        <v>0</v>
      </c>
      <c r="L23" s="40">
        <f t="shared" si="2"/>
        <v>0</v>
      </c>
      <c r="M23" s="40">
        <f t="shared" si="3"/>
        <v>0</v>
      </c>
      <c r="N23" s="40">
        <f t="shared" si="4"/>
        <v>0</v>
      </c>
      <c r="O23" s="40">
        <f t="shared" si="5"/>
        <v>0</v>
      </c>
      <c r="P23" s="40">
        <f t="shared" si="6"/>
        <v>0</v>
      </c>
    </row>
    <row r="24" spans="1:16">
      <c r="A24" s="56">
        <v>6</v>
      </c>
      <c r="B24" s="57"/>
      <c r="C24" s="64" t="s">
        <v>184</v>
      </c>
      <c r="D24" s="59" t="s">
        <v>58</v>
      </c>
      <c r="E24" s="41">
        <v>5</v>
      </c>
      <c r="F24" s="40"/>
      <c r="G24" s="40"/>
      <c r="H24" s="40"/>
      <c r="I24" s="40"/>
      <c r="J24" s="40"/>
      <c r="K24" s="40">
        <f t="shared" si="1"/>
        <v>0</v>
      </c>
      <c r="L24" s="40">
        <f t="shared" si="2"/>
        <v>0</v>
      </c>
      <c r="M24" s="40">
        <f t="shared" si="3"/>
        <v>0</v>
      </c>
      <c r="N24" s="40">
        <f t="shared" si="4"/>
        <v>0</v>
      </c>
      <c r="O24" s="40">
        <f t="shared" si="5"/>
        <v>0</v>
      </c>
      <c r="P24" s="40">
        <f t="shared" si="6"/>
        <v>0</v>
      </c>
    </row>
    <row r="25" spans="1:16">
      <c r="A25" s="56">
        <v>7</v>
      </c>
      <c r="B25" s="57"/>
      <c r="C25" s="58" t="s">
        <v>185</v>
      </c>
      <c r="D25" s="59" t="s">
        <v>58</v>
      </c>
      <c r="E25" s="41">
        <v>350</v>
      </c>
      <c r="F25" s="40"/>
      <c r="G25" s="40"/>
      <c r="H25" s="40"/>
      <c r="I25" s="40"/>
      <c r="J25" s="40"/>
      <c r="K25" s="40">
        <f t="shared" si="1"/>
        <v>0</v>
      </c>
      <c r="L25" s="40">
        <f t="shared" si="2"/>
        <v>0</v>
      </c>
      <c r="M25" s="40">
        <f t="shared" si="3"/>
        <v>0</v>
      </c>
      <c r="N25" s="40">
        <f t="shared" si="4"/>
        <v>0</v>
      </c>
      <c r="O25" s="40">
        <f t="shared" si="5"/>
        <v>0</v>
      </c>
      <c r="P25" s="40">
        <f t="shared" si="6"/>
        <v>0</v>
      </c>
    </row>
    <row r="26" spans="1:16">
      <c r="A26" s="56">
        <v>8</v>
      </c>
      <c r="B26" s="57"/>
      <c r="C26" s="58" t="s">
        <v>186</v>
      </c>
      <c r="D26" s="59" t="s">
        <v>58</v>
      </c>
      <c r="E26" s="41">
        <v>350</v>
      </c>
      <c r="F26" s="40"/>
      <c r="G26" s="40"/>
      <c r="H26" s="40"/>
      <c r="I26" s="40"/>
      <c r="J26" s="40"/>
      <c r="K26" s="40">
        <f t="shared" si="1"/>
        <v>0</v>
      </c>
      <c r="L26" s="40">
        <f t="shared" si="2"/>
        <v>0</v>
      </c>
      <c r="M26" s="40">
        <f t="shared" si="3"/>
        <v>0</v>
      </c>
      <c r="N26" s="40">
        <f t="shared" si="4"/>
        <v>0</v>
      </c>
      <c r="O26" s="40">
        <f t="shared" si="5"/>
        <v>0</v>
      </c>
      <c r="P26" s="40">
        <f t="shared" si="6"/>
        <v>0</v>
      </c>
    </row>
    <row r="27" spans="1:16">
      <c r="A27" s="56">
        <v>9</v>
      </c>
      <c r="B27" s="57"/>
      <c r="C27" s="58" t="s">
        <v>187</v>
      </c>
      <c r="D27" s="59" t="s">
        <v>64</v>
      </c>
      <c r="E27" s="41">
        <v>2</v>
      </c>
      <c r="F27" s="40"/>
      <c r="G27" s="40"/>
      <c r="H27" s="40"/>
      <c r="I27" s="40"/>
      <c r="J27" s="40"/>
      <c r="K27" s="40">
        <f t="shared" si="1"/>
        <v>0</v>
      </c>
      <c r="L27" s="40">
        <f t="shared" si="2"/>
        <v>0</v>
      </c>
      <c r="M27" s="40">
        <f t="shared" si="3"/>
        <v>0</v>
      </c>
      <c r="N27" s="40">
        <f t="shared" si="4"/>
        <v>0</v>
      </c>
      <c r="O27" s="40">
        <f t="shared" si="5"/>
        <v>0</v>
      </c>
      <c r="P27" s="40">
        <f t="shared" si="6"/>
        <v>0</v>
      </c>
    </row>
    <row r="28" spans="1:16">
      <c r="A28" s="56">
        <v>10</v>
      </c>
      <c r="B28" s="57"/>
      <c r="C28" s="58" t="s">
        <v>188</v>
      </c>
      <c r="D28" s="59" t="s">
        <v>64</v>
      </c>
      <c r="E28" s="41">
        <v>2</v>
      </c>
      <c r="F28" s="40"/>
      <c r="G28" s="40"/>
      <c r="H28" s="40"/>
      <c r="I28" s="40"/>
      <c r="J28" s="40"/>
      <c r="K28" s="40">
        <f t="shared" si="1"/>
        <v>0</v>
      </c>
      <c r="L28" s="40">
        <f t="shared" si="2"/>
        <v>0</v>
      </c>
      <c r="M28" s="40">
        <f t="shared" si="3"/>
        <v>0</v>
      </c>
      <c r="N28" s="40">
        <f t="shared" si="4"/>
        <v>0</v>
      </c>
      <c r="O28" s="40">
        <f t="shared" si="5"/>
        <v>0</v>
      </c>
      <c r="P28" s="40">
        <f t="shared" si="6"/>
        <v>0</v>
      </c>
    </row>
    <row r="29" spans="1:16">
      <c r="A29" s="56">
        <v>11</v>
      </c>
      <c r="B29" s="57"/>
      <c r="C29" s="58" t="s">
        <v>181</v>
      </c>
      <c r="D29" s="59" t="s">
        <v>64</v>
      </c>
      <c r="E29" s="41">
        <v>1</v>
      </c>
      <c r="F29" s="40"/>
      <c r="G29" s="40"/>
      <c r="H29" s="40"/>
      <c r="I29" s="40"/>
      <c r="J29" s="40"/>
      <c r="K29" s="40">
        <f t="shared" si="1"/>
        <v>0</v>
      </c>
      <c r="L29" s="40">
        <f t="shared" si="2"/>
        <v>0</v>
      </c>
      <c r="M29" s="40">
        <f t="shared" si="3"/>
        <v>0</v>
      </c>
      <c r="N29" s="40">
        <f t="shared" si="4"/>
        <v>0</v>
      </c>
      <c r="O29" s="40">
        <f t="shared" si="5"/>
        <v>0</v>
      </c>
      <c r="P29" s="40">
        <f t="shared" si="6"/>
        <v>0</v>
      </c>
    </row>
    <row r="30" spans="1:16" ht="30">
      <c r="A30" s="56"/>
      <c r="B30" s="57"/>
      <c r="C30" s="63" t="s">
        <v>189</v>
      </c>
      <c r="D30" s="59"/>
      <c r="E30" s="41"/>
      <c r="F30" s="40"/>
      <c r="G30" s="40"/>
      <c r="H30" s="40"/>
      <c r="I30" s="40"/>
      <c r="J30" s="40"/>
      <c r="K30" s="40">
        <f t="shared" si="1"/>
        <v>0</v>
      </c>
      <c r="L30" s="40">
        <f t="shared" si="2"/>
        <v>0</v>
      </c>
      <c r="M30" s="40">
        <f t="shared" si="3"/>
        <v>0</v>
      </c>
      <c r="N30" s="40">
        <f t="shared" si="4"/>
        <v>0</v>
      </c>
      <c r="O30" s="40">
        <f t="shared" si="5"/>
        <v>0</v>
      </c>
      <c r="P30" s="40">
        <f t="shared" si="6"/>
        <v>0</v>
      </c>
    </row>
    <row r="31" spans="1:16" ht="46.5">
      <c r="A31" s="56">
        <v>12</v>
      </c>
      <c r="B31" s="57"/>
      <c r="C31" s="64" t="s">
        <v>190</v>
      </c>
      <c r="D31" s="59" t="s">
        <v>58</v>
      </c>
      <c r="E31" s="41">
        <v>41</v>
      </c>
      <c r="F31" s="40"/>
      <c r="G31" s="40"/>
      <c r="H31" s="40"/>
      <c r="I31" s="40"/>
      <c r="J31" s="40"/>
      <c r="K31" s="40">
        <f t="shared" si="1"/>
        <v>0</v>
      </c>
      <c r="L31" s="40">
        <f t="shared" si="2"/>
        <v>0</v>
      </c>
      <c r="M31" s="40">
        <f t="shared" si="3"/>
        <v>0</v>
      </c>
      <c r="N31" s="40">
        <f t="shared" si="4"/>
        <v>0</v>
      </c>
      <c r="O31" s="40">
        <f t="shared" si="5"/>
        <v>0</v>
      </c>
      <c r="P31" s="40">
        <f t="shared" si="6"/>
        <v>0</v>
      </c>
    </row>
    <row r="32" spans="1:16" ht="31">
      <c r="A32" s="56">
        <v>13</v>
      </c>
      <c r="B32" s="57"/>
      <c r="C32" s="58" t="s">
        <v>191</v>
      </c>
      <c r="D32" s="59" t="s">
        <v>58</v>
      </c>
      <c r="E32" s="41">
        <v>81</v>
      </c>
      <c r="F32" s="40"/>
      <c r="G32" s="40"/>
      <c r="H32" s="40"/>
      <c r="I32" s="40"/>
      <c r="J32" s="40"/>
      <c r="K32" s="40">
        <f t="shared" si="1"/>
        <v>0</v>
      </c>
      <c r="L32" s="40">
        <f t="shared" si="2"/>
        <v>0</v>
      </c>
      <c r="M32" s="40">
        <f t="shared" si="3"/>
        <v>0</v>
      </c>
      <c r="N32" s="40">
        <f t="shared" si="4"/>
        <v>0</v>
      </c>
      <c r="O32" s="40">
        <f t="shared" si="5"/>
        <v>0</v>
      </c>
      <c r="P32" s="40">
        <f t="shared" si="6"/>
        <v>0</v>
      </c>
    </row>
    <row r="33" spans="1:16" ht="31">
      <c r="A33" s="56">
        <v>14</v>
      </c>
      <c r="B33" s="57"/>
      <c r="C33" s="58" t="s">
        <v>192</v>
      </c>
      <c r="D33" s="59" t="s">
        <v>58</v>
      </c>
      <c r="E33" s="41">
        <v>50</v>
      </c>
      <c r="F33" s="40"/>
      <c r="G33" s="40"/>
      <c r="H33" s="40"/>
      <c r="I33" s="40"/>
      <c r="J33" s="40"/>
      <c r="K33" s="40">
        <f t="shared" si="1"/>
        <v>0</v>
      </c>
      <c r="L33" s="40">
        <f t="shared" si="2"/>
        <v>0</v>
      </c>
      <c r="M33" s="40">
        <f t="shared" si="3"/>
        <v>0</v>
      </c>
      <c r="N33" s="40">
        <f t="shared" si="4"/>
        <v>0</v>
      </c>
      <c r="O33" s="40">
        <f t="shared" si="5"/>
        <v>0</v>
      </c>
      <c r="P33" s="40">
        <f t="shared" si="6"/>
        <v>0</v>
      </c>
    </row>
    <row r="34" spans="1:16" ht="31">
      <c r="A34" s="56">
        <v>15</v>
      </c>
      <c r="B34" s="57"/>
      <c r="C34" s="58" t="s">
        <v>193</v>
      </c>
      <c r="D34" s="59" t="s">
        <v>58</v>
      </c>
      <c r="E34" s="41">
        <v>200</v>
      </c>
      <c r="F34" s="40"/>
      <c r="G34" s="40"/>
      <c r="H34" s="40"/>
      <c r="I34" s="40"/>
      <c r="J34" s="40"/>
      <c r="K34" s="40">
        <f t="shared" si="1"/>
        <v>0</v>
      </c>
      <c r="L34" s="40">
        <f t="shared" si="2"/>
        <v>0</v>
      </c>
      <c r="M34" s="40">
        <f t="shared" si="3"/>
        <v>0</v>
      </c>
      <c r="N34" s="40">
        <f t="shared" si="4"/>
        <v>0</v>
      </c>
      <c r="O34" s="40">
        <f t="shared" si="5"/>
        <v>0</v>
      </c>
      <c r="P34" s="40">
        <f t="shared" si="6"/>
        <v>0</v>
      </c>
    </row>
    <row r="35" spans="1:16" ht="31">
      <c r="A35" s="56">
        <v>16</v>
      </c>
      <c r="B35" s="57"/>
      <c r="C35" s="58" t="s">
        <v>194</v>
      </c>
      <c r="D35" s="59" t="s">
        <v>64</v>
      </c>
      <c r="E35" s="41">
        <v>3</v>
      </c>
      <c r="F35" s="40"/>
      <c r="G35" s="40"/>
      <c r="H35" s="40"/>
      <c r="I35" s="40"/>
      <c r="J35" s="40"/>
      <c r="K35" s="40">
        <f t="shared" si="1"/>
        <v>0</v>
      </c>
      <c r="L35" s="40">
        <f t="shared" si="2"/>
        <v>0</v>
      </c>
      <c r="M35" s="40">
        <f t="shared" si="3"/>
        <v>0</v>
      </c>
      <c r="N35" s="40">
        <f t="shared" si="4"/>
        <v>0</v>
      </c>
      <c r="O35" s="40">
        <f t="shared" si="5"/>
        <v>0</v>
      </c>
      <c r="P35" s="40">
        <f t="shared" si="6"/>
        <v>0</v>
      </c>
    </row>
    <row r="36" spans="1:16" ht="31">
      <c r="A36" s="56">
        <v>17</v>
      </c>
      <c r="B36" s="57"/>
      <c r="C36" s="58" t="s">
        <v>195</v>
      </c>
      <c r="D36" s="59" t="s">
        <v>64</v>
      </c>
      <c r="E36" s="41">
        <v>1</v>
      </c>
      <c r="F36" s="40"/>
      <c r="G36" s="40"/>
      <c r="H36" s="40"/>
      <c r="I36" s="40"/>
      <c r="J36" s="40"/>
      <c r="K36" s="40">
        <f t="shared" si="1"/>
        <v>0</v>
      </c>
      <c r="L36" s="40">
        <f t="shared" si="2"/>
        <v>0</v>
      </c>
      <c r="M36" s="40">
        <f t="shared" si="3"/>
        <v>0</v>
      </c>
      <c r="N36" s="40">
        <f t="shared" si="4"/>
        <v>0</v>
      </c>
      <c r="O36" s="40">
        <f t="shared" si="5"/>
        <v>0</v>
      </c>
      <c r="P36" s="40">
        <f t="shared" si="6"/>
        <v>0</v>
      </c>
    </row>
    <row r="37" spans="1:16" ht="46.5">
      <c r="A37" s="56">
        <v>18</v>
      </c>
      <c r="B37" s="57"/>
      <c r="C37" s="64" t="s">
        <v>196</v>
      </c>
      <c r="D37" s="59" t="s">
        <v>64</v>
      </c>
      <c r="E37" s="41">
        <v>1</v>
      </c>
      <c r="F37" s="40"/>
      <c r="G37" s="40"/>
      <c r="H37" s="40"/>
      <c r="I37" s="40"/>
      <c r="J37" s="40"/>
      <c r="K37" s="40">
        <f t="shared" si="1"/>
        <v>0</v>
      </c>
      <c r="L37" s="40">
        <f t="shared" si="2"/>
        <v>0</v>
      </c>
      <c r="M37" s="40">
        <f t="shared" si="3"/>
        <v>0</v>
      </c>
      <c r="N37" s="40">
        <f t="shared" si="4"/>
        <v>0</v>
      </c>
      <c r="O37" s="40">
        <f t="shared" si="5"/>
        <v>0</v>
      </c>
      <c r="P37" s="40">
        <f t="shared" si="6"/>
        <v>0</v>
      </c>
    </row>
    <row r="38" spans="1:16">
      <c r="A38" s="56">
        <v>19</v>
      </c>
      <c r="B38" s="57"/>
      <c r="C38" s="58" t="s">
        <v>181</v>
      </c>
      <c r="D38" s="59" t="s">
        <v>64</v>
      </c>
      <c r="E38" s="41">
        <v>1</v>
      </c>
      <c r="F38" s="40"/>
      <c r="G38" s="40"/>
      <c r="H38" s="40"/>
      <c r="I38" s="40"/>
      <c r="J38" s="40"/>
      <c r="K38" s="40">
        <f t="shared" si="1"/>
        <v>0</v>
      </c>
      <c r="L38" s="40">
        <f t="shared" si="2"/>
        <v>0</v>
      </c>
      <c r="M38" s="40">
        <f t="shared" si="3"/>
        <v>0</v>
      </c>
      <c r="N38" s="40">
        <f t="shared" si="4"/>
        <v>0</v>
      </c>
      <c r="O38" s="40">
        <f t="shared" si="5"/>
        <v>0</v>
      </c>
      <c r="P38" s="40">
        <f t="shared" si="6"/>
        <v>0</v>
      </c>
    </row>
    <row r="39" spans="1:16">
      <c r="A39" s="56"/>
      <c r="B39" s="57"/>
      <c r="C39" s="65" t="s">
        <v>197</v>
      </c>
      <c r="D39" s="59"/>
      <c r="E39" s="41"/>
      <c r="F39" s="40"/>
      <c r="G39" s="40"/>
      <c r="H39" s="40"/>
      <c r="I39" s="40"/>
      <c r="J39" s="40"/>
      <c r="K39" s="40">
        <f t="shared" si="1"/>
        <v>0</v>
      </c>
      <c r="L39" s="40">
        <f t="shared" si="2"/>
        <v>0</v>
      </c>
      <c r="M39" s="40">
        <f t="shared" si="3"/>
        <v>0</v>
      </c>
      <c r="N39" s="40">
        <f t="shared" si="4"/>
        <v>0</v>
      </c>
      <c r="O39" s="40">
        <f t="shared" si="5"/>
        <v>0</v>
      </c>
      <c r="P39" s="40">
        <f t="shared" si="6"/>
        <v>0</v>
      </c>
    </row>
    <row r="40" spans="1:16" ht="77.5">
      <c r="A40" s="56">
        <v>20</v>
      </c>
      <c r="B40" s="57"/>
      <c r="C40" s="58" t="s">
        <v>198</v>
      </c>
      <c r="D40" s="59" t="s">
        <v>56</v>
      </c>
      <c r="E40" s="41">
        <v>7</v>
      </c>
      <c r="F40" s="40"/>
      <c r="G40" s="40"/>
      <c r="H40" s="40"/>
      <c r="I40" s="40"/>
      <c r="J40" s="40"/>
      <c r="K40" s="40">
        <f t="shared" si="1"/>
        <v>0</v>
      </c>
      <c r="L40" s="40">
        <f t="shared" si="2"/>
        <v>0</v>
      </c>
      <c r="M40" s="40">
        <f t="shared" si="3"/>
        <v>0</v>
      </c>
      <c r="N40" s="40">
        <f t="shared" si="4"/>
        <v>0</v>
      </c>
      <c r="O40" s="40">
        <f t="shared" si="5"/>
        <v>0</v>
      </c>
      <c r="P40" s="40">
        <f t="shared" si="6"/>
        <v>0</v>
      </c>
    </row>
    <row r="41" spans="1:16" ht="93">
      <c r="A41" s="56">
        <v>21</v>
      </c>
      <c r="B41" s="57"/>
      <c r="C41" s="58" t="s">
        <v>199</v>
      </c>
      <c r="D41" s="59" t="s">
        <v>56</v>
      </c>
      <c r="E41" s="41">
        <v>100</v>
      </c>
      <c r="F41" s="40"/>
      <c r="G41" s="40"/>
      <c r="H41" s="40"/>
      <c r="I41" s="40"/>
      <c r="J41" s="40"/>
      <c r="K41" s="40">
        <f t="shared" si="1"/>
        <v>0</v>
      </c>
      <c r="L41" s="40">
        <f t="shared" si="2"/>
        <v>0</v>
      </c>
      <c r="M41" s="40">
        <f t="shared" si="3"/>
        <v>0</v>
      </c>
      <c r="N41" s="40">
        <f t="shared" si="4"/>
        <v>0</v>
      </c>
      <c r="O41" s="40">
        <f t="shared" si="5"/>
        <v>0</v>
      </c>
      <c r="P41" s="40">
        <f t="shared" si="6"/>
        <v>0</v>
      </c>
    </row>
    <row r="42" spans="1:16" ht="93">
      <c r="A42" s="56">
        <v>22</v>
      </c>
      <c r="B42" s="57"/>
      <c r="C42" s="58" t="s">
        <v>200</v>
      </c>
      <c r="D42" s="59" t="s">
        <v>56</v>
      </c>
      <c r="E42" s="41">
        <v>2</v>
      </c>
      <c r="F42" s="40"/>
      <c r="G42" s="40"/>
      <c r="H42" s="40"/>
      <c r="I42" s="40"/>
      <c r="J42" s="40"/>
      <c r="K42" s="40">
        <f t="shared" si="1"/>
        <v>0</v>
      </c>
      <c r="L42" s="40">
        <f t="shared" si="2"/>
        <v>0</v>
      </c>
      <c r="M42" s="40">
        <f t="shared" si="3"/>
        <v>0</v>
      </c>
      <c r="N42" s="40">
        <f t="shared" si="4"/>
        <v>0</v>
      </c>
      <c r="O42" s="40">
        <f t="shared" si="5"/>
        <v>0</v>
      </c>
      <c r="P42" s="40">
        <f t="shared" si="6"/>
        <v>0</v>
      </c>
    </row>
    <row r="43" spans="1:16">
      <c r="A43" s="56">
        <v>23</v>
      </c>
      <c r="B43" s="57"/>
      <c r="C43" s="64" t="s">
        <v>201</v>
      </c>
      <c r="D43" s="59" t="s">
        <v>56</v>
      </c>
      <c r="E43" s="41">
        <v>20</v>
      </c>
      <c r="F43" s="40"/>
      <c r="G43" s="40"/>
      <c r="H43" s="40"/>
      <c r="I43" s="40"/>
      <c r="J43" s="40"/>
      <c r="K43" s="40">
        <f t="shared" si="1"/>
        <v>0</v>
      </c>
      <c r="L43" s="40">
        <f t="shared" si="2"/>
        <v>0</v>
      </c>
      <c r="M43" s="40">
        <f t="shared" si="3"/>
        <v>0</v>
      </c>
      <c r="N43" s="40">
        <f t="shared" si="4"/>
        <v>0</v>
      </c>
      <c r="O43" s="40">
        <f t="shared" si="5"/>
        <v>0</v>
      </c>
      <c r="P43" s="40">
        <f t="shared" si="6"/>
        <v>0</v>
      </c>
    </row>
    <row r="44" spans="1:16">
      <c r="A44" s="56">
        <v>24</v>
      </c>
      <c r="B44" s="57"/>
      <c r="C44" s="58" t="s">
        <v>202</v>
      </c>
      <c r="D44" s="59" t="s">
        <v>56</v>
      </c>
      <c r="E44" s="41">
        <v>17</v>
      </c>
      <c r="F44" s="40"/>
      <c r="G44" s="40"/>
      <c r="H44" s="40"/>
      <c r="I44" s="40"/>
      <c r="J44" s="40"/>
      <c r="K44" s="40">
        <f t="shared" si="1"/>
        <v>0</v>
      </c>
      <c r="L44" s="40">
        <f t="shared" si="2"/>
        <v>0</v>
      </c>
      <c r="M44" s="40">
        <f t="shared" si="3"/>
        <v>0</v>
      </c>
      <c r="N44" s="40">
        <f t="shared" si="4"/>
        <v>0</v>
      </c>
      <c r="O44" s="40">
        <f t="shared" si="5"/>
        <v>0</v>
      </c>
      <c r="P44" s="40">
        <f t="shared" si="6"/>
        <v>0</v>
      </c>
    </row>
    <row r="45" spans="1:16">
      <c r="A45" s="56">
        <v>25</v>
      </c>
      <c r="B45" s="57"/>
      <c r="C45" s="58" t="s">
        <v>181</v>
      </c>
      <c r="D45" s="59" t="s">
        <v>64</v>
      </c>
      <c r="E45" s="41">
        <v>1</v>
      </c>
      <c r="F45" s="40"/>
      <c r="G45" s="40"/>
      <c r="H45" s="40"/>
      <c r="I45" s="40"/>
      <c r="J45" s="40"/>
      <c r="K45" s="40">
        <f t="shared" si="1"/>
        <v>0</v>
      </c>
      <c r="L45" s="40">
        <f t="shared" si="2"/>
        <v>0</v>
      </c>
      <c r="M45" s="40">
        <f t="shared" si="3"/>
        <v>0</v>
      </c>
      <c r="N45" s="40">
        <f t="shared" si="4"/>
        <v>0</v>
      </c>
      <c r="O45" s="40">
        <f t="shared" si="5"/>
        <v>0</v>
      </c>
      <c r="P45" s="40">
        <f t="shared" si="6"/>
        <v>0</v>
      </c>
    </row>
    <row r="46" spans="1:16">
      <c r="A46" s="78"/>
      <c r="B46" s="78"/>
      <c r="C46" s="78"/>
      <c r="D46" s="78"/>
      <c r="E46" s="78"/>
      <c r="F46" s="78"/>
      <c r="G46" s="78"/>
      <c r="H46" s="78"/>
      <c r="I46" s="78"/>
      <c r="J46" s="78"/>
      <c r="K46" s="78"/>
      <c r="L46" s="78"/>
      <c r="M46" s="78"/>
      <c r="N46" s="78"/>
      <c r="O46" s="78"/>
      <c r="P46" s="78"/>
    </row>
    <row r="47" spans="1:16">
      <c r="A47" s="79" t="s">
        <v>49</v>
      </c>
      <c r="B47" s="79"/>
      <c r="C47" s="79"/>
      <c r="D47" s="79"/>
      <c r="E47" s="79"/>
      <c r="F47" s="79"/>
      <c r="G47" s="79"/>
      <c r="H47" s="79"/>
      <c r="I47" s="79"/>
      <c r="J47" s="79"/>
      <c r="K47" s="43"/>
      <c r="L47" s="44">
        <f>SUM(L17:L46)</f>
        <v>0</v>
      </c>
      <c r="M47" s="44">
        <f>SUM(M17:M46)</f>
        <v>0</v>
      </c>
      <c r="N47" s="44">
        <f>SUM(N17:N46)</f>
        <v>0</v>
      </c>
      <c r="O47" s="44">
        <f>SUM(O17:O46)</f>
        <v>0</v>
      </c>
      <c r="P47" s="44">
        <f>SUM(P17:P46)</f>
        <v>0</v>
      </c>
    </row>
    <row r="48" spans="1:16">
      <c r="A48" s="60"/>
      <c r="B48" s="60"/>
      <c r="C48" s="60"/>
      <c r="D48" s="60"/>
      <c r="E48" s="60"/>
      <c r="F48" s="60"/>
      <c r="G48" s="60"/>
      <c r="H48" s="60"/>
      <c r="I48" s="60"/>
      <c r="J48" s="60"/>
      <c r="K48" s="45"/>
      <c r="L48" s="61"/>
      <c r="M48" s="61"/>
      <c r="N48" s="61"/>
      <c r="O48" s="61"/>
      <c r="P48" s="62"/>
    </row>
    <row r="49" spans="1:8">
      <c r="A49" s="15" t="str">
        <f>[3]KT!A24</f>
        <v>Sastādīja: Mikus Laksbergs</v>
      </c>
      <c r="C49" s="16"/>
      <c r="D49" s="16" t="str">
        <f>[3]KT!C28</f>
        <v>2026. gada 5.aprīlī</v>
      </c>
      <c r="E49" s="16"/>
      <c r="F49" s="16"/>
      <c r="G49" s="16"/>
      <c r="H49" s="16"/>
    </row>
    <row r="50" spans="1:8">
      <c r="A50" s="15" t="s">
        <v>40</v>
      </c>
      <c r="C50" s="16"/>
      <c r="D50" s="16"/>
      <c r="E50" s="16"/>
      <c r="F50" s="16"/>
      <c r="G50" s="16"/>
      <c r="H50" s="16"/>
    </row>
    <row r="51" spans="1:8">
      <c r="A51" s="15" t="str">
        <f>[3]KT!A26</f>
        <v>Sertifikāta Nr.: 4-05310</v>
      </c>
      <c r="C51" s="16"/>
      <c r="D51" s="16"/>
      <c r="E51" s="16"/>
      <c r="F51" s="16"/>
      <c r="G51" s="16"/>
      <c r="H51" s="16"/>
    </row>
    <row r="52" spans="1:8">
      <c r="A52" s="17"/>
      <c r="C52" s="16"/>
      <c r="D52" s="16"/>
      <c r="E52" s="16"/>
      <c r="F52" s="16"/>
      <c r="G52" s="16"/>
      <c r="H52" s="16"/>
    </row>
    <row r="53" spans="1:8">
      <c r="A53" s="15" t="str">
        <f>[3]KT!A28</f>
        <v>Pārbaudīja: Mikus Laksbergs</v>
      </c>
      <c r="C53" s="16"/>
      <c r="D53" s="16" t="str">
        <f>[3]KT!C28</f>
        <v>2026. gada 5.aprīlī</v>
      </c>
      <c r="E53" s="16"/>
      <c r="F53" s="16"/>
      <c r="G53" s="16"/>
      <c r="H53" s="16"/>
    </row>
    <row r="54" spans="1:8">
      <c r="A54" s="15" t="s">
        <v>41</v>
      </c>
      <c r="C54" s="16"/>
      <c r="D54" s="16"/>
      <c r="E54" s="16"/>
      <c r="F54" s="16"/>
      <c r="G54" s="16"/>
      <c r="H54" s="16"/>
    </row>
    <row r="55" spans="1:8">
      <c r="A55" s="15" t="str">
        <f>[3]KT!A30</f>
        <v>Sertifikāta Nr.: 4-05310</v>
      </c>
      <c r="C55" s="16"/>
      <c r="D55" s="16"/>
      <c r="E55" s="16"/>
      <c r="F55" s="16"/>
      <c r="G55" s="16"/>
      <c r="H55" s="16"/>
    </row>
    <row r="56" spans="1:8">
      <c r="B56" s="18"/>
      <c r="C56" s="16"/>
      <c r="D56" s="16"/>
      <c r="E56" s="16"/>
      <c r="F56" s="16"/>
      <c r="G56" s="16"/>
      <c r="H56" s="16"/>
    </row>
    <row r="57" spans="1:8">
      <c r="B57" s="19"/>
      <c r="C57" s="20"/>
      <c r="D57" s="19"/>
      <c r="F57" s="20"/>
      <c r="H57" s="16"/>
    </row>
  </sheetData>
  <mergeCells count="14">
    <mergeCell ref="L14:P14"/>
    <mergeCell ref="A16:P16"/>
    <mergeCell ref="A46:P46"/>
    <mergeCell ref="A47:J47"/>
    <mergeCell ref="A2:P2"/>
    <mergeCell ref="A3:P3"/>
    <mergeCell ref="A4:P4"/>
    <mergeCell ref="M11:N11"/>
    <mergeCell ref="A14:A15"/>
    <mergeCell ref="B14:B15"/>
    <mergeCell ref="C14:C15"/>
    <mergeCell ref="D14:D15"/>
    <mergeCell ref="E14:E15"/>
    <mergeCell ref="F14:K14"/>
  </mergeCells>
  <pageMargins left="0.7" right="0.7" top="0.75" bottom="0.75" header="0.3" footer="0.3"/>
  <pageSetup paperSize="9" scale="5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E0B6348F063F2499901E1858B841C1C" ma:contentTypeVersion="18" ma:contentTypeDescription="Create a new document." ma:contentTypeScope="" ma:versionID="9b7263993fcd2050c62995aaff24fe25">
  <xsd:schema xmlns:xsd="http://www.w3.org/2001/XMLSchema" xmlns:xs="http://www.w3.org/2001/XMLSchema" xmlns:p="http://schemas.microsoft.com/office/2006/metadata/properties" xmlns:ns2="520dbaf5-aacb-4fa5-a9f5-32ab6e55aaf4" xmlns:ns3="d73c6baf-9cf2-4cf2-a117-76c67141543a" targetNamespace="http://schemas.microsoft.com/office/2006/metadata/properties" ma:root="true" ma:fieldsID="555c9ad9ab5db40abc743411eebdcba7" ns2:_="" ns3:_="">
    <xsd:import namespace="520dbaf5-aacb-4fa5-a9f5-32ab6e55aaf4"/>
    <xsd:import namespace="d73c6baf-9cf2-4cf2-a117-76c6714154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0dbaf5-aacb-4fa5-a9f5-32ab6e55aa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d670e09-1a66-4566-9c30-fc6678b896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3c6baf-9cf2-4cf2-a117-76c6714154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01c3bae-cbd4-435d-9fac-eef906313c13}" ma:internalName="TaxCatchAll" ma:showField="CatchAllData" ma:web="d73c6baf-9cf2-4cf2-a117-76c6714154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20dbaf5-aacb-4fa5-a9f5-32ab6e55aaf4">
      <Terms xmlns="http://schemas.microsoft.com/office/infopath/2007/PartnerControls"/>
    </lcf76f155ced4ddcb4097134ff3c332f>
    <TaxCatchAll xmlns="d73c6baf-9cf2-4cf2-a117-76c67141543a" xsi:nil="true"/>
  </documentManagement>
</p:properties>
</file>

<file path=customXml/itemProps1.xml><?xml version="1.0" encoding="utf-8"?>
<ds:datastoreItem xmlns:ds="http://schemas.openxmlformats.org/officeDocument/2006/customXml" ds:itemID="{5C9038C0-1C48-47DF-82CF-53FBC937AAA8}">
  <ds:schemaRefs>
    <ds:schemaRef ds:uri="http://schemas.microsoft.com/sharepoint/v3/contenttype/forms"/>
  </ds:schemaRefs>
</ds:datastoreItem>
</file>

<file path=customXml/itemProps2.xml><?xml version="1.0" encoding="utf-8"?>
<ds:datastoreItem xmlns:ds="http://schemas.openxmlformats.org/officeDocument/2006/customXml" ds:itemID="{A4C2650F-4943-40AA-9739-97D9612ED254}"/>
</file>

<file path=customXml/itemProps3.xml><?xml version="1.0" encoding="utf-8"?>
<ds:datastoreItem xmlns:ds="http://schemas.openxmlformats.org/officeDocument/2006/customXml" ds:itemID="{D6F3B16D-5C94-4E69-BEE4-31C0C76B6719}">
  <ds:schemaRefs>
    <ds:schemaRef ds:uri="http://schemas.microsoft.com/office/2006/metadata/properties"/>
    <ds:schemaRef ds:uri="http://schemas.microsoft.com/office/infopath/2007/PartnerControls"/>
    <ds:schemaRef ds:uri="f4c9a204-953b-4a61-9e4a-84a63abe8f3f"/>
    <ds:schemaRef ds:uri="9236eeb4-1351-4fec-b254-4c4974e7c7f6"/>
    <ds:schemaRef ds:uri="520dbaf5-aacb-4fa5-a9f5-32ab6e55aaf4"/>
    <ds:schemaRef ds:uri="d73c6baf-9cf2-4cf2-a117-76c67141543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KT</vt:lpstr>
      <vt:lpstr>KA1</vt:lpstr>
      <vt:lpstr>1.1.1.</vt:lpstr>
      <vt:lpstr>1.1.2.</vt:lpstr>
      <vt:lpstr>1.1.3.</vt:lpstr>
      <vt:lpstr>1.2.1.</vt:lpstr>
      <vt:lpstr>1.2.2.</vt:lpstr>
      <vt:lpstr>1.2.3.</vt:lpstr>
      <vt:lpstr>likme</vt:lpstr>
      <vt:lpstr>'1.1.1.'!Print_Area</vt:lpstr>
      <vt:lpstr>'1.1.2.'!Print_Area</vt:lpstr>
      <vt:lpstr>'1.1.3.'!Print_Area</vt:lpstr>
      <vt:lpstr>'1.2.1.'!Print_Area</vt:lpstr>
      <vt:lpstr>'1.2.2.'!Print_Area</vt:lpstr>
      <vt:lpstr>'1.2.3.'!Print_Area</vt:lpstr>
      <vt:lpstr>'KA1'!Print_Area</vt:lpstr>
      <vt:lpstr>KT!Print_Area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Ieva Petruse</dc:creator>
  <cp:keywords/>
  <dc:description/>
  <cp:lastModifiedBy>Paula Ozoliņa</cp:lastModifiedBy>
  <cp:revision/>
  <dcterms:created xsi:type="dcterms:W3CDTF">2014-01-13T21:43:12Z</dcterms:created>
  <dcterms:modified xsi:type="dcterms:W3CDTF">2026-08-20T11:19:19Z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0x0101006E0B6348F063F2499901E1858B841C1C</vt:lpwstr>
  </property>
  <property fmtid="{D5CDD505-2E9C-101B-9397-08002B2CF9AE}" pid="3" name="MediaServiceImageTags">
    <vt:lpwstr/>
  </property>
</Properties>
</file>