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svni.sharepoint.com/sites/G010/Shared Documents/Darba dokumenti/2026/Atklāti konkursi/AK-61_PO_Pasta iela 43, Jelgava/Izsludināts/"/>
    </mc:Choice>
  </mc:AlternateContent>
  <xr:revisionPtr revIDLastSave="0" documentId="8_{DC06B2D0-A0C7-4AAA-9B25-B8959C6F5DDD}" xr6:coauthVersionLast="47" xr6:coauthVersionMax="47" xr10:uidLastSave="{00000000-0000-0000-0000-000000000000}"/>
  <bookViews>
    <workbookView xWindow="-110" yWindow="-110" windowWidth="19420" windowHeight="11500" tabRatio="880" xr2:uid="{00000000-000D-0000-FFFF-FFFF00000000}"/>
  </bookViews>
  <sheets>
    <sheet name="KT" sheetId="3" r:id="rId1"/>
    <sheet name="KA1" sheetId="2" r:id="rId2"/>
    <sheet name="1.1.1." sheetId="43" r:id="rId3"/>
    <sheet name="1.1.2." sheetId="46" r:id="rId4"/>
    <sheet name="1.1.3." sheetId="47" r:id="rId5"/>
    <sheet name="1.2.1." sheetId="29" r:id="rId6"/>
    <sheet name="1.2.2." sheetId="30" r:id="rId7"/>
  </sheets>
  <externalReferences>
    <externalReference r:id="rId8"/>
  </externalReferences>
  <definedNames>
    <definedName name="datums">[1]KA!$K$45</definedName>
    <definedName name="likme">KT!$E$23</definedName>
    <definedName name="parb">[1]KA!$K$43</definedName>
    <definedName name="_xlnm.Print_Area" localSheetId="2">'1.1.1.'!$A$1:$P$28</definedName>
    <definedName name="_xlnm.Print_Area" localSheetId="3">'1.1.2.'!$A$1:$P$33</definedName>
    <definedName name="_xlnm.Print_Area" localSheetId="4">'1.1.3.'!$A$1:$P$33</definedName>
    <definedName name="_xlnm.Print_Area" localSheetId="5">'1.2.1.'!$A$1:$P$45</definedName>
    <definedName name="_xlnm.Print_Area" localSheetId="6">'1.2.2.'!$A$1:$P$95</definedName>
    <definedName name="_xlnm.Print_Area" localSheetId="1">'KA1'!$A$1:$I$33</definedName>
    <definedName name="_xlnm.Print_Area" localSheetId="0">KT!$A$1:$C$30</definedName>
    <definedName name="procenti">#REF!</definedName>
    <definedName name="sast">[1]KA!$K$42</definedName>
    <definedName name="sertif">[1]KA!$K$44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29" l="1"/>
  <c r="N34" i="29"/>
  <c r="L34" i="29"/>
  <c r="O18" i="43"/>
  <c r="N18" i="43"/>
  <c r="L18" i="43"/>
  <c r="O21" i="47"/>
  <c r="N21" i="47"/>
  <c r="L21" i="47"/>
  <c r="O20" i="47"/>
  <c r="N20" i="47"/>
  <c r="L20" i="47"/>
  <c r="O19" i="47"/>
  <c r="N19" i="47"/>
  <c r="L19" i="47"/>
  <c r="M19" i="47"/>
  <c r="O18" i="47"/>
  <c r="N18" i="47"/>
  <c r="L18" i="47"/>
  <c r="G18" i="47"/>
  <c r="H18" i="47" s="1"/>
  <c r="N17" i="47"/>
  <c r="L17" i="47"/>
  <c r="G17" i="47"/>
  <c r="H17" i="47" s="1"/>
  <c r="M34" i="29" l="1"/>
  <c r="P34" i="29" s="1"/>
  <c r="K34" i="29"/>
  <c r="M18" i="43"/>
  <c r="P18" i="43" s="1"/>
  <c r="K18" i="43"/>
  <c r="P19" i="47"/>
  <c r="K20" i="47"/>
  <c r="M20" i="47"/>
  <c r="P20" i="47" s="1"/>
  <c r="M18" i="47"/>
  <c r="P18" i="47" s="1"/>
  <c r="K18" i="47"/>
  <c r="M21" i="47"/>
  <c r="P21" i="47" s="1"/>
  <c r="K21" i="47"/>
  <c r="J17" i="47"/>
  <c r="O17" i="47" s="1"/>
  <c r="M17" i="47"/>
  <c r="K19" i="47"/>
  <c r="O23" i="46"/>
  <c r="N23" i="46"/>
  <c r="L23" i="46"/>
  <c r="O22" i="46"/>
  <c r="N22" i="46"/>
  <c r="L22" i="46"/>
  <c r="M22" i="46"/>
  <c r="O21" i="46"/>
  <c r="N21" i="46"/>
  <c r="L21" i="46"/>
  <c r="O20" i="46"/>
  <c r="N20" i="46"/>
  <c r="L20" i="46"/>
  <c r="O19" i="46"/>
  <c r="N19" i="46"/>
  <c r="L19" i="46"/>
  <c r="O18" i="46"/>
  <c r="N18" i="46"/>
  <c r="L18" i="46"/>
  <c r="M18" i="46"/>
  <c r="O17" i="43"/>
  <c r="N17" i="43"/>
  <c r="L17" i="43"/>
  <c r="O23" i="47"/>
  <c r="N23" i="47"/>
  <c r="L23" i="47"/>
  <c r="O22" i="47"/>
  <c r="N22" i="47"/>
  <c r="L22" i="47"/>
  <c r="A3" i="46"/>
  <c r="A3" i="47"/>
  <c r="A33" i="47"/>
  <c r="D31" i="47"/>
  <c r="A31" i="47"/>
  <c r="A29" i="47"/>
  <c r="D27" i="47"/>
  <c r="A27" i="47"/>
  <c r="O12" i="47"/>
  <c r="C9" i="47"/>
  <c r="C8" i="47"/>
  <c r="C7" i="47"/>
  <c r="C6" i="47"/>
  <c r="A33" i="46"/>
  <c r="D31" i="46"/>
  <c r="A31" i="46"/>
  <c r="A29" i="46"/>
  <c r="D27" i="46"/>
  <c r="A27" i="46"/>
  <c r="N17" i="46"/>
  <c r="L17" i="46"/>
  <c r="G17" i="46"/>
  <c r="H17" i="46" s="1"/>
  <c r="M17" i="46" s="1"/>
  <c r="O12" i="46"/>
  <c r="C9" i="46"/>
  <c r="C8" i="46"/>
  <c r="C7" i="46"/>
  <c r="C6" i="46"/>
  <c r="A3" i="43"/>
  <c r="A28" i="43"/>
  <c r="D26" i="43"/>
  <c r="A26" i="43"/>
  <c r="A24" i="43"/>
  <c r="D22" i="43"/>
  <c r="A22" i="43"/>
  <c r="L20" i="43"/>
  <c r="O12" i="43"/>
  <c r="C9" i="43"/>
  <c r="C8" i="43"/>
  <c r="C7" i="43"/>
  <c r="C6" i="43"/>
  <c r="M78" i="30"/>
  <c r="M74" i="30"/>
  <c r="O67" i="30"/>
  <c r="M66" i="30"/>
  <c r="O59" i="30"/>
  <c r="O55" i="30"/>
  <c r="M54" i="30"/>
  <c r="M53" i="30"/>
  <c r="M34" i="30"/>
  <c r="A3" i="30"/>
  <c r="A95" i="30"/>
  <c r="D93" i="30"/>
  <c r="A93" i="30"/>
  <c r="A91" i="30"/>
  <c r="D89" i="30"/>
  <c r="A89" i="30"/>
  <c r="N85" i="30"/>
  <c r="L85" i="30"/>
  <c r="N84" i="30"/>
  <c r="L84" i="30"/>
  <c r="N83" i="30"/>
  <c r="L83" i="30"/>
  <c r="O83" i="30"/>
  <c r="N82" i="30"/>
  <c r="L82" i="30"/>
  <c r="N81" i="30"/>
  <c r="L81" i="30"/>
  <c r="N80" i="30"/>
  <c r="L80" i="30"/>
  <c r="N79" i="30"/>
  <c r="L79" i="30"/>
  <c r="O79" i="30"/>
  <c r="N78" i="30"/>
  <c r="L78" i="30"/>
  <c r="N77" i="30"/>
  <c r="L77" i="30"/>
  <c r="N76" i="30"/>
  <c r="L76" i="30"/>
  <c r="N75" i="30"/>
  <c r="L75" i="30"/>
  <c r="O75" i="30"/>
  <c r="N74" i="30"/>
  <c r="L74" i="30"/>
  <c r="N73" i="30"/>
  <c r="L73" i="30"/>
  <c r="N72" i="30"/>
  <c r="L72" i="30"/>
  <c r="N71" i="30"/>
  <c r="L71" i="30"/>
  <c r="O71" i="30"/>
  <c r="N70" i="30"/>
  <c r="L70" i="30"/>
  <c r="N69" i="30"/>
  <c r="L69" i="30"/>
  <c r="N68" i="30"/>
  <c r="L68" i="30"/>
  <c r="N67" i="30"/>
  <c r="L67" i="30"/>
  <c r="N66" i="30"/>
  <c r="L66" i="30"/>
  <c r="N65" i="30"/>
  <c r="L65" i="30"/>
  <c r="N64" i="30"/>
  <c r="L64" i="30"/>
  <c r="N63" i="30"/>
  <c r="L63" i="30"/>
  <c r="O63" i="30"/>
  <c r="N62" i="30"/>
  <c r="L62" i="30"/>
  <c r="N61" i="30"/>
  <c r="L61" i="30"/>
  <c r="N60" i="30"/>
  <c r="L60" i="30"/>
  <c r="N59" i="30"/>
  <c r="L59" i="30"/>
  <c r="N58" i="30"/>
  <c r="L58" i="30"/>
  <c r="N57" i="30"/>
  <c r="L57" i="30"/>
  <c r="N56" i="30"/>
  <c r="L56" i="30"/>
  <c r="N55" i="30"/>
  <c r="L55" i="30"/>
  <c r="N54" i="30"/>
  <c r="L54" i="30"/>
  <c r="N53" i="30"/>
  <c r="L53" i="30"/>
  <c r="N52" i="30"/>
  <c r="L52" i="30"/>
  <c r="N51" i="30"/>
  <c r="L51" i="30"/>
  <c r="O51" i="30"/>
  <c r="N50" i="30"/>
  <c r="L50" i="30"/>
  <c r="N49" i="30"/>
  <c r="L49" i="30"/>
  <c r="N48" i="30"/>
  <c r="L48" i="30"/>
  <c r="N47" i="30"/>
  <c r="L47" i="30"/>
  <c r="N46" i="30"/>
  <c r="L46" i="30"/>
  <c r="N45" i="30"/>
  <c r="L45" i="30"/>
  <c r="N44" i="30"/>
  <c r="L44" i="30"/>
  <c r="N43" i="30"/>
  <c r="L43" i="30"/>
  <c r="N42" i="30"/>
  <c r="L42" i="30"/>
  <c r="N41" i="30"/>
  <c r="L41" i="30"/>
  <c r="N40" i="30"/>
  <c r="L40" i="30"/>
  <c r="N39" i="30"/>
  <c r="L39" i="30"/>
  <c r="N38" i="30"/>
  <c r="L38" i="30"/>
  <c r="N37" i="30"/>
  <c r="L37" i="30"/>
  <c r="N36" i="30"/>
  <c r="L36" i="30"/>
  <c r="N35" i="30"/>
  <c r="L35" i="30"/>
  <c r="N34" i="30"/>
  <c r="L34" i="30"/>
  <c r="N33" i="30"/>
  <c r="L33" i="30"/>
  <c r="N32" i="30"/>
  <c r="L32" i="30"/>
  <c r="N31" i="30"/>
  <c r="L31" i="30"/>
  <c r="N30" i="30"/>
  <c r="L30" i="30"/>
  <c r="N29" i="30"/>
  <c r="L29" i="30"/>
  <c r="M29" i="30"/>
  <c r="N28" i="30"/>
  <c r="L28" i="30"/>
  <c r="N27" i="30"/>
  <c r="L27" i="30"/>
  <c r="N26" i="30"/>
  <c r="L26" i="30"/>
  <c r="M26" i="30"/>
  <c r="N25" i="30"/>
  <c r="L25" i="30"/>
  <c r="N24" i="30"/>
  <c r="L24" i="30"/>
  <c r="N23" i="30"/>
  <c r="L23" i="30"/>
  <c r="O23" i="30"/>
  <c r="N22" i="30"/>
  <c r="L22" i="30"/>
  <c r="N21" i="30"/>
  <c r="L21" i="30"/>
  <c r="N20" i="30"/>
  <c r="L20" i="30"/>
  <c r="N19" i="30"/>
  <c r="L19" i="30"/>
  <c r="N18" i="30"/>
  <c r="L18" i="30"/>
  <c r="N17" i="30"/>
  <c r="L17" i="30"/>
  <c r="G17" i="30"/>
  <c r="H17" i="30" s="1"/>
  <c r="O12" i="30"/>
  <c r="C9" i="30"/>
  <c r="C8" i="30"/>
  <c r="C7" i="30"/>
  <c r="C6" i="30"/>
  <c r="O28" i="29"/>
  <c r="A3" i="29"/>
  <c r="A45" i="29"/>
  <c r="D43" i="29"/>
  <c r="A43" i="29"/>
  <c r="A41" i="29"/>
  <c r="D39" i="29"/>
  <c r="A39" i="29"/>
  <c r="N35" i="29"/>
  <c r="L35" i="29"/>
  <c r="N33" i="29"/>
  <c r="L33" i="29"/>
  <c r="N32" i="29"/>
  <c r="L32" i="29"/>
  <c r="N31" i="29"/>
  <c r="L31" i="29"/>
  <c r="N30" i="29"/>
  <c r="L30" i="29"/>
  <c r="N29" i="29"/>
  <c r="L29" i="29"/>
  <c r="N28" i="29"/>
  <c r="L28" i="29"/>
  <c r="N27" i="29"/>
  <c r="L27" i="29"/>
  <c r="N26" i="29"/>
  <c r="L26" i="29"/>
  <c r="N25" i="29"/>
  <c r="L25" i="29"/>
  <c r="N24" i="29"/>
  <c r="L24" i="29"/>
  <c r="N23" i="29"/>
  <c r="L23" i="29"/>
  <c r="N22" i="29"/>
  <c r="L22" i="29"/>
  <c r="N21" i="29"/>
  <c r="L21" i="29"/>
  <c r="N20" i="29"/>
  <c r="L20" i="29"/>
  <c r="N19" i="29"/>
  <c r="L19" i="29"/>
  <c r="N18" i="29"/>
  <c r="L18" i="29"/>
  <c r="N17" i="29"/>
  <c r="L17" i="29"/>
  <c r="O12" i="29"/>
  <c r="C9" i="29"/>
  <c r="C8" i="29"/>
  <c r="C7" i="29"/>
  <c r="C6" i="29"/>
  <c r="A3" i="2"/>
  <c r="I18" i="2"/>
  <c r="E18" i="2"/>
  <c r="L25" i="47" l="1"/>
  <c r="P17" i="47"/>
  <c r="K17" i="47"/>
  <c r="K22" i="47"/>
  <c r="M22" i="47"/>
  <c r="P22" i="47" s="1"/>
  <c r="P18" i="46"/>
  <c r="L25" i="46"/>
  <c r="P22" i="46"/>
  <c r="M21" i="46"/>
  <c r="P21" i="46" s="1"/>
  <c r="K21" i="46"/>
  <c r="K23" i="46"/>
  <c r="M23" i="46"/>
  <c r="P23" i="46" s="1"/>
  <c r="K22" i="46"/>
  <c r="K19" i="46"/>
  <c r="M19" i="46"/>
  <c r="P19" i="46" s="1"/>
  <c r="M20" i="46"/>
  <c r="P20" i="46" s="1"/>
  <c r="K20" i="46"/>
  <c r="K18" i="46"/>
  <c r="M17" i="43"/>
  <c r="P17" i="43" s="1"/>
  <c r="K17" i="43"/>
  <c r="M23" i="47"/>
  <c r="P23" i="47" s="1"/>
  <c r="K23" i="47"/>
  <c r="N25" i="47"/>
  <c r="G16" i="2" s="1"/>
  <c r="J17" i="46"/>
  <c r="O17" i="46" s="1"/>
  <c r="P17" i="46" s="1"/>
  <c r="N25" i="46"/>
  <c r="G17" i="2" s="1"/>
  <c r="N20" i="43"/>
  <c r="G15" i="2" s="1"/>
  <c r="O42" i="30"/>
  <c r="M42" i="30"/>
  <c r="M79" i="30"/>
  <c r="P79" i="30" s="1"/>
  <c r="M67" i="30"/>
  <c r="P67" i="30" s="1"/>
  <c r="K67" i="30"/>
  <c r="M50" i="30"/>
  <c r="O50" i="30"/>
  <c r="M62" i="30"/>
  <c r="O62" i="30"/>
  <c r="M65" i="30"/>
  <c r="O65" i="30"/>
  <c r="M77" i="30"/>
  <c r="O77" i="30"/>
  <c r="O74" i="30"/>
  <c r="P74" i="30" s="1"/>
  <c r="K83" i="30"/>
  <c r="M55" i="30"/>
  <c r="P55" i="30" s="1"/>
  <c r="K71" i="30"/>
  <c r="K59" i="30"/>
  <c r="O53" i="30"/>
  <c r="P53" i="30" s="1"/>
  <c r="O29" i="30"/>
  <c r="P29" i="30" s="1"/>
  <c r="K79" i="30"/>
  <c r="M37" i="30"/>
  <c r="O37" i="30"/>
  <c r="M45" i="30"/>
  <c r="O45" i="30"/>
  <c r="M19" i="30"/>
  <c r="O19" i="30"/>
  <c r="M23" i="30"/>
  <c r="P23" i="30" s="1"/>
  <c r="L87" i="30"/>
  <c r="K55" i="30"/>
  <c r="O27" i="30"/>
  <c r="M27" i="30"/>
  <c r="O60" i="30"/>
  <c r="M60" i="30"/>
  <c r="M33" i="30"/>
  <c r="O33" i="30"/>
  <c r="O40" i="30"/>
  <c r="M40" i="30"/>
  <c r="O47" i="30"/>
  <c r="M47" i="30"/>
  <c r="O44" i="30"/>
  <c r="M44" i="30"/>
  <c r="M17" i="30"/>
  <c r="J17" i="30"/>
  <c r="O17" i="30" s="1"/>
  <c r="O20" i="30"/>
  <c r="M20" i="30"/>
  <c r="M30" i="30"/>
  <c r="O30" i="30"/>
  <c r="M41" i="30"/>
  <c r="O41" i="30"/>
  <c r="O56" i="30"/>
  <c r="M56" i="30"/>
  <c r="O68" i="30"/>
  <c r="M68" i="30"/>
  <c r="O80" i="30"/>
  <c r="M80" i="30"/>
  <c r="M18" i="30"/>
  <c r="O18" i="30"/>
  <c r="M21" i="30"/>
  <c r="O21" i="30"/>
  <c r="O24" i="30"/>
  <c r="M24" i="30"/>
  <c r="O31" i="30"/>
  <c r="M31" i="30"/>
  <c r="M38" i="30"/>
  <c r="O38" i="30"/>
  <c r="M57" i="30"/>
  <c r="O57" i="30"/>
  <c r="M69" i="30"/>
  <c r="O69" i="30"/>
  <c r="M81" i="30"/>
  <c r="O81" i="30"/>
  <c r="O84" i="30"/>
  <c r="M84" i="30"/>
  <c r="O35" i="30"/>
  <c r="M35" i="30"/>
  <c r="M85" i="30"/>
  <c r="O85" i="30"/>
  <c r="O52" i="30"/>
  <c r="M52" i="30"/>
  <c r="O64" i="30"/>
  <c r="M64" i="30"/>
  <c r="O76" i="30"/>
  <c r="M76" i="30"/>
  <c r="M73" i="30"/>
  <c r="O73" i="30"/>
  <c r="O22" i="30"/>
  <c r="M22" i="30"/>
  <c r="M25" i="30"/>
  <c r="O25" i="30"/>
  <c r="O32" i="30"/>
  <c r="M32" i="30"/>
  <c r="O39" i="30"/>
  <c r="M39" i="30"/>
  <c r="M46" i="30"/>
  <c r="O46" i="30"/>
  <c r="O58" i="30"/>
  <c r="M58" i="30"/>
  <c r="O70" i="30"/>
  <c r="M70" i="30"/>
  <c r="O82" i="30"/>
  <c r="M82" i="30"/>
  <c r="O72" i="30"/>
  <c r="M72" i="30"/>
  <c r="M49" i="30"/>
  <c r="O49" i="30"/>
  <c r="O36" i="30"/>
  <c r="M36" i="30"/>
  <c r="O43" i="30"/>
  <c r="M43" i="30"/>
  <c r="O28" i="30"/>
  <c r="M28" i="30"/>
  <c r="M61" i="30"/>
  <c r="O61" i="30"/>
  <c r="K23" i="30"/>
  <c r="O26" i="30"/>
  <c r="P26" i="30" s="1"/>
  <c r="O34" i="30"/>
  <c r="P34" i="30" s="1"/>
  <c r="O54" i="30"/>
  <c r="P54" i="30" s="1"/>
  <c r="O66" i="30"/>
  <c r="P66" i="30" s="1"/>
  <c r="O78" i="30"/>
  <c r="P78" i="30" s="1"/>
  <c r="M59" i="30"/>
  <c r="P59" i="30" s="1"/>
  <c r="M71" i="30"/>
  <c r="P71" i="30" s="1"/>
  <c r="M83" i="30"/>
  <c r="P83" i="30" s="1"/>
  <c r="K51" i="30"/>
  <c r="K63" i="30"/>
  <c r="K75" i="30"/>
  <c r="M51" i="30"/>
  <c r="P51" i="30" s="1"/>
  <c r="M63" i="30"/>
  <c r="P63" i="30" s="1"/>
  <c r="M75" i="30"/>
  <c r="P75" i="30" s="1"/>
  <c r="N87" i="30"/>
  <c r="G20" i="2" s="1"/>
  <c r="M48" i="30"/>
  <c r="M27" i="29"/>
  <c r="O27" i="29"/>
  <c r="M20" i="29"/>
  <c r="O20" i="29"/>
  <c r="O24" i="29"/>
  <c r="M24" i="29"/>
  <c r="L37" i="29"/>
  <c r="M18" i="29"/>
  <c r="O18" i="29"/>
  <c r="O21" i="29"/>
  <c r="M21" i="29"/>
  <c r="M19" i="29"/>
  <c r="O19" i="29"/>
  <c r="M22" i="29"/>
  <c r="O22" i="29"/>
  <c r="M25" i="29"/>
  <c r="O25" i="29"/>
  <c r="M23" i="29"/>
  <c r="O23" i="29"/>
  <c r="O26" i="29"/>
  <c r="M26" i="29"/>
  <c r="K26" i="29"/>
  <c r="O32" i="29"/>
  <c r="M32" i="29"/>
  <c r="M29" i="29"/>
  <c r="O29" i="29"/>
  <c r="M33" i="29"/>
  <c r="O33" i="29"/>
  <c r="M31" i="29"/>
  <c r="O31" i="29"/>
  <c r="O17" i="29"/>
  <c r="M17" i="29"/>
  <c r="O30" i="29"/>
  <c r="M30" i="29"/>
  <c r="O35" i="29"/>
  <c r="M35" i="29"/>
  <c r="K35" i="29"/>
  <c r="N37" i="29"/>
  <c r="G19" i="2" s="1"/>
  <c r="K24" i="29"/>
  <c r="K27" i="29"/>
  <c r="K28" i="29"/>
  <c r="M28" i="29"/>
  <c r="P28" i="29" s="1"/>
  <c r="P24" i="29" l="1"/>
  <c r="P27" i="29"/>
  <c r="P27" i="30"/>
  <c r="P20" i="29"/>
  <c r="P35" i="29"/>
  <c r="P25" i="46"/>
  <c r="K17" i="46"/>
  <c r="M25" i="47"/>
  <c r="F16" i="2" s="1"/>
  <c r="I16" i="2" s="1"/>
  <c r="M25" i="46"/>
  <c r="F17" i="2" s="1"/>
  <c r="I17" i="2" s="1"/>
  <c r="M20" i="43"/>
  <c r="F15" i="2" s="1"/>
  <c r="I15" i="2" s="1"/>
  <c r="P50" i="30"/>
  <c r="P42" i="30"/>
  <c r="P84" i="30"/>
  <c r="K50" i="30"/>
  <c r="P45" i="30"/>
  <c r="P77" i="30"/>
  <c r="K80" i="30"/>
  <c r="P37" i="30"/>
  <c r="P65" i="30"/>
  <c r="P62" i="30"/>
  <c r="K74" i="30"/>
  <c r="P47" i="30"/>
  <c r="K29" i="30"/>
  <c r="K66" i="30"/>
  <c r="K32" i="30"/>
  <c r="P22" i="30"/>
  <c r="K24" i="30"/>
  <c r="P49" i="30"/>
  <c r="P41" i="30"/>
  <c r="K62" i="30"/>
  <c r="P61" i="30"/>
  <c r="K18" i="30"/>
  <c r="K53" i="30"/>
  <c r="K37" i="30"/>
  <c r="K82" i="30"/>
  <c r="K64" i="30"/>
  <c r="P31" i="30"/>
  <c r="P32" i="30"/>
  <c r="P36" i="30"/>
  <c r="P28" i="30"/>
  <c r="K45" i="30"/>
  <c r="P72" i="30"/>
  <c r="K56" i="30"/>
  <c r="P60" i="30"/>
  <c r="K27" i="30"/>
  <c r="K19" i="30"/>
  <c r="P58" i="30"/>
  <c r="P64" i="30"/>
  <c r="K65" i="30"/>
  <c r="K52" i="30"/>
  <c r="K20" i="30"/>
  <c r="P52" i="30"/>
  <c r="K77" i="30"/>
  <c r="P43" i="30"/>
  <c r="P70" i="30"/>
  <c r="K84" i="30"/>
  <c r="K33" i="30"/>
  <c r="P69" i="30"/>
  <c r="P33" i="30"/>
  <c r="K73" i="30"/>
  <c r="K61" i="30"/>
  <c r="K49" i="30"/>
  <c r="P73" i="30"/>
  <c r="P18" i="30"/>
  <c r="K38" i="30"/>
  <c r="P19" i="30"/>
  <c r="P38" i="30"/>
  <c r="K69" i="30"/>
  <c r="K42" i="30"/>
  <c r="K81" i="30"/>
  <c r="P80" i="30"/>
  <c r="K34" i="30"/>
  <c r="P81" i="30"/>
  <c r="P24" i="30"/>
  <c r="P40" i="30"/>
  <c r="K36" i="30"/>
  <c r="P68" i="30"/>
  <c r="P44" i="30"/>
  <c r="K40" i="30"/>
  <c r="K54" i="30"/>
  <c r="K26" i="30"/>
  <c r="K28" i="30"/>
  <c r="K70" i="30"/>
  <c r="K31" i="30"/>
  <c r="P56" i="30"/>
  <c r="K17" i="30"/>
  <c r="K25" i="30"/>
  <c r="K72" i="30"/>
  <c r="K58" i="30"/>
  <c r="P25" i="30"/>
  <c r="K41" i="30"/>
  <c r="K60" i="30"/>
  <c r="O48" i="30"/>
  <c r="P48" i="30" s="1"/>
  <c r="K48" i="30"/>
  <c r="K46" i="30"/>
  <c r="K85" i="30"/>
  <c r="K57" i="30"/>
  <c r="P46" i="30"/>
  <c r="K22" i="30"/>
  <c r="P85" i="30"/>
  <c r="P57" i="30"/>
  <c r="K21" i="30"/>
  <c r="K30" i="30"/>
  <c r="K43" i="30"/>
  <c r="P82" i="30"/>
  <c r="K39" i="30"/>
  <c r="K76" i="30"/>
  <c r="P35" i="30"/>
  <c r="P21" i="30"/>
  <c r="P30" i="30"/>
  <c r="K47" i="30"/>
  <c r="P17" i="30"/>
  <c r="M87" i="30"/>
  <c r="F20" i="2" s="1"/>
  <c r="K78" i="30"/>
  <c r="P39" i="30"/>
  <c r="P76" i="30"/>
  <c r="K35" i="30"/>
  <c r="K68" i="30"/>
  <c r="P20" i="30"/>
  <c r="K44" i="30"/>
  <c r="K29" i="29"/>
  <c r="P26" i="29"/>
  <c r="K22" i="29"/>
  <c r="P22" i="29"/>
  <c r="K20" i="29"/>
  <c r="P21" i="29"/>
  <c r="P30" i="29"/>
  <c r="P32" i="29"/>
  <c r="P19" i="29"/>
  <c r="K33" i="29"/>
  <c r="P33" i="29"/>
  <c r="K19" i="29"/>
  <c r="K30" i="29"/>
  <c r="P17" i="29"/>
  <c r="M37" i="29"/>
  <c r="F19" i="2" s="1"/>
  <c r="K21" i="29"/>
  <c r="K31" i="29"/>
  <c r="P23" i="29"/>
  <c r="K25" i="29"/>
  <c r="K17" i="29"/>
  <c r="P31" i="29"/>
  <c r="P29" i="29"/>
  <c r="K23" i="29"/>
  <c r="P25" i="29"/>
  <c r="K18" i="29"/>
  <c r="K32" i="29"/>
  <c r="P18" i="29"/>
  <c r="O11" i="46" l="1"/>
  <c r="O25" i="47"/>
  <c r="H16" i="2" s="1"/>
  <c r="E16" i="2" s="1"/>
  <c r="O25" i="46"/>
  <c r="H17" i="2" s="1"/>
  <c r="E17" i="2" s="1"/>
  <c r="P25" i="47"/>
  <c r="O11" i="47" s="1"/>
  <c r="P20" i="43"/>
  <c r="O11" i="43" s="1"/>
  <c r="O20" i="43"/>
  <c r="H15" i="2" s="1"/>
  <c r="E15" i="2" s="1"/>
  <c r="I19" i="2"/>
  <c r="I20" i="2"/>
  <c r="O87" i="30"/>
  <c r="H20" i="2" s="1"/>
  <c r="E20" i="2" s="1"/>
  <c r="P87" i="30"/>
  <c r="O11" i="30" s="1"/>
  <c r="O37" i="29"/>
  <c r="H19" i="2" s="1"/>
  <c r="E19" i="2" s="1"/>
  <c r="P37" i="29"/>
  <c r="O11" i="29" s="1"/>
  <c r="C9" i="2"/>
  <c r="I14" i="2" l="1"/>
  <c r="E11" i="2" s="1"/>
  <c r="A33" i="2"/>
  <c r="A31" i="2"/>
  <c r="A29" i="2"/>
  <c r="A27" i="2"/>
  <c r="E14" i="2" l="1"/>
  <c r="E21" i="2" s="1"/>
  <c r="E22" i="2" s="1"/>
  <c r="C7" i="2"/>
  <c r="C8" i="2"/>
  <c r="C6" i="2"/>
  <c r="E31" i="2" l="1"/>
  <c r="E27" i="2"/>
  <c r="C24" i="3" l="1"/>
  <c r="E23" i="2" l="1"/>
  <c r="E24" i="2"/>
  <c r="E25" i="2" l="1"/>
  <c r="C15" i="3" s="1"/>
  <c r="E10" i="2" l="1"/>
  <c r="C19" i="3" l="1"/>
  <c r="C21" i="3" l="1"/>
</calcChain>
</file>

<file path=xl/sharedStrings.xml><?xml version="1.0" encoding="utf-8"?>
<sst xmlns="http://schemas.openxmlformats.org/spreadsheetml/2006/main" count="421" uniqueCount="173">
  <si>
    <t xml:space="preserve">Objekta adrese: </t>
  </si>
  <si>
    <t>Pasūtījuma nr.:</t>
  </si>
  <si>
    <t>Tāmes izmaksas:</t>
  </si>
  <si>
    <t>EUR</t>
  </si>
  <si>
    <t>Mērvienība</t>
  </si>
  <si>
    <t>Daudzums</t>
  </si>
  <si>
    <t>Laika norma (c/h)</t>
  </si>
  <si>
    <t>Darbietilpība (c/h)</t>
  </si>
  <si>
    <t>Kopā</t>
  </si>
  <si>
    <t>Kods</t>
  </si>
  <si>
    <t xml:space="preserve">Objekta nosaukums: </t>
  </si>
  <si>
    <t>Būves nosaukums:</t>
  </si>
  <si>
    <t>Būvdarbu nosaukums</t>
  </si>
  <si>
    <t>Vienības izmaksas</t>
  </si>
  <si>
    <t>Kopā uz visu apjomu</t>
  </si>
  <si>
    <t xml:space="preserve">Darba alga </t>
  </si>
  <si>
    <t>Darba samaksas likme (euro/h)</t>
  </si>
  <si>
    <t>Būvizstrādājumi</t>
  </si>
  <si>
    <t xml:space="preserve">Mehānismi </t>
  </si>
  <si>
    <t xml:space="preserve">KOPĀ </t>
  </si>
  <si>
    <t>Summa</t>
  </si>
  <si>
    <t>Par kopējo summu (euro)</t>
  </si>
  <si>
    <t>Kopējā darbietilpība (c/h)</t>
  </si>
  <si>
    <t>Nr.p.k.</t>
  </si>
  <si>
    <t>kods, tāmes nr.</t>
  </si>
  <si>
    <t>Būvdarbu veids vai konstruktīvā elementa nosaukums</t>
  </si>
  <si>
    <t>Tāmes izmaksas</t>
  </si>
  <si>
    <t>Tai skaitā</t>
  </si>
  <si>
    <t>Darba alga</t>
  </si>
  <si>
    <t>Mehānismi</t>
  </si>
  <si>
    <t>t.sk. Darba aizsardzība</t>
  </si>
  <si>
    <t>Pavisam kopā</t>
  </si>
  <si>
    <t>APSTIPRINU_________________________________</t>
  </si>
  <si>
    <t>(pasūtītāja paraksts un tā atšifrējums)</t>
  </si>
  <si>
    <t>Z.V.</t>
  </si>
  <si>
    <t>___.gada ___.______________</t>
  </si>
  <si>
    <t>Būvniecības koptāme</t>
  </si>
  <si>
    <t>Objekta nosaukums</t>
  </si>
  <si>
    <t>Objekta izmaksas (euro)</t>
  </si>
  <si>
    <t>PVN (21%)</t>
  </si>
  <si>
    <t xml:space="preserve">                          (paraksts un tā atšifrējums, datums)</t>
  </si>
  <si>
    <t xml:space="preserve">                           (paraksts un tā atšifrējums, datums)</t>
  </si>
  <si>
    <t>Tāme sastādītā</t>
  </si>
  <si>
    <t xml:space="preserve">Virsizdevumi </t>
  </si>
  <si>
    <t>Peļņa</t>
  </si>
  <si>
    <t>Virsizdevumi</t>
  </si>
  <si>
    <t>Likme</t>
  </si>
  <si>
    <t>DA</t>
  </si>
  <si>
    <t>(būvdarbu veids vai konstruktīvā elementa nosaukums)</t>
  </si>
  <si>
    <t>Tiešās izmaksas kopā, t.sk. Darba dēvēja sociālais nodoklis (23,59%)</t>
  </si>
  <si>
    <t>Biroju ēka</t>
  </si>
  <si>
    <t>Pasta ielā 43, Jelgava, LV-3001</t>
  </si>
  <si>
    <t>Kopsavilkuma aprēķins nr.1</t>
  </si>
  <si>
    <t>Tāme sastādīta 2026. gada tirgus cenās, pamatojoties uz būvprojekta rasējumiem</t>
  </si>
  <si>
    <t>Demontāžas darbi</t>
  </si>
  <si>
    <t>Starpsienas</t>
  </si>
  <si>
    <t>Aiļu aizpildījumu elementi, speciālo konstrukciju fasādes</t>
  </si>
  <si>
    <t>Iekšējās apkures sistēmas</t>
  </si>
  <si>
    <t>Vēdināšana, gaisa kondicionēšana</t>
  </si>
  <si>
    <t>gb</t>
  </si>
  <si>
    <t>ST1</t>
  </si>
  <si>
    <t>Montēt metala profilu karkasu 75mm biezumā, ieskaitot visus stiprinājumus un palīgmateriālus
Metāla profils CW/UW</t>
  </si>
  <si>
    <t>m2</t>
  </si>
  <si>
    <t>Ieklāt izolāciju 60mm biezumā
Rorckwool Rockmin Plus vai ekvivalents</t>
  </si>
  <si>
    <t>Apšūt karkasu ar Knauf GKF vai ekvivalents 12,5mm ģipškartona loksnēm divās kārtās, ieskaitot visus stiprinājumus un palīgmateriālus. Veikt šuvju špaktelēšanu</t>
  </si>
  <si>
    <t>Apšūt aili ar Knauf GKBI vai ekvivalents 12,5mm ģipškartona loksnēm divās kārtās, ieskaitot visus stiprinājumus un palīgmateriālus. Veikt šuvju špaktelēšanu</t>
  </si>
  <si>
    <t>m</t>
  </si>
  <si>
    <t>Ailes</t>
  </si>
  <si>
    <t>Logi</t>
  </si>
  <si>
    <t>Uzstādīt tvaika izolācijas lenti, ieskaitot visus stiprinājumus un palīgmateriālus.</t>
  </si>
  <si>
    <t>Uzstādīt difuzijas lenti, ieskaitot visus stiprinājumus un palīgmateriālus.</t>
  </si>
  <si>
    <t>Uzstādīt iekšējo palodzi, ieskaitot visus stiprinājumus un palīgmateriālus.
(PVC materiāls tonis balts - NCS S 7000-N)</t>
  </si>
  <si>
    <t>kpl</t>
  </si>
  <si>
    <t xml:space="preserve">Gaisa vads 125 Cinkots skārds, hermētiskuma klases B </t>
  </si>
  <si>
    <t xml:space="preserve">Gaisa vadu stiprinājuma komplekts 125 Gaisa vada iekāršanas gredzens, vītņstienis, stiprinājums pie konstrukcijas </t>
  </si>
  <si>
    <t xml:space="preserve">Atvērumu izveide gaisa vadu montāžai   </t>
  </si>
  <si>
    <t xml:space="preserve">Atvērumu aizdares komplekts ar ugunsdrošiem materiāliem   </t>
  </si>
  <si>
    <t xml:space="preserve">Montāžas palīgmateriālu komplekts   </t>
  </si>
  <si>
    <t xml:space="preserve">Līkums-90 125 Cinkots skārds, hermētiskuma klases B </t>
  </si>
  <si>
    <t xml:space="preserve">Sānu pievienojums ar gumiju 125/125 Cinkots skārds, hermētiskuma klases B </t>
  </si>
  <si>
    <t xml:space="preserve">Pieslēgums esošai ventilācijas šahtai 120x120 mm   </t>
  </si>
  <si>
    <t>Viega prestabo cauruļvadu veidgabalu komplekts</t>
  </si>
  <si>
    <t>Purmo Compact 22/500/700 tērauda plākšņu radiators komplektā ar sienas stiprinājumu, atgaisošanas korķi</t>
  </si>
  <si>
    <t>Cauruļvadu stiprinājuma komplekts</t>
  </si>
  <si>
    <t>Paaugstinātas plūsmas radiatoravārsts RA-DV15 DN15</t>
  </si>
  <si>
    <t>Atpakaļgaitas vārsts RLV DN15</t>
  </si>
  <si>
    <t>Pieslēgums esošajai apkures sistēmai</t>
  </si>
  <si>
    <t>Sistēmas skalošana</t>
  </si>
  <si>
    <t>Izbūvēto sistēmu spiediena pārbaude</t>
  </si>
  <si>
    <t>Metināmo savienojumu pārbaude ar magnētisko daļiņu MTD metodi</t>
  </si>
  <si>
    <t>Montāžas palīgmateriālu komplekts</t>
  </si>
  <si>
    <t>Esošo radiatoru un to apsaistes demontāža</t>
  </si>
  <si>
    <t>Demontāžas palīgmateriālu komplekts</t>
  </si>
  <si>
    <t>1.1. Vispārējie būvdarbi</t>
  </si>
  <si>
    <t>1.2. Specializētie darbi – iekšējie tīkli, sistēmas</t>
  </si>
  <si>
    <t>1.2.1.</t>
  </si>
  <si>
    <t>1.2.2.</t>
  </si>
  <si>
    <t>1.1.1.</t>
  </si>
  <si>
    <t>1.1.3.</t>
  </si>
  <si>
    <t>1.1.4.</t>
  </si>
  <si>
    <t>Pieplūdes difuzors 125 MEK-125 vai ekvivalents</t>
  </si>
  <si>
    <t>Regulējošais vārsts 125 IRIS-125 vai ekvivalents</t>
  </si>
  <si>
    <t>Regulējošais vārsts 125 KOS-C-125 vai ekvivalents</t>
  </si>
  <si>
    <t>Klusinātājs 125 SLU 125 300 50 vai ekvivalents</t>
  </si>
  <si>
    <t>Viega prestabo caurule DN18x1,2</t>
  </si>
  <si>
    <t>Viega prestabo caurule DN22x1,5</t>
  </si>
  <si>
    <t>Lokālā tāme Nr.1.2.2.</t>
  </si>
  <si>
    <t>Purmo Compact 22/500/1400 tērauda plākšņu radiators komplektā ar sienas stiprinājumu, atgaisošanas korķi</t>
  </si>
  <si>
    <t>Purmo Compact 22/500/1000 tērauda plākšņu radiators komplektā ar sienas stiprinājumu, atgaisošanas korķi</t>
  </si>
  <si>
    <t>Purmo Compact 22/500/900 tērauda plākšņu radiators komplektā ar sienas stiprinājumu, atgaisošanas korķi</t>
  </si>
  <si>
    <t>Purmo Compact 22/500/800 tērauda plākšņu radiators komplektā ar sienas stiprinājumu, atgaisošanas korķi</t>
  </si>
  <si>
    <t>Kondicionēšana telpai Nr.009-2</t>
  </si>
  <si>
    <t>kpl.</t>
  </si>
  <si>
    <t>Kondicionēšana telpai Nr.009-3</t>
  </si>
  <si>
    <t>Lokālā tāme Nr.1.2.3.</t>
  </si>
  <si>
    <t>Āra bloks RZAG50A (R32), GWP-675, SEER – 7.41 W/W, COP – 4.0W/ W, Qdz=5 kW, Qel=1,56 kW, 1F, 220-240V, 50Hz Daikin vai ekvivalents</t>
  </si>
  <si>
    <t>Sienas iekšējais bloks FTXM50A ar stiprinājumiem Daikin vai ekvivalents</t>
  </si>
  <si>
    <t>Kondicioniera kontrolieris Daikin vai ekvivalents</t>
  </si>
  <si>
    <t>Vara caurule Ø6.4/12.7 (ar izolāciju K-FLEX 13 mm) Izolācija 13mm abām caurulēm vai ekvivalents</t>
  </si>
  <si>
    <t xml:space="preserve">Atvērumu izveide (sienās, pārsegumā)  </t>
  </si>
  <si>
    <t xml:space="preserve">Metāla stiprinājumi, cinkoti ar gumijas starplikām, komplekts  </t>
  </si>
  <si>
    <t xml:space="preserve">Atvērumu aizdare ar atbilstošiem ugunsdrošiem materiāliem (ugunsdrošības klase atbilstoši UPP)  </t>
  </si>
  <si>
    <t xml:space="preserve">Montāžas kājas āra bloka novietošanai  </t>
  </si>
  <si>
    <t xml:space="preserve">Sistēmas cauruļvadu/iekārtu hidrauliskā pārbaude, sistēmas iekārtu ieregulēšana un palaišana  </t>
  </si>
  <si>
    <t xml:space="preserve">Kondensāta novades pieslēgums  </t>
  </si>
  <si>
    <t xml:space="preserve">Elektroapsaistes un vājstrāvu apsaistes materiāli  </t>
  </si>
  <si>
    <t xml:space="preserve">Montāžas palīgmateriāli  </t>
  </si>
  <si>
    <t>Ventilācijas sistēma PN-1 (VDD telpas)</t>
  </si>
  <si>
    <t xml:space="preserve">Gaisa vads 160 Cinkots skārds, hermētiskuma klases B </t>
  </si>
  <si>
    <t xml:space="preserve">Gaisa vads 200x100 Cinkots skārda taisnstūra gaisa vads, hermētiskuma klases B </t>
  </si>
  <si>
    <t xml:space="preserve">Gaisa vads 250x100 Cinkots skārda taisnstūra gaisa vads, hermētiskuma klases B </t>
  </si>
  <si>
    <t xml:space="preserve">Gaisa vads 400x100 Cinkots skārda taisnstūra gaisa vads, hermētiskuma klases B </t>
  </si>
  <si>
    <t xml:space="preserve">Trejgabals 90 100x250/100x250/100x200 Cinkots skārds, hermētiskuma klases B </t>
  </si>
  <si>
    <t xml:space="preserve">Sānu pievienojums ar gumiju 160/125 Cinkots skārds, hermētiskuma klases B </t>
  </si>
  <si>
    <t xml:space="preserve">Sānu pievienojums ar gumiju 125 Cinkots skārds, hermētiskuma klases B </t>
  </si>
  <si>
    <t xml:space="preserve">Sānu pievienojums ar gumiju 160 Cinkots skārds, hermētiskuma klases B </t>
  </si>
  <si>
    <t xml:space="preserve">Pāreja 160/200x100 Cinkots skārds, hermētiskuma klases B </t>
  </si>
  <si>
    <t xml:space="preserve"> 100x200/100x250  </t>
  </si>
  <si>
    <t xml:space="preserve"> 100x250/100x400  </t>
  </si>
  <si>
    <t xml:space="preserve"> 100x300/100x400  </t>
  </si>
  <si>
    <t>Pieplūdes difuzors 160 MEK-160 vai ekvivalents</t>
  </si>
  <si>
    <t xml:space="preserve">Nosūcesreste  Gaisa nsoūces reste 120x120 mm uzstādām uz esošās šahtas </t>
  </si>
  <si>
    <t xml:space="preserve">Nosūces reste 125 Nosūces reste D125 </t>
  </si>
  <si>
    <t>Regulējošais vārsts 160 KOS-C-160 vai ekvivalents</t>
  </si>
  <si>
    <t>Regulējošais vārsts 125 DSU 125 vai ekvivalents</t>
  </si>
  <si>
    <t>Klusinātājs 160 SLU 160 300 50 vai ekvivalents</t>
  </si>
  <si>
    <t>Ugunsdrošais vārsts 125 UVA-H-125 EI60 vai ekvivalents</t>
  </si>
  <si>
    <t xml:space="preserve"> 160 UVA-H-160 EI60 vai ekvivalents</t>
  </si>
  <si>
    <t xml:space="preserve">Gaisa pārplūdes reste  Gaisa pārplūdes reste 150x300 mm </t>
  </si>
  <si>
    <t xml:space="preserve">Gaisa vadu stiprinājuma komplekts 160 Gaisa vada iekāršanas gredzens, vītņstienis, stiprinājums pie konstrukcijas </t>
  </si>
  <si>
    <t xml:space="preserve">Gaisa vadu stiprinājuma komplekts 200x100 Gaisa vada iekāršanas gredzens, vītņstienis, stiprinājums pie konstrukcijas </t>
  </si>
  <si>
    <t xml:space="preserve">Gaisa vadu stiprinājuma komplekts 250x100 Gaisa vada iekāršanas gredzens, vītņstienis, stiprinājums pie konstrukcijas </t>
  </si>
  <si>
    <t xml:space="preserve">Gaisa vadu stiprinājuma komplekts 300x100 Gaisa vada iekāršanas gredzens, vītņstienis, stiprinājums pie konstrukcijas </t>
  </si>
  <si>
    <t xml:space="preserve">Gaisa vadu stiprinājuma komplekts 400x100 Gaisa vada iekāršanas gredzens, vītņstienis, stiprinājums pie konstrukcijas </t>
  </si>
  <si>
    <t xml:space="preserve">Tīrīšanas lūkas   </t>
  </si>
  <si>
    <t xml:space="preserve">Elektroapsaistes materiālu komplekts   </t>
  </si>
  <si>
    <t>Lokālā tāme Nr.1.1.1.</t>
  </si>
  <si>
    <t>Lokālā tāme Nr.1.1.2.</t>
  </si>
  <si>
    <t>Lokālā tāme Nr.1.1.3.</t>
  </si>
  <si>
    <t>m3</t>
  </si>
  <si>
    <t>Montēt logu L-1.2 1700x1800 mm, ieskaitot visus palīgmateriālus un stiprinājumus. RC3 drošības klases PVC stikla pakešu logs ar dubulto stiklojumu un stikla selektīvo pārklājumu. Verams logs. Loga paketei un rāmim Uw ≤ 0.85 W/(m²K). Logam veicama ailu apdare un PVC palodzes montāža, tonis NCS S 7000-N, balts no iekšpuses. Logu furnitūru, izmērus un vēršanās virzienus precizēt pirms izgatavošanas un saskaņot ar pasūtītāju un ražotāju. Atgāžams, atverams. RC3 klase.</t>
  </si>
  <si>
    <t>Montēt logu L-2.2 900x1800 mm, ieskaitot visus palīgmateriālus un stiprinājumus. RC3 drošības klases PVC stikla pakešu logs ar dubulto stiklojumu un stikla selektīvo pārklājumu. Verams logs. Loga paketei un rāmim Uw ≤ 0.85 W/(m²K). Logam veicama ailu apdare un PVC palodzes montāža, tonis NCS S 7000-N, balts no iekšpuses. Logu furnitūru, izmērus un vēršanās virzienus precizēt pirms izgatavošanas un saskaņot ar pasūtītāju un ražotāju. Atgāžams, atverams. RC3 klase.</t>
  </si>
  <si>
    <t>Montēt logu L-3.2 1300x1800 mm, ieskaitot visus palīgmateriālus un stiprinājumus. RC3 drošības klases PVC stikla pakešu logs ar dubulto stiklojumu un stikla selektīvo pārklājumu. Verams logs. Loga paketei un rāmim Uw ≤ 0.85 W/(m²K). Logam veicama ailu apdare un PVC palodzes montāža, tonis NCS S 7000-N, balts no iekšpuses. Logu furnitūru, izmērus un vēršanās virzienus precizēt pirms izgatavošanas un saskaņot ar pasūtītāju un ražotāju. Atgāžams, atverams. RC3 klase.</t>
  </si>
  <si>
    <t>Nomnieks 8</t>
  </si>
  <si>
    <t>Savākt un izvest būvgružus utilizācijai</t>
  </si>
  <si>
    <t>Demontēt logus ar palodzem</t>
  </si>
  <si>
    <t xml:space="preserve">Gaisa vads 315x100 Cinkots skārda taisnstūra gaisa vads, hermētiskuma klases B </t>
  </si>
  <si>
    <t>Būvdarbu veikšana energoefektivitātes paaugstināšanas pasākumu īstenošana 2.kārtas ietvaros Pasta ielā 43, Jelgavā</t>
  </si>
  <si>
    <r>
      <t xml:space="preserve">2. KĀRTA - (Nomnieks 8) </t>
    </r>
    <r>
      <rPr>
        <sz val="12"/>
        <color theme="1"/>
        <rFont val="Times New Roman"/>
        <family val="1"/>
        <charset val="186"/>
      </rPr>
      <t>energoefektivitātes paaugstināšanas pasākumu īstenošana</t>
    </r>
  </si>
  <si>
    <t xml:space="preserve">Sastādīja: </t>
  </si>
  <si>
    <t xml:space="preserve">Pārbaudīja: </t>
  </si>
  <si>
    <t>Sertifikāta Nr.:</t>
  </si>
  <si>
    <t>2026. gada _.______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</si>
</sst>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"/>
      <family val="1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Helv"/>
    </font>
    <font>
      <b/>
      <sz val="12"/>
      <color theme="1"/>
      <name val="Times New Roman"/>
      <family val="1"/>
    </font>
    <font>
      <sz val="10"/>
      <name val="Times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43" fontId="6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3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 applyAlignment="1">
      <alignment horizontal="right"/>
    </xf>
    <xf numFmtId="43" fontId="8" fillId="0" borderId="1" xfId="2" applyFont="1" applyBorder="1"/>
    <xf numFmtId="43" fontId="7" fillId="0" borderId="1" xfId="2" applyFont="1" applyBorder="1"/>
    <xf numFmtId="43" fontId="8" fillId="0" borderId="1" xfId="0" applyNumberFormat="1" applyFont="1" applyBorder="1"/>
    <xf numFmtId="0" fontId="7" fillId="0" borderId="1" xfId="0" applyFont="1" applyBorder="1" applyAlignment="1">
      <alignment horizontal="right"/>
    </xf>
    <xf numFmtId="43" fontId="7" fillId="0" borderId="1" xfId="0" applyNumberFormat="1" applyFont="1" applyBorder="1"/>
    <xf numFmtId="0" fontId="10" fillId="0" borderId="0" xfId="4" applyFont="1" applyAlignment="1">
      <alignment horizontal="left" vertical="center"/>
    </xf>
    <xf numFmtId="0" fontId="11" fillId="0" borderId="0" xfId="0" applyFont="1"/>
    <xf numFmtId="0" fontId="10" fillId="0" borderId="0" xfId="4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3" fillId="0" borderId="0" xfId="0" applyFont="1"/>
    <xf numFmtId="0" fontId="8" fillId="0" borderId="1" xfId="0" applyFont="1" applyBorder="1" applyAlignment="1">
      <alignment horizontal="center" vertical="center"/>
    </xf>
    <xf numFmtId="43" fontId="8" fillId="0" borderId="0" xfId="0" applyNumberFormat="1" applyFont="1"/>
    <xf numFmtId="9" fontId="8" fillId="0" borderId="0" xfId="3" applyFont="1"/>
    <xf numFmtId="0" fontId="7" fillId="0" borderId="8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43" fontId="7" fillId="0" borderId="12" xfId="2" applyFont="1" applyBorder="1"/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43" fontId="8" fillId="0" borderId="1" xfId="2" applyFont="1" applyBorder="1" applyAlignment="1">
      <alignment vertical="center"/>
    </xf>
    <xf numFmtId="164" fontId="8" fillId="0" borderId="1" xfId="2" applyNumberFormat="1" applyFont="1" applyBorder="1" applyAlignment="1">
      <alignment vertical="center"/>
    </xf>
    <xf numFmtId="9" fontId="15" fillId="0" borderId="8" xfId="3" applyFont="1" applyBorder="1" applyAlignment="1">
      <alignment horizontal="right"/>
    </xf>
    <xf numFmtId="43" fontId="15" fillId="0" borderId="1" xfId="2" applyFont="1" applyBorder="1"/>
    <xf numFmtId="164" fontId="8" fillId="0" borderId="0" xfId="0" applyNumberFormat="1" applyFont="1"/>
    <xf numFmtId="0" fontId="8" fillId="0" borderId="0" xfId="0" applyFont="1" applyAlignment="1">
      <alignment vertical="top"/>
    </xf>
    <xf numFmtId="0" fontId="15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3" fontId="4" fillId="0" borderId="1" xfId="2" applyFont="1" applyFill="1" applyBorder="1" applyAlignment="1">
      <alignment vertical="center" wrapText="1"/>
    </xf>
    <xf numFmtId="43" fontId="14" fillId="0" borderId="1" xfId="2" applyFont="1" applyFill="1" applyBorder="1" applyAlignment="1">
      <alignment horizontal="center" vertical="center"/>
    </xf>
    <xf numFmtId="9" fontId="14" fillId="0" borderId="8" xfId="3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7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9" fontId="5" fillId="0" borderId="1" xfId="3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/>
    </xf>
    <xf numFmtId="0" fontId="5" fillId="0" borderId="0" xfId="0" applyFont="1" applyAlignment="1">
      <alignment horizontal="right"/>
    </xf>
    <xf numFmtId="9" fontId="5" fillId="0" borderId="0" xfId="3" applyFont="1" applyFill="1" applyBorder="1" applyAlignment="1">
      <alignment horizontal="center" vertical="center"/>
    </xf>
    <xf numFmtId="0" fontId="5" fillId="0" borderId="0" xfId="0" applyFont="1"/>
    <xf numFmtId="43" fontId="5" fillId="0" borderId="0" xfId="0" applyNumberFormat="1" applyFont="1"/>
    <xf numFmtId="0" fontId="2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0" fillId="0" borderId="1" xfId="7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1" xfId="7" applyFont="1" applyBorder="1" applyAlignment="1">
      <alignment vertical="center" wrapText="1"/>
    </xf>
    <xf numFmtId="0" fontId="11" fillId="2" borderId="0" xfId="0" applyFont="1" applyFill="1"/>
    <xf numFmtId="0" fontId="10" fillId="2" borderId="0" xfId="4" applyFont="1" applyFill="1" applyAlignment="1">
      <alignment horizontal="left" vertical="center"/>
    </xf>
    <xf numFmtId="0" fontId="19" fillId="2" borderId="0" xfId="4" applyFont="1" applyFill="1" applyAlignment="1">
      <alignment vertical="center"/>
    </xf>
    <xf numFmtId="0" fontId="9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textRotation="90" wrapText="1"/>
    </xf>
  </cellXfs>
  <cellStyles count="10">
    <cellStyle name="Comma" xfId="2" builtinId="3"/>
    <cellStyle name="Comma 10" xfId="9" xr:uid="{DE2EF013-E600-4B87-B67B-E99795C91001}"/>
    <cellStyle name="Normal" xfId="0" builtinId="0"/>
    <cellStyle name="Normal 2" xfId="6" xr:uid="{BDCD74EA-E9A5-4EEB-BB82-C82730BF0804}"/>
    <cellStyle name="Normal 2 10" xfId="5" xr:uid="{00000000-0005-0000-0000-000002000000}"/>
    <cellStyle name="Normal 3" xfId="1" xr:uid="{00000000-0005-0000-0000-000003000000}"/>
    <cellStyle name="Normal 62" xfId="4" xr:uid="{00000000-0005-0000-0000-000004000000}"/>
    <cellStyle name="Percent" xfId="3" builtinId="5"/>
    <cellStyle name="Stils 1" xfId="7" xr:uid="{40ABA149-8EDB-408B-96D5-497BE05341AE}"/>
    <cellStyle name="Style 1" xfId="8" xr:uid="{3FDFBC89-50BD-4871-89EE-7454F44142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RBS\3.T\Kuld&#299;ga,%20D&#257;rzniec&#299;bas%20iela%207%20(D7A\04.05.2021.lokala%20tame%20-%20D&#257;rzniec&#299;bas_7_Kuld&#299;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,1"/>
      <sheetName val="9"/>
      <sheetName val="8"/>
      <sheetName val="7"/>
      <sheetName val="6"/>
      <sheetName val="5"/>
      <sheetName val="4"/>
      <sheetName val="3"/>
      <sheetName val="2"/>
      <sheetName val="1"/>
      <sheetName val="KA"/>
      <sheetName val="KT"/>
      <sheetName val="PKT"/>
      <sheetName val="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2">
          <cell r="K42" t="str">
            <v>Mikus Laksbergs</v>
          </cell>
        </row>
        <row r="43">
          <cell r="K43" t="str">
            <v>Mikus Laksbergs</v>
          </cell>
        </row>
        <row r="44">
          <cell r="K44" t="str">
            <v>4-05310</v>
          </cell>
        </row>
        <row r="45">
          <cell r="K45" t="str">
            <v>2021.gada 4.martā</v>
          </cell>
        </row>
      </sheetData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2:H32"/>
  <sheetViews>
    <sheetView tabSelected="1" view="pageBreakPreview" topLeftCell="A10" zoomScale="85" zoomScaleNormal="100" zoomScaleSheetLayoutView="85" workbookViewId="0">
      <selection activeCell="B27" sqref="B27"/>
    </sheetView>
  </sheetViews>
  <sheetFormatPr defaultColWidth="9.1796875" defaultRowHeight="15.5"/>
  <cols>
    <col min="1" max="1" width="20.1796875" style="2" customWidth="1"/>
    <col min="2" max="2" width="47.26953125" style="2" customWidth="1"/>
    <col min="3" max="3" width="20" style="2" customWidth="1"/>
    <col min="4" max="4" width="14.7265625" style="2" hidden="1" customWidth="1"/>
    <col min="5" max="5" width="9.1796875" style="2" hidden="1" customWidth="1"/>
    <col min="6" max="16384" width="9.1796875" style="2"/>
  </cols>
  <sheetData>
    <row r="2" spans="1:8" ht="27.75" customHeight="1">
      <c r="C2" s="9" t="s">
        <v>32</v>
      </c>
    </row>
    <row r="3" spans="1:8">
      <c r="C3" s="9" t="s">
        <v>33</v>
      </c>
    </row>
    <row r="4" spans="1:8" ht="38.25" customHeight="1">
      <c r="C4" s="9" t="s">
        <v>34</v>
      </c>
    </row>
    <row r="5" spans="1:8" ht="27" customHeight="1">
      <c r="C5" s="9" t="s">
        <v>35</v>
      </c>
    </row>
    <row r="7" spans="1:8" ht="20">
      <c r="A7" s="67" t="s">
        <v>36</v>
      </c>
      <c r="B7" s="67"/>
      <c r="C7" s="67"/>
      <c r="D7" s="3"/>
      <c r="E7" s="3"/>
      <c r="F7" s="3"/>
      <c r="G7" s="3"/>
      <c r="H7" s="3"/>
    </row>
    <row r="8" spans="1:8">
      <c r="A8" s="4"/>
      <c r="B8" s="4"/>
      <c r="C8" s="4"/>
      <c r="D8" s="4"/>
      <c r="E8" s="4"/>
      <c r="F8" s="4"/>
      <c r="G8" s="4"/>
      <c r="H8" s="4"/>
    </row>
    <row r="9" spans="1:8" ht="31.5" customHeight="1">
      <c r="A9" s="34" t="s">
        <v>10</v>
      </c>
      <c r="B9" s="70" t="s">
        <v>167</v>
      </c>
      <c r="C9" s="71"/>
    </row>
    <row r="10" spans="1:8">
      <c r="A10" s="2" t="s">
        <v>11</v>
      </c>
      <c r="B10" s="70" t="s">
        <v>50</v>
      </c>
      <c r="C10" s="70"/>
    </row>
    <row r="11" spans="1:8">
      <c r="A11" s="2" t="s">
        <v>0</v>
      </c>
      <c r="B11" s="71" t="s">
        <v>51</v>
      </c>
      <c r="C11" s="71"/>
    </row>
    <row r="12" spans="1:8">
      <c r="A12" s="2" t="s">
        <v>1</v>
      </c>
      <c r="B12" s="71"/>
      <c r="C12" s="71"/>
    </row>
    <row r="14" spans="1:8" ht="43.5" customHeight="1">
      <c r="A14" s="7" t="s">
        <v>23</v>
      </c>
      <c r="B14" s="7" t="s">
        <v>37</v>
      </c>
      <c r="C14" s="7" t="s">
        <v>38</v>
      </c>
    </row>
    <row r="15" spans="1:8" ht="31">
      <c r="A15" s="21">
        <v>1</v>
      </c>
      <c r="B15" s="36" t="s">
        <v>168</v>
      </c>
      <c r="C15" s="12">
        <f>'KA1'!E25</f>
        <v>0</v>
      </c>
    </row>
    <row r="16" spans="1:8">
      <c r="A16" s="21"/>
      <c r="B16" s="36"/>
      <c r="C16" s="10"/>
    </row>
    <row r="17" spans="1:7">
      <c r="A17" s="21"/>
      <c r="B17" s="35"/>
      <c r="C17" s="10"/>
    </row>
    <row r="18" spans="1:7">
      <c r="A18" s="21"/>
      <c r="B18" s="35"/>
      <c r="C18" s="12"/>
    </row>
    <row r="19" spans="1:7">
      <c r="A19" s="8"/>
      <c r="B19" s="13" t="s">
        <v>8</v>
      </c>
      <c r="C19" s="14">
        <f>SUM(C15:C18)</f>
        <v>0</v>
      </c>
    </row>
    <row r="20" spans="1:7">
      <c r="D20" s="2" t="s">
        <v>45</v>
      </c>
      <c r="E20" s="23">
        <v>0.1</v>
      </c>
    </row>
    <row r="21" spans="1:7">
      <c r="A21" s="68" t="s">
        <v>39</v>
      </c>
      <c r="B21" s="69"/>
      <c r="C21" s="10">
        <f>ROUND(C19*21%,2)</f>
        <v>0</v>
      </c>
      <c r="D21" s="2" t="s">
        <v>47</v>
      </c>
      <c r="E21" s="23">
        <v>0.05</v>
      </c>
    </row>
    <row r="22" spans="1:7">
      <c r="D22" s="2" t="s">
        <v>44</v>
      </c>
      <c r="E22" s="23">
        <v>7.0000000000000007E-2</v>
      </c>
    </row>
    <row r="23" spans="1:7">
      <c r="D23" s="2" t="s">
        <v>46</v>
      </c>
      <c r="E23" s="2">
        <v>18</v>
      </c>
    </row>
    <row r="24" spans="1:7">
      <c r="A24" s="15" t="s">
        <v>169</v>
      </c>
      <c r="B24" s="64"/>
      <c r="C24" s="64" t="str">
        <f>C28</f>
        <v>2026. gada _.______</v>
      </c>
      <c r="E24" s="16"/>
      <c r="F24" s="16"/>
      <c r="G24" s="16"/>
    </row>
    <row r="25" spans="1:7">
      <c r="A25" s="15" t="s">
        <v>40</v>
      </c>
      <c r="B25" s="16"/>
      <c r="C25" s="16"/>
      <c r="D25" s="16"/>
      <c r="E25" s="16"/>
      <c r="F25" s="16"/>
      <c r="G25" s="16"/>
    </row>
    <row r="26" spans="1:7">
      <c r="A26" s="65" t="s">
        <v>171</v>
      </c>
      <c r="B26" s="16"/>
      <c r="C26" s="16"/>
      <c r="D26" s="16"/>
      <c r="E26" s="16"/>
      <c r="F26" s="16"/>
      <c r="G26" s="16"/>
    </row>
    <row r="27" spans="1:7">
      <c r="A27" s="17"/>
      <c r="B27" s="16"/>
      <c r="C27" s="16"/>
      <c r="D27" s="16"/>
      <c r="E27" s="16"/>
      <c r="F27" s="16"/>
      <c r="G27" s="16"/>
    </row>
    <row r="28" spans="1:7">
      <c r="A28" s="15" t="s">
        <v>170</v>
      </c>
      <c r="B28" s="64"/>
      <c r="C28" s="66" t="s">
        <v>172</v>
      </c>
      <c r="D28" s="16"/>
      <c r="E28" s="16"/>
      <c r="F28" s="16"/>
      <c r="G28" s="16"/>
    </row>
    <row r="29" spans="1:7">
      <c r="A29" s="15" t="s">
        <v>41</v>
      </c>
      <c r="B29" s="16"/>
      <c r="C29" s="16"/>
      <c r="D29" s="16"/>
      <c r="E29" s="16"/>
      <c r="F29" s="16"/>
      <c r="G29" s="16"/>
    </row>
    <row r="30" spans="1:7">
      <c r="A30" s="65" t="s">
        <v>171</v>
      </c>
      <c r="B30" s="16"/>
      <c r="C30" s="16"/>
      <c r="D30" s="16"/>
      <c r="E30" s="16"/>
      <c r="F30" s="16"/>
      <c r="G30" s="16"/>
    </row>
    <row r="31" spans="1:7">
      <c r="A31" s="18"/>
      <c r="B31" s="16"/>
      <c r="C31" s="16"/>
      <c r="D31" s="16"/>
      <c r="E31" s="16"/>
      <c r="F31" s="16"/>
      <c r="G31" s="16"/>
    </row>
    <row r="32" spans="1:7">
      <c r="A32" s="19"/>
      <c r="B32" s="20"/>
      <c r="E32" s="20"/>
      <c r="F32" s="1"/>
      <c r="G32" s="16"/>
    </row>
  </sheetData>
  <mergeCells count="6">
    <mergeCell ref="A7:C7"/>
    <mergeCell ref="A21:B21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Q35"/>
  <sheetViews>
    <sheetView view="pageBreakPreview" topLeftCell="A15" zoomScale="85" zoomScaleNormal="85" zoomScaleSheetLayoutView="85" workbookViewId="0">
      <selection activeCell="J24" sqref="J24"/>
    </sheetView>
  </sheetViews>
  <sheetFormatPr defaultColWidth="9.1796875" defaultRowHeight="15.5"/>
  <cols>
    <col min="1" max="1" width="9.1796875" style="2"/>
    <col min="2" max="2" width="12.1796875" style="2" customWidth="1"/>
    <col min="3" max="3" width="43" style="2" customWidth="1"/>
    <col min="4" max="4" width="6.1796875" style="2" customWidth="1"/>
    <col min="5" max="5" width="13.7265625" style="2" customWidth="1"/>
    <col min="6" max="8" width="17.26953125" style="2" customWidth="1"/>
    <col min="9" max="9" width="14.7265625" style="2" customWidth="1"/>
    <col min="10" max="16384" width="9.1796875" style="2"/>
  </cols>
  <sheetData>
    <row r="2" spans="1:17" ht="20">
      <c r="A2" s="67" t="s">
        <v>52</v>
      </c>
      <c r="B2" s="67"/>
      <c r="C2" s="67"/>
      <c r="D2" s="67"/>
      <c r="E2" s="67"/>
      <c r="F2" s="67"/>
      <c r="G2" s="67"/>
      <c r="H2" s="67"/>
      <c r="I2" s="67"/>
    </row>
    <row r="3" spans="1:17">
      <c r="A3" s="74" t="str">
        <f>KT!B15</f>
        <v>2. KĀRTA - (Nomnieks 8) energoefektivitātes paaugstināšanas pasākumu īstenošana</v>
      </c>
      <c r="B3" s="74"/>
      <c r="C3" s="74"/>
      <c r="D3" s="74"/>
      <c r="E3" s="74"/>
      <c r="F3" s="74"/>
      <c r="G3" s="74"/>
      <c r="H3" s="74"/>
      <c r="I3" s="74"/>
      <c r="J3" s="3"/>
      <c r="K3" s="3"/>
      <c r="L3" s="3"/>
      <c r="M3" s="3"/>
      <c r="N3" s="3"/>
      <c r="O3" s="3"/>
      <c r="P3" s="3"/>
      <c r="Q3" s="3"/>
    </row>
    <row r="4" spans="1:17">
      <c r="A4" s="75" t="s">
        <v>48</v>
      </c>
      <c r="B4" s="75"/>
      <c r="C4" s="75"/>
      <c r="D4" s="75"/>
      <c r="E4" s="75"/>
      <c r="F4" s="75"/>
      <c r="G4" s="75"/>
      <c r="H4" s="75"/>
      <c r="I4" s="75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2" t="s">
        <v>10</v>
      </c>
      <c r="C6" s="5" t="str">
        <f>KT!B9</f>
        <v>Būvdarbu veikšana energoefektivitātes paaugstināšanas pasākumu īstenošana 2.kārtas ietvaros Pasta ielā 43, Jelgavā</v>
      </c>
      <c r="D6" s="5"/>
      <c r="E6" s="5"/>
      <c r="F6" s="5"/>
      <c r="G6" s="5"/>
      <c r="H6" s="5"/>
      <c r="I6" s="5"/>
    </row>
    <row r="7" spans="1:17">
      <c r="A7" s="2" t="s">
        <v>11</v>
      </c>
      <c r="C7" s="5" t="str">
        <f>KT!B10</f>
        <v>Biroju ēka</v>
      </c>
      <c r="D7" s="5"/>
      <c r="E7" s="6"/>
      <c r="F7" s="6"/>
      <c r="G7" s="6"/>
      <c r="H7" s="6"/>
      <c r="I7" s="6"/>
    </row>
    <row r="8" spans="1:17">
      <c r="A8" s="2" t="s">
        <v>0</v>
      </c>
      <c r="C8" s="5" t="str">
        <f>KT!B11</f>
        <v>Pasta ielā 43, Jelgava, LV-3001</v>
      </c>
      <c r="D8" s="5"/>
      <c r="E8" s="6"/>
      <c r="F8" s="6"/>
      <c r="G8" s="6"/>
      <c r="H8" s="6"/>
      <c r="I8" s="6"/>
    </row>
    <row r="9" spans="1:17">
      <c r="A9" s="2" t="s">
        <v>1</v>
      </c>
      <c r="C9" s="5">
        <f>KT!B12</f>
        <v>0</v>
      </c>
      <c r="D9" s="5"/>
      <c r="E9" s="6"/>
      <c r="F9" s="6"/>
      <c r="G9" s="6"/>
      <c r="H9" s="6"/>
      <c r="I9" s="6"/>
    </row>
    <row r="10" spans="1:17">
      <c r="C10" s="2" t="s">
        <v>21</v>
      </c>
      <c r="E10" s="22">
        <f>E25</f>
        <v>0</v>
      </c>
    </row>
    <row r="11" spans="1:17">
      <c r="C11" s="2" t="s">
        <v>22</v>
      </c>
      <c r="E11" s="33">
        <f>SUM(I14:I20)</f>
        <v>0</v>
      </c>
    </row>
    <row r="12" spans="1:17" ht="57.75" customHeight="1">
      <c r="A12" s="80" t="s">
        <v>23</v>
      </c>
      <c r="B12" s="80" t="s">
        <v>24</v>
      </c>
      <c r="C12" s="81" t="s">
        <v>25</v>
      </c>
      <c r="D12" s="82"/>
      <c r="E12" s="80" t="s">
        <v>26</v>
      </c>
      <c r="F12" s="80" t="s">
        <v>27</v>
      </c>
      <c r="G12" s="80"/>
      <c r="H12" s="80"/>
      <c r="I12" s="80" t="s">
        <v>7</v>
      </c>
    </row>
    <row r="13" spans="1:17">
      <c r="A13" s="80"/>
      <c r="B13" s="80"/>
      <c r="C13" s="83"/>
      <c r="D13" s="84"/>
      <c r="E13" s="80"/>
      <c r="F13" s="7" t="s">
        <v>28</v>
      </c>
      <c r="G13" s="7" t="s">
        <v>17</v>
      </c>
      <c r="H13" s="7" t="s">
        <v>29</v>
      </c>
      <c r="I13" s="80"/>
    </row>
    <row r="14" spans="1:17">
      <c r="A14" s="21">
        <v>1</v>
      </c>
      <c r="B14" s="21"/>
      <c r="C14" s="37" t="s">
        <v>93</v>
      </c>
      <c r="D14" s="28"/>
      <c r="E14" s="29">
        <f>SUM(F14:H14)</f>
        <v>0</v>
      </c>
      <c r="F14" s="29"/>
      <c r="G14" s="29"/>
      <c r="H14" s="29"/>
      <c r="I14" s="30">
        <f t="shared" ref="I14:I17" si="0">ROUND(F14/likme,2)</f>
        <v>0</v>
      </c>
    </row>
    <row r="15" spans="1:17">
      <c r="A15" s="21">
        <v>2</v>
      </c>
      <c r="B15" s="21" t="s">
        <v>97</v>
      </c>
      <c r="C15" s="27" t="s">
        <v>54</v>
      </c>
      <c r="D15" s="28"/>
      <c r="E15" s="29">
        <f t="shared" ref="E15:E17" si="1">SUM(F15:H15)</f>
        <v>0</v>
      </c>
      <c r="F15" s="29">
        <f>'1.1.1.'!M20</f>
        <v>0</v>
      </c>
      <c r="G15" s="29">
        <f>'1.1.1.'!N20</f>
        <v>0</v>
      </c>
      <c r="H15" s="29">
        <f>'1.1.1.'!O20</f>
        <v>0</v>
      </c>
      <c r="I15" s="30">
        <f t="shared" si="0"/>
        <v>0</v>
      </c>
    </row>
    <row r="16" spans="1:17">
      <c r="A16" s="21">
        <v>3</v>
      </c>
      <c r="B16" s="21" t="s">
        <v>98</v>
      </c>
      <c r="C16" s="27" t="s">
        <v>55</v>
      </c>
      <c r="D16" s="28"/>
      <c r="E16" s="29">
        <f t="shared" si="1"/>
        <v>0</v>
      </c>
      <c r="F16" s="29">
        <f>'1.1.3.'!M25</f>
        <v>0</v>
      </c>
      <c r="G16" s="29">
        <f>'1.1.3.'!N25</f>
        <v>0</v>
      </c>
      <c r="H16" s="29">
        <f>'1.1.3.'!O25</f>
        <v>0</v>
      </c>
      <c r="I16" s="30">
        <f t="shared" si="0"/>
        <v>0</v>
      </c>
    </row>
    <row r="17" spans="1:9" ht="31">
      <c r="A17" s="21">
        <v>4</v>
      </c>
      <c r="B17" s="21" t="s">
        <v>99</v>
      </c>
      <c r="C17" s="38" t="s">
        <v>56</v>
      </c>
      <c r="D17" s="28"/>
      <c r="E17" s="29">
        <f t="shared" si="1"/>
        <v>0</v>
      </c>
      <c r="F17" s="29">
        <f>'1.1.2.'!M25</f>
        <v>0</v>
      </c>
      <c r="G17" s="29">
        <f>'1.1.2.'!N25</f>
        <v>0</v>
      </c>
      <c r="H17" s="29">
        <f>'1.1.2.'!O25</f>
        <v>0</v>
      </c>
      <c r="I17" s="30">
        <f t="shared" si="0"/>
        <v>0</v>
      </c>
    </row>
    <row r="18" spans="1:9" ht="30">
      <c r="A18" s="21">
        <v>5</v>
      </c>
      <c r="B18" s="21"/>
      <c r="C18" s="39" t="s">
        <v>94</v>
      </c>
      <c r="D18" s="28"/>
      <c r="E18" s="29">
        <f t="shared" ref="E18:E20" si="2">SUM(F18:H18)</f>
        <v>0</v>
      </c>
      <c r="F18" s="29"/>
      <c r="G18" s="29"/>
      <c r="H18" s="29"/>
      <c r="I18" s="30">
        <f t="shared" ref="I18:I20" si="3">ROUND(F18/likme,2)</f>
        <v>0</v>
      </c>
    </row>
    <row r="19" spans="1:9">
      <c r="A19" s="21">
        <v>6</v>
      </c>
      <c r="B19" s="21" t="s">
        <v>95</v>
      </c>
      <c r="C19" s="27" t="s">
        <v>57</v>
      </c>
      <c r="D19" s="28"/>
      <c r="E19" s="29">
        <f t="shared" si="2"/>
        <v>0</v>
      </c>
      <c r="F19" s="29">
        <f>'1.2.1.'!M37</f>
        <v>0</v>
      </c>
      <c r="G19" s="29">
        <f>'1.2.1.'!N37</f>
        <v>0</v>
      </c>
      <c r="H19" s="29">
        <f>'1.2.1.'!O37</f>
        <v>0</v>
      </c>
      <c r="I19" s="30">
        <f t="shared" si="3"/>
        <v>0</v>
      </c>
    </row>
    <row r="20" spans="1:9">
      <c r="A20" s="21">
        <v>7</v>
      </c>
      <c r="B20" s="21" t="s">
        <v>96</v>
      </c>
      <c r="C20" s="27" t="s">
        <v>58</v>
      </c>
      <c r="D20" s="28"/>
      <c r="E20" s="29">
        <f t="shared" si="2"/>
        <v>0</v>
      </c>
      <c r="F20" s="29">
        <f>'1.2.2.'!M87</f>
        <v>0</v>
      </c>
      <c r="G20" s="29">
        <f>'1.2.2.'!N87</f>
        <v>0</v>
      </c>
      <c r="H20" s="29">
        <f>'1.2.2.'!O87</f>
        <v>0</v>
      </c>
      <c r="I20" s="30">
        <f t="shared" si="3"/>
        <v>0</v>
      </c>
    </row>
    <row r="21" spans="1:9">
      <c r="A21" s="76" t="s">
        <v>8</v>
      </c>
      <c r="B21" s="76"/>
      <c r="C21" s="77"/>
      <c r="D21" s="25"/>
      <c r="E21" s="26">
        <f>SUM(E14:E20)</f>
        <v>0</v>
      </c>
    </row>
    <row r="22" spans="1:9">
      <c r="A22" s="78" t="s">
        <v>43</v>
      </c>
      <c r="B22" s="78"/>
      <c r="C22" s="79"/>
      <c r="D22" s="42"/>
      <c r="E22" s="32">
        <f>ROUND(E21*D22,2)</f>
        <v>0</v>
      </c>
    </row>
    <row r="23" spans="1:9">
      <c r="A23" s="78" t="s">
        <v>30</v>
      </c>
      <c r="B23" s="78"/>
      <c r="C23" s="79"/>
      <c r="D23" s="31"/>
      <c r="E23" s="32">
        <f>ROUND(E22*D23,2)</f>
        <v>0</v>
      </c>
    </row>
    <row r="24" spans="1:9">
      <c r="A24" s="78" t="s">
        <v>44</v>
      </c>
      <c r="B24" s="78"/>
      <c r="C24" s="79"/>
      <c r="D24" s="31"/>
      <c r="E24" s="32">
        <f>ROUND(E21*D24,2)</f>
        <v>0</v>
      </c>
    </row>
    <row r="25" spans="1:9">
      <c r="A25" s="72" t="s">
        <v>31</v>
      </c>
      <c r="B25" s="72"/>
      <c r="C25" s="73"/>
      <c r="D25" s="24"/>
      <c r="E25" s="11">
        <f>ROUND(E21+E22+E24,2)</f>
        <v>0</v>
      </c>
    </row>
    <row r="27" spans="1:9">
      <c r="A27" s="15" t="str">
        <f>KT!A24</f>
        <v xml:space="preserve">Sastādīja: </v>
      </c>
      <c r="B27" s="16"/>
      <c r="C27" s="16"/>
      <c r="D27" s="16"/>
      <c r="E27" s="16" t="str">
        <f>KT!C28</f>
        <v>2026. gada _.______</v>
      </c>
      <c r="F27" s="16"/>
      <c r="G27" s="16"/>
      <c r="H27" s="16"/>
    </row>
    <row r="28" spans="1:9">
      <c r="A28" s="15" t="s">
        <v>40</v>
      </c>
      <c r="B28" s="16"/>
      <c r="C28" s="16"/>
      <c r="D28" s="16"/>
      <c r="E28" s="16"/>
      <c r="F28" s="16"/>
      <c r="G28" s="16"/>
      <c r="H28" s="16"/>
    </row>
    <row r="29" spans="1:9">
      <c r="A29" s="15" t="str">
        <f>KT!A26</f>
        <v>Sertifikāta Nr.:</v>
      </c>
      <c r="B29" s="16"/>
      <c r="C29" s="16"/>
      <c r="D29" s="16"/>
      <c r="E29" s="16"/>
      <c r="F29" s="16"/>
      <c r="G29" s="16"/>
      <c r="H29" s="16"/>
    </row>
    <row r="30" spans="1:9">
      <c r="A30" s="17"/>
      <c r="B30" s="16"/>
      <c r="C30" s="16"/>
      <c r="D30" s="16"/>
      <c r="E30" s="16"/>
      <c r="F30" s="16"/>
      <c r="G30" s="16"/>
      <c r="H30" s="16"/>
    </row>
    <row r="31" spans="1:9">
      <c r="A31" s="15" t="str">
        <f>KT!A28</f>
        <v xml:space="preserve">Pārbaudīja: </v>
      </c>
      <c r="B31" s="16"/>
      <c r="C31" s="16"/>
      <c r="D31" s="16"/>
      <c r="E31" s="16" t="str">
        <f>KT!C28</f>
        <v>2026. gada _.______</v>
      </c>
      <c r="F31" s="16"/>
      <c r="G31" s="16"/>
      <c r="H31" s="16"/>
    </row>
    <row r="32" spans="1:9">
      <c r="A32" s="15" t="s">
        <v>41</v>
      </c>
      <c r="B32" s="16"/>
      <c r="C32" s="16"/>
      <c r="D32" s="16"/>
      <c r="E32" s="16"/>
      <c r="F32" s="16"/>
      <c r="G32" s="16"/>
      <c r="H32" s="16"/>
    </row>
    <row r="33" spans="1:8">
      <c r="A33" s="15" t="str">
        <f>KT!A30</f>
        <v>Sertifikāta Nr.:</v>
      </c>
      <c r="B33" s="16"/>
      <c r="C33" s="16"/>
      <c r="D33" s="16"/>
      <c r="E33" s="16"/>
      <c r="F33" s="16"/>
      <c r="G33" s="16"/>
      <c r="H33" s="16"/>
    </row>
    <row r="34" spans="1:8">
      <c r="A34" s="18"/>
      <c r="B34" s="16"/>
      <c r="C34" s="16"/>
      <c r="D34" s="16"/>
      <c r="E34" s="16"/>
      <c r="F34" s="16"/>
      <c r="G34" s="16"/>
      <c r="H34" s="16"/>
    </row>
    <row r="35" spans="1:8">
      <c r="A35" s="19"/>
      <c r="B35" s="20"/>
      <c r="C35" s="20"/>
      <c r="D35" s="20"/>
      <c r="E35" s="19"/>
      <c r="F35" s="20"/>
      <c r="G35" s="1"/>
      <c r="H35" s="16"/>
    </row>
  </sheetData>
  <mergeCells count="14">
    <mergeCell ref="A2:I2"/>
    <mergeCell ref="A25:C25"/>
    <mergeCell ref="A3:I3"/>
    <mergeCell ref="A4:I4"/>
    <mergeCell ref="A21:C21"/>
    <mergeCell ref="A22:C22"/>
    <mergeCell ref="A23:C23"/>
    <mergeCell ref="A24:C24"/>
    <mergeCell ref="F12:H12"/>
    <mergeCell ref="I12:I13"/>
    <mergeCell ref="A12:A13"/>
    <mergeCell ref="B12:B13"/>
    <mergeCell ref="E12:E13"/>
    <mergeCell ref="C12:D13"/>
  </mergeCells>
  <pageMargins left="0.7" right="0.7" top="0.75" bottom="0.75" header="0.3" footer="0.3"/>
  <pageSetup paperSize="9" scale="82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04C4-10A1-4C64-83D2-DD294696801E}">
  <sheetPr>
    <tabColor rgb="FF92D050"/>
    <pageSetUpPr fitToPage="1"/>
  </sheetPr>
  <dimension ref="A2:P30"/>
  <sheetViews>
    <sheetView view="pageBreakPreview" topLeftCell="A7" zoomScale="70" zoomScaleNormal="85" zoomScaleSheetLayoutView="70" workbookViewId="0">
      <selection activeCell="F17" sqref="F17:J18"/>
    </sheetView>
  </sheetViews>
  <sheetFormatPr defaultColWidth="9.1796875" defaultRowHeight="15.5"/>
  <cols>
    <col min="1" max="1" width="10.7265625" style="1" customWidth="1"/>
    <col min="2" max="2" width="9.26953125" style="1" customWidth="1"/>
    <col min="3" max="3" width="51.1796875" style="1" customWidth="1"/>
    <col min="4" max="4" width="8.26953125" style="1" customWidth="1"/>
    <col min="5" max="5" width="10.81640625" style="1" customWidth="1"/>
    <col min="6" max="11" width="10.453125" style="1" customWidth="1"/>
    <col min="12" max="16" width="13.81640625" style="1" customWidth="1"/>
    <col min="17" max="16384" width="9.1796875" style="1"/>
  </cols>
  <sheetData>
    <row r="2" spans="1:16">
      <c r="A2" s="91" t="s">
        <v>156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2" t="str">
        <f>'KA1'!C15</f>
        <v>Demontāžas darbi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>
      <c r="A4" s="91" t="s">
        <v>48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>
      <c r="A6" s="1" t="s">
        <v>10</v>
      </c>
      <c r="C6" s="44" t="str">
        <f>KT!B9</f>
        <v>Būvdarbu veikšana energoefektivitātes paaugstināšanas pasākumu īstenošana 2.kārtas ietvaros Pasta ielā 43, Jelgavā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>
      <c r="A7" s="1" t="s">
        <v>11</v>
      </c>
      <c r="C7" s="44" t="str">
        <f>KT!B10</f>
        <v>Biroju ēka</v>
      </c>
    </row>
    <row r="8" spans="1:16">
      <c r="A8" s="1" t="s">
        <v>0</v>
      </c>
      <c r="C8" s="44" t="str">
        <f>KT!B11</f>
        <v>Pasta ielā 43, Jelgava, LV-3001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>
      <c r="A9" s="1" t="s">
        <v>1</v>
      </c>
      <c r="C9" s="44">
        <f>KT!B12</f>
        <v>0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1" spans="1:16">
      <c r="A11" s="1" t="s">
        <v>53</v>
      </c>
      <c r="M11" s="93" t="s">
        <v>2</v>
      </c>
      <c r="N11" s="93"/>
      <c r="O11" s="46">
        <f>P20</f>
        <v>0</v>
      </c>
      <c r="P11" s="1" t="s">
        <v>3</v>
      </c>
    </row>
    <row r="12" spans="1:16">
      <c r="E12" s="43"/>
      <c r="N12" s="47" t="s">
        <v>42</v>
      </c>
      <c r="O12" s="1" t="str">
        <f>KT!C28</f>
        <v>2026. gada _.______</v>
      </c>
    </row>
    <row r="13" spans="1:16">
      <c r="E13" s="43"/>
    </row>
    <row r="14" spans="1:16">
      <c r="A14" s="94" t="s">
        <v>23</v>
      </c>
      <c r="B14" s="94" t="s">
        <v>9</v>
      </c>
      <c r="C14" s="85" t="s">
        <v>12</v>
      </c>
      <c r="D14" s="94" t="s">
        <v>4</v>
      </c>
      <c r="E14" s="95" t="s">
        <v>5</v>
      </c>
      <c r="F14" s="85" t="s">
        <v>13</v>
      </c>
      <c r="G14" s="85"/>
      <c r="H14" s="85"/>
      <c r="I14" s="85"/>
      <c r="J14" s="85"/>
      <c r="K14" s="85"/>
      <c r="L14" s="85" t="s">
        <v>14</v>
      </c>
      <c r="M14" s="85"/>
      <c r="N14" s="85"/>
      <c r="O14" s="85"/>
      <c r="P14" s="85"/>
    </row>
    <row r="15" spans="1:16" ht="79">
      <c r="A15" s="94"/>
      <c r="B15" s="94"/>
      <c r="C15" s="85"/>
      <c r="D15" s="94"/>
      <c r="E15" s="95"/>
      <c r="F15" s="48" t="s">
        <v>6</v>
      </c>
      <c r="G15" s="48" t="s">
        <v>16</v>
      </c>
      <c r="H15" s="48" t="s">
        <v>15</v>
      </c>
      <c r="I15" s="48" t="s">
        <v>17</v>
      </c>
      <c r="J15" s="48" t="s">
        <v>18</v>
      </c>
      <c r="K15" s="48" t="s">
        <v>19</v>
      </c>
      <c r="L15" s="48" t="s">
        <v>7</v>
      </c>
      <c r="M15" s="48" t="s">
        <v>15</v>
      </c>
      <c r="N15" s="48" t="s">
        <v>17</v>
      </c>
      <c r="O15" s="48" t="s">
        <v>18</v>
      </c>
      <c r="P15" s="48" t="s">
        <v>20</v>
      </c>
    </row>
    <row r="16" spans="1:16">
      <c r="A16" s="86"/>
      <c r="B16" s="86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1:16">
      <c r="A17" s="49">
        <v>1</v>
      </c>
      <c r="B17" s="50"/>
      <c r="C17" s="51" t="s">
        <v>165</v>
      </c>
      <c r="D17" s="52" t="s">
        <v>59</v>
      </c>
      <c r="E17" s="41">
        <v>16</v>
      </c>
      <c r="F17" s="40"/>
      <c r="G17" s="40"/>
      <c r="H17" s="40"/>
      <c r="I17" s="40"/>
      <c r="J17" s="40"/>
      <c r="K17" s="40">
        <f t="shared" ref="K17:K18" si="0">SUM(H17:J17)</f>
        <v>0</v>
      </c>
      <c r="L17" s="40">
        <f t="shared" ref="L17:L18" si="1">ROUND(E17*F17,2)</f>
        <v>0</v>
      </c>
      <c r="M17" s="40">
        <f t="shared" ref="M17:M18" si="2">ROUND(E17*H17,2)</f>
        <v>0</v>
      </c>
      <c r="N17" s="40">
        <f t="shared" ref="N17:N18" si="3">ROUND(E17*I17,2)</f>
        <v>0</v>
      </c>
      <c r="O17" s="40">
        <f t="shared" ref="O17:O18" si="4">ROUND(E17*J17,2)</f>
        <v>0</v>
      </c>
      <c r="P17" s="40">
        <f t="shared" ref="P17:P18" si="5">SUM(M17:O17)</f>
        <v>0</v>
      </c>
    </row>
    <row r="18" spans="1:16">
      <c r="A18" s="49">
        <v>2</v>
      </c>
      <c r="B18" s="50"/>
      <c r="C18" s="51" t="s">
        <v>164</v>
      </c>
      <c r="D18" s="52" t="s">
        <v>159</v>
      </c>
      <c r="E18" s="41">
        <v>27</v>
      </c>
      <c r="F18" s="40"/>
      <c r="G18" s="40"/>
      <c r="H18" s="40"/>
      <c r="I18" s="40"/>
      <c r="J18" s="40"/>
      <c r="K18" s="40">
        <f t="shared" si="0"/>
        <v>0</v>
      </c>
      <c r="L18" s="40">
        <f t="shared" si="1"/>
        <v>0</v>
      </c>
      <c r="M18" s="40">
        <f t="shared" si="2"/>
        <v>0</v>
      </c>
      <c r="N18" s="40">
        <f t="shared" si="3"/>
        <v>0</v>
      </c>
      <c r="O18" s="40">
        <f t="shared" si="4"/>
        <v>0</v>
      </c>
      <c r="P18" s="40">
        <f t="shared" si="5"/>
        <v>0</v>
      </c>
    </row>
    <row r="19" spans="1:16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</row>
    <row r="20" spans="1:16">
      <c r="A20" s="90" t="s">
        <v>49</v>
      </c>
      <c r="B20" s="90"/>
      <c r="C20" s="90"/>
      <c r="D20" s="90"/>
      <c r="E20" s="90"/>
      <c r="F20" s="90"/>
      <c r="G20" s="90"/>
      <c r="H20" s="90"/>
      <c r="I20" s="90"/>
      <c r="J20" s="90"/>
      <c r="K20" s="53"/>
      <c r="L20" s="54">
        <f>SUM(L17:L19)</f>
        <v>0</v>
      </c>
      <c r="M20" s="54">
        <f>SUM(M17:M19)</f>
        <v>0</v>
      </c>
      <c r="N20" s="54">
        <f>SUM(N17:N19)</f>
        <v>0</v>
      </c>
      <c r="O20" s="54">
        <f>SUM(O17:O19)</f>
        <v>0</v>
      </c>
      <c r="P20" s="54">
        <f>SUM(P17:P19)</f>
        <v>0</v>
      </c>
    </row>
    <row r="21" spans="1:1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6"/>
      <c r="L21" s="57"/>
      <c r="M21" s="57"/>
      <c r="N21" s="57"/>
      <c r="O21" s="57"/>
      <c r="P21" s="58"/>
    </row>
    <row r="22" spans="1:16">
      <c r="A22" s="15" t="str">
        <f>KT!A24</f>
        <v xml:space="preserve">Sastādīja: </v>
      </c>
      <c r="C22" s="16"/>
      <c r="D22" s="16" t="str">
        <f>KT!C28</f>
        <v>2026. gada _.______</v>
      </c>
      <c r="E22" s="16"/>
      <c r="F22" s="16"/>
      <c r="G22" s="16"/>
      <c r="H22" s="16"/>
    </row>
    <row r="23" spans="1:16">
      <c r="A23" s="15" t="s">
        <v>40</v>
      </c>
      <c r="C23" s="16"/>
      <c r="D23" s="16"/>
      <c r="E23" s="16"/>
      <c r="F23" s="16"/>
      <c r="G23" s="16"/>
      <c r="H23" s="16"/>
    </row>
    <row r="24" spans="1:16">
      <c r="A24" s="15" t="str">
        <f>KT!A26</f>
        <v>Sertifikāta Nr.:</v>
      </c>
      <c r="C24" s="16"/>
      <c r="D24" s="16"/>
      <c r="E24" s="16"/>
      <c r="F24" s="16"/>
      <c r="G24" s="16"/>
      <c r="H24" s="16"/>
    </row>
    <row r="25" spans="1:16">
      <c r="A25" s="17"/>
      <c r="C25" s="16"/>
      <c r="D25" s="16"/>
      <c r="E25" s="16"/>
      <c r="F25" s="16"/>
      <c r="G25" s="16"/>
      <c r="H25" s="16"/>
    </row>
    <row r="26" spans="1:16">
      <c r="A26" s="15" t="str">
        <f>KT!A28</f>
        <v xml:space="preserve">Pārbaudīja: </v>
      </c>
      <c r="C26" s="16"/>
      <c r="D26" s="16" t="str">
        <f>KT!C28</f>
        <v>2026. gada _.______</v>
      </c>
      <c r="E26" s="16"/>
      <c r="F26" s="16"/>
      <c r="G26" s="16"/>
      <c r="H26" s="16"/>
    </row>
    <row r="27" spans="1:16">
      <c r="A27" s="15" t="s">
        <v>41</v>
      </c>
      <c r="C27" s="16"/>
      <c r="D27" s="16"/>
      <c r="E27" s="16"/>
      <c r="F27" s="16"/>
      <c r="G27" s="16"/>
      <c r="H27" s="16"/>
    </row>
    <row r="28" spans="1:16">
      <c r="A28" s="15" t="str">
        <f>KT!A30</f>
        <v>Sertifikāta Nr.:</v>
      </c>
      <c r="C28" s="16"/>
      <c r="D28" s="16"/>
      <c r="E28" s="16"/>
      <c r="F28" s="16"/>
      <c r="G28" s="16"/>
      <c r="H28" s="16"/>
    </row>
    <row r="29" spans="1:16">
      <c r="B29" s="18"/>
      <c r="C29" s="16"/>
      <c r="D29" s="16"/>
      <c r="E29" s="16"/>
      <c r="F29" s="16"/>
      <c r="G29" s="16"/>
      <c r="H29" s="16"/>
    </row>
    <row r="30" spans="1:16">
      <c r="B30" s="19"/>
      <c r="C30" s="20"/>
      <c r="D30" s="19"/>
      <c r="F30" s="20"/>
      <c r="H30" s="16"/>
    </row>
  </sheetData>
  <mergeCells count="14">
    <mergeCell ref="L14:P14"/>
    <mergeCell ref="A16:P16"/>
    <mergeCell ref="A19:P19"/>
    <mergeCell ref="A20:J20"/>
    <mergeCell ref="A2:P2"/>
    <mergeCell ref="A3:P3"/>
    <mergeCell ref="A4:P4"/>
    <mergeCell ref="M11:N11"/>
    <mergeCell ref="A14:A15"/>
    <mergeCell ref="B14:B15"/>
    <mergeCell ref="C14:C15"/>
    <mergeCell ref="D14:D15"/>
    <mergeCell ref="E14:E15"/>
    <mergeCell ref="F14:K14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D3A8-0CF4-45B5-A703-940709254581}">
  <sheetPr>
    <tabColor rgb="FF92D050"/>
    <pageSetUpPr fitToPage="1"/>
  </sheetPr>
  <dimension ref="A2:P35"/>
  <sheetViews>
    <sheetView view="pageBreakPreview" topLeftCell="A19" zoomScale="70" zoomScaleNormal="85" zoomScaleSheetLayoutView="70" workbookViewId="0">
      <selection activeCell="C20" sqref="C20"/>
    </sheetView>
  </sheetViews>
  <sheetFormatPr defaultColWidth="9.1796875" defaultRowHeight="15.5"/>
  <cols>
    <col min="1" max="1" width="10.7265625" style="1" customWidth="1"/>
    <col min="2" max="2" width="9.26953125" style="1" customWidth="1"/>
    <col min="3" max="3" width="51.1796875" style="1" customWidth="1"/>
    <col min="4" max="4" width="8.26953125" style="1" customWidth="1"/>
    <col min="5" max="5" width="10.81640625" style="1" customWidth="1"/>
    <col min="6" max="8" width="10.453125" style="1" customWidth="1"/>
    <col min="9" max="9" width="12.1796875" style="1" customWidth="1"/>
    <col min="10" max="10" width="10.453125" style="1" customWidth="1"/>
    <col min="11" max="11" width="13.453125" style="1" customWidth="1"/>
    <col min="12" max="16" width="13.81640625" style="1" customWidth="1"/>
    <col min="17" max="16384" width="9.1796875" style="1"/>
  </cols>
  <sheetData>
    <row r="2" spans="1:16">
      <c r="A2" s="91" t="s">
        <v>157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2" t="str">
        <f>'KA1'!C17</f>
        <v>Aiļu aizpildījumu elementi, speciālo konstrukciju fasādes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>
      <c r="A4" s="91" t="s">
        <v>48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>
      <c r="A6" s="1" t="s">
        <v>10</v>
      </c>
      <c r="C6" s="44" t="str">
        <f>KT!B9</f>
        <v>Būvdarbu veikšana energoefektivitātes paaugstināšanas pasākumu īstenošana 2.kārtas ietvaros Pasta ielā 43, Jelgavā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>
      <c r="A7" s="1" t="s">
        <v>11</v>
      </c>
      <c r="C7" s="44" t="str">
        <f>KT!B10</f>
        <v>Biroju ēka</v>
      </c>
    </row>
    <row r="8" spans="1:16">
      <c r="A8" s="1" t="s">
        <v>0</v>
      </c>
      <c r="C8" s="44" t="str">
        <f>KT!B11</f>
        <v>Pasta ielā 43, Jelgava, LV-3001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>
      <c r="A9" s="1" t="s">
        <v>1</v>
      </c>
      <c r="C9" s="44">
        <f>KT!B12</f>
        <v>0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1" spans="1:16">
      <c r="A11" s="1" t="s">
        <v>53</v>
      </c>
      <c r="M11" s="93" t="s">
        <v>2</v>
      </c>
      <c r="N11" s="93"/>
      <c r="O11" s="46">
        <f>P25</f>
        <v>0</v>
      </c>
      <c r="P11" s="1" t="s">
        <v>3</v>
      </c>
    </row>
    <row r="12" spans="1:16">
      <c r="E12" s="43"/>
      <c r="N12" s="47" t="s">
        <v>42</v>
      </c>
      <c r="O12" s="1" t="str">
        <f>KT!C28</f>
        <v>2026. gada _.______</v>
      </c>
    </row>
    <row r="13" spans="1:16">
      <c r="E13" s="43"/>
    </row>
    <row r="14" spans="1:16">
      <c r="A14" s="94" t="s">
        <v>23</v>
      </c>
      <c r="B14" s="94" t="s">
        <v>9</v>
      </c>
      <c r="C14" s="85" t="s">
        <v>12</v>
      </c>
      <c r="D14" s="94" t="s">
        <v>4</v>
      </c>
      <c r="E14" s="95" t="s">
        <v>5</v>
      </c>
      <c r="F14" s="85" t="s">
        <v>13</v>
      </c>
      <c r="G14" s="85"/>
      <c r="H14" s="85"/>
      <c r="I14" s="85"/>
      <c r="J14" s="85"/>
      <c r="K14" s="85"/>
      <c r="L14" s="85" t="s">
        <v>14</v>
      </c>
      <c r="M14" s="85"/>
      <c r="N14" s="85"/>
      <c r="O14" s="85"/>
      <c r="P14" s="85"/>
    </row>
    <row r="15" spans="1:16" ht="110.25" customHeight="1">
      <c r="A15" s="94"/>
      <c r="B15" s="94"/>
      <c r="C15" s="85"/>
      <c r="D15" s="94"/>
      <c r="E15" s="95"/>
      <c r="F15" s="48" t="s">
        <v>6</v>
      </c>
      <c r="G15" s="48" t="s">
        <v>16</v>
      </c>
      <c r="H15" s="48" t="s">
        <v>15</v>
      </c>
      <c r="I15" s="48" t="s">
        <v>17</v>
      </c>
      <c r="J15" s="48" t="s">
        <v>18</v>
      </c>
      <c r="K15" s="48" t="s">
        <v>19</v>
      </c>
      <c r="L15" s="48" t="s">
        <v>7</v>
      </c>
      <c r="M15" s="48" t="s">
        <v>15</v>
      </c>
      <c r="N15" s="48" t="s">
        <v>17</v>
      </c>
      <c r="O15" s="48" t="s">
        <v>18</v>
      </c>
      <c r="P15" s="48" t="s">
        <v>20</v>
      </c>
    </row>
    <row r="16" spans="1:16">
      <c r="A16" s="86"/>
      <c r="B16" s="86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1:16">
      <c r="A17" s="49"/>
      <c r="B17" s="50"/>
      <c r="C17" s="62" t="s">
        <v>68</v>
      </c>
      <c r="D17" s="52"/>
      <c r="E17" s="41"/>
      <c r="F17" s="40">
        <v>0</v>
      </c>
      <c r="G17" s="40">
        <f t="shared" ref="G17" si="0">IF(F17&gt;0,likme,0)</f>
        <v>0</v>
      </c>
      <c r="H17" s="40">
        <f>ROUND(F17*G17,2)</f>
        <v>0</v>
      </c>
      <c r="I17" s="40">
        <v>0</v>
      </c>
      <c r="J17" s="40">
        <f>ROUND(H17*9%,2)</f>
        <v>0</v>
      </c>
      <c r="K17" s="40">
        <f>SUM(H17:J17)</f>
        <v>0</v>
      </c>
      <c r="L17" s="40">
        <f>ROUND(E17*F17,2)</f>
        <v>0</v>
      </c>
      <c r="M17" s="40">
        <f>ROUND(E17*H17,2)</f>
        <v>0</v>
      </c>
      <c r="N17" s="40">
        <f>ROUND(E17*I17,2)</f>
        <v>0</v>
      </c>
      <c r="O17" s="40">
        <f>ROUND(E17*J17,2)</f>
        <v>0</v>
      </c>
      <c r="P17" s="40">
        <f>SUM(M17:O17)</f>
        <v>0</v>
      </c>
    </row>
    <row r="18" spans="1:16" ht="139.5">
      <c r="A18" s="49">
        <v>1</v>
      </c>
      <c r="B18" s="50"/>
      <c r="C18" s="51" t="s">
        <v>160</v>
      </c>
      <c r="D18" s="52" t="s">
        <v>59</v>
      </c>
      <c r="E18" s="41">
        <v>12</v>
      </c>
      <c r="F18" s="40"/>
      <c r="G18" s="40"/>
      <c r="H18" s="40"/>
      <c r="I18" s="40"/>
      <c r="J18" s="40"/>
      <c r="K18" s="40">
        <f t="shared" ref="K18:K23" si="1">SUM(H18:J18)</f>
        <v>0</v>
      </c>
      <c r="L18" s="40">
        <f t="shared" ref="L18:L23" si="2">ROUND(E18*F18,2)</f>
        <v>0</v>
      </c>
      <c r="M18" s="40">
        <f t="shared" ref="M18:M23" si="3">ROUND(E18*H18,2)</f>
        <v>0</v>
      </c>
      <c r="N18" s="40">
        <f t="shared" ref="N18:N23" si="4">ROUND(E18*I18,2)</f>
        <v>0</v>
      </c>
      <c r="O18" s="40">
        <f t="shared" ref="O18:O23" si="5">ROUND(E18*J18,2)</f>
        <v>0</v>
      </c>
      <c r="P18" s="40">
        <f t="shared" ref="P18:P23" si="6">SUM(M18:O18)</f>
        <v>0</v>
      </c>
    </row>
    <row r="19" spans="1:16" ht="139.5">
      <c r="A19" s="49">
        <v>2</v>
      </c>
      <c r="B19" s="50"/>
      <c r="C19" s="51" t="s">
        <v>161</v>
      </c>
      <c r="D19" s="52" t="s">
        <v>59</v>
      </c>
      <c r="E19" s="41">
        <v>2</v>
      </c>
      <c r="F19" s="40"/>
      <c r="G19" s="40"/>
      <c r="H19" s="40"/>
      <c r="I19" s="40"/>
      <c r="J19" s="40"/>
      <c r="K19" s="40">
        <f t="shared" si="1"/>
        <v>0</v>
      </c>
      <c r="L19" s="40">
        <f t="shared" si="2"/>
        <v>0</v>
      </c>
      <c r="M19" s="40">
        <f t="shared" si="3"/>
        <v>0</v>
      </c>
      <c r="N19" s="40">
        <f t="shared" si="4"/>
        <v>0</v>
      </c>
      <c r="O19" s="40">
        <f t="shared" si="5"/>
        <v>0</v>
      </c>
      <c r="P19" s="40">
        <f t="shared" si="6"/>
        <v>0</v>
      </c>
    </row>
    <row r="20" spans="1:16" ht="139.5">
      <c r="A20" s="49">
        <v>3</v>
      </c>
      <c r="B20" s="50"/>
      <c r="C20" s="51" t="s">
        <v>162</v>
      </c>
      <c r="D20" s="52" t="s">
        <v>59</v>
      </c>
      <c r="E20" s="41">
        <v>2</v>
      </c>
      <c r="F20" s="40"/>
      <c r="G20" s="40"/>
      <c r="H20" s="40"/>
      <c r="I20" s="40"/>
      <c r="J20" s="40"/>
      <c r="K20" s="40">
        <f t="shared" si="1"/>
        <v>0</v>
      </c>
      <c r="L20" s="40">
        <f t="shared" si="2"/>
        <v>0</v>
      </c>
      <c r="M20" s="40">
        <f t="shared" si="3"/>
        <v>0</v>
      </c>
      <c r="N20" s="40">
        <f t="shared" si="4"/>
        <v>0</v>
      </c>
      <c r="O20" s="40">
        <f t="shared" si="5"/>
        <v>0</v>
      </c>
      <c r="P20" s="40">
        <f t="shared" si="6"/>
        <v>0</v>
      </c>
    </row>
    <row r="21" spans="1:16" ht="31">
      <c r="A21" s="49">
        <v>4</v>
      </c>
      <c r="B21" s="50"/>
      <c r="C21" s="63" t="s">
        <v>69</v>
      </c>
      <c r="D21" s="52" t="s">
        <v>66</v>
      </c>
      <c r="E21" s="41">
        <v>107.2</v>
      </c>
      <c r="F21" s="40"/>
      <c r="G21" s="40"/>
      <c r="H21" s="40"/>
      <c r="I21" s="40"/>
      <c r="J21" s="40"/>
      <c r="K21" s="40">
        <f t="shared" si="1"/>
        <v>0</v>
      </c>
      <c r="L21" s="40">
        <f t="shared" si="2"/>
        <v>0</v>
      </c>
      <c r="M21" s="40">
        <f t="shared" si="3"/>
        <v>0</v>
      </c>
      <c r="N21" s="40">
        <f t="shared" si="4"/>
        <v>0</v>
      </c>
      <c r="O21" s="40">
        <f t="shared" si="5"/>
        <v>0</v>
      </c>
      <c r="P21" s="40">
        <f t="shared" si="6"/>
        <v>0</v>
      </c>
    </row>
    <row r="22" spans="1:16" ht="31">
      <c r="A22" s="49">
        <v>5</v>
      </c>
      <c r="B22" s="50"/>
      <c r="C22" s="63" t="s">
        <v>70</v>
      </c>
      <c r="D22" s="52" t="s">
        <v>66</v>
      </c>
      <c r="E22" s="41">
        <v>107.2</v>
      </c>
      <c r="F22" s="40"/>
      <c r="G22" s="40"/>
      <c r="H22" s="40"/>
      <c r="I22" s="40"/>
      <c r="J22" s="40"/>
      <c r="K22" s="40">
        <f t="shared" si="1"/>
        <v>0</v>
      </c>
      <c r="L22" s="40">
        <f t="shared" si="2"/>
        <v>0</v>
      </c>
      <c r="M22" s="40">
        <f t="shared" si="3"/>
        <v>0</v>
      </c>
      <c r="N22" s="40">
        <f t="shared" si="4"/>
        <v>0</v>
      </c>
      <c r="O22" s="40">
        <f t="shared" si="5"/>
        <v>0</v>
      </c>
      <c r="P22" s="40">
        <f t="shared" si="6"/>
        <v>0</v>
      </c>
    </row>
    <row r="23" spans="1:16" ht="46.5">
      <c r="A23" s="49">
        <v>6</v>
      </c>
      <c r="B23" s="50"/>
      <c r="C23" s="63" t="s">
        <v>71</v>
      </c>
      <c r="D23" s="52" t="s">
        <v>66</v>
      </c>
      <c r="E23" s="41">
        <v>22</v>
      </c>
      <c r="F23" s="40"/>
      <c r="G23" s="40"/>
      <c r="H23" s="40"/>
      <c r="I23" s="40"/>
      <c r="J23" s="40"/>
      <c r="K23" s="40">
        <f t="shared" si="1"/>
        <v>0</v>
      </c>
      <c r="L23" s="40">
        <f t="shared" si="2"/>
        <v>0</v>
      </c>
      <c r="M23" s="40">
        <f t="shared" si="3"/>
        <v>0</v>
      </c>
      <c r="N23" s="40">
        <f t="shared" si="4"/>
        <v>0</v>
      </c>
      <c r="O23" s="40">
        <f t="shared" si="5"/>
        <v>0</v>
      </c>
      <c r="P23" s="40">
        <f t="shared" si="6"/>
        <v>0</v>
      </c>
    </row>
    <row r="24" spans="1:16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</row>
    <row r="25" spans="1:16">
      <c r="A25" s="90" t="s">
        <v>49</v>
      </c>
      <c r="B25" s="90"/>
      <c r="C25" s="90"/>
      <c r="D25" s="90"/>
      <c r="E25" s="90"/>
      <c r="F25" s="90"/>
      <c r="G25" s="90"/>
      <c r="H25" s="90"/>
      <c r="I25" s="90"/>
      <c r="J25" s="90"/>
      <c r="K25" s="53"/>
      <c r="L25" s="54">
        <f>SUM(L17:L24)</f>
        <v>0</v>
      </c>
      <c r="M25" s="54">
        <f>SUM(M17:M24)</f>
        <v>0</v>
      </c>
      <c r="N25" s="54">
        <f>SUM(N17:N24)</f>
        <v>0</v>
      </c>
      <c r="O25" s="54">
        <f>SUM(O17:O24)</f>
        <v>0</v>
      </c>
      <c r="P25" s="54">
        <f>SUM(P17:P24)</f>
        <v>0</v>
      </c>
    </row>
    <row r="26" spans="1:1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6"/>
      <c r="L26" s="57"/>
      <c r="M26" s="57"/>
      <c r="N26" s="57"/>
      <c r="O26" s="57"/>
      <c r="P26" s="58"/>
    </row>
    <row r="27" spans="1:16">
      <c r="A27" s="15" t="str">
        <f>KT!A24</f>
        <v xml:space="preserve">Sastādīja: </v>
      </c>
      <c r="C27" s="16"/>
      <c r="D27" s="16" t="str">
        <f>KT!C28</f>
        <v>2026. gada _.______</v>
      </c>
      <c r="E27" s="16"/>
      <c r="F27" s="16"/>
      <c r="G27" s="16"/>
      <c r="H27" s="16"/>
    </row>
    <row r="28" spans="1:16">
      <c r="A28" s="15" t="s">
        <v>40</v>
      </c>
      <c r="C28" s="16"/>
      <c r="D28" s="16"/>
      <c r="E28" s="16"/>
      <c r="F28" s="16"/>
      <c r="G28" s="16"/>
      <c r="H28" s="16"/>
    </row>
    <row r="29" spans="1:16">
      <c r="A29" s="15" t="str">
        <f>KT!A26</f>
        <v>Sertifikāta Nr.:</v>
      </c>
      <c r="C29" s="16"/>
      <c r="D29" s="16"/>
      <c r="E29" s="16"/>
      <c r="F29" s="16"/>
      <c r="G29" s="16"/>
      <c r="H29" s="16"/>
    </row>
    <row r="30" spans="1:16">
      <c r="A30" s="17"/>
      <c r="C30" s="16"/>
      <c r="D30" s="16"/>
      <c r="E30" s="16"/>
      <c r="F30" s="16"/>
      <c r="G30" s="16"/>
      <c r="H30" s="16"/>
    </row>
    <row r="31" spans="1:16">
      <c r="A31" s="15" t="str">
        <f>KT!A28</f>
        <v xml:space="preserve">Pārbaudīja: </v>
      </c>
      <c r="C31" s="16"/>
      <c r="D31" s="16" t="str">
        <f>KT!C28</f>
        <v>2026. gada _.______</v>
      </c>
      <c r="E31" s="16"/>
      <c r="F31" s="16"/>
      <c r="G31" s="16"/>
      <c r="H31" s="16"/>
    </row>
    <row r="32" spans="1:16">
      <c r="A32" s="15" t="s">
        <v>41</v>
      </c>
      <c r="C32" s="16"/>
      <c r="D32" s="16"/>
      <c r="E32" s="16"/>
      <c r="F32" s="16"/>
      <c r="G32" s="16"/>
      <c r="H32" s="16"/>
    </row>
    <row r="33" spans="1:8">
      <c r="A33" s="15" t="str">
        <f>KT!A30</f>
        <v>Sertifikāta Nr.:</v>
      </c>
      <c r="C33" s="16"/>
      <c r="D33" s="16"/>
      <c r="E33" s="16"/>
      <c r="F33" s="16"/>
      <c r="G33" s="16"/>
      <c r="H33" s="16"/>
    </row>
    <row r="34" spans="1:8">
      <c r="B34" s="18"/>
      <c r="C34" s="16"/>
      <c r="D34" s="16"/>
      <c r="E34" s="16"/>
      <c r="F34" s="16"/>
      <c r="G34" s="16"/>
      <c r="H34" s="16"/>
    </row>
    <row r="35" spans="1:8">
      <c r="B35" s="19"/>
      <c r="C35" s="20"/>
      <c r="D35" s="19"/>
      <c r="F35" s="20"/>
      <c r="H35" s="16"/>
    </row>
  </sheetData>
  <mergeCells count="14">
    <mergeCell ref="L14:P14"/>
    <mergeCell ref="A16:P16"/>
    <mergeCell ref="A24:P24"/>
    <mergeCell ref="A25:J25"/>
    <mergeCell ref="A2:P2"/>
    <mergeCell ref="A3:P3"/>
    <mergeCell ref="A4:P4"/>
    <mergeCell ref="M11:N11"/>
    <mergeCell ref="A14:A15"/>
    <mergeCell ref="B14:B15"/>
    <mergeCell ref="C14:C15"/>
    <mergeCell ref="D14:D15"/>
    <mergeCell ref="E14:E15"/>
    <mergeCell ref="F14:K14"/>
  </mergeCells>
  <pageMargins left="0.7" right="0.7" top="0.75" bottom="0.75" header="0.3" footer="0.3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FB72-1824-421A-9366-C3C9BEF48F7F}">
  <sheetPr>
    <tabColor rgb="FF92D050"/>
    <pageSetUpPr fitToPage="1"/>
  </sheetPr>
  <dimension ref="A2:P35"/>
  <sheetViews>
    <sheetView view="pageBreakPreview" topLeftCell="A15" zoomScale="70" zoomScaleNormal="85" zoomScaleSheetLayoutView="70" workbookViewId="0">
      <selection activeCell="C21" sqref="C21"/>
    </sheetView>
  </sheetViews>
  <sheetFormatPr defaultColWidth="9.1796875" defaultRowHeight="15.5"/>
  <cols>
    <col min="1" max="1" width="10.7265625" style="1" customWidth="1"/>
    <col min="2" max="2" width="9.26953125" style="1" customWidth="1"/>
    <col min="3" max="3" width="51.1796875" style="1" customWidth="1"/>
    <col min="4" max="4" width="8.26953125" style="1" customWidth="1"/>
    <col min="5" max="5" width="10.81640625" style="1" customWidth="1"/>
    <col min="6" max="11" width="10.453125" style="1" customWidth="1"/>
    <col min="12" max="16" width="13.81640625" style="1" customWidth="1"/>
    <col min="17" max="16384" width="9.1796875" style="1"/>
  </cols>
  <sheetData>
    <row r="2" spans="1:16">
      <c r="A2" s="91" t="s">
        <v>158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2" t="str">
        <f>'KA1'!C16</f>
        <v>Starpsienas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>
      <c r="A4" s="91" t="s">
        <v>48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>
      <c r="A6" s="1" t="s">
        <v>10</v>
      </c>
      <c r="C6" s="44" t="str">
        <f>KT!B9</f>
        <v>Būvdarbu veikšana energoefektivitātes paaugstināšanas pasākumu īstenošana 2.kārtas ietvaros Pasta ielā 43, Jelgavā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>
      <c r="A7" s="1" t="s">
        <v>11</v>
      </c>
      <c r="C7" s="44" t="str">
        <f>KT!B10</f>
        <v>Biroju ēka</v>
      </c>
    </row>
    <row r="8" spans="1:16">
      <c r="A8" s="1" t="s">
        <v>0</v>
      </c>
      <c r="C8" s="44" t="str">
        <f>KT!B11</f>
        <v>Pasta ielā 43, Jelgava, LV-3001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>
      <c r="A9" s="1" t="s">
        <v>1</v>
      </c>
      <c r="C9" s="44">
        <f>KT!B12</f>
        <v>0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1" spans="1:16">
      <c r="A11" s="1" t="s">
        <v>53</v>
      </c>
      <c r="M11" s="93" t="s">
        <v>2</v>
      </c>
      <c r="N11" s="93"/>
      <c r="O11" s="46">
        <f>P25</f>
        <v>0</v>
      </c>
      <c r="P11" s="1" t="s">
        <v>3</v>
      </c>
    </row>
    <row r="12" spans="1:16">
      <c r="E12" s="43"/>
      <c r="N12" s="47" t="s">
        <v>42</v>
      </c>
      <c r="O12" s="1" t="str">
        <f>KT!C28</f>
        <v>2026. gada _.______</v>
      </c>
    </row>
    <row r="13" spans="1:16">
      <c r="E13" s="43"/>
    </row>
    <row r="14" spans="1:16">
      <c r="A14" s="94" t="s">
        <v>23</v>
      </c>
      <c r="B14" s="94" t="s">
        <v>9</v>
      </c>
      <c r="C14" s="85" t="s">
        <v>12</v>
      </c>
      <c r="D14" s="94" t="s">
        <v>4</v>
      </c>
      <c r="E14" s="95" t="s">
        <v>5</v>
      </c>
      <c r="F14" s="85" t="s">
        <v>13</v>
      </c>
      <c r="G14" s="85"/>
      <c r="H14" s="85"/>
      <c r="I14" s="85"/>
      <c r="J14" s="85"/>
      <c r="K14" s="85"/>
      <c r="L14" s="85" t="s">
        <v>14</v>
      </c>
      <c r="M14" s="85"/>
      <c r="N14" s="85"/>
      <c r="O14" s="85"/>
      <c r="P14" s="85"/>
    </row>
    <row r="15" spans="1:16" ht="110.25" customHeight="1">
      <c r="A15" s="94"/>
      <c r="B15" s="94"/>
      <c r="C15" s="85"/>
      <c r="D15" s="94"/>
      <c r="E15" s="95"/>
      <c r="F15" s="48" t="s">
        <v>6</v>
      </c>
      <c r="G15" s="48" t="s">
        <v>16</v>
      </c>
      <c r="H15" s="48" t="s">
        <v>15</v>
      </c>
      <c r="I15" s="48" t="s">
        <v>17</v>
      </c>
      <c r="J15" s="48" t="s">
        <v>18</v>
      </c>
      <c r="K15" s="48" t="s">
        <v>19</v>
      </c>
      <c r="L15" s="48" t="s">
        <v>7</v>
      </c>
      <c r="M15" s="48" t="s">
        <v>15</v>
      </c>
      <c r="N15" s="48" t="s">
        <v>17</v>
      </c>
      <c r="O15" s="48" t="s">
        <v>18</v>
      </c>
      <c r="P15" s="48" t="s">
        <v>20</v>
      </c>
    </row>
    <row r="16" spans="1:16">
      <c r="A16" s="86"/>
      <c r="B16" s="86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1:16">
      <c r="A17" s="49"/>
      <c r="B17" s="50"/>
      <c r="C17" s="62" t="s">
        <v>163</v>
      </c>
      <c r="D17" s="52"/>
      <c r="E17" s="41"/>
      <c r="F17" s="40">
        <v>0</v>
      </c>
      <c r="G17" s="40">
        <f t="shared" ref="G17:G18" si="0">IF(F17&gt;0,likme,0)</f>
        <v>0</v>
      </c>
      <c r="H17" s="40">
        <f>ROUND(F17*G17,2)</f>
        <v>0</v>
      </c>
      <c r="I17" s="40">
        <v>0</v>
      </c>
      <c r="J17" s="40">
        <f>ROUND(H17*9%,2)</f>
        <v>0</v>
      </c>
      <c r="K17" s="40">
        <f>SUM(H17:J17)</f>
        <v>0</v>
      </c>
      <c r="L17" s="40">
        <f>ROUND(E17*F17,2)</f>
        <v>0</v>
      </c>
      <c r="M17" s="40">
        <f>ROUND(E17*H17,2)</f>
        <v>0</v>
      </c>
      <c r="N17" s="40">
        <f>ROUND(E17*I17,2)</f>
        <v>0</v>
      </c>
      <c r="O17" s="40">
        <f>ROUND(E17*J17,2)</f>
        <v>0</v>
      </c>
      <c r="P17" s="40">
        <f>SUM(M17:O17)</f>
        <v>0</v>
      </c>
    </row>
    <row r="18" spans="1:16">
      <c r="A18" s="49"/>
      <c r="B18" s="50"/>
      <c r="C18" s="59" t="s">
        <v>60</v>
      </c>
      <c r="D18" s="52"/>
      <c r="E18" s="41"/>
      <c r="F18" s="40">
        <v>0</v>
      </c>
      <c r="G18" s="40">
        <f t="shared" si="0"/>
        <v>0</v>
      </c>
      <c r="H18" s="40">
        <f t="shared" ref="H18" si="1">ROUND(F18*G18,2)</f>
        <v>0</v>
      </c>
      <c r="I18" s="40">
        <v>0</v>
      </c>
      <c r="J18" s="40">
        <v>0</v>
      </c>
      <c r="K18" s="40">
        <f t="shared" ref="K18:K21" si="2">SUM(H18:J18)</f>
        <v>0</v>
      </c>
      <c r="L18" s="40">
        <f t="shared" ref="L18:L21" si="3">ROUND(E18*F18,2)</f>
        <v>0</v>
      </c>
      <c r="M18" s="40">
        <f t="shared" ref="M18:M21" si="4">ROUND(E18*H18,2)</f>
        <v>0</v>
      </c>
      <c r="N18" s="40">
        <f t="shared" ref="N18:N21" si="5">ROUND(E18*I18,2)</f>
        <v>0</v>
      </c>
      <c r="O18" s="40">
        <f t="shared" ref="O18:O21" si="6">ROUND(E18*J18,2)</f>
        <v>0</v>
      </c>
      <c r="P18" s="40">
        <f t="shared" ref="P18:P21" si="7">SUM(M18:O18)</f>
        <v>0</v>
      </c>
    </row>
    <row r="19" spans="1:16" ht="46.5">
      <c r="A19" s="49">
        <v>1</v>
      </c>
      <c r="B19" s="50"/>
      <c r="C19" s="51" t="s">
        <v>61</v>
      </c>
      <c r="D19" s="52" t="s">
        <v>62</v>
      </c>
      <c r="E19" s="41">
        <v>25.8</v>
      </c>
      <c r="F19" s="40"/>
      <c r="G19" s="40"/>
      <c r="H19" s="40"/>
      <c r="I19" s="40"/>
      <c r="J19" s="40"/>
      <c r="K19" s="40">
        <f t="shared" si="2"/>
        <v>0</v>
      </c>
      <c r="L19" s="40">
        <f t="shared" si="3"/>
        <v>0</v>
      </c>
      <c r="M19" s="40">
        <f t="shared" si="4"/>
        <v>0</v>
      </c>
      <c r="N19" s="40">
        <f t="shared" si="5"/>
        <v>0</v>
      </c>
      <c r="O19" s="40">
        <f t="shared" si="6"/>
        <v>0</v>
      </c>
      <c r="P19" s="40">
        <f t="shared" si="7"/>
        <v>0</v>
      </c>
    </row>
    <row r="20" spans="1:16" ht="31">
      <c r="A20" s="49">
        <v>2</v>
      </c>
      <c r="B20" s="50"/>
      <c r="C20" s="51" t="s">
        <v>63</v>
      </c>
      <c r="D20" s="52" t="s">
        <v>62</v>
      </c>
      <c r="E20" s="41">
        <v>25.8</v>
      </c>
      <c r="F20" s="40"/>
      <c r="G20" s="40"/>
      <c r="H20" s="40"/>
      <c r="I20" s="40"/>
      <c r="J20" s="40"/>
      <c r="K20" s="40">
        <f t="shared" si="2"/>
        <v>0</v>
      </c>
      <c r="L20" s="40">
        <f t="shared" si="3"/>
        <v>0</v>
      </c>
      <c r="M20" s="40">
        <f t="shared" si="4"/>
        <v>0</v>
      </c>
      <c r="N20" s="40">
        <f t="shared" si="5"/>
        <v>0</v>
      </c>
      <c r="O20" s="40">
        <f t="shared" si="6"/>
        <v>0</v>
      </c>
      <c r="P20" s="40">
        <f t="shared" si="7"/>
        <v>0</v>
      </c>
    </row>
    <row r="21" spans="1:16" ht="62">
      <c r="A21" s="49">
        <v>3</v>
      </c>
      <c r="B21" s="50"/>
      <c r="C21" s="60" t="s">
        <v>64</v>
      </c>
      <c r="D21" s="52" t="s">
        <v>62</v>
      </c>
      <c r="E21" s="41">
        <v>25.8</v>
      </c>
      <c r="F21" s="40"/>
      <c r="G21" s="40"/>
      <c r="H21" s="40"/>
      <c r="I21" s="40"/>
      <c r="J21" s="40"/>
      <c r="K21" s="40">
        <f t="shared" si="2"/>
        <v>0</v>
      </c>
      <c r="L21" s="40">
        <f t="shared" si="3"/>
        <v>0</v>
      </c>
      <c r="M21" s="40">
        <f t="shared" si="4"/>
        <v>0</v>
      </c>
      <c r="N21" s="40">
        <f t="shared" si="5"/>
        <v>0</v>
      </c>
      <c r="O21" s="40">
        <f t="shared" si="6"/>
        <v>0</v>
      </c>
      <c r="P21" s="40">
        <f t="shared" si="7"/>
        <v>0</v>
      </c>
    </row>
    <row r="22" spans="1:16">
      <c r="A22" s="49"/>
      <c r="B22" s="50"/>
      <c r="C22" s="61" t="s">
        <v>67</v>
      </c>
      <c r="D22" s="52"/>
      <c r="E22" s="41"/>
      <c r="F22" s="40"/>
      <c r="G22" s="40"/>
      <c r="H22" s="40"/>
      <c r="I22" s="40"/>
      <c r="J22" s="40"/>
      <c r="K22" s="40">
        <f t="shared" ref="K22:K23" si="8">SUM(H22:J22)</f>
        <v>0</v>
      </c>
      <c r="L22" s="40">
        <f t="shared" ref="L22:L23" si="9">ROUND(E22*F22,2)</f>
        <v>0</v>
      </c>
      <c r="M22" s="40">
        <f t="shared" ref="M22:M23" si="10">ROUND(E22*H22,2)</f>
        <v>0</v>
      </c>
      <c r="N22" s="40">
        <f t="shared" ref="N22:N23" si="11">ROUND(E22*I22,2)</f>
        <v>0</v>
      </c>
      <c r="O22" s="40">
        <f t="shared" ref="O22:O23" si="12">ROUND(E22*J22,2)</f>
        <v>0</v>
      </c>
      <c r="P22" s="40">
        <f t="shared" ref="P22:P23" si="13">SUM(M22:O22)</f>
        <v>0</v>
      </c>
    </row>
    <row r="23" spans="1:16" ht="62">
      <c r="A23" s="49">
        <v>4</v>
      </c>
      <c r="B23" s="50"/>
      <c r="C23" s="60" t="s">
        <v>65</v>
      </c>
      <c r="D23" s="52" t="s">
        <v>66</v>
      </c>
      <c r="E23" s="41">
        <v>70.400000000000006</v>
      </c>
      <c r="F23" s="40"/>
      <c r="G23" s="40"/>
      <c r="H23" s="40"/>
      <c r="I23" s="40"/>
      <c r="J23" s="40"/>
      <c r="K23" s="40">
        <f t="shared" si="8"/>
        <v>0</v>
      </c>
      <c r="L23" s="40">
        <f t="shared" si="9"/>
        <v>0</v>
      </c>
      <c r="M23" s="40">
        <f t="shared" si="10"/>
        <v>0</v>
      </c>
      <c r="N23" s="40">
        <f t="shared" si="11"/>
        <v>0</v>
      </c>
      <c r="O23" s="40">
        <f t="shared" si="12"/>
        <v>0</v>
      </c>
      <c r="P23" s="40">
        <f t="shared" si="13"/>
        <v>0</v>
      </c>
    </row>
    <row r="24" spans="1:16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</row>
    <row r="25" spans="1:16">
      <c r="A25" s="90" t="s">
        <v>49</v>
      </c>
      <c r="B25" s="90"/>
      <c r="C25" s="90"/>
      <c r="D25" s="90"/>
      <c r="E25" s="90"/>
      <c r="F25" s="90"/>
      <c r="G25" s="90"/>
      <c r="H25" s="90"/>
      <c r="I25" s="90"/>
      <c r="J25" s="90"/>
      <c r="K25" s="53"/>
      <c r="L25" s="54">
        <f>SUM(L17:L24)</f>
        <v>0</v>
      </c>
      <c r="M25" s="54">
        <f>SUM(M17:M24)</f>
        <v>0</v>
      </c>
      <c r="N25" s="54">
        <f>SUM(N17:N24)</f>
        <v>0</v>
      </c>
      <c r="O25" s="54">
        <f>SUM(O17:O24)</f>
        <v>0</v>
      </c>
      <c r="P25" s="54">
        <f>SUM(P17:P24)</f>
        <v>0</v>
      </c>
    </row>
    <row r="26" spans="1:1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6"/>
      <c r="L26" s="57"/>
      <c r="M26" s="57"/>
      <c r="N26" s="57"/>
      <c r="O26" s="57"/>
      <c r="P26" s="58"/>
    </row>
    <row r="27" spans="1:16">
      <c r="A27" s="15" t="str">
        <f>KT!A24</f>
        <v xml:space="preserve">Sastādīja: </v>
      </c>
      <c r="C27" s="16"/>
      <c r="D27" s="16" t="str">
        <f>KT!C28</f>
        <v>2026. gada _.______</v>
      </c>
      <c r="E27" s="16"/>
      <c r="F27" s="16"/>
      <c r="G27" s="16"/>
      <c r="H27" s="16"/>
    </row>
    <row r="28" spans="1:16">
      <c r="A28" s="15" t="s">
        <v>40</v>
      </c>
      <c r="C28" s="16"/>
      <c r="D28" s="16"/>
      <c r="E28" s="16"/>
      <c r="F28" s="16"/>
      <c r="G28" s="16"/>
      <c r="H28" s="16"/>
    </row>
    <row r="29" spans="1:16">
      <c r="A29" s="15" t="str">
        <f>KT!A26</f>
        <v>Sertifikāta Nr.:</v>
      </c>
      <c r="C29" s="16"/>
      <c r="D29" s="16"/>
      <c r="E29" s="16"/>
      <c r="F29" s="16"/>
      <c r="G29" s="16"/>
      <c r="H29" s="16"/>
    </row>
    <row r="30" spans="1:16">
      <c r="A30" s="17"/>
      <c r="C30" s="16"/>
      <c r="D30" s="16"/>
      <c r="E30" s="16"/>
      <c r="F30" s="16"/>
      <c r="G30" s="16"/>
      <c r="H30" s="16"/>
    </row>
    <row r="31" spans="1:16">
      <c r="A31" s="15" t="str">
        <f>KT!A28</f>
        <v xml:space="preserve">Pārbaudīja: </v>
      </c>
      <c r="C31" s="16"/>
      <c r="D31" s="16" t="str">
        <f>KT!C28</f>
        <v>2026. gada _.______</v>
      </c>
      <c r="E31" s="16"/>
      <c r="F31" s="16"/>
      <c r="G31" s="16"/>
      <c r="H31" s="16"/>
    </row>
    <row r="32" spans="1:16">
      <c r="A32" s="15" t="s">
        <v>41</v>
      </c>
      <c r="C32" s="16"/>
      <c r="D32" s="16"/>
      <c r="E32" s="16"/>
      <c r="F32" s="16"/>
      <c r="G32" s="16"/>
      <c r="H32" s="16"/>
    </row>
    <row r="33" spans="1:8">
      <c r="A33" s="15" t="str">
        <f>KT!A30</f>
        <v>Sertifikāta Nr.:</v>
      </c>
      <c r="C33" s="16"/>
      <c r="D33" s="16"/>
      <c r="E33" s="16"/>
      <c r="F33" s="16"/>
      <c r="G33" s="16"/>
      <c r="H33" s="16"/>
    </row>
    <row r="34" spans="1:8">
      <c r="B34" s="18"/>
      <c r="C34" s="16"/>
      <c r="D34" s="16"/>
      <c r="E34" s="16"/>
      <c r="F34" s="16"/>
      <c r="G34" s="16"/>
      <c r="H34" s="16"/>
    </row>
    <row r="35" spans="1:8">
      <c r="B35" s="19"/>
      <c r="C35" s="20"/>
      <c r="D35" s="19"/>
      <c r="F35" s="20"/>
      <c r="H35" s="16"/>
    </row>
  </sheetData>
  <mergeCells count="14">
    <mergeCell ref="L14:P14"/>
    <mergeCell ref="A16:P16"/>
    <mergeCell ref="A24:P24"/>
    <mergeCell ref="A25:J25"/>
    <mergeCell ref="A2:P2"/>
    <mergeCell ref="A3:P3"/>
    <mergeCell ref="A4:P4"/>
    <mergeCell ref="M11:N11"/>
    <mergeCell ref="A14:A15"/>
    <mergeCell ref="B14:B15"/>
    <mergeCell ref="C14:C15"/>
    <mergeCell ref="D14:D15"/>
    <mergeCell ref="E14:E15"/>
    <mergeCell ref="F14:K14"/>
  </mergeCells>
  <pageMargins left="0.7" right="0.7" top="0.75" bottom="0.75" header="0.3" footer="0.3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114C-E437-4B4A-92DE-E8A730FC6F27}">
  <sheetPr>
    <tabColor rgb="FFFFC000"/>
    <pageSetUpPr fitToPage="1"/>
  </sheetPr>
  <dimension ref="A2:P47"/>
  <sheetViews>
    <sheetView view="pageBreakPreview" topLeftCell="A17" zoomScale="70" zoomScaleNormal="85" zoomScaleSheetLayoutView="70" workbookViewId="0">
      <selection activeCell="C28" sqref="C28"/>
    </sheetView>
  </sheetViews>
  <sheetFormatPr defaultColWidth="9.1796875" defaultRowHeight="15.5"/>
  <cols>
    <col min="1" max="1" width="10.7265625" style="1" customWidth="1"/>
    <col min="2" max="2" width="9.26953125" style="1" customWidth="1"/>
    <col min="3" max="3" width="51.1796875" style="1" customWidth="1"/>
    <col min="4" max="4" width="8.26953125" style="1" customWidth="1"/>
    <col min="5" max="5" width="10.81640625" style="1" customWidth="1"/>
    <col min="6" max="11" width="10.453125" style="1" customWidth="1"/>
    <col min="12" max="16" width="13.81640625" style="1" customWidth="1"/>
    <col min="17" max="16384" width="9.1796875" style="1"/>
  </cols>
  <sheetData>
    <row r="2" spans="1:16">
      <c r="A2" s="91" t="s">
        <v>106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2" t="str">
        <f>'KA1'!C19</f>
        <v>Iekšējās apkures sistēmas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>
      <c r="A4" s="91" t="s">
        <v>48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>
      <c r="A6" s="1" t="s">
        <v>10</v>
      </c>
      <c r="C6" s="44" t="str">
        <f>KT!B9</f>
        <v>Būvdarbu veikšana energoefektivitātes paaugstināšanas pasākumu īstenošana 2.kārtas ietvaros Pasta ielā 43, Jelgavā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>
      <c r="A7" s="1" t="s">
        <v>11</v>
      </c>
      <c r="C7" s="44" t="str">
        <f>KT!B10</f>
        <v>Biroju ēka</v>
      </c>
    </row>
    <row r="8" spans="1:16">
      <c r="A8" s="1" t="s">
        <v>0</v>
      </c>
      <c r="C8" s="44" t="str">
        <f>KT!B11</f>
        <v>Pasta ielā 43, Jelgava, LV-3001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>
      <c r="A9" s="1" t="s">
        <v>1</v>
      </c>
      <c r="C9" s="44">
        <f>KT!B12</f>
        <v>0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1" spans="1:16">
      <c r="A11" s="1" t="s">
        <v>53</v>
      </c>
      <c r="M11" s="93" t="s">
        <v>2</v>
      </c>
      <c r="N11" s="93"/>
      <c r="O11" s="46">
        <f>P37</f>
        <v>0</v>
      </c>
      <c r="P11" s="1" t="s">
        <v>3</v>
      </c>
    </row>
    <row r="12" spans="1:16">
      <c r="E12" s="43"/>
      <c r="N12" s="47" t="s">
        <v>42</v>
      </c>
      <c r="O12" s="1" t="str">
        <f>KT!C28</f>
        <v>2026. gada _.______</v>
      </c>
    </row>
    <row r="13" spans="1:16">
      <c r="E13" s="43"/>
    </row>
    <row r="14" spans="1:16">
      <c r="A14" s="94" t="s">
        <v>23</v>
      </c>
      <c r="B14" s="94" t="s">
        <v>9</v>
      </c>
      <c r="C14" s="85" t="s">
        <v>12</v>
      </c>
      <c r="D14" s="94" t="s">
        <v>4</v>
      </c>
      <c r="E14" s="95" t="s">
        <v>5</v>
      </c>
      <c r="F14" s="85" t="s">
        <v>13</v>
      </c>
      <c r="G14" s="85"/>
      <c r="H14" s="85"/>
      <c r="I14" s="85"/>
      <c r="J14" s="85"/>
      <c r="K14" s="85"/>
      <c r="L14" s="85" t="s">
        <v>14</v>
      </c>
      <c r="M14" s="85"/>
      <c r="N14" s="85"/>
      <c r="O14" s="85"/>
      <c r="P14" s="85"/>
    </row>
    <row r="15" spans="1:16" ht="110.25" customHeight="1">
      <c r="A15" s="94"/>
      <c r="B15" s="94"/>
      <c r="C15" s="85"/>
      <c r="D15" s="94"/>
      <c r="E15" s="95"/>
      <c r="F15" s="48" t="s">
        <v>6</v>
      </c>
      <c r="G15" s="48" t="s">
        <v>16</v>
      </c>
      <c r="H15" s="48" t="s">
        <v>15</v>
      </c>
      <c r="I15" s="48" t="s">
        <v>17</v>
      </c>
      <c r="J15" s="48" t="s">
        <v>18</v>
      </c>
      <c r="K15" s="48" t="s">
        <v>19</v>
      </c>
      <c r="L15" s="48" t="s">
        <v>7</v>
      </c>
      <c r="M15" s="48" t="s">
        <v>15</v>
      </c>
      <c r="N15" s="48" t="s">
        <v>17</v>
      </c>
      <c r="O15" s="48" t="s">
        <v>18</v>
      </c>
      <c r="P15" s="48" t="s">
        <v>20</v>
      </c>
    </row>
    <row r="16" spans="1:16">
      <c r="A16" s="86"/>
      <c r="B16" s="86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1:16">
      <c r="A17" s="49">
        <v>1</v>
      </c>
      <c r="B17" s="50"/>
      <c r="C17" s="60" t="s">
        <v>104</v>
      </c>
      <c r="D17" s="52" t="s">
        <v>66</v>
      </c>
      <c r="E17" s="41">
        <v>7</v>
      </c>
      <c r="F17" s="40"/>
      <c r="G17" s="40"/>
      <c r="H17" s="40"/>
      <c r="I17" s="40"/>
      <c r="J17" s="40"/>
      <c r="K17" s="40">
        <f>SUM(H17:J17)</f>
        <v>0</v>
      </c>
      <c r="L17" s="40">
        <f>ROUND(E17*F17,2)</f>
        <v>0</v>
      </c>
      <c r="M17" s="40">
        <f>ROUND(E17*H17,2)</f>
        <v>0</v>
      </c>
      <c r="N17" s="40">
        <f>ROUND(E17*I17,2)</f>
        <v>0</v>
      </c>
      <c r="O17" s="40">
        <f>ROUND(E17*J17,2)</f>
        <v>0</v>
      </c>
      <c r="P17" s="40">
        <f>SUM(M17:O17)</f>
        <v>0</v>
      </c>
    </row>
    <row r="18" spans="1:16">
      <c r="A18" s="49">
        <v>2</v>
      </c>
      <c r="B18" s="50"/>
      <c r="C18" s="60" t="s">
        <v>105</v>
      </c>
      <c r="D18" s="52" t="s">
        <v>66</v>
      </c>
      <c r="E18" s="41">
        <v>20</v>
      </c>
      <c r="F18" s="40"/>
      <c r="G18" s="40"/>
      <c r="H18" s="40"/>
      <c r="I18" s="40"/>
      <c r="J18" s="40"/>
      <c r="K18" s="40">
        <f t="shared" ref="K18:K35" si="0">SUM(H18:J18)</f>
        <v>0</v>
      </c>
      <c r="L18" s="40">
        <f t="shared" ref="L18:L35" si="1">ROUND(E18*F18,2)</f>
        <v>0</v>
      </c>
      <c r="M18" s="40">
        <f t="shared" ref="M18:M35" si="2">ROUND(E18*H18,2)</f>
        <v>0</v>
      </c>
      <c r="N18" s="40">
        <f t="shared" ref="N18:N35" si="3">ROUND(E18*I18,2)</f>
        <v>0</v>
      </c>
      <c r="O18" s="40">
        <f t="shared" ref="O18:O35" si="4">ROUND(E18*J18,2)</f>
        <v>0</v>
      </c>
      <c r="P18" s="40">
        <f t="shared" ref="P18:P35" si="5">SUM(M18:O18)</f>
        <v>0</v>
      </c>
    </row>
    <row r="19" spans="1:16">
      <c r="A19" s="49">
        <v>3</v>
      </c>
      <c r="B19" s="50"/>
      <c r="C19" s="51" t="s">
        <v>81</v>
      </c>
      <c r="D19" s="52" t="s">
        <v>72</v>
      </c>
      <c r="E19" s="41">
        <v>1</v>
      </c>
      <c r="F19" s="40"/>
      <c r="G19" s="40"/>
      <c r="H19" s="40"/>
      <c r="I19" s="40"/>
      <c r="J19" s="40"/>
      <c r="K19" s="40">
        <f t="shared" si="0"/>
        <v>0</v>
      </c>
      <c r="L19" s="40">
        <f t="shared" si="1"/>
        <v>0</v>
      </c>
      <c r="M19" s="40">
        <f t="shared" si="2"/>
        <v>0</v>
      </c>
      <c r="N19" s="40">
        <f t="shared" si="3"/>
        <v>0</v>
      </c>
      <c r="O19" s="40">
        <f t="shared" si="4"/>
        <v>0</v>
      </c>
      <c r="P19" s="40">
        <f t="shared" si="5"/>
        <v>0</v>
      </c>
    </row>
    <row r="20" spans="1:16" ht="31">
      <c r="A20" s="49">
        <v>4</v>
      </c>
      <c r="B20" s="50"/>
      <c r="C20" s="51" t="s">
        <v>107</v>
      </c>
      <c r="D20" s="52" t="s">
        <v>59</v>
      </c>
      <c r="E20" s="41">
        <v>3</v>
      </c>
      <c r="F20" s="40"/>
      <c r="G20" s="40"/>
      <c r="H20" s="40"/>
      <c r="I20" s="40"/>
      <c r="J20" s="40"/>
      <c r="K20" s="40">
        <f t="shared" si="0"/>
        <v>0</v>
      </c>
      <c r="L20" s="40">
        <f t="shared" si="1"/>
        <v>0</v>
      </c>
      <c r="M20" s="40">
        <f t="shared" si="2"/>
        <v>0</v>
      </c>
      <c r="N20" s="40">
        <f t="shared" si="3"/>
        <v>0</v>
      </c>
      <c r="O20" s="40">
        <f t="shared" si="4"/>
        <v>0</v>
      </c>
      <c r="P20" s="40">
        <f t="shared" si="5"/>
        <v>0</v>
      </c>
    </row>
    <row r="21" spans="1:16" ht="31">
      <c r="A21" s="49">
        <v>5</v>
      </c>
      <c r="B21" s="50"/>
      <c r="C21" s="51" t="s">
        <v>108</v>
      </c>
      <c r="D21" s="52" t="s">
        <v>59</v>
      </c>
      <c r="E21" s="41">
        <v>6</v>
      </c>
      <c r="F21" s="40"/>
      <c r="G21" s="40"/>
      <c r="H21" s="40"/>
      <c r="I21" s="40"/>
      <c r="J21" s="40"/>
      <c r="K21" s="40">
        <f t="shared" si="0"/>
        <v>0</v>
      </c>
      <c r="L21" s="40">
        <f t="shared" si="1"/>
        <v>0</v>
      </c>
      <c r="M21" s="40">
        <f t="shared" si="2"/>
        <v>0</v>
      </c>
      <c r="N21" s="40">
        <f t="shared" si="3"/>
        <v>0</v>
      </c>
      <c r="O21" s="40">
        <f t="shared" si="4"/>
        <v>0</v>
      </c>
      <c r="P21" s="40">
        <f t="shared" si="5"/>
        <v>0</v>
      </c>
    </row>
    <row r="22" spans="1:16" ht="31">
      <c r="A22" s="49">
        <v>6</v>
      </c>
      <c r="B22" s="50"/>
      <c r="C22" s="51" t="s">
        <v>109</v>
      </c>
      <c r="D22" s="52" t="s">
        <v>59</v>
      </c>
      <c r="E22" s="41">
        <v>1</v>
      </c>
      <c r="F22" s="40"/>
      <c r="G22" s="40"/>
      <c r="H22" s="40"/>
      <c r="I22" s="40"/>
      <c r="J22" s="40"/>
      <c r="K22" s="40">
        <f t="shared" si="0"/>
        <v>0</v>
      </c>
      <c r="L22" s="40">
        <f t="shared" si="1"/>
        <v>0</v>
      </c>
      <c r="M22" s="40">
        <f t="shared" si="2"/>
        <v>0</v>
      </c>
      <c r="N22" s="40">
        <f t="shared" si="3"/>
        <v>0</v>
      </c>
      <c r="O22" s="40">
        <f t="shared" si="4"/>
        <v>0</v>
      </c>
      <c r="P22" s="40">
        <f t="shared" si="5"/>
        <v>0</v>
      </c>
    </row>
    <row r="23" spans="1:16" ht="31">
      <c r="A23" s="49">
        <v>7</v>
      </c>
      <c r="B23" s="50"/>
      <c r="C23" s="51" t="s">
        <v>110</v>
      </c>
      <c r="D23" s="52" t="s">
        <v>59</v>
      </c>
      <c r="E23" s="41">
        <v>2</v>
      </c>
      <c r="F23" s="40"/>
      <c r="G23" s="40"/>
      <c r="H23" s="40"/>
      <c r="I23" s="40"/>
      <c r="J23" s="40"/>
      <c r="K23" s="40">
        <f t="shared" si="0"/>
        <v>0</v>
      </c>
      <c r="L23" s="40">
        <f t="shared" si="1"/>
        <v>0</v>
      </c>
      <c r="M23" s="40">
        <f t="shared" si="2"/>
        <v>0</v>
      </c>
      <c r="N23" s="40">
        <f t="shared" si="3"/>
        <v>0</v>
      </c>
      <c r="O23" s="40">
        <f t="shared" si="4"/>
        <v>0</v>
      </c>
      <c r="P23" s="40">
        <f t="shared" si="5"/>
        <v>0</v>
      </c>
    </row>
    <row r="24" spans="1:16" ht="31">
      <c r="A24" s="49">
        <v>8</v>
      </c>
      <c r="B24" s="50"/>
      <c r="C24" s="60" t="s">
        <v>82</v>
      </c>
      <c r="D24" s="52" t="s">
        <v>59</v>
      </c>
      <c r="E24" s="41">
        <v>2</v>
      </c>
      <c r="F24" s="40"/>
      <c r="G24" s="40"/>
      <c r="H24" s="40"/>
      <c r="I24" s="40"/>
      <c r="J24" s="40"/>
      <c r="K24" s="40">
        <f t="shared" si="0"/>
        <v>0</v>
      </c>
      <c r="L24" s="40">
        <f t="shared" si="1"/>
        <v>0</v>
      </c>
      <c r="M24" s="40">
        <f t="shared" si="2"/>
        <v>0</v>
      </c>
      <c r="N24" s="40">
        <f t="shared" si="3"/>
        <v>0</v>
      </c>
      <c r="O24" s="40">
        <f t="shared" si="4"/>
        <v>0</v>
      </c>
      <c r="P24" s="40">
        <f t="shared" si="5"/>
        <v>0</v>
      </c>
    </row>
    <row r="25" spans="1:16" ht="15.75" customHeight="1">
      <c r="A25" s="49">
        <v>9</v>
      </c>
      <c r="B25" s="50"/>
      <c r="C25" s="51" t="s">
        <v>83</v>
      </c>
      <c r="D25" s="52" t="s">
        <v>72</v>
      </c>
      <c r="E25" s="41">
        <v>1</v>
      </c>
      <c r="F25" s="40"/>
      <c r="G25" s="40"/>
      <c r="H25" s="40"/>
      <c r="I25" s="40"/>
      <c r="J25" s="40"/>
      <c r="K25" s="40">
        <f t="shared" si="0"/>
        <v>0</v>
      </c>
      <c r="L25" s="40">
        <f t="shared" si="1"/>
        <v>0</v>
      </c>
      <c r="M25" s="40">
        <f t="shared" si="2"/>
        <v>0</v>
      </c>
      <c r="N25" s="40">
        <f t="shared" si="3"/>
        <v>0</v>
      </c>
      <c r="O25" s="40">
        <f t="shared" si="4"/>
        <v>0</v>
      </c>
      <c r="P25" s="40">
        <f t="shared" si="5"/>
        <v>0</v>
      </c>
    </row>
    <row r="26" spans="1:16" ht="15.75" customHeight="1">
      <c r="A26" s="49">
        <v>10</v>
      </c>
      <c r="B26" s="50"/>
      <c r="C26" s="51" t="s">
        <v>84</v>
      </c>
      <c r="D26" s="52" t="s">
        <v>59</v>
      </c>
      <c r="E26" s="41">
        <v>14</v>
      </c>
      <c r="F26" s="40"/>
      <c r="G26" s="40"/>
      <c r="H26" s="40"/>
      <c r="I26" s="40"/>
      <c r="J26" s="40"/>
      <c r="K26" s="40">
        <f t="shared" si="0"/>
        <v>0</v>
      </c>
      <c r="L26" s="40">
        <f t="shared" si="1"/>
        <v>0</v>
      </c>
      <c r="M26" s="40">
        <f t="shared" si="2"/>
        <v>0</v>
      </c>
      <c r="N26" s="40">
        <f t="shared" si="3"/>
        <v>0</v>
      </c>
      <c r="O26" s="40">
        <f t="shared" si="4"/>
        <v>0</v>
      </c>
      <c r="P26" s="40">
        <f t="shared" si="5"/>
        <v>0</v>
      </c>
    </row>
    <row r="27" spans="1:16" ht="15.75" customHeight="1">
      <c r="A27" s="49">
        <v>11</v>
      </c>
      <c r="B27" s="50"/>
      <c r="C27" s="51" t="s">
        <v>85</v>
      </c>
      <c r="D27" s="52" t="s">
        <v>59</v>
      </c>
      <c r="E27" s="41">
        <v>14</v>
      </c>
      <c r="F27" s="40"/>
      <c r="G27" s="40"/>
      <c r="H27" s="40"/>
      <c r="I27" s="40"/>
      <c r="J27" s="40"/>
      <c r="K27" s="40">
        <f t="shared" si="0"/>
        <v>0</v>
      </c>
      <c r="L27" s="40">
        <f t="shared" si="1"/>
        <v>0</v>
      </c>
      <c r="M27" s="40">
        <f t="shared" si="2"/>
        <v>0</v>
      </c>
      <c r="N27" s="40">
        <f t="shared" si="3"/>
        <v>0</v>
      </c>
      <c r="O27" s="40">
        <f t="shared" si="4"/>
        <v>0</v>
      </c>
      <c r="P27" s="40">
        <f t="shared" si="5"/>
        <v>0</v>
      </c>
    </row>
    <row r="28" spans="1:16" ht="15.75" customHeight="1">
      <c r="A28" s="49">
        <v>12</v>
      </c>
      <c r="B28" s="50"/>
      <c r="C28" s="51" t="s">
        <v>86</v>
      </c>
      <c r="D28" s="52" t="s">
        <v>59</v>
      </c>
      <c r="E28" s="41">
        <v>14</v>
      </c>
      <c r="F28" s="40"/>
      <c r="G28" s="40"/>
      <c r="H28" s="40"/>
      <c r="I28" s="40"/>
      <c r="J28" s="40"/>
      <c r="K28" s="40">
        <f t="shared" si="0"/>
        <v>0</v>
      </c>
      <c r="L28" s="40">
        <f t="shared" si="1"/>
        <v>0</v>
      </c>
      <c r="M28" s="40">
        <f t="shared" si="2"/>
        <v>0</v>
      </c>
      <c r="N28" s="40">
        <f t="shared" si="3"/>
        <v>0</v>
      </c>
      <c r="O28" s="40">
        <f t="shared" si="4"/>
        <v>0</v>
      </c>
      <c r="P28" s="40">
        <f t="shared" si="5"/>
        <v>0</v>
      </c>
    </row>
    <row r="29" spans="1:16" ht="15.75" customHeight="1">
      <c r="A29" s="49">
        <v>13</v>
      </c>
      <c r="B29" s="50"/>
      <c r="C29" s="51" t="s">
        <v>87</v>
      </c>
      <c r="D29" s="52" t="s">
        <v>72</v>
      </c>
      <c r="E29" s="41">
        <v>1</v>
      </c>
      <c r="F29" s="40"/>
      <c r="G29" s="40"/>
      <c r="H29" s="40"/>
      <c r="I29" s="40"/>
      <c r="J29" s="40"/>
      <c r="K29" s="40">
        <f t="shared" si="0"/>
        <v>0</v>
      </c>
      <c r="L29" s="40">
        <f t="shared" si="1"/>
        <v>0</v>
      </c>
      <c r="M29" s="40">
        <f t="shared" si="2"/>
        <v>0</v>
      </c>
      <c r="N29" s="40">
        <f t="shared" si="3"/>
        <v>0</v>
      </c>
      <c r="O29" s="40">
        <f t="shared" si="4"/>
        <v>0</v>
      </c>
      <c r="P29" s="40">
        <f t="shared" si="5"/>
        <v>0</v>
      </c>
    </row>
    <row r="30" spans="1:16" ht="15.75" customHeight="1">
      <c r="A30" s="49">
        <v>14</v>
      </c>
      <c r="B30" s="50"/>
      <c r="C30" s="60" t="s">
        <v>88</v>
      </c>
      <c r="D30" s="52" t="s">
        <v>72</v>
      </c>
      <c r="E30" s="41">
        <v>1</v>
      </c>
      <c r="F30" s="40"/>
      <c r="G30" s="40"/>
      <c r="H30" s="40"/>
      <c r="I30" s="40"/>
      <c r="J30" s="40"/>
      <c r="K30" s="40">
        <f t="shared" si="0"/>
        <v>0</v>
      </c>
      <c r="L30" s="40">
        <f t="shared" si="1"/>
        <v>0</v>
      </c>
      <c r="M30" s="40">
        <f t="shared" si="2"/>
        <v>0</v>
      </c>
      <c r="N30" s="40">
        <f t="shared" si="3"/>
        <v>0</v>
      </c>
      <c r="O30" s="40">
        <f t="shared" si="4"/>
        <v>0</v>
      </c>
      <c r="P30" s="40">
        <f t="shared" si="5"/>
        <v>0</v>
      </c>
    </row>
    <row r="31" spans="1:16" ht="15.75" customHeight="1">
      <c r="A31" s="49">
        <v>15</v>
      </c>
      <c r="B31" s="50"/>
      <c r="C31" s="60" t="s">
        <v>89</v>
      </c>
      <c r="D31" s="52" t="s">
        <v>72</v>
      </c>
      <c r="E31" s="41">
        <v>1</v>
      </c>
      <c r="F31" s="40"/>
      <c r="G31" s="40"/>
      <c r="H31" s="40"/>
      <c r="I31" s="40"/>
      <c r="J31" s="40"/>
      <c r="K31" s="40">
        <f t="shared" si="0"/>
        <v>0</v>
      </c>
      <c r="L31" s="40">
        <f t="shared" si="1"/>
        <v>0</v>
      </c>
      <c r="M31" s="40">
        <f t="shared" si="2"/>
        <v>0</v>
      </c>
      <c r="N31" s="40">
        <f t="shared" si="3"/>
        <v>0</v>
      </c>
      <c r="O31" s="40">
        <f t="shared" si="4"/>
        <v>0</v>
      </c>
      <c r="P31" s="40">
        <f t="shared" si="5"/>
        <v>0</v>
      </c>
    </row>
    <row r="32" spans="1:16" ht="15.75" customHeight="1">
      <c r="A32" s="49">
        <v>16</v>
      </c>
      <c r="B32" s="50"/>
      <c r="C32" s="51" t="s">
        <v>90</v>
      </c>
      <c r="D32" s="52" t="s">
        <v>72</v>
      </c>
      <c r="E32" s="41">
        <v>1</v>
      </c>
      <c r="F32" s="40"/>
      <c r="G32" s="40"/>
      <c r="H32" s="40"/>
      <c r="I32" s="40"/>
      <c r="J32" s="40"/>
      <c r="K32" s="40">
        <f t="shared" si="0"/>
        <v>0</v>
      </c>
      <c r="L32" s="40">
        <f t="shared" si="1"/>
        <v>0</v>
      </c>
      <c r="M32" s="40">
        <f t="shared" si="2"/>
        <v>0</v>
      </c>
      <c r="N32" s="40">
        <f t="shared" si="3"/>
        <v>0</v>
      </c>
      <c r="O32" s="40">
        <f t="shared" si="4"/>
        <v>0</v>
      </c>
      <c r="P32" s="40">
        <f t="shared" si="5"/>
        <v>0</v>
      </c>
    </row>
    <row r="33" spans="1:16" ht="15.75" customHeight="1">
      <c r="A33" s="49">
        <v>17</v>
      </c>
      <c r="B33" s="50"/>
      <c r="C33" s="51" t="s">
        <v>91</v>
      </c>
      <c r="D33" s="52" t="s">
        <v>59</v>
      </c>
      <c r="E33" s="41">
        <v>14</v>
      </c>
      <c r="F33" s="40"/>
      <c r="G33" s="40"/>
      <c r="H33" s="40"/>
      <c r="I33" s="40"/>
      <c r="J33" s="40"/>
      <c r="K33" s="40">
        <f t="shared" si="0"/>
        <v>0</v>
      </c>
      <c r="L33" s="40">
        <f t="shared" si="1"/>
        <v>0</v>
      </c>
      <c r="M33" s="40">
        <f t="shared" si="2"/>
        <v>0</v>
      </c>
      <c r="N33" s="40">
        <f t="shared" si="3"/>
        <v>0</v>
      </c>
      <c r="O33" s="40">
        <f t="shared" si="4"/>
        <v>0</v>
      </c>
      <c r="P33" s="40">
        <f t="shared" si="5"/>
        <v>0</v>
      </c>
    </row>
    <row r="34" spans="1:16" ht="15.75" customHeight="1">
      <c r="A34" s="49">
        <v>18</v>
      </c>
      <c r="B34" s="50"/>
      <c r="C34" s="51" t="s">
        <v>164</v>
      </c>
      <c r="D34" s="52" t="s">
        <v>59</v>
      </c>
      <c r="E34" s="41">
        <v>14</v>
      </c>
      <c r="F34" s="40"/>
      <c r="G34" s="40"/>
      <c r="H34" s="40"/>
      <c r="I34" s="40"/>
      <c r="J34" s="40"/>
      <c r="K34" s="40">
        <f t="shared" ref="K34" si="6">SUM(H34:J34)</f>
        <v>0</v>
      </c>
      <c r="L34" s="40">
        <f t="shared" ref="L34" si="7">ROUND(E34*F34,2)</f>
        <v>0</v>
      </c>
      <c r="M34" s="40">
        <f t="shared" ref="M34" si="8">ROUND(E34*H34,2)</f>
        <v>0</v>
      </c>
      <c r="N34" s="40">
        <f t="shared" ref="N34" si="9">ROUND(E34*I34,2)</f>
        <v>0</v>
      </c>
      <c r="O34" s="40">
        <f t="shared" ref="O34" si="10">ROUND(E34*J34,2)</f>
        <v>0</v>
      </c>
      <c r="P34" s="40">
        <f t="shared" ref="P34" si="11">SUM(M34:O34)</f>
        <v>0</v>
      </c>
    </row>
    <row r="35" spans="1:16">
      <c r="A35" s="49">
        <v>19</v>
      </c>
      <c r="B35" s="50"/>
      <c r="C35" s="51" t="s">
        <v>92</v>
      </c>
      <c r="D35" s="52" t="s">
        <v>72</v>
      </c>
      <c r="E35" s="41">
        <v>1</v>
      </c>
      <c r="F35" s="40"/>
      <c r="G35" s="40"/>
      <c r="H35" s="40"/>
      <c r="I35" s="40"/>
      <c r="J35" s="40"/>
      <c r="K35" s="40">
        <f t="shared" si="0"/>
        <v>0</v>
      </c>
      <c r="L35" s="40">
        <f t="shared" si="1"/>
        <v>0</v>
      </c>
      <c r="M35" s="40">
        <f t="shared" si="2"/>
        <v>0</v>
      </c>
      <c r="N35" s="40">
        <f t="shared" si="3"/>
        <v>0</v>
      </c>
      <c r="O35" s="40">
        <f t="shared" si="4"/>
        <v>0</v>
      </c>
      <c r="P35" s="40">
        <f t="shared" si="5"/>
        <v>0</v>
      </c>
    </row>
    <row r="36" spans="1:16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</row>
    <row r="37" spans="1:16">
      <c r="A37" s="90" t="s">
        <v>49</v>
      </c>
      <c r="B37" s="90"/>
      <c r="C37" s="90"/>
      <c r="D37" s="90"/>
      <c r="E37" s="90"/>
      <c r="F37" s="90"/>
      <c r="G37" s="90"/>
      <c r="H37" s="90"/>
      <c r="I37" s="90"/>
      <c r="J37" s="90"/>
      <c r="K37" s="53"/>
      <c r="L37" s="54">
        <f>SUM(L17:L36)</f>
        <v>0</v>
      </c>
      <c r="M37" s="54">
        <f>SUM(M17:M36)</f>
        <v>0</v>
      </c>
      <c r="N37" s="54">
        <f>SUM(N17:N36)</f>
        <v>0</v>
      </c>
      <c r="O37" s="54">
        <f>SUM(O17:O36)</f>
        <v>0</v>
      </c>
      <c r="P37" s="54">
        <f>SUM(P17:P36)</f>
        <v>0</v>
      </c>
    </row>
    <row r="38" spans="1:1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6"/>
      <c r="L38" s="57"/>
      <c r="M38" s="57"/>
      <c r="N38" s="57"/>
      <c r="O38" s="57"/>
      <c r="P38" s="58"/>
    </row>
    <row r="39" spans="1:16">
      <c r="A39" s="15" t="str">
        <f>KT!A24</f>
        <v xml:space="preserve">Sastādīja: </v>
      </c>
      <c r="C39" s="16"/>
      <c r="D39" s="16" t="str">
        <f>KT!C28</f>
        <v>2026. gada _.______</v>
      </c>
      <c r="E39" s="16"/>
      <c r="F39" s="16"/>
      <c r="G39" s="16"/>
      <c r="H39" s="16"/>
    </row>
    <row r="40" spans="1:16">
      <c r="A40" s="15" t="s">
        <v>40</v>
      </c>
      <c r="C40" s="16"/>
      <c r="D40" s="16"/>
      <c r="E40" s="16"/>
      <c r="F40" s="16"/>
      <c r="G40" s="16"/>
      <c r="H40" s="16"/>
    </row>
    <row r="41" spans="1:16">
      <c r="A41" s="15" t="str">
        <f>KT!A26</f>
        <v>Sertifikāta Nr.:</v>
      </c>
      <c r="C41" s="16"/>
      <c r="D41" s="16"/>
      <c r="E41" s="16"/>
      <c r="F41" s="16"/>
      <c r="G41" s="16"/>
      <c r="H41" s="16"/>
    </row>
    <row r="42" spans="1:16">
      <c r="A42" s="17"/>
      <c r="C42" s="16"/>
      <c r="D42" s="16"/>
      <c r="E42" s="16"/>
      <c r="F42" s="16"/>
      <c r="G42" s="16"/>
      <c r="H42" s="16"/>
    </row>
    <row r="43" spans="1:16">
      <c r="A43" s="15" t="str">
        <f>KT!A28</f>
        <v xml:space="preserve">Pārbaudīja: </v>
      </c>
      <c r="C43" s="16"/>
      <c r="D43" s="16" t="str">
        <f>KT!C28</f>
        <v>2026. gada _.______</v>
      </c>
      <c r="E43" s="16"/>
      <c r="F43" s="16"/>
      <c r="G43" s="16"/>
      <c r="H43" s="16"/>
    </row>
    <row r="44" spans="1:16">
      <c r="A44" s="15" t="s">
        <v>41</v>
      </c>
      <c r="C44" s="16"/>
      <c r="D44" s="16"/>
      <c r="E44" s="16"/>
      <c r="F44" s="16"/>
      <c r="G44" s="16"/>
      <c r="H44" s="16"/>
    </row>
    <row r="45" spans="1:16">
      <c r="A45" s="15" t="str">
        <f>KT!A30</f>
        <v>Sertifikāta Nr.:</v>
      </c>
      <c r="C45" s="16"/>
      <c r="D45" s="16"/>
      <c r="E45" s="16"/>
      <c r="F45" s="16"/>
      <c r="G45" s="16"/>
      <c r="H45" s="16"/>
    </row>
    <row r="46" spans="1:16">
      <c r="B46" s="18"/>
      <c r="C46" s="16"/>
      <c r="D46" s="16"/>
      <c r="E46" s="16"/>
      <c r="F46" s="16"/>
      <c r="G46" s="16"/>
      <c r="H46" s="16"/>
    </row>
    <row r="47" spans="1:16">
      <c r="B47" s="19"/>
      <c r="C47" s="20"/>
      <c r="D47" s="19"/>
      <c r="F47" s="20"/>
      <c r="H47" s="16"/>
    </row>
  </sheetData>
  <mergeCells count="14">
    <mergeCell ref="L14:P14"/>
    <mergeCell ref="A16:P16"/>
    <mergeCell ref="A36:P36"/>
    <mergeCell ref="A37:J37"/>
    <mergeCell ref="A2:P2"/>
    <mergeCell ref="A3:P3"/>
    <mergeCell ref="A4:P4"/>
    <mergeCell ref="M11:N11"/>
    <mergeCell ref="A14:A15"/>
    <mergeCell ref="B14:B15"/>
    <mergeCell ref="C14:C15"/>
    <mergeCell ref="D14:D15"/>
    <mergeCell ref="E14:E15"/>
    <mergeCell ref="F14:K14"/>
  </mergeCells>
  <pageMargins left="0.7" right="0.7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1C27-0673-4C9C-9FF4-C2802AC4DB82}">
  <sheetPr>
    <tabColor rgb="FFFFC000"/>
    <pageSetUpPr fitToPage="1"/>
  </sheetPr>
  <dimension ref="A2:P97"/>
  <sheetViews>
    <sheetView view="pageBreakPreview" topLeftCell="A72" zoomScale="70" zoomScaleNormal="85" zoomScaleSheetLayoutView="70" workbookViewId="0">
      <selection activeCell="C79" sqref="C79"/>
    </sheetView>
  </sheetViews>
  <sheetFormatPr defaultColWidth="9.1796875" defaultRowHeight="15.5"/>
  <cols>
    <col min="1" max="1" width="10.7265625" style="1" customWidth="1"/>
    <col min="2" max="2" width="9.26953125" style="1" customWidth="1"/>
    <col min="3" max="3" width="51.1796875" style="1" customWidth="1"/>
    <col min="4" max="4" width="8.26953125" style="1" customWidth="1"/>
    <col min="5" max="5" width="10.81640625" style="1" customWidth="1"/>
    <col min="6" max="8" width="10.453125" style="1" customWidth="1"/>
    <col min="9" max="9" width="11.7265625" style="1" customWidth="1"/>
    <col min="10" max="10" width="10.453125" style="1" customWidth="1"/>
    <col min="11" max="11" width="12.1796875" style="1" customWidth="1"/>
    <col min="12" max="16" width="13.81640625" style="1" customWidth="1"/>
    <col min="17" max="16384" width="9.1796875" style="1"/>
  </cols>
  <sheetData>
    <row r="2" spans="1:16">
      <c r="A2" s="91" t="s">
        <v>114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2" t="str">
        <f>'KA1'!C20</f>
        <v>Vēdināšana, gaisa kondicionēšana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>
      <c r="A4" s="91" t="s">
        <v>48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>
      <c r="A6" s="1" t="s">
        <v>10</v>
      </c>
      <c r="C6" s="44" t="str">
        <f>KT!B9</f>
        <v>Būvdarbu veikšana energoefektivitātes paaugstināšanas pasākumu īstenošana 2.kārtas ietvaros Pasta ielā 43, Jelgavā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>
      <c r="A7" s="1" t="s">
        <v>11</v>
      </c>
      <c r="C7" s="44" t="str">
        <f>KT!B10</f>
        <v>Biroju ēka</v>
      </c>
    </row>
    <row r="8" spans="1:16">
      <c r="A8" s="1" t="s">
        <v>0</v>
      </c>
      <c r="C8" s="44" t="str">
        <f>KT!B11</f>
        <v>Pasta ielā 43, Jelgava, LV-3001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>
      <c r="A9" s="1" t="s">
        <v>1</v>
      </c>
      <c r="C9" s="44">
        <f>KT!B12</f>
        <v>0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1" spans="1:16">
      <c r="A11" s="1" t="s">
        <v>53</v>
      </c>
      <c r="M11" s="93" t="s">
        <v>2</v>
      </c>
      <c r="N11" s="93"/>
      <c r="O11" s="46">
        <f>P87</f>
        <v>0</v>
      </c>
      <c r="P11" s="1" t="s">
        <v>3</v>
      </c>
    </row>
    <row r="12" spans="1:16">
      <c r="E12" s="43"/>
      <c r="N12" s="47" t="s">
        <v>42</v>
      </c>
      <c r="O12" s="1" t="str">
        <f>KT!C28</f>
        <v>2026. gada _.______</v>
      </c>
    </row>
    <row r="13" spans="1:16">
      <c r="E13" s="43"/>
    </row>
    <row r="14" spans="1:16">
      <c r="A14" s="94" t="s">
        <v>23</v>
      </c>
      <c r="B14" s="94" t="s">
        <v>9</v>
      </c>
      <c r="C14" s="85" t="s">
        <v>12</v>
      </c>
      <c r="D14" s="94" t="s">
        <v>4</v>
      </c>
      <c r="E14" s="95" t="s">
        <v>5</v>
      </c>
      <c r="F14" s="85" t="s">
        <v>13</v>
      </c>
      <c r="G14" s="85"/>
      <c r="H14" s="85"/>
      <c r="I14" s="85"/>
      <c r="J14" s="85"/>
      <c r="K14" s="85"/>
      <c r="L14" s="85" t="s">
        <v>14</v>
      </c>
      <c r="M14" s="85"/>
      <c r="N14" s="85"/>
      <c r="O14" s="85"/>
      <c r="P14" s="85"/>
    </row>
    <row r="15" spans="1:16" ht="110.25" customHeight="1">
      <c r="A15" s="94"/>
      <c r="B15" s="94"/>
      <c r="C15" s="85"/>
      <c r="D15" s="94"/>
      <c r="E15" s="95"/>
      <c r="F15" s="48" t="s">
        <v>6</v>
      </c>
      <c r="G15" s="48" t="s">
        <v>16</v>
      </c>
      <c r="H15" s="48" t="s">
        <v>15</v>
      </c>
      <c r="I15" s="48" t="s">
        <v>17</v>
      </c>
      <c r="J15" s="48" t="s">
        <v>18</v>
      </c>
      <c r="K15" s="48" t="s">
        <v>19</v>
      </c>
      <c r="L15" s="48" t="s">
        <v>7</v>
      </c>
      <c r="M15" s="48" t="s">
        <v>15</v>
      </c>
      <c r="N15" s="48" t="s">
        <v>17</v>
      </c>
      <c r="O15" s="48" t="s">
        <v>18</v>
      </c>
      <c r="P15" s="48" t="s">
        <v>20</v>
      </c>
    </row>
    <row r="16" spans="1:16">
      <c r="A16" s="86"/>
      <c r="B16" s="86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1:16">
      <c r="A17" s="49"/>
      <c r="B17" s="50"/>
      <c r="C17" s="59" t="s">
        <v>111</v>
      </c>
      <c r="D17" s="52"/>
      <c r="E17" s="41"/>
      <c r="F17" s="40">
        <v>0</v>
      </c>
      <c r="G17" s="40">
        <f t="shared" ref="G17" si="0">IF(F17&gt;0,likme,0)</f>
        <v>0</v>
      </c>
      <c r="H17" s="40">
        <f>ROUND(F17*G17,2)</f>
        <v>0</v>
      </c>
      <c r="I17" s="40">
        <v>0</v>
      </c>
      <c r="J17" s="40">
        <f>ROUND(H17*9%,2)</f>
        <v>0</v>
      </c>
      <c r="K17" s="40">
        <f>SUM(H17:J17)</f>
        <v>0</v>
      </c>
      <c r="L17" s="40">
        <f>ROUND(E17*F17,2)</f>
        <v>0</v>
      </c>
      <c r="M17" s="40">
        <f>ROUND(E17*H17,2)</f>
        <v>0</v>
      </c>
      <c r="N17" s="40">
        <f>ROUND(E17*I17,2)</f>
        <v>0</v>
      </c>
      <c r="O17" s="40">
        <f>ROUND(E17*J17,2)</f>
        <v>0</v>
      </c>
      <c r="P17" s="40">
        <f>SUM(M17:O17)</f>
        <v>0</v>
      </c>
    </row>
    <row r="18" spans="1:16" ht="46.5">
      <c r="A18" s="49">
        <v>1</v>
      </c>
      <c r="B18" s="50"/>
      <c r="C18" s="60" t="s">
        <v>115</v>
      </c>
      <c r="D18" s="52" t="s">
        <v>112</v>
      </c>
      <c r="E18" s="41">
        <v>1</v>
      </c>
      <c r="F18" s="40"/>
      <c r="G18" s="40"/>
      <c r="H18" s="40"/>
      <c r="I18" s="40"/>
      <c r="J18" s="40"/>
      <c r="K18" s="40">
        <f t="shared" ref="K18:K81" si="1">SUM(H18:J18)</f>
        <v>0</v>
      </c>
      <c r="L18" s="40">
        <f t="shared" ref="L18:L81" si="2">ROUND(E18*F18,2)</f>
        <v>0</v>
      </c>
      <c r="M18" s="40">
        <f t="shared" ref="M18:M81" si="3">ROUND(E18*H18,2)</f>
        <v>0</v>
      </c>
      <c r="N18" s="40">
        <f t="shared" ref="N18:N81" si="4">ROUND(E18*I18,2)</f>
        <v>0</v>
      </c>
      <c r="O18" s="40">
        <f t="shared" ref="O18:O81" si="5">ROUND(E18*J18,2)</f>
        <v>0</v>
      </c>
      <c r="P18" s="40">
        <f t="shared" ref="P18:P81" si="6">SUM(M18:O18)</f>
        <v>0</v>
      </c>
    </row>
    <row r="19" spans="1:16" ht="31">
      <c r="A19" s="49">
        <v>2</v>
      </c>
      <c r="B19" s="50"/>
      <c r="C19" s="51" t="s">
        <v>116</v>
      </c>
      <c r="D19" s="52" t="s">
        <v>112</v>
      </c>
      <c r="E19" s="41">
        <v>1</v>
      </c>
      <c r="F19" s="40"/>
      <c r="G19" s="40"/>
      <c r="H19" s="40"/>
      <c r="I19" s="40"/>
      <c r="J19" s="40"/>
      <c r="K19" s="40">
        <f t="shared" si="1"/>
        <v>0</v>
      </c>
      <c r="L19" s="40">
        <f t="shared" si="2"/>
        <v>0</v>
      </c>
      <c r="M19" s="40">
        <f t="shared" si="3"/>
        <v>0</v>
      </c>
      <c r="N19" s="40">
        <f t="shared" si="4"/>
        <v>0</v>
      </c>
      <c r="O19" s="40">
        <f t="shared" si="5"/>
        <v>0</v>
      </c>
      <c r="P19" s="40">
        <f t="shared" si="6"/>
        <v>0</v>
      </c>
    </row>
    <row r="20" spans="1:16">
      <c r="A20" s="49">
        <v>3</v>
      </c>
      <c r="B20" s="50"/>
      <c r="C20" s="51" t="s">
        <v>117</v>
      </c>
      <c r="D20" s="52" t="s">
        <v>112</v>
      </c>
      <c r="E20" s="41">
        <v>7</v>
      </c>
      <c r="F20" s="40"/>
      <c r="G20" s="40"/>
      <c r="H20" s="40"/>
      <c r="I20" s="40"/>
      <c r="J20" s="40"/>
      <c r="K20" s="40">
        <f t="shared" si="1"/>
        <v>0</v>
      </c>
      <c r="L20" s="40">
        <f t="shared" si="2"/>
        <v>0</v>
      </c>
      <c r="M20" s="40">
        <f t="shared" si="3"/>
        <v>0</v>
      </c>
      <c r="N20" s="40">
        <f t="shared" si="4"/>
        <v>0</v>
      </c>
      <c r="O20" s="40">
        <f t="shared" si="5"/>
        <v>0</v>
      </c>
      <c r="P20" s="40">
        <f t="shared" si="6"/>
        <v>0</v>
      </c>
    </row>
    <row r="21" spans="1:16" ht="31">
      <c r="A21" s="49">
        <v>4</v>
      </c>
      <c r="B21" s="50"/>
      <c r="C21" s="51" t="s">
        <v>118</v>
      </c>
      <c r="D21" s="52" t="s">
        <v>66</v>
      </c>
      <c r="E21" s="41">
        <v>22</v>
      </c>
      <c r="F21" s="40"/>
      <c r="G21" s="40"/>
      <c r="H21" s="40"/>
      <c r="I21" s="40"/>
      <c r="J21" s="40"/>
      <c r="K21" s="40">
        <f t="shared" si="1"/>
        <v>0</v>
      </c>
      <c r="L21" s="40">
        <f t="shared" si="2"/>
        <v>0</v>
      </c>
      <c r="M21" s="40">
        <f t="shared" si="3"/>
        <v>0</v>
      </c>
      <c r="N21" s="40">
        <f t="shared" si="4"/>
        <v>0</v>
      </c>
      <c r="O21" s="40">
        <f t="shared" si="5"/>
        <v>0</v>
      </c>
      <c r="P21" s="40">
        <f t="shared" si="6"/>
        <v>0</v>
      </c>
    </row>
    <row r="22" spans="1:16">
      <c r="A22" s="49">
        <v>5</v>
      </c>
      <c r="B22" s="50"/>
      <c r="C22" s="51" t="s">
        <v>119</v>
      </c>
      <c r="D22" s="52" t="s">
        <v>112</v>
      </c>
      <c r="E22" s="41">
        <v>4</v>
      </c>
      <c r="F22" s="40"/>
      <c r="G22" s="40"/>
      <c r="H22" s="40"/>
      <c r="I22" s="40"/>
      <c r="J22" s="40"/>
      <c r="K22" s="40">
        <f t="shared" si="1"/>
        <v>0</v>
      </c>
      <c r="L22" s="40">
        <f t="shared" si="2"/>
        <v>0</v>
      </c>
      <c r="M22" s="40">
        <f t="shared" si="3"/>
        <v>0</v>
      </c>
      <c r="N22" s="40">
        <f t="shared" si="4"/>
        <v>0</v>
      </c>
      <c r="O22" s="40">
        <f t="shared" si="5"/>
        <v>0</v>
      </c>
      <c r="P22" s="40">
        <f t="shared" si="6"/>
        <v>0</v>
      </c>
    </row>
    <row r="23" spans="1:16" ht="31">
      <c r="A23" s="49">
        <v>6</v>
      </c>
      <c r="B23" s="50"/>
      <c r="C23" s="51" t="s">
        <v>120</v>
      </c>
      <c r="D23" s="52" t="s">
        <v>112</v>
      </c>
      <c r="E23" s="41">
        <v>1</v>
      </c>
      <c r="F23" s="40"/>
      <c r="G23" s="40"/>
      <c r="H23" s="40"/>
      <c r="I23" s="40"/>
      <c r="J23" s="40"/>
      <c r="K23" s="40">
        <f t="shared" si="1"/>
        <v>0</v>
      </c>
      <c r="L23" s="40">
        <f t="shared" si="2"/>
        <v>0</v>
      </c>
      <c r="M23" s="40">
        <f t="shared" si="3"/>
        <v>0</v>
      </c>
      <c r="N23" s="40">
        <f t="shared" si="4"/>
        <v>0</v>
      </c>
      <c r="O23" s="40">
        <f t="shared" si="5"/>
        <v>0</v>
      </c>
      <c r="P23" s="40">
        <f t="shared" si="6"/>
        <v>0</v>
      </c>
    </row>
    <row r="24" spans="1:16" ht="31">
      <c r="A24" s="49">
        <v>7</v>
      </c>
      <c r="B24" s="50"/>
      <c r="C24" s="60" t="s">
        <v>121</v>
      </c>
      <c r="D24" s="52" t="s">
        <v>112</v>
      </c>
      <c r="E24" s="41">
        <v>1</v>
      </c>
      <c r="F24" s="40"/>
      <c r="G24" s="40"/>
      <c r="H24" s="40"/>
      <c r="I24" s="40"/>
      <c r="J24" s="40"/>
      <c r="K24" s="40">
        <f t="shared" si="1"/>
        <v>0</v>
      </c>
      <c r="L24" s="40">
        <f t="shared" si="2"/>
        <v>0</v>
      </c>
      <c r="M24" s="40">
        <f t="shared" si="3"/>
        <v>0</v>
      </c>
      <c r="N24" s="40">
        <f t="shared" si="4"/>
        <v>0</v>
      </c>
      <c r="O24" s="40">
        <f t="shared" si="5"/>
        <v>0</v>
      </c>
      <c r="P24" s="40">
        <f t="shared" si="6"/>
        <v>0</v>
      </c>
    </row>
    <row r="25" spans="1:16">
      <c r="A25" s="49">
        <v>8</v>
      </c>
      <c r="B25" s="50"/>
      <c r="C25" s="51" t="s">
        <v>122</v>
      </c>
      <c r="D25" s="52" t="s">
        <v>112</v>
      </c>
      <c r="E25" s="41">
        <v>1</v>
      </c>
      <c r="F25" s="40"/>
      <c r="G25" s="40"/>
      <c r="H25" s="40"/>
      <c r="I25" s="40"/>
      <c r="J25" s="40"/>
      <c r="K25" s="40">
        <f t="shared" si="1"/>
        <v>0</v>
      </c>
      <c r="L25" s="40">
        <f t="shared" si="2"/>
        <v>0</v>
      </c>
      <c r="M25" s="40">
        <f t="shared" si="3"/>
        <v>0</v>
      </c>
      <c r="N25" s="40">
        <f t="shared" si="4"/>
        <v>0</v>
      </c>
      <c r="O25" s="40">
        <f t="shared" si="5"/>
        <v>0</v>
      </c>
      <c r="P25" s="40">
        <f t="shared" si="6"/>
        <v>0</v>
      </c>
    </row>
    <row r="26" spans="1:16" ht="31">
      <c r="A26" s="49">
        <v>9</v>
      </c>
      <c r="B26" s="50"/>
      <c r="C26" s="51" t="s">
        <v>123</v>
      </c>
      <c r="D26" s="52" t="s">
        <v>112</v>
      </c>
      <c r="E26" s="41">
        <v>1</v>
      </c>
      <c r="F26" s="40"/>
      <c r="G26" s="40"/>
      <c r="H26" s="40"/>
      <c r="I26" s="40"/>
      <c r="J26" s="40"/>
      <c r="K26" s="40">
        <f t="shared" si="1"/>
        <v>0</v>
      </c>
      <c r="L26" s="40">
        <f t="shared" si="2"/>
        <v>0</v>
      </c>
      <c r="M26" s="40">
        <f t="shared" si="3"/>
        <v>0</v>
      </c>
      <c r="N26" s="40">
        <f t="shared" si="4"/>
        <v>0</v>
      </c>
      <c r="O26" s="40">
        <f t="shared" si="5"/>
        <v>0</v>
      </c>
      <c r="P26" s="40">
        <f t="shared" si="6"/>
        <v>0</v>
      </c>
    </row>
    <row r="27" spans="1:16">
      <c r="A27" s="49">
        <v>10</v>
      </c>
      <c r="B27" s="50"/>
      <c r="C27" s="51" t="s">
        <v>124</v>
      </c>
      <c r="D27" s="52" t="s">
        <v>112</v>
      </c>
      <c r="E27" s="41">
        <v>1</v>
      </c>
      <c r="F27" s="40"/>
      <c r="G27" s="40"/>
      <c r="H27" s="40"/>
      <c r="I27" s="40"/>
      <c r="J27" s="40"/>
      <c r="K27" s="40">
        <f t="shared" si="1"/>
        <v>0</v>
      </c>
      <c r="L27" s="40">
        <f t="shared" si="2"/>
        <v>0</v>
      </c>
      <c r="M27" s="40">
        <f t="shared" si="3"/>
        <v>0</v>
      </c>
      <c r="N27" s="40">
        <f t="shared" si="4"/>
        <v>0</v>
      </c>
      <c r="O27" s="40">
        <f t="shared" si="5"/>
        <v>0</v>
      </c>
      <c r="P27" s="40">
        <f t="shared" si="6"/>
        <v>0</v>
      </c>
    </row>
    <row r="28" spans="1:16">
      <c r="A28" s="49">
        <v>11</v>
      </c>
      <c r="B28" s="50"/>
      <c r="C28" s="51" t="s">
        <v>125</v>
      </c>
      <c r="D28" s="52" t="s">
        <v>112</v>
      </c>
      <c r="E28" s="41">
        <v>1</v>
      </c>
      <c r="F28" s="40"/>
      <c r="G28" s="40"/>
      <c r="H28" s="40"/>
      <c r="I28" s="40"/>
      <c r="J28" s="40"/>
      <c r="K28" s="40">
        <f t="shared" si="1"/>
        <v>0</v>
      </c>
      <c r="L28" s="40">
        <f t="shared" si="2"/>
        <v>0</v>
      </c>
      <c r="M28" s="40">
        <f t="shared" si="3"/>
        <v>0</v>
      </c>
      <c r="N28" s="40">
        <f t="shared" si="4"/>
        <v>0</v>
      </c>
      <c r="O28" s="40">
        <f t="shared" si="5"/>
        <v>0</v>
      </c>
      <c r="P28" s="40">
        <f t="shared" si="6"/>
        <v>0</v>
      </c>
    </row>
    <row r="29" spans="1:16">
      <c r="A29" s="49">
        <v>12</v>
      </c>
      <c r="B29" s="50"/>
      <c r="C29" s="51" t="s">
        <v>126</v>
      </c>
      <c r="D29" s="52" t="s">
        <v>112</v>
      </c>
      <c r="E29" s="41">
        <v>1</v>
      </c>
      <c r="F29" s="40"/>
      <c r="G29" s="40"/>
      <c r="H29" s="40"/>
      <c r="I29" s="40"/>
      <c r="J29" s="40"/>
      <c r="K29" s="40">
        <f t="shared" si="1"/>
        <v>0</v>
      </c>
      <c r="L29" s="40">
        <f t="shared" si="2"/>
        <v>0</v>
      </c>
      <c r="M29" s="40">
        <f t="shared" si="3"/>
        <v>0</v>
      </c>
      <c r="N29" s="40">
        <f t="shared" si="4"/>
        <v>0</v>
      </c>
      <c r="O29" s="40">
        <f t="shared" si="5"/>
        <v>0</v>
      </c>
      <c r="P29" s="40">
        <f t="shared" si="6"/>
        <v>0</v>
      </c>
    </row>
    <row r="30" spans="1:16">
      <c r="A30" s="49"/>
      <c r="B30" s="50"/>
      <c r="C30" s="59" t="s">
        <v>113</v>
      </c>
      <c r="D30" s="52"/>
      <c r="E30" s="41"/>
      <c r="F30" s="40"/>
      <c r="G30" s="40"/>
      <c r="H30" s="40"/>
      <c r="I30" s="40"/>
      <c r="J30" s="40"/>
      <c r="K30" s="40">
        <f t="shared" si="1"/>
        <v>0</v>
      </c>
      <c r="L30" s="40">
        <f t="shared" si="2"/>
        <v>0</v>
      </c>
      <c r="M30" s="40">
        <f t="shared" si="3"/>
        <v>0</v>
      </c>
      <c r="N30" s="40">
        <f t="shared" si="4"/>
        <v>0</v>
      </c>
      <c r="O30" s="40">
        <f t="shared" si="5"/>
        <v>0</v>
      </c>
      <c r="P30" s="40">
        <f t="shared" si="6"/>
        <v>0</v>
      </c>
    </row>
    <row r="31" spans="1:16" ht="46.5">
      <c r="A31" s="49">
        <v>13</v>
      </c>
      <c r="B31" s="50"/>
      <c r="C31" s="60" t="s">
        <v>115</v>
      </c>
      <c r="D31" s="52" t="s">
        <v>112</v>
      </c>
      <c r="E31" s="41">
        <v>1</v>
      </c>
      <c r="F31" s="40"/>
      <c r="G31" s="40"/>
      <c r="H31" s="40"/>
      <c r="I31" s="40"/>
      <c r="J31" s="40"/>
      <c r="K31" s="40">
        <f t="shared" si="1"/>
        <v>0</v>
      </c>
      <c r="L31" s="40">
        <f t="shared" si="2"/>
        <v>0</v>
      </c>
      <c r="M31" s="40">
        <f t="shared" si="3"/>
        <v>0</v>
      </c>
      <c r="N31" s="40">
        <f t="shared" si="4"/>
        <v>0</v>
      </c>
      <c r="O31" s="40">
        <f t="shared" si="5"/>
        <v>0</v>
      </c>
      <c r="P31" s="40">
        <f t="shared" si="6"/>
        <v>0</v>
      </c>
    </row>
    <row r="32" spans="1:16" ht="31">
      <c r="A32" s="49">
        <v>14</v>
      </c>
      <c r="B32" s="50"/>
      <c r="C32" s="51" t="s">
        <v>116</v>
      </c>
      <c r="D32" s="52" t="s">
        <v>112</v>
      </c>
      <c r="E32" s="41">
        <v>1</v>
      </c>
      <c r="F32" s="40"/>
      <c r="G32" s="40"/>
      <c r="H32" s="40"/>
      <c r="I32" s="40"/>
      <c r="J32" s="40"/>
      <c r="K32" s="40">
        <f t="shared" si="1"/>
        <v>0</v>
      </c>
      <c r="L32" s="40">
        <f t="shared" si="2"/>
        <v>0</v>
      </c>
      <c r="M32" s="40">
        <f t="shared" si="3"/>
        <v>0</v>
      </c>
      <c r="N32" s="40">
        <f t="shared" si="4"/>
        <v>0</v>
      </c>
      <c r="O32" s="40">
        <f t="shared" si="5"/>
        <v>0</v>
      </c>
      <c r="P32" s="40">
        <f t="shared" si="6"/>
        <v>0</v>
      </c>
    </row>
    <row r="33" spans="1:16">
      <c r="A33" s="49">
        <v>15</v>
      </c>
      <c r="B33" s="50"/>
      <c r="C33" s="51" t="s">
        <v>117</v>
      </c>
      <c r="D33" s="52" t="s">
        <v>112</v>
      </c>
      <c r="E33" s="41">
        <v>7</v>
      </c>
      <c r="F33" s="40"/>
      <c r="G33" s="40"/>
      <c r="H33" s="40"/>
      <c r="I33" s="40"/>
      <c r="J33" s="40"/>
      <c r="K33" s="40">
        <f t="shared" si="1"/>
        <v>0</v>
      </c>
      <c r="L33" s="40">
        <f t="shared" si="2"/>
        <v>0</v>
      </c>
      <c r="M33" s="40">
        <f t="shared" si="3"/>
        <v>0</v>
      </c>
      <c r="N33" s="40">
        <f t="shared" si="4"/>
        <v>0</v>
      </c>
      <c r="O33" s="40">
        <f t="shared" si="5"/>
        <v>0</v>
      </c>
      <c r="P33" s="40">
        <f t="shared" si="6"/>
        <v>0</v>
      </c>
    </row>
    <row r="34" spans="1:16" ht="31">
      <c r="A34" s="49">
        <v>16</v>
      </c>
      <c r="B34" s="50"/>
      <c r="C34" s="51" t="s">
        <v>118</v>
      </c>
      <c r="D34" s="52" t="s">
        <v>66</v>
      </c>
      <c r="E34" s="41">
        <v>22</v>
      </c>
      <c r="F34" s="40"/>
      <c r="G34" s="40"/>
      <c r="H34" s="40"/>
      <c r="I34" s="40"/>
      <c r="J34" s="40"/>
      <c r="K34" s="40">
        <f t="shared" si="1"/>
        <v>0</v>
      </c>
      <c r="L34" s="40">
        <f t="shared" si="2"/>
        <v>0</v>
      </c>
      <c r="M34" s="40">
        <f t="shared" si="3"/>
        <v>0</v>
      </c>
      <c r="N34" s="40">
        <f t="shared" si="4"/>
        <v>0</v>
      </c>
      <c r="O34" s="40">
        <f t="shared" si="5"/>
        <v>0</v>
      </c>
      <c r="P34" s="40">
        <f t="shared" si="6"/>
        <v>0</v>
      </c>
    </row>
    <row r="35" spans="1:16">
      <c r="A35" s="49">
        <v>17</v>
      </c>
      <c r="B35" s="50"/>
      <c r="C35" s="51" t="s">
        <v>119</v>
      </c>
      <c r="D35" s="52" t="s">
        <v>112</v>
      </c>
      <c r="E35" s="41">
        <v>4</v>
      </c>
      <c r="F35" s="40"/>
      <c r="G35" s="40"/>
      <c r="H35" s="40"/>
      <c r="I35" s="40"/>
      <c r="J35" s="40"/>
      <c r="K35" s="40">
        <f t="shared" si="1"/>
        <v>0</v>
      </c>
      <c r="L35" s="40">
        <f t="shared" si="2"/>
        <v>0</v>
      </c>
      <c r="M35" s="40">
        <f t="shared" si="3"/>
        <v>0</v>
      </c>
      <c r="N35" s="40">
        <f t="shared" si="4"/>
        <v>0</v>
      </c>
      <c r="O35" s="40">
        <f t="shared" si="5"/>
        <v>0</v>
      </c>
      <c r="P35" s="40">
        <f t="shared" si="6"/>
        <v>0</v>
      </c>
    </row>
    <row r="36" spans="1:16" ht="31">
      <c r="A36" s="49">
        <v>18</v>
      </c>
      <c r="B36" s="50"/>
      <c r="C36" s="51" t="s">
        <v>120</v>
      </c>
      <c r="D36" s="52" t="s">
        <v>112</v>
      </c>
      <c r="E36" s="41">
        <v>1</v>
      </c>
      <c r="F36" s="40"/>
      <c r="G36" s="40"/>
      <c r="H36" s="40"/>
      <c r="I36" s="40"/>
      <c r="J36" s="40"/>
      <c r="K36" s="40">
        <f t="shared" si="1"/>
        <v>0</v>
      </c>
      <c r="L36" s="40">
        <f t="shared" si="2"/>
        <v>0</v>
      </c>
      <c r="M36" s="40">
        <f t="shared" si="3"/>
        <v>0</v>
      </c>
      <c r="N36" s="40">
        <f t="shared" si="4"/>
        <v>0</v>
      </c>
      <c r="O36" s="40">
        <f t="shared" si="5"/>
        <v>0</v>
      </c>
      <c r="P36" s="40">
        <f t="shared" si="6"/>
        <v>0</v>
      </c>
    </row>
    <row r="37" spans="1:16" ht="31">
      <c r="A37" s="49">
        <v>19</v>
      </c>
      <c r="B37" s="50"/>
      <c r="C37" s="60" t="s">
        <v>121</v>
      </c>
      <c r="D37" s="52" t="s">
        <v>112</v>
      </c>
      <c r="E37" s="41">
        <v>1</v>
      </c>
      <c r="F37" s="40"/>
      <c r="G37" s="40"/>
      <c r="H37" s="40"/>
      <c r="I37" s="40"/>
      <c r="J37" s="40"/>
      <c r="K37" s="40">
        <f t="shared" si="1"/>
        <v>0</v>
      </c>
      <c r="L37" s="40">
        <f t="shared" si="2"/>
        <v>0</v>
      </c>
      <c r="M37" s="40">
        <f t="shared" si="3"/>
        <v>0</v>
      </c>
      <c r="N37" s="40">
        <f t="shared" si="4"/>
        <v>0</v>
      </c>
      <c r="O37" s="40">
        <f t="shared" si="5"/>
        <v>0</v>
      </c>
      <c r="P37" s="40">
        <f t="shared" si="6"/>
        <v>0</v>
      </c>
    </row>
    <row r="38" spans="1:16">
      <c r="A38" s="49">
        <v>20</v>
      </c>
      <c r="B38" s="50"/>
      <c r="C38" s="51" t="s">
        <v>122</v>
      </c>
      <c r="D38" s="52" t="s">
        <v>112</v>
      </c>
      <c r="E38" s="41">
        <v>1</v>
      </c>
      <c r="F38" s="40"/>
      <c r="G38" s="40"/>
      <c r="H38" s="40"/>
      <c r="I38" s="40"/>
      <c r="J38" s="40"/>
      <c r="K38" s="40">
        <f t="shared" si="1"/>
        <v>0</v>
      </c>
      <c r="L38" s="40">
        <f t="shared" si="2"/>
        <v>0</v>
      </c>
      <c r="M38" s="40">
        <f t="shared" si="3"/>
        <v>0</v>
      </c>
      <c r="N38" s="40">
        <f t="shared" si="4"/>
        <v>0</v>
      </c>
      <c r="O38" s="40">
        <f t="shared" si="5"/>
        <v>0</v>
      </c>
      <c r="P38" s="40">
        <f t="shared" si="6"/>
        <v>0</v>
      </c>
    </row>
    <row r="39" spans="1:16" ht="31">
      <c r="A39" s="49">
        <v>21</v>
      </c>
      <c r="B39" s="50"/>
      <c r="C39" s="51" t="s">
        <v>123</v>
      </c>
      <c r="D39" s="52" t="s">
        <v>112</v>
      </c>
      <c r="E39" s="41">
        <v>1</v>
      </c>
      <c r="F39" s="40"/>
      <c r="G39" s="40"/>
      <c r="H39" s="40"/>
      <c r="I39" s="40"/>
      <c r="J39" s="40"/>
      <c r="K39" s="40">
        <f t="shared" si="1"/>
        <v>0</v>
      </c>
      <c r="L39" s="40">
        <f t="shared" si="2"/>
        <v>0</v>
      </c>
      <c r="M39" s="40">
        <f t="shared" si="3"/>
        <v>0</v>
      </c>
      <c r="N39" s="40">
        <f t="shared" si="4"/>
        <v>0</v>
      </c>
      <c r="O39" s="40">
        <f t="shared" si="5"/>
        <v>0</v>
      </c>
      <c r="P39" s="40">
        <f t="shared" si="6"/>
        <v>0</v>
      </c>
    </row>
    <row r="40" spans="1:16">
      <c r="A40" s="49">
        <v>22</v>
      </c>
      <c r="B40" s="50"/>
      <c r="C40" s="51" t="s">
        <v>124</v>
      </c>
      <c r="D40" s="52" t="s">
        <v>112</v>
      </c>
      <c r="E40" s="41">
        <v>1</v>
      </c>
      <c r="F40" s="40"/>
      <c r="G40" s="40"/>
      <c r="H40" s="40"/>
      <c r="I40" s="40"/>
      <c r="J40" s="40"/>
      <c r="K40" s="40">
        <f t="shared" si="1"/>
        <v>0</v>
      </c>
      <c r="L40" s="40">
        <f t="shared" si="2"/>
        <v>0</v>
      </c>
      <c r="M40" s="40">
        <f t="shared" si="3"/>
        <v>0</v>
      </c>
      <c r="N40" s="40">
        <f t="shared" si="4"/>
        <v>0</v>
      </c>
      <c r="O40" s="40">
        <f t="shared" si="5"/>
        <v>0</v>
      </c>
      <c r="P40" s="40">
        <f t="shared" si="6"/>
        <v>0</v>
      </c>
    </row>
    <row r="41" spans="1:16">
      <c r="A41" s="49">
        <v>23</v>
      </c>
      <c r="B41" s="50"/>
      <c r="C41" s="51" t="s">
        <v>125</v>
      </c>
      <c r="D41" s="52" t="s">
        <v>112</v>
      </c>
      <c r="E41" s="41">
        <v>1</v>
      </c>
      <c r="F41" s="40"/>
      <c r="G41" s="40"/>
      <c r="H41" s="40"/>
      <c r="I41" s="40"/>
      <c r="J41" s="40"/>
      <c r="K41" s="40">
        <f t="shared" si="1"/>
        <v>0</v>
      </c>
      <c r="L41" s="40">
        <f t="shared" si="2"/>
        <v>0</v>
      </c>
      <c r="M41" s="40">
        <f t="shared" si="3"/>
        <v>0</v>
      </c>
      <c r="N41" s="40">
        <f t="shared" si="4"/>
        <v>0</v>
      </c>
      <c r="O41" s="40">
        <f t="shared" si="5"/>
        <v>0</v>
      </c>
      <c r="P41" s="40">
        <f t="shared" si="6"/>
        <v>0</v>
      </c>
    </row>
    <row r="42" spans="1:16">
      <c r="A42" s="49">
        <v>24</v>
      </c>
      <c r="B42" s="50"/>
      <c r="C42" s="51" t="s">
        <v>126</v>
      </c>
      <c r="D42" s="52" t="s">
        <v>112</v>
      </c>
      <c r="E42" s="41">
        <v>1</v>
      </c>
      <c r="F42" s="40"/>
      <c r="G42" s="40"/>
      <c r="H42" s="40"/>
      <c r="I42" s="40"/>
      <c r="J42" s="40"/>
      <c r="K42" s="40">
        <f t="shared" si="1"/>
        <v>0</v>
      </c>
      <c r="L42" s="40">
        <f t="shared" si="2"/>
        <v>0</v>
      </c>
      <c r="M42" s="40">
        <f t="shared" si="3"/>
        <v>0</v>
      </c>
      <c r="N42" s="40">
        <f t="shared" si="4"/>
        <v>0</v>
      </c>
      <c r="O42" s="40">
        <f t="shared" si="5"/>
        <v>0</v>
      </c>
      <c r="P42" s="40">
        <f t="shared" si="6"/>
        <v>0</v>
      </c>
    </row>
    <row r="43" spans="1:16">
      <c r="A43" s="49"/>
      <c r="B43" s="50"/>
      <c r="C43" s="59" t="s">
        <v>127</v>
      </c>
      <c r="D43" s="52"/>
      <c r="E43" s="41"/>
      <c r="F43" s="40"/>
      <c r="G43" s="40"/>
      <c r="H43" s="40"/>
      <c r="I43" s="40"/>
      <c r="J43" s="40"/>
      <c r="K43" s="40">
        <f t="shared" si="1"/>
        <v>0</v>
      </c>
      <c r="L43" s="40">
        <f t="shared" si="2"/>
        <v>0</v>
      </c>
      <c r="M43" s="40">
        <f t="shared" si="3"/>
        <v>0</v>
      </c>
      <c r="N43" s="40">
        <f t="shared" si="4"/>
        <v>0</v>
      </c>
      <c r="O43" s="40">
        <f t="shared" si="5"/>
        <v>0</v>
      </c>
      <c r="P43" s="40">
        <f t="shared" si="6"/>
        <v>0</v>
      </c>
    </row>
    <row r="44" spans="1:16">
      <c r="A44" s="49">
        <v>25</v>
      </c>
      <c r="B44" s="50"/>
      <c r="C44" s="51" t="s">
        <v>73</v>
      </c>
      <c r="D44" s="52" t="s">
        <v>66</v>
      </c>
      <c r="E44" s="41">
        <v>25</v>
      </c>
      <c r="F44" s="40"/>
      <c r="G44" s="40"/>
      <c r="H44" s="40"/>
      <c r="I44" s="40"/>
      <c r="J44" s="40"/>
      <c r="K44" s="40">
        <f t="shared" si="1"/>
        <v>0</v>
      </c>
      <c r="L44" s="40">
        <f t="shared" si="2"/>
        <v>0</v>
      </c>
      <c r="M44" s="40">
        <f t="shared" si="3"/>
        <v>0</v>
      </c>
      <c r="N44" s="40">
        <f t="shared" si="4"/>
        <v>0</v>
      </c>
      <c r="O44" s="40">
        <f t="shared" si="5"/>
        <v>0</v>
      </c>
      <c r="P44" s="40">
        <f t="shared" si="6"/>
        <v>0</v>
      </c>
    </row>
    <row r="45" spans="1:16">
      <c r="A45" s="49">
        <v>26</v>
      </c>
      <c r="B45" s="50"/>
      <c r="C45" s="51" t="s">
        <v>128</v>
      </c>
      <c r="D45" s="52" t="s">
        <v>66</v>
      </c>
      <c r="E45" s="41">
        <v>23</v>
      </c>
      <c r="F45" s="40"/>
      <c r="G45" s="40"/>
      <c r="H45" s="40"/>
      <c r="I45" s="40"/>
      <c r="J45" s="40"/>
      <c r="K45" s="40">
        <f t="shared" si="1"/>
        <v>0</v>
      </c>
      <c r="L45" s="40">
        <f t="shared" si="2"/>
        <v>0</v>
      </c>
      <c r="M45" s="40">
        <f t="shared" si="3"/>
        <v>0</v>
      </c>
      <c r="N45" s="40">
        <f t="shared" si="4"/>
        <v>0</v>
      </c>
      <c r="O45" s="40">
        <f t="shared" si="5"/>
        <v>0</v>
      </c>
      <c r="P45" s="40">
        <f t="shared" si="6"/>
        <v>0</v>
      </c>
    </row>
    <row r="46" spans="1:16" ht="31">
      <c r="A46" s="49">
        <v>27</v>
      </c>
      <c r="B46" s="50"/>
      <c r="C46" s="51" t="s">
        <v>129</v>
      </c>
      <c r="D46" s="52" t="s">
        <v>66</v>
      </c>
      <c r="E46" s="41">
        <v>5</v>
      </c>
      <c r="F46" s="40"/>
      <c r="G46" s="40"/>
      <c r="H46" s="40"/>
      <c r="I46" s="40"/>
      <c r="J46" s="40"/>
      <c r="K46" s="40">
        <f t="shared" si="1"/>
        <v>0</v>
      </c>
      <c r="L46" s="40">
        <f t="shared" si="2"/>
        <v>0</v>
      </c>
      <c r="M46" s="40">
        <f t="shared" si="3"/>
        <v>0</v>
      </c>
      <c r="N46" s="40">
        <f t="shared" si="4"/>
        <v>0</v>
      </c>
      <c r="O46" s="40">
        <f t="shared" si="5"/>
        <v>0</v>
      </c>
      <c r="P46" s="40">
        <f t="shared" si="6"/>
        <v>0</v>
      </c>
    </row>
    <row r="47" spans="1:16" ht="31">
      <c r="A47" s="49">
        <v>28</v>
      </c>
      <c r="B47" s="50"/>
      <c r="C47" s="51" t="s">
        <v>130</v>
      </c>
      <c r="D47" s="52" t="s">
        <v>66</v>
      </c>
      <c r="E47" s="41">
        <v>7</v>
      </c>
      <c r="F47" s="40"/>
      <c r="G47" s="40"/>
      <c r="H47" s="40"/>
      <c r="I47" s="40"/>
      <c r="J47" s="40"/>
      <c r="K47" s="40">
        <f t="shared" si="1"/>
        <v>0</v>
      </c>
      <c r="L47" s="40">
        <f t="shared" si="2"/>
        <v>0</v>
      </c>
      <c r="M47" s="40">
        <f t="shared" si="3"/>
        <v>0</v>
      </c>
      <c r="N47" s="40">
        <f t="shared" si="4"/>
        <v>0</v>
      </c>
      <c r="O47" s="40">
        <f t="shared" si="5"/>
        <v>0</v>
      </c>
      <c r="P47" s="40">
        <f t="shared" si="6"/>
        <v>0</v>
      </c>
    </row>
    <row r="48" spans="1:16" ht="31">
      <c r="A48" s="49">
        <v>29</v>
      </c>
      <c r="B48" s="50"/>
      <c r="C48" s="51" t="s">
        <v>166</v>
      </c>
      <c r="D48" s="52" t="s">
        <v>66</v>
      </c>
      <c r="E48" s="41">
        <v>3</v>
      </c>
      <c r="F48" s="40"/>
      <c r="G48" s="40"/>
      <c r="H48" s="40"/>
      <c r="I48" s="40"/>
      <c r="J48" s="40"/>
      <c r="K48" s="40">
        <f t="shared" si="1"/>
        <v>0</v>
      </c>
      <c r="L48" s="40">
        <f t="shared" si="2"/>
        <v>0</v>
      </c>
      <c r="M48" s="40">
        <f t="shared" si="3"/>
        <v>0</v>
      </c>
      <c r="N48" s="40">
        <f t="shared" si="4"/>
        <v>0</v>
      </c>
      <c r="O48" s="40">
        <f t="shared" si="5"/>
        <v>0</v>
      </c>
      <c r="P48" s="40">
        <f t="shared" si="6"/>
        <v>0</v>
      </c>
    </row>
    <row r="49" spans="1:16" ht="31">
      <c r="A49" s="49">
        <v>30</v>
      </c>
      <c r="B49" s="50"/>
      <c r="C49" s="60" t="s">
        <v>131</v>
      </c>
      <c r="D49" s="52" t="s">
        <v>66</v>
      </c>
      <c r="E49" s="41">
        <v>5</v>
      </c>
      <c r="F49" s="40"/>
      <c r="G49" s="40"/>
      <c r="H49" s="40"/>
      <c r="I49" s="40"/>
      <c r="J49" s="40"/>
      <c r="K49" s="40">
        <f t="shared" si="1"/>
        <v>0</v>
      </c>
      <c r="L49" s="40">
        <f t="shared" si="2"/>
        <v>0</v>
      </c>
      <c r="M49" s="40">
        <f t="shared" si="3"/>
        <v>0</v>
      </c>
      <c r="N49" s="40">
        <f t="shared" si="4"/>
        <v>0</v>
      </c>
      <c r="O49" s="40">
        <f t="shared" si="5"/>
        <v>0</v>
      </c>
      <c r="P49" s="40">
        <f t="shared" si="6"/>
        <v>0</v>
      </c>
    </row>
    <row r="50" spans="1:16">
      <c r="A50" s="49">
        <v>31</v>
      </c>
      <c r="B50" s="50"/>
      <c r="C50" s="60" t="s">
        <v>78</v>
      </c>
      <c r="D50" s="52" t="s">
        <v>59</v>
      </c>
      <c r="E50" s="41">
        <v>11</v>
      </c>
      <c r="F50" s="40"/>
      <c r="G50" s="40"/>
      <c r="H50" s="40"/>
      <c r="I50" s="40"/>
      <c r="J50" s="40"/>
      <c r="K50" s="40">
        <f t="shared" si="1"/>
        <v>0</v>
      </c>
      <c r="L50" s="40">
        <f t="shared" si="2"/>
        <v>0</v>
      </c>
      <c r="M50" s="40">
        <f t="shared" si="3"/>
        <v>0</v>
      </c>
      <c r="N50" s="40">
        <f t="shared" si="4"/>
        <v>0</v>
      </c>
      <c r="O50" s="40">
        <f t="shared" si="5"/>
        <v>0</v>
      </c>
      <c r="P50" s="40">
        <f t="shared" si="6"/>
        <v>0</v>
      </c>
    </row>
    <row r="51" spans="1:16" ht="31">
      <c r="A51" s="49">
        <v>32</v>
      </c>
      <c r="B51" s="50"/>
      <c r="C51" s="51" t="s">
        <v>132</v>
      </c>
      <c r="D51" s="52" t="s">
        <v>59</v>
      </c>
      <c r="E51" s="41">
        <v>1</v>
      </c>
      <c r="F51" s="40"/>
      <c r="G51" s="40"/>
      <c r="H51" s="40"/>
      <c r="I51" s="40"/>
      <c r="J51" s="40"/>
      <c r="K51" s="40">
        <f t="shared" si="1"/>
        <v>0</v>
      </c>
      <c r="L51" s="40">
        <f t="shared" si="2"/>
        <v>0</v>
      </c>
      <c r="M51" s="40">
        <f t="shared" si="3"/>
        <v>0</v>
      </c>
      <c r="N51" s="40">
        <f t="shared" si="4"/>
        <v>0</v>
      </c>
      <c r="O51" s="40">
        <f t="shared" si="5"/>
        <v>0</v>
      </c>
      <c r="P51" s="40">
        <f t="shared" si="6"/>
        <v>0</v>
      </c>
    </row>
    <row r="52" spans="1:16" ht="31">
      <c r="A52" s="49">
        <v>33</v>
      </c>
      <c r="B52" s="50"/>
      <c r="C52" s="51" t="s">
        <v>79</v>
      </c>
      <c r="D52" s="52" t="s">
        <v>59</v>
      </c>
      <c r="E52" s="41">
        <v>4</v>
      </c>
      <c r="F52" s="40"/>
      <c r="G52" s="40"/>
      <c r="H52" s="40"/>
      <c r="I52" s="40"/>
      <c r="J52" s="40"/>
      <c r="K52" s="40">
        <f t="shared" si="1"/>
        <v>0</v>
      </c>
      <c r="L52" s="40">
        <f t="shared" si="2"/>
        <v>0</v>
      </c>
      <c r="M52" s="40">
        <f t="shared" si="3"/>
        <v>0</v>
      </c>
      <c r="N52" s="40">
        <f t="shared" si="4"/>
        <v>0</v>
      </c>
      <c r="O52" s="40">
        <f t="shared" si="5"/>
        <v>0</v>
      </c>
      <c r="P52" s="40">
        <f t="shared" si="6"/>
        <v>0</v>
      </c>
    </row>
    <row r="53" spans="1:16" ht="31">
      <c r="A53" s="49">
        <v>34</v>
      </c>
      <c r="B53" s="50"/>
      <c r="C53" s="51" t="s">
        <v>133</v>
      </c>
      <c r="D53" s="52" t="s">
        <v>59</v>
      </c>
      <c r="E53" s="41">
        <v>7</v>
      </c>
      <c r="F53" s="40"/>
      <c r="G53" s="40"/>
      <c r="H53" s="40"/>
      <c r="I53" s="40"/>
      <c r="J53" s="40"/>
      <c r="K53" s="40">
        <f t="shared" si="1"/>
        <v>0</v>
      </c>
      <c r="L53" s="40">
        <f t="shared" si="2"/>
        <v>0</v>
      </c>
      <c r="M53" s="40">
        <f t="shared" si="3"/>
        <v>0</v>
      </c>
      <c r="N53" s="40">
        <f t="shared" si="4"/>
        <v>0</v>
      </c>
      <c r="O53" s="40">
        <f t="shared" si="5"/>
        <v>0</v>
      </c>
      <c r="P53" s="40">
        <f t="shared" si="6"/>
        <v>0</v>
      </c>
    </row>
    <row r="54" spans="1:16" ht="31">
      <c r="A54" s="49">
        <v>35</v>
      </c>
      <c r="B54" s="50"/>
      <c r="C54" s="60" t="s">
        <v>134</v>
      </c>
      <c r="D54" s="52" t="s">
        <v>59</v>
      </c>
      <c r="E54" s="41">
        <v>2</v>
      </c>
      <c r="F54" s="40"/>
      <c r="G54" s="40"/>
      <c r="H54" s="40"/>
      <c r="I54" s="40"/>
      <c r="J54" s="40"/>
      <c r="K54" s="40">
        <f t="shared" si="1"/>
        <v>0</v>
      </c>
      <c r="L54" s="40">
        <f t="shared" si="2"/>
        <v>0</v>
      </c>
      <c r="M54" s="40">
        <f t="shared" si="3"/>
        <v>0</v>
      </c>
      <c r="N54" s="40">
        <f t="shared" si="4"/>
        <v>0</v>
      </c>
      <c r="O54" s="40">
        <f t="shared" si="5"/>
        <v>0</v>
      </c>
      <c r="P54" s="40">
        <f t="shared" si="6"/>
        <v>0</v>
      </c>
    </row>
    <row r="55" spans="1:16" ht="31">
      <c r="A55" s="49">
        <v>36</v>
      </c>
      <c r="B55" s="50"/>
      <c r="C55" s="51" t="s">
        <v>135</v>
      </c>
      <c r="D55" s="52" t="s">
        <v>59</v>
      </c>
      <c r="E55" s="41">
        <v>1</v>
      </c>
      <c r="F55" s="40"/>
      <c r="G55" s="40"/>
      <c r="H55" s="40"/>
      <c r="I55" s="40"/>
      <c r="J55" s="40"/>
      <c r="K55" s="40">
        <f t="shared" si="1"/>
        <v>0</v>
      </c>
      <c r="L55" s="40">
        <f t="shared" si="2"/>
        <v>0</v>
      </c>
      <c r="M55" s="40">
        <f t="shared" si="3"/>
        <v>0</v>
      </c>
      <c r="N55" s="40">
        <f t="shared" si="4"/>
        <v>0</v>
      </c>
      <c r="O55" s="40">
        <f t="shared" si="5"/>
        <v>0</v>
      </c>
      <c r="P55" s="40">
        <f t="shared" si="6"/>
        <v>0</v>
      </c>
    </row>
    <row r="56" spans="1:16" ht="31">
      <c r="A56" s="49">
        <v>37</v>
      </c>
      <c r="B56" s="50"/>
      <c r="C56" s="51" t="s">
        <v>136</v>
      </c>
      <c r="D56" s="52" t="s">
        <v>59</v>
      </c>
      <c r="E56" s="41">
        <v>1</v>
      </c>
      <c r="F56" s="40"/>
      <c r="G56" s="40"/>
      <c r="H56" s="40"/>
      <c r="I56" s="40"/>
      <c r="J56" s="40"/>
      <c r="K56" s="40">
        <f t="shared" si="1"/>
        <v>0</v>
      </c>
      <c r="L56" s="40">
        <f t="shared" si="2"/>
        <v>0</v>
      </c>
      <c r="M56" s="40">
        <f t="shared" si="3"/>
        <v>0</v>
      </c>
      <c r="N56" s="40">
        <f t="shared" si="4"/>
        <v>0</v>
      </c>
      <c r="O56" s="40">
        <f t="shared" si="5"/>
        <v>0</v>
      </c>
      <c r="P56" s="40">
        <f t="shared" si="6"/>
        <v>0</v>
      </c>
    </row>
    <row r="57" spans="1:16">
      <c r="A57" s="49">
        <v>38</v>
      </c>
      <c r="B57" s="50"/>
      <c r="C57" s="51" t="s">
        <v>137</v>
      </c>
      <c r="D57" s="52" t="s">
        <v>59</v>
      </c>
      <c r="E57" s="41">
        <v>1</v>
      </c>
      <c r="F57" s="40"/>
      <c r="G57" s="40"/>
      <c r="H57" s="40"/>
      <c r="I57" s="40"/>
      <c r="J57" s="40"/>
      <c r="K57" s="40">
        <f t="shared" si="1"/>
        <v>0</v>
      </c>
      <c r="L57" s="40">
        <f t="shared" si="2"/>
        <v>0</v>
      </c>
      <c r="M57" s="40">
        <f t="shared" si="3"/>
        <v>0</v>
      </c>
      <c r="N57" s="40">
        <f t="shared" si="4"/>
        <v>0</v>
      </c>
      <c r="O57" s="40">
        <f t="shared" si="5"/>
        <v>0</v>
      </c>
      <c r="P57" s="40">
        <f t="shared" si="6"/>
        <v>0</v>
      </c>
    </row>
    <row r="58" spans="1:16">
      <c r="A58" s="49">
        <v>39</v>
      </c>
      <c r="B58" s="50"/>
      <c r="C58" s="51" t="s">
        <v>137</v>
      </c>
      <c r="D58" s="52" t="s">
        <v>59</v>
      </c>
      <c r="E58" s="41">
        <v>1</v>
      </c>
      <c r="F58" s="40"/>
      <c r="G58" s="40"/>
      <c r="H58" s="40"/>
      <c r="I58" s="40"/>
      <c r="J58" s="40"/>
      <c r="K58" s="40">
        <f t="shared" si="1"/>
        <v>0</v>
      </c>
      <c r="L58" s="40">
        <f t="shared" si="2"/>
        <v>0</v>
      </c>
      <c r="M58" s="40">
        <f t="shared" si="3"/>
        <v>0</v>
      </c>
      <c r="N58" s="40">
        <f t="shared" si="4"/>
        <v>0</v>
      </c>
      <c r="O58" s="40">
        <f t="shared" si="5"/>
        <v>0</v>
      </c>
      <c r="P58" s="40">
        <f t="shared" si="6"/>
        <v>0</v>
      </c>
    </row>
    <row r="59" spans="1:16">
      <c r="A59" s="49">
        <v>40</v>
      </c>
      <c r="B59" s="50"/>
      <c r="C59" s="51" t="s">
        <v>138</v>
      </c>
      <c r="D59" s="52" t="s">
        <v>59</v>
      </c>
      <c r="E59" s="41">
        <v>1</v>
      </c>
      <c r="F59" s="40"/>
      <c r="G59" s="40"/>
      <c r="H59" s="40"/>
      <c r="I59" s="40"/>
      <c r="J59" s="40"/>
      <c r="K59" s="40">
        <f t="shared" si="1"/>
        <v>0</v>
      </c>
      <c r="L59" s="40">
        <f t="shared" si="2"/>
        <v>0</v>
      </c>
      <c r="M59" s="40">
        <f t="shared" si="3"/>
        <v>0</v>
      </c>
      <c r="N59" s="40">
        <f t="shared" si="4"/>
        <v>0</v>
      </c>
      <c r="O59" s="40">
        <f t="shared" si="5"/>
        <v>0</v>
      </c>
      <c r="P59" s="40">
        <f t="shared" si="6"/>
        <v>0</v>
      </c>
    </row>
    <row r="60" spans="1:16">
      <c r="A60" s="49">
        <v>41</v>
      </c>
      <c r="B60" s="50"/>
      <c r="C60" s="51" t="s">
        <v>139</v>
      </c>
      <c r="D60" s="52" t="s">
        <v>59</v>
      </c>
      <c r="E60" s="41">
        <v>1</v>
      </c>
      <c r="F60" s="40"/>
      <c r="G60" s="40"/>
      <c r="H60" s="40"/>
      <c r="I60" s="40"/>
      <c r="J60" s="40"/>
      <c r="K60" s="40">
        <f t="shared" si="1"/>
        <v>0</v>
      </c>
      <c r="L60" s="40">
        <f t="shared" si="2"/>
        <v>0</v>
      </c>
      <c r="M60" s="40">
        <f t="shared" si="3"/>
        <v>0</v>
      </c>
      <c r="N60" s="40">
        <f t="shared" si="4"/>
        <v>0</v>
      </c>
      <c r="O60" s="40">
        <f t="shared" si="5"/>
        <v>0</v>
      </c>
      <c r="P60" s="40">
        <f t="shared" si="6"/>
        <v>0</v>
      </c>
    </row>
    <row r="61" spans="1:16">
      <c r="A61" s="49">
        <v>42</v>
      </c>
      <c r="B61" s="50"/>
      <c r="C61" s="51" t="s">
        <v>100</v>
      </c>
      <c r="D61" s="52" t="s">
        <v>59</v>
      </c>
      <c r="E61" s="41">
        <v>13</v>
      </c>
      <c r="F61" s="40"/>
      <c r="G61" s="40"/>
      <c r="H61" s="40"/>
      <c r="I61" s="40"/>
      <c r="J61" s="40"/>
      <c r="K61" s="40">
        <f t="shared" si="1"/>
        <v>0</v>
      </c>
      <c r="L61" s="40">
        <f t="shared" si="2"/>
        <v>0</v>
      </c>
      <c r="M61" s="40">
        <f t="shared" si="3"/>
        <v>0</v>
      </c>
      <c r="N61" s="40">
        <f t="shared" si="4"/>
        <v>0</v>
      </c>
      <c r="O61" s="40">
        <f t="shared" si="5"/>
        <v>0</v>
      </c>
      <c r="P61" s="40">
        <f t="shared" si="6"/>
        <v>0</v>
      </c>
    </row>
    <row r="62" spans="1:16">
      <c r="A62" s="49">
        <v>43</v>
      </c>
      <c r="B62" s="50"/>
      <c r="C62" s="51" t="s">
        <v>140</v>
      </c>
      <c r="D62" s="52" t="s">
        <v>59</v>
      </c>
      <c r="E62" s="41">
        <v>2</v>
      </c>
      <c r="F62" s="40"/>
      <c r="G62" s="40"/>
      <c r="H62" s="40"/>
      <c r="I62" s="40"/>
      <c r="J62" s="40"/>
      <c r="K62" s="40">
        <f t="shared" si="1"/>
        <v>0</v>
      </c>
      <c r="L62" s="40">
        <f t="shared" si="2"/>
        <v>0</v>
      </c>
      <c r="M62" s="40">
        <f t="shared" si="3"/>
        <v>0</v>
      </c>
      <c r="N62" s="40">
        <f t="shared" si="4"/>
        <v>0</v>
      </c>
      <c r="O62" s="40">
        <f t="shared" si="5"/>
        <v>0</v>
      </c>
      <c r="P62" s="40">
        <f t="shared" si="6"/>
        <v>0</v>
      </c>
    </row>
    <row r="63" spans="1:16" ht="31">
      <c r="A63" s="49">
        <v>44</v>
      </c>
      <c r="B63" s="50"/>
      <c r="C63" s="51" t="s">
        <v>141</v>
      </c>
      <c r="D63" s="52" t="s">
        <v>59</v>
      </c>
      <c r="E63" s="41">
        <v>9</v>
      </c>
      <c r="F63" s="40"/>
      <c r="G63" s="40"/>
      <c r="H63" s="40"/>
      <c r="I63" s="40"/>
      <c r="J63" s="40"/>
      <c r="K63" s="40">
        <f t="shared" si="1"/>
        <v>0</v>
      </c>
      <c r="L63" s="40">
        <f t="shared" si="2"/>
        <v>0</v>
      </c>
      <c r="M63" s="40">
        <f t="shared" si="3"/>
        <v>0</v>
      </c>
      <c r="N63" s="40">
        <f t="shared" si="4"/>
        <v>0</v>
      </c>
      <c r="O63" s="40">
        <f t="shared" si="5"/>
        <v>0</v>
      </c>
      <c r="P63" s="40">
        <f t="shared" si="6"/>
        <v>0</v>
      </c>
    </row>
    <row r="64" spans="1:16">
      <c r="A64" s="49">
        <v>45</v>
      </c>
      <c r="B64" s="50"/>
      <c r="C64" s="60" t="s">
        <v>142</v>
      </c>
      <c r="D64" s="52" t="s">
        <v>59</v>
      </c>
      <c r="E64" s="41">
        <v>1</v>
      </c>
      <c r="F64" s="40"/>
      <c r="G64" s="40"/>
      <c r="H64" s="40"/>
      <c r="I64" s="40"/>
      <c r="J64" s="40"/>
      <c r="K64" s="40">
        <f t="shared" si="1"/>
        <v>0</v>
      </c>
      <c r="L64" s="40">
        <f t="shared" si="2"/>
        <v>0</v>
      </c>
      <c r="M64" s="40">
        <f t="shared" si="3"/>
        <v>0</v>
      </c>
      <c r="N64" s="40">
        <f t="shared" si="4"/>
        <v>0</v>
      </c>
      <c r="O64" s="40">
        <f t="shared" si="5"/>
        <v>0</v>
      </c>
      <c r="P64" s="40">
        <f t="shared" si="6"/>
        <v>0</v>
      </c>
    </row>
    <row r="65" spans="1:16">
      <c r="A65" s="49">
        <v>46</v>
      </c>
      <c r="B65" s="50"/>
      <c r="C65" s="51" t="s">
        <v>101</v>
      </c>
      <c r="D65" s="52" t="s">
        <v>59</v>
      </c>
      <c r="E65" s="41">
        <v>1</v>
      </c>
      <c r="F65" s="40"/>
      <c r="G65" s="40"/>
      <c r="H65" s="40"/>
      <c r="I65" s="40"/>
      <c r="J65" s="40"/>
      <c r="K65" s="40">
        <f t="shared" si="1"/>
        <v>0</v>
      </c>
      <c r="L65" s="40">
        <f t="shared" si="2"/>
        <v>0</v>
      </c>
      <c r="M65" s="40">
        <f t="shared" si="3"/>
        <v>0</v>
      </c>
      <c r="N65" s="40">
        <f t="shared" si="4"/>
        <v>0</v>
      </c>
      <c r="O65" s="40">
        <f t="shared" si="5"/>
        <v>0</v>
      </c>
      <c r="P65" s="40">
        <f t="shared" si="6"/>
        <v>0</v>
      </c>
    </row>
    <row r="66" spans="1:16">
      <c r="A66" s="49">
        <v>47</v>
      </c>
      <c r="B66" s="50"/>
      <c r="C66" s="51" t="s">
        <v>102</v>
      </c>
      <c r="D66" s="52" t="s">
        <v>59</v>
      </c>
      <c r="E66" s="41">
        <v>11</v>
      </c>
      <c r="F66" s="40"/>
      <c r="G66" s="40"/>
      <c r="H66" s="40"/>
      <c r="I66" s="40"/>
      <c r="J66" s="40"/>
      <c r="K66" s="40">
        <f t="shared" si="1"/>
        <v>0</v>
      </c>
      <c r="L66" s="40">
        <f t="shared" si="2"/>
        <v>0</v>
      </c>
      <c r="M66" s="40">
        <f t="shared" si="3"/>
        <v>0</v>
      </c>
      <c r="N66" s="40">
        <f t="shared" si="4"/>
        <v>0</v>
      </c>
      <c r="O66" s="40">
        <f t="shared" si="5"/>
        <v>0</v>
      </c>
      <c r="P66" s="40">
        <f t="shared" si="6"/>
        <v>0</v>
      </c>
    </row>
    <row r="67" spans="1:16">
      <c r="A67" s="49">
        <v>48</v>
      </c>
      <c r="B67" s="50"/>
      <c r="C67" s="51" t="s">
        <v>143</v>
      </c>
      <c r="D67" s="52" t="s">
        <v>59</v>
      </c>
      <c r="E67" s="41">
        <v>2</v>
      </c>
      <c r="F67" s="40"/>
      <c r="G67" s="40"/>
      <c r="H67" s="40"/>
      <c r="I67" s="40"/>
      <c r="J67" s="40"/>
      <c r="K67" s="40">
        <f t="shared" si="1"/>
        <v>0</v>
      </c>
      <c r="L67" s="40">
        <f t="shared" si="2"/>
        <v>0</v>
      </c>
      <c r="M67" s="40">
        <f t="shared" si="3"/>
        <v>0</v>
      </c>
      <c r="N67" s="40">
        <f t="shared" si="4"/>
        <v>0</v>
      </c>
      <c r="O67" s="40">
        <f t="shared" si="5"/>
        <v>0</v>
      </c>
      <c r="P67" s="40">
        <f t="shared" si="6"/>
        <v>0</v>
      </c>
    </row>
    <row r="68" spans="1:16">
      <c r="A68" s="49">
        <v>49</v>
      </c>
      <c r="B68" s="50"/>
      <c r="C68" s="51" t="s">
        <v>144</v>
      </c>
      <c r="D68" s="52" t="s">
        <v>59</v>
      </c>
      <c r="E68" s="41">
        <v>1</v>
      </c>
      <c r="F68" s="40"/>
      <c r="G68" s="40"/>
      <c r="H68" s="40"/>
      <c r="I68" s="40"/>
      <c r="J68" s="40"/>
      <c r="K68" s="40">
        <f t="shared" si="1"/>
        <v>0</v>
      </c>
      <c r="L68" s="40">
        <f t="shared" si="2"/>
        <v>0</v>
      </c>
      <c r="M68" s="40">
        <f t="shared" si="3"/>
        <v>0</v>
      </c>
      <c r="N68" s="40">
        <f t="shared" si="4"/>
        <v>0</v>
      </c>
      <c r="O68" s="40">
        <f t="shared" si="5"/>
        <v>0</v>
      </c>
      <c r="P68" s="40">
        <f t="shared" si="6"/>
        <v>0</v>
      </c>
    </row>
    <row r="69" spans="1:16">
      <c r="A69" s="49">
        <v>50</v>
      </c>
      <c r="B69" s="50"/>
      <c r="C69" s="60" t="s">
        <v>103</v>
      </c>
      <c r="D69" s="52" t="s">
        <v>59</v>
      </c>
      <c r="E69" s="41">
        <v>11</v>
      </c>
      <c r="F69" s="40"/>
      <c r="G69" s="40"/>
      <c r="H69" s="40"/>
      <c r="I69" s="40"/>
      <c r="J69" s="40"/>
      <c r="K69" s="40">
        <f t="shared" si="1"/>
        <v>0</v>
      </c>
      <c r="L69" s="40">
        <f t="shared" si="2"/>
        <v>0</v>
      </c>
      <c r="M69" s="40">
        <f t="shared" si="3"/>
        <v>0</v>
      </c>
      <c r="N69" s="40">
        <f t="shared" si="4"/>
        <v>0</v>
      </c>
      <c r="O69" s="40">
        <f t="shared" si="5"/>
        <v>0</v>
      </c>
      <c r="P69" s="40">
        <f t="shared" si="6"/>
        <v>0</v>
      </c>
    </row>
    <row r="70" spans="1:16">
      <c r="A70" s="49">
        <v>51</v>
      </c>
      <c r="B70" s="50"/>
      <c r="C70" s="60" t="s">
        <v>145</v>
      </c>
      <c r="D70" s="52" t="s">
        <v>59</v>
      </c>
      <c r="E70" s="41">
        <v>2</v>
      </c>
      <c r="F70" s="40"/>
      <c r="G70" s="40"/>
      <c r="H70" s="40"/>
      <c r="I70" s="40"/>
      <c r="J70" s="40"/>
      <c r="K70" s="40">
        <f t="shared" si="1"/>
        <v>0</v>
      </c>
      <c r="L70" s="40">
        <f t="shared" si="2"/>
        <v>0</v>
      </c>
      <c r="M70" s="40">
        <f t="shared" si="3"/>
        <v>0</v>
      </c>
      <c r="N70" s="40">
        <f t="shared" si="4"/>
        <v>0</v>
      </c>
      <c r="O70" s="40">
        <f t="shared" si="5"/>
        <v>0</v>
      </c>
      <c r="P70" s="40">
        <f t="shared" si="6"/>
        <v>0</v>
      </c>
    </row>
    <row r="71" spans="1:16" ht="31">
      <c r="A71" s="49">
        <v>52</v>
      </c>
      <c r="B71" s="50"/>
      <c r="C71" s="51" t="s">
        <v>146</v>
      </c>
      <c r="D71" s="52" t="s">
        <v>59</v>
      </c>
      <c r="E71" s="41">
        <v>2</v>
      </c>
      <c r="F71" s="40"/>
      <c r="G71" s="40"/>
      <c r="H71" s="40"/>
      <c r="I71" s="40"/>
      <c r="J71" s="40"/>
      <c r="K71" s="40">
        <f t="shared" si="1"/>
        <v>0</v>
      </c>
      <c r="L71" s="40">
        <f t="shared" si="2"/>
        <v>0</v>
      </c>
      <c r="M71" s="40">
        <f t="shared" si="3"/>
        <v>0</v>
      </c>
      <c r="N71" s="40">
        <f t="shared" si="4"/>
        <v>0</v>
      </c>
      <c r="O71" s="40">
        <f t="shared" si="5"/>
        <v>0</v>
      </c>
      <c r="P71" s="40">
        <f t="shared" si="6"/>
        <v>0</v>
      </c>
    </row>
    <row r="72" spans="1:16">
      <c r="A72" s="49">
        <v>53</v>
      </c>
      <c r="B72" s="50"/>
      <c r="C72" s="51" t="s">
        <v>147</v>
      </c>
      <c r="D72" s="52" t="s">
        <v>59</v>
      </c>
      <c r="E72" s="41">
        <v>2</v>
      </c>
      <c r="F72" s="40"/>
      <c r="G72" s="40"/>
      <c r="H72" s="40"/>
      <c r="I72" s="40"/>
      <c r="J72" s="40"/>
      <c r="K72" s="40">
        <f t="shared" si="1"/>
        <v>0</v>
      </c>
      <c r="L72" s="40">
        <f t="shared" si="2"/>
        <v>0</v>
      </c>
      <c r="M72" s="40">
        <f t="shared" si="3"/>
        <v>0</v>
      </c>
      <c r="N72" s="40">
        <f t="shared" si="4"/>
        <v>0</v>
      </c>
      <c r="O72" s="40">
        <f t="shared" si="5"/>
        <v>0</v>
      </c>
      <c r="P72" s="40">
        <f t="shared" si="6"/>
        <v>0</v>
      </c>
    </row>
    <row r="73" spans="1:16" ht="31">
      <c r="A73" s="49">
        <v>54</v>
      </c>
      <c r="B73" s="50"/>
      <c r="C73" s="51" t="s">
        <v>148</v>
      </c>
      <c r="D73" s="52" t="s">
        <v>59</v>
      </c>
      <c r="E73" s="41">
        <v>8</v>
      </c>
      <c r="F73" s="40"/>
      <c r="G73" s="40"/>
      <c r="H73" s="40"/>
      <c r="I73" s="40"/>
      <c r="J73" s="40"/>
      <c r="K73" s="40">
        <f t="shared" si="1"/>
        <v>0</v>
      </c>
      <c r="L73" s="40">
        <f t="shared" si="2"/>
        <v>0</v>
      </c>
      <c r="M73" s="40">
        <f t="shared" si="3"/>
        <v>0</v>
      </c>
      <c r="N73" s="40">
        <f t="shared" si="4"/>
        <v>0</v>
      </c>
      <c r="O73" s="40">
        <f t="shared" si="5"/>
        <v>0</v>
      </c>
      <c r="P73" s="40">
        <f t="shared" si="6"/>
        <v>0</v>
      </c>
    </row>
    <row r="74" spans="1:16" ht="46.5">
      <c r="A74" s="49">
        <v>55</v>
      </c>
      <c r="B74" s="50"/>
      <c r="C74" s="51" t="s">
        <v>74</v>
      </c>
      <c r="D74" s="52" t="s">
        <v>72</v>
      </c>
      <c r="E74" s="41">
        <v>24</v>
      </c>
      <c r="F74" s="40"/>
      <c r="G74" s="40"/>
      <c r="H74" s="40"/>
      <c r="I74" s="40"/>
      <c r="J74" s="40"/>
      <c r="K74" s="40">
        <f t="shared" si="1"/>
        <v>0</v>
      </c>
      <c r="L74" s="40">
        <f t="shared" si="2"/>
        <v>0</v>
      </c>
      <c r="M74" s="40">
        <f t="shared" si="3"/>
        <v>0</v>
      </c>
      <c r="N74" s="40">
        <f t="shared" si="4"/>
        <v>0</v>
      </c>
      <c r="O74" s="40">
        <f t="shared" si="5"/>
        <v>0</v>
      </c>
      <c r="P74" s="40">
        <f t="shared" si="6"/>
        <v>0</v>
      </c>
    </row>
    <row r="75" spans="1:16" ht="46.5">
      <c r="A75" s="49">
        <v>56</v>
      </c>
      <c r="B75" s="50"/>
      <c r="C75" s="51" t="s">
        <v>149</v>
      </c>
      <c r="D75" s="52" t="s">
        <v>72</v>
      </c>
      <c r="E75" s="41">
        <v>23</v>
      </c>
      <c r="F75" s="40"/>
      <c r="G75" s="40"/>
      <c r="H75" s="40"/>
      <c r="I75" s="40"/>
      <c r="J75" s="40"/>
      <c r="K75" s="40">
        <f t="shared" si="1"/>
        <v>0</v>
      </c>
      <c r="L75" s="40">
        <f t="shared" si="2"/>
        <v>0</v>
      </c>
      <c r="M75" s="40">
        <f t="shared" si="3"/>
        <v>0</v>
      </c>
      <c r="N75" s="40">
        <f t="shared" si="4"/>
        <v>0</v>
      </c>
      <c r="O75" s="40">
        <f t="shared" si="5"/>
        <v>0</v>
      </c>
      <c r="P75" s="40">
        <f t="shared" si="6"/>
        <v>0</v>
      </c>
    </row>
    <row r="76" spans="1:16" ht="46.5">
      <c r="A76" s="49">
        <v>57</v>
      </c>
      <c r="B76" s="50"/>
      <c r="C76" s="51" t="s">
        <v>150</v>
      </c>
      <c r="D76" s="52" t="s">
        <v>72</v>
      </c>
      <c r="E76" s="41">
        <v>5</v>
      </c>
      <c r="F76" s="40"/>
      <c r="G76" s="40"/>
      <c r="H76" s="40"/>
      <c r="I76" s="40"/>
      <c r="J76" s="40"/>
      <c r="K76" s="40">
        <f t="shared" si="1"/>
        <v>0</v>
      </c>
      <c r="L76" s="40">
        <f t="shared" si="2"/>
        <v>0</v>
      </c>
      <c r="M76" s="40">
        <f t="shared" si="3"/>
        <v>0</v>
      </c>
      <c r="N76" s="40">
        <f t="shared" si="4"/>
        <v>0</v>
      </c>
      <c r="O76" s="40">
        <f t="shared" si="5"/>
        <v>0</v>
      </c>
      <c r="P76" s="40">
        <f t="shared" si="6"/>
        <v>0</v>
      </c>
    </row>
    <row r="77" spans="1:16" ht="46.5">
      <c r="A77" s="49">
        <v>58</v>
      </c>
      <c r="B77" s="50"/>
      <c r="C77" s="51" t="s">
        <v>151</v>
      </c>
      <c r="D77" s="52" t="s">
        <v>72</v>
      </c>
      <c r="E77" s="41">
        <v>7</v>
      </c>
      <c r="F77" s="40"/>
      <c r="G77" s="40"/>
      <c r="H77" s="40"/>
      <c r="I77" s="40"/>
      <c r="J77" s="40"/>
      <c r="K77" s="40">
        <f t="shared" si="1"/>
        <v>0</v>
      </c>
      <c r="L77" s="40">
        <f t="shared" si="2"/>
        <v>0</v>
      </c>
      <c r="M77" s="40">
        <f t="shared" si="3"/>
        <v>0</v>
      </c>
      <c r="N77" s="40">
        <f t="shared" si="4"/>
        <v>0</v>
      </c>
      <c r="O77" s="40">
        <f t="shared" si="5"/>
        <v>0</v>
      </c>
      <c r="P77" s="40">
        <f t="shared" si="6"/>
        <v>0</v>
      </c>
    </row>
    <row r="78" spans="1:16" ht="46.5">
      <c r="A78" s="49">
        <v>59</v>
      </c>
      <c r="B78" s="50"/>
      <c r="C78" s="51" t="s">
        <v>152</v>
      </c>
      <c r="D78" s="52" t="s">
        <v>72</v>
      </c>
      <c r="E78" s="41">
        <v>3</v>
      </c>
      <c r="F78" s="40"/>
      <c r="G78" s="40"/>
      <c r="H78" s="40"/>
      <c r="I78" s="40"/>
      <c r="J78" s="40"/>
      <c r="K78" s="40">
        <f t="shared" si="1"/>
        <v>0</v>
      </c>
      <c r="L78" s="40">
        <f t="shared" si="2"/>
        <v>0</v>
      </c>
      <c r="M78" s="40">
        <f t="shared" si="3"/>
        <v>0</v>
      </c>
      <c r="N78" s="40">
        <f t="shared" si="4"/>
        <v>0</v>
      </c>
      <c r="O78" s="40">
        <f t="shared" si="5"/>
        <v>0</v>
      </c>
      <c r="P78" s="40">
        <f t="shared" si="6"/>
        <v>0</v>
      </c>
    </row>
    <row r="79" spans="1:16" ht="46.5">
      <c r="A79" s="49">
        <v>60</v>
      </c>
      <c r="B79" s="50"/>
      <c r="C79" s="60" t="s">
        <v>153</v>
      </c>
      <c r="D79" s="52" t="s">
        <v>72</v>
      </c>
      <c r="E79" s="41">
        <v>5</v>
      </c>
      <c r="F79" s="40"/>
      <c r="G79" s="40"/>
      <c r="H79" s="40"/>
      <c r="I79" s="40"/>
      <c r="J79" s="40"/>
      <c r="K79" s="40">
        <f t="shared" si="1"/>
        <v>0</v>
      </c>
      <c r="L79" s="40">
        <f t="shared" si="2"/>
        <v>0</v>
      </c>
      <c r="M79" s="40">
        <f t="shared" si="3"/>
        <v>0</v>
      </c>
      <c r="N79" s="40">
        <f t="shared" si="4"/>
        <v>0</v>
      </c>
      <c r="O79" s="40">
        <f t="shared" si="5"/>
        <v>0</v>
      </c>
      <c r="P79" s="40">
        <f t="shared" si="6"/>
        <v>0</v>
      </c>
    </row>
    <row r="80" spans="1:16">
      <c r="A80" s="49">
        <v>61</v>
      </c>
      <c r="B80" s="50"/>
      <c r="C80" s="51" t="s">
        <v>154</v>
      </c>
      <c r="D80" s="52" t="s">
        <v>59</v>
      </c>
      <c r="E80" s="41">
        <v>16</v>
      </c>
      <c r="F80" s="40"/>
      <c r="G80" s="40"/>
      <c r="H80" s="40"/>
      <c r="I80" s="40"/>
      <c r="J80" s="40"/>
      <c r="K80" s="40">
        <f t="shared" si="1"/>
        <v>0</v>
      </c>
      <c r="L80" s="40">
        <f t="shared" si="2"/>
        <v>0</v>
      </c>
      <c r="M80" s="40">
        <f t="shared" si="3"/>
        <v>0</v>
      </c>
      <c r="N80" s="40">
        <f t="shared" si="4"/>
        <v>0</v>
      </c>
      <c r="O80" s="40">
        <f t="shared" si="5"/>
        <v>0</v>
      </c>
      <c r="P80" s="40">
        <f t="shared" si="6"/>
        <v>0</v>
      </c>
    </row>
    <row r="81" spans="1:16">
      <c r="A81" s="49">
        <v>62</v>
      </c>
      <c r="B81" s="50"/>
      <c r="C81" s="51" t="s">
        <v>80</v>
      </c>
      <c r="D81" s="52" t="s">
        <v>72</v>
      </c>
      <c r="E81" s="41">
        <v>10</v>
      </c>
      <c r="F81" s="40"/>
      <c r="G81" s="40"/>
      <c r="H81" s="40"/>
      <c r="I81" s="40"/>
      <c r="J81" s="40"/>
      <c r="K81" s="40">
        <f t="shared" si="1"/>
        <v>0</v>
      </c>
      <c r="L81" s="40">
        <f t="shared" si="2"/>
        <v>0</v>
      </c>
      <c r="M81" s="40">
        <f t="shared" si="3"/>
        <v>0</v>
      </c>
      <c r="N81" s="40">
        <f t="shared" si="4"/>
        <v>0</v>
      </c>
      <c r="O81" s="40">
        <f t="shared" si="5"/>
        <v>0</v>
      </c>
      <c r="P81" s="40">
        <f t="shared" si="6"/>
        <v>0</v>
      </c>
    </row>
    <row r="82" spans="1:16">
      <c r="A82" s="49">
        <v>63</v>
      </c>
      <c r="B82" s="50"/>
      <c r="C82" s="51" t="s">
        <v>75</v>
      </c>
      <c r="D82" s="52" t="s">
        <v>72</v>
      </c>
      <c r="E82" s="41">
        <v>1</v>
      </c>
      <c r="F82" s="40"/>
      <c r="G82" s="40"/>
      <c r="H82" s="40"/>
      <c r="I82" s="40"/>
      <c r="J82" s="40"/>
      <c r="K82" s="40">
        <f t="shared" ref="K82:K85" si="7">SUM(H82:J82)</f>
        <v>0</v>
      </c>
      <c r="L82" s="40">
        <f t="shared" ref="L82:L85" si="8">ROUND(E82*F82,2)</f>
        <v>0</v>
      </c>
      <c r="M82" s="40">
        <f t="shared" ref="M82:M85" si="9">ROUND(E82*H82,2)</f>
        <v>0</v>
      </c>
      <c r="N82" s="40">
        <f t="shared" ref="N82:N85" si="10">ROUND(E82*I82,2)</f>
        <v>0</v>
      </c>
      <c r="O82" s="40">
        <f t="shared" ref="O82:O85" si="11">ROUND(E82*J82,2)</f>
        <v>0</v>
      </c>
      <c r="P82" s="40">
        <f t="shared" ref="P82:P85" si="12">SUM(M82:O82)</f>
        <v>0</v>
      </c>
    </row>
    <row r="83" spans="1:16" ht="31">
      <c r="A83" s="49">
        <v>64</v>
      </c>
      <c r="B83" s="50"/>
      <c r="C83" s="51" t="s">
        <v>76</v>
      </c>
      <c r="D83" s="52" t="s">
        <v>72</v>
      </c>
      <c r="E83" s="41">
        <v>1</v>
      </c>
      <c r="F83" s="40"/>
      <c r="G83" s="40"/>
      <c r="H83" s="40"/>
      <c r="I83" s="40"/>
      <c r="J83" s="40"/>
      <c r="K83" s="40">
        <f t="shared" si="7"/>
        <v>0</v>
      </c>
      <c r="L83" s="40">
        <f t="shared" si="8"/>
        <v>0</v>
      </c>
      <c r="M83" s="40">
        <f t="shared" si="9"/>
        <v>0</v>
      </c>
      <c r="N83" s="40">
        <f t="shared" si="10"/>
        <v>0</v>
      </c>
      <c r="O83" s="40">
        <f t="shared" si="11"/>
        <v>0</v>
      </c>
      <c r="P83" s="40">
        <f t="shared" si="12"/>
        <v>0</v>
      </c>
    </row>
    <row r="84" spans="1:16">
      <c r="A84" s="49">
        <v>65</v>
      </c>
      <c r="B84" s="50"/>
      <c r="C84" s="51" t="s">
        <v>155</v>
      </c>
      <c r="D84" s="52" t="s">
        <v>72</v>
      </c>
      <c r="E84" s="41">
        <v>1</v>
      </c>
      <c r="F84" s="40"/>
      <c r="G84" s="40"/>
      <c r="H84" s="40"/>
      <c r="I84" s="40"/>
      <c r="J84" s="40"/>
      <c r="K84" s="40">
        <f t="shared" si="7"/>
        <v>0</v>
      </c>
      <c r="L84" s="40">
        <f t="shared" si="8"/>
        <v>0</v>
      </c>
      <c r="M84" s="40">
        <f t="shared" si="9"/>
        <v>0</v>
      </c>
      <c r="N84" s="40">
        <f t="shared" si="10"/>
        <v>0</v>
      </c>
      <c r="O84" s="40">
        <f t="shared" si="11"/>
        <v>0</v>
      </c>
      <c r="P84" s="40">
        <f t="shared" si="12"/>
        <v>0</v>
      </c>
    </row>
    <row r="85" spans="1:16">
      <c r="A85" s="49">
        <v>66</v>
      </c>
      <c r="B85" s="50"/>
      <c r="C85" s="51" t="s">
        <v>77</v>
      </c>
      <c r="D85" s="52" t="s">
        <v>72</v>
      </c>
      <c r="E85" s="41">
        <v>1</v>
      </c>
      <c r="F85" s="40"/>
      <c r="G85" s="40"/>
      <c r="H85" s="40"/>
      <c r="I85" s="40"/>
      <c r="J85" s="40"/>
      <c r="K85" s="40">
        <f t="shared" si="7"/>
        <v>0</v>
      </c>
      <c r="L85" s="40">
        <f t="shared" si="8"/>
        <v>0</v>
      </c>
      <c r="M85" s="40">
        <f t="shared" si="9"/>
        <v>0</v>
      </c>
      <c r="N85" s="40">
        <f t="shared" si="10"/>
        <v>0</v>
      </c>
      <c r="O85" s="40">
        <f t="shared" si="11"/>
        <v>0</v>
      </c>
      <c r="P85" s="40">
        <f t="shared" si="12"/>
        <v>0</v>
      </c>
    </row>
    <row r="86" spans="1:16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</row>
    <row r="87" spans="1:16">
      <c r="A87" s="90" t="s">
        <v>49</v>
      </c>
      <c r="B87" s="90"/>
      <c r="C87" s="90"/>
      <c r="D87" s="90"/>
      <c r="E87" s="90"/>
      <c r="F87" s="90"/>
      <c r="G87" s="90"/>
      <c r="H87" s="90"/>
      <c r="I87" s="90"/>
      <c r="J87" s="90"/>
      <c r="K87" s="53"/>
      <c r="L87" s="54">
        <f>SUM(L17:L86)</f>
        <v>0</v>
      </c>
      <c r="M87" s="54">
        <f>SUM(M17:M86)</f>
        <v>0</v>
      </c>
      <c r="N87" s="54">
        <f>SUM(N17:N86)</f>
        <v>0</v>
      </c>
      <c r="O87" s="54">
        <f>SUM(O17:O86)</f>
        <v>0</v>
      </c>
      <c r="P87" s="54">
        <f>SUM(P17:P86)</f>
        <v>0</v>
      </c>
    </row>
    <row r="88" spans="1:16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6"/>
      <c r="L88" s="57"/>
      <c r="M88" s="57"/>
      <c r="N88" s="57"/>
      <c r="O88" s="57"/>
      <c r="P88" s="58"/>
    </row>
    <row r="89" spans="1:16">
      <c r="A89" s="15" t="str">
        <f>KT!A24</f>
        <v xml:space="preserve">Sastādīja: </v>
      </c>
      <c r="C89" s="16"/>
      <c r="D89" s="16" t="str">
        <f>KT!C28</f>
        <v>2026. gada _.______</v>
      </c>
      <c r="E89" s="16"/>
      <c r="F89" s="16"/>
      <c r="G89" s="16"/>
      <c r="H89" s="16"/>
    </row>
    <row r="90" spans="1:16">
      <c r="A90" s="15" t="s">
        <v>40</v>
      </c>
      <c r="C90" s="16"/>
      <c r="D90" s="16"/>
      <c r="E90" s="16"/>
      <c r="F90" s="16"/>
      <c r="G90" s="16"/>
      <c r="H90" s="16"/>
    </row>
    <row r="91" spans="1:16">
      <c r="A91" s="15" t="str">
        <f>KT!A26</f>
        <v>Sertifikāta Nr.:</v>
      </c>
      <c r="C91" s="16"/>
      <c r="D91" s="16"/>
      <c r="E91" s="16"/>
      <c r="F91" s="16"/>
      <c r="G91" s="16"/>
      <c r="H91" s="16"/>
    </row>
    <row r="92" spans="1:16">
      <c r="A92" s="17"/>
      <c r="C92" s="16"/>
      <c r="D92" s="16"/>
      <c r="E92" s="16"/>
      <c r="F92" s="16"/>
      <c r="G92" s="16"/>
      <c r="H92" s="16"/>
    </row>
    <row r="93" spans="1:16">
      <c r="A93" s="15" t="str">
        <f>KT!A28</f>
        <v xml:space="preserve">Pārbaudīja: </v>
      </c>
      <c r="C93" s="16"/>
      <c r="D93" s="16" t="str">
        <f>KT!C28</f>
        <v>2026. gada _.______</v>
      </c>
      <c r="E93" s="16"/>
      <c r="F93" s="16"/>
      <c r="G93" s="16"/>
      <c r="H93" s="16"/>
    </row>
    <row r="94" spans="1:16">
      <c r="A94" s="15" t="s">
        <v>41</v>
      </c>
      <c r="C94" s="16"/>
      <c r="D94" s="16"/>
      <c r="E94" s="16"/>
      <c r="F94" s="16"/>
      <c r="G94" s="16"/>
      <c r="H94" s="16"/>
    </row>
    <row r="95" spans="1:16">
      <c r="A95" s="15" t="str">
        <f>KT!A30</f>
        <v>Sertifikāta Nr.:</v>
      </c>
      <c r="C95" s="16"/>
      <c r="D95" s="16"/>
      <c r="E95" s="16"/>
      <c r="F95" s="16"/>
      <c r="G95" s="16"/>
      <c r="H95" s="16"/>
    </row>
    <row r="96" spans="1:16">
      <c r="B96" s="18"/>
      <c r="C96" s="16"/>
      <c r="D96" s="16"/>
      <c r="E96" s="16"/>
      <c r="F96" s="16"/>
      <c r="G96" s="16"/>
      <c r="H96" s="16"/>
    </row>
    <row r="97" spans="2:8">
      <c r="B97" s="19"/>
      <c r="C97" s="20"/>
      <c r="D97" s="19"/>
      <c r="F97" s="20"/>
      <c r="H97" s="16"/>
    </row>
  </sheetData>
  <mergeCells count="14">
    <mergeCell ref="L14:P14"/>
    <mergeCell ref="A16:P16"/>
    <mergeCell ref="A86:P86"/>
    <mergeCell ref="A87:J87"/>
    <mergeCell ref="A2:P2"/>
    <mergeCell ref="A3:P3"/>
    <mergeCell ref="A4:P4"/>
    <mergeCell ref="M11:N11"/>
    <mergeCell ref="A14:A15"/>
    <mergeCell ref="B14:B15"/>
    <mergeCell ref="C14:C15"/>
    <mergeCell ref="D14:D15"/>
    <mergeCell ref="E14:E15"/>
    <mergeCell ref="F14:K14"/>
  </mergeCells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B6348F063F2499901E1858B841C1C" ma:contentTypeVersion="18" ma:contentTypeDescription="Create a new document." ma:contentTypeScope="" ma:versionID="9b7263993fcd2050c62995aaff24fe25">
  <xsd:schema xmlns:xsd="http://www.w3.org/2001/XMLSchema" xmlns:xs="http://www.w3.org/2001/XMLSchema" xmlns:p="http://schemas.microsoft.com/office/2006/metadata/properties" xmlns:ns2="520dbaf5-aacb-4fa5-a9f5-32ab6e55aaf4" xmlns:ns3="d73c6baf-9cf2-4cf2-a117-76c67141543a" targetNamespace="http://schemas.microsoft.com/office/2006/metadata/properties" ma:root="true" ma:fieldsID="555c9ad9ab5db40abc743411eebdcba7" ns2:_="" ns3:_="">
    <xsd:import namespace="520dbaf5-aacb-4fa5-a9f5-32ab6e55aaf4"/>
    <xsd:import namespace="d73c6baf-9cf2-4cf2-a117-76c671415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dbaf5-aacb-4fa5-a9f5-32ab6e55aa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d670e09-1a66-4566-9c30-fc6678b89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c6baf-9cf2-4cf2-a117-76c671415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1c3bae-cbd4-435d-9fac-eef906313c13}" ma:internalName="TaxCatchAll" ma:showField="CatchAllData" ma:web="d73c6baf-9cf2-4cf2-a117-76c671415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c6baf-9cf2-4cf2-a117-76c67141543a" xsi:nil="true"/>
    <lcf76f155ced4ddcb4097134ff3c332f xmlns="520dbaf5-aacb-4fa5-a9f5-32ab6e55aa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25292E-6AC3-4FD1-9F68-D8A7377A46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59DDFA-58E6-4F80-8A13-A32CBE1449C7}"/>
</file>

<file path=customXml/itemProps3.xml><?xml version="1.0" encoding="utf-8"?>
<ds:datastoreItem xmlns:ds="http://schemas.openxmlformats.org/officeDocument/2006/customXml" ds:itemID="{2921256E-C224-43F6-8A34-8AB466EABD6E}">
  <ds:schemaRefs>
    <ds:schemaRef ds:uri="http://schemas.microsoft.com/office/2006/metadata/properties"/>
    <ds:schemaRef ds:uri="http://schemas.microsoft.com/office/infopath/2007/PartnerControls"/>
    <ds:schemaRef ds:uri="520dbaf5-aacb-4fa5-a9f5-32ab6e55aaf4"/>
    <ds:schemaRef ds:uri="d73c6baf-9cf2-4cf2-a117-76c6714154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KT</vt:lpstr>
      <vt:lpstr>KA1</vt:lpstr>
      <vt:lpstr>1.1.1.</vt:lpstr>
      <vt:lpstr>1.1.2.</vt:lpstr>
      <vt:lpstr>1.1.3.</vt:lpstr>
      <vt:lpstr>1.2.1.</vt:lpstr>
      <vt:lpstr>1.2.2.</vt:lpstr>
      <vt:lpstr>likme</vt:lpstr>
      <vt:lpstr>'1.1.1.'!Print_Area</vt:lpstr>
      <vt:lpstr>'1.1.2.'!Print_Area</vt:lpstr>
      <vt:lpstr>'1.1.3.'!Print_Area</vt:lpstr>
      <vt:lpstr>'1.2.1.'!Print_Area</vt:lpstr>
      <vt:lpstr>'1.2.2.'!Print_Area</vt:lpstr>
      <vt:lpstr>'KA1'!Print_Area</vt:lpstr>
      <vt:lpstr>KT!Print_Area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Ozoliņa</dc:creator>
  <cp:keywords/>
  <dc:description/>
  <cp:lastModifiedBy>Paula Ozoliņa</cp:lastModifiedBy>
  <cp:revision/>
  <dcterms:created xsi:type="dcterms:W3CDTF">2014-01-13T21:43:12Z</dcterms:created>
  <dcterms:modified xsi:type="dcterms:W3CDTF">2026-08-20T11:20:36Z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0x0101006E0B6348F063F2499901E1858B841C1C</vt:lpwstr>
  </property>
  <property fmtid="{D5CDD505-2E9C-101B-9397-08002B2CF9AE}" pid="3" name="MediaServiceImageTags">
    <vt:lpwstr/>
  </property>
</Properties>
</file>