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/>
  <xr:revisionPtr revIDLastSave="0" documentId="13_ncr:1_{E1EA84C0-3B32-4907-B03B-E18473E04B45}" xr6:coauthVersionLast="47" xr6:coauthVersionMax="47" xr10:uidLastSave="{00000000-0000-0000-0000-000000000000}"/>
  <bookViews>
    <workbookView xWindow="-120" yWindow="-120" windowWidth="29040" windowHeight="15720" tabRatio="601" xr2:uid="{00000000-000D-0000-FFFF-FFFF00000000}"/>
  </bookViews>
  <sheets>
    <sheet name="Tehn_piedavajums" sheetId="9" r:id="rId1"/>
  </sheets>
  <definedNames>
    <definedName name="_xlnm._FilterDatabase" localSheetId="0" hidden="1">Tehn_piedavajums!$A$6:$X$48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7" i="9" l="1"/>
  <c r="I44" i="9"/>
  <c r="F42" i="9"/>
  <c r="F41" i="9"/>
  <c r="F40" i="9"/>
  <c r="U27" i="9"/>
  <c r="S27" i="9"/>
  <c r="J27" i="9"/>
  <c r="X26" i="9"/>
  <c r="V26" i="9"/>
  <c r="T26" i="9"/>
  <c r="S26" i="9"/>
  <c r="N26" i="9"/>
  <c r="M26" i="9"/>
  <c r="L26" i="9"/>
  <c r="K26" i="9"/>
  <c r="J26" i="9"/>
  <c r="C26" i="9"/>
  <c r="X25" i="9"/>
  <c r="V25" i="9"/>
  <c r="T25" i="9"/>
  <c r="S25" i="9"/>
  <c r="N25" i="9"/>
  <c r="M25" i="9"/>
  <c r="L25" i="9"/>
  <c r="J25" i="9"/>
  <c r="I25" i="9"/>
  <c r="X24" i="9"/>
  <c r="V24" i="9"/>
  <c r="T24" i="9"/>
  <c r="S24" i="9"/>
  <c r="N24" i="9"/>
  <c r="M24" i="9"/>
  <c r="L24" i="9"/>
  <c r="J24" i="9"/>
  <c r="I24" i="9"/>
  <c r="X23" i="9"/>
  <c r="V23" i="9"/>
  <c r="T23" i="9"/>
  <c r="S23" i="9"/>
  <c r="N23" i="9"/>
  <c r="M23" i="9"/>
  <c r="L23" i="9"/>
  <c r="J23" i="9"/>
  <c r="I23" i="9"/>
  <c r="X22" i="9"/>
  <c r="V22" i="9"/>
  <c r="T22" i="9"/>
  <c r="S22" i="9"/>
  <c r="N22" i="9"/>
  <c r="M22" i="9"/>
  <c r="L22" i="9"/>
  <c r="J22" i="9"/>
  <c r="I22" i="9"/>
  <c r="H22" i="9"/>
  <c r="X21" i="9"/>
  <c r="V21" i="9"/>
  <c r="T21" i="9"/>
  <c r="S21" i="9"/>
  <c r="N21" i="9"/>
  <c r="M21" i="9"/>
  <c r="L21" i="9"/>
  <c r="J21" i="9"/>
  <c r="I21" i="9"/>
  <c r="H21" i="9"/>
  <c r="X20" i="9"/>
  <c r="V20" i="9"/>
  <c r="T20" i="9"/>
  <c r="S20" i="9"/>
  <c r="N20" i="9"/>
  <c r="M20" i="9"/>
  <c r="L20" i="9"/>
  <c r="J20" i="9"/>
  <c r="I20" i="9"/>
  <c r="X19" i="9"/>
  <c r="V19" i="9"/>
  <c r="T19" i="9"/>
  <c r="S19" i="9"/>
  <c r="N19" i="9"/>
  <c r="M19" i="9"/>
  <c r="L19" i="9"/>
  <c r="J19" i="9"/>
  <c r="I19" i="9"/>
  <c r="X18" i="9"/>
  <c r="V18" i="9"/>
  <c r="T18" i="9"/>
  <c r="S18" i="9"/>
  <c r="N18" i="9"/>
  <c r="M18" i="9"/>
  <c r="L18" i="9"/>
  <c r="J18" i="9"/>
  <c r="I18" i="9"/>
  <c r="X17" i="9"/>
  <c r="V17" i="9"/>
  <c r="T17" i="9"/>
  <c r="S17" i="9"/>
  <c r="N17" i="9"/>
  <c r="M17" i="9"/>
  <c r="L17" i="9"/>
  <c r="J17" i="9"/>
  <c r="I17" i="9"/>
  <c r="X16" i="9"/>
  <c r="V16" i="9"/>
  <c r="T16" i="9"/>
  <c r="S16" i="9"/>
  <c r="N16" i="9"/>
  <c r="M16" i="9"/>
  <c r="L16" i="9"/>
  <c r="J16" i="9"/>
  <c r="I16" i="9"/>
  <c r="X15" i="9"/>
  <c r="V15" i="9"/>
  <c r="T15" i="9"/>
  <c r="S15" i="9"/>
  <c r="N15" i="9"/>
  <c r="M15" i="9"/>
  <c r="L15" i="9"/>
  <c r="J15" i="9"/>
  <c r="I15" i="9"/>
  <c r="X14" i="9"/>
  <c r="V14" i="9"/>
  <c r="T14" i="9"/>
  <c r="S14" i="9"/>
  <c r="N14" i="9"/>
  <c r="M14" i="9"/>
  <c r="L14" i="9"/>
  <c r="J14" i="9"/>
  <c r="I14" i="9"/>
  <c r="X13" i="9"/>
  <c r="V13" i="9"/>
  <c r="T13" i="9"/>
  <c r="S13" i="9"/>
  <c r="N13" i="9"/>
  <c r="M13" i="9"/>
  <c r="L13" i="9"/>
  <c r="J13" i="9"/>
  <c r="I13" i="9"/>
  <c r="C13" i="9"/>
  <c r="X12" i="9"/>
  <c r="V12" i="9"/>
  <c r="T12" i="9"/>
  <c r="S12" i="9"/>
  <c r="N12" i="9"/>
  <c r="M12" i="9"/>
  <c r="L12" i="9"/>
  <c r="J12" i="9"/>
  <c r="I12" i="9"/>
  <c r="X11" i="9"/>
  <c r="V11" i="9"/>
  <c r="T11" i="9"/>
  <c r="S11" i="9"/>
  <c r="N11" i="9"/>
  <c r="M11" i="9"/>
  <c r="L11" i="9"/>
  <c r="J11" i="9"/>
  <c r="I11" i="9"/>
  <c r="X10" i="9"/>
  <c r="V10" i="9"/>
  <c r="T10" i="9"/>
  <c r="S10" i="9"/>
  <c r="N10" i="9"/>
  <c r="M10" i="9"/>
  <c r="L10" i="9"/>
  <c r="J10" i="9"/>
  <c r="I10" i="9"/>
  <c r="X9" i="9"/>
  <c r="V9" i="9"/>
  <c r="T9" i="9"/>
  <c r="S9" i="9"/>
  <c r="N9" i="9"/>
  <c r="M9" i="9"/>
  <c r="L9" i="9"/>
  <c r="J9" i="9"/>
  <c r="I9" i="9"/>
  <c r="X8" i="9"/>
  <c r="V8" i="9"/>
  <c r="T8" i="9"/>
  <c r="S8" i="9"/>
  <c r="N8" i="9"/>
  <c r="M8" i="9"/>
  <c r="L8" i="9"/>
  <c r="J8" i="9"/>
  <c r="I8" i="9"/>
  <c r="X7" i="9"/>
  <c r="V7" i="9"/>
  <c r="T7" i="9"/>
  <c r="S7" i="9"/>
  <c r="N7" i="9"/>
  <c r="M7" i="9"/>
  <c r="L7" i="9"/>
  <c r="J7" i="9"/>
  <c r="I7" i="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Autors</author>
  </authors>
  <commentList>
    <comment ref="A2" authorId="0" shapeId="0" xr:uid="{00000000-0006-0000-0100-000001000000}">
      <text>
        <r>
          <rPr>
            <i/>
            <sz val="11"/>
            <rFont val="Times New Roman"/>
            <charset val="204"/>
          </rPr>
          <t>Aizpildīt pelēki iekrāsotos laukus ar attiecīgo informāciju un piedāvājumu</t>
        </r>
      </text>
    </comment>
    <comment ref="P5" authorId="0" shapeId="0" xr:uid="{00000000-0006-0000-0100-000002000000}">
      <text>
        <r>
          <rPr>
            <b/>
            <sz val="9"/>
            <rFont val="Tahoma"/>
            <charset val="186"/>
          </rPr>
          <t>Autors:</t>
        </r>
        <r>
          <rPr>
            <sz val="9"/>
            <rFont val="Tahoma"/>
            <charset val="186"/>
          </rPr>
          <t xml:space="preserve">
ievada info no tehniskajām datu lapām. Jāatbilst vismaz  teh.spec. min. prasībām.</t>
        </r>
      </text>
    </comment>
    <comment ref="Q5" authorId="0" shapeId="0" xr:uid="{00000000-0006-0000-0100-000003000000}">
      <text>
        <r>
          <rPr>
            <b/>
            <sz val="9"/>
            <rFont val="Tahoma"/>
            <charset val="186"/>
          </rPr>
          <t>Autors:</t>
        </r>
        <r>
          <rPr>
            <sz val="9"/>
            <rFont val="Tahoma"/>
            <charset val="186"/>
          </rPr>
          <t xml:space="preserve">
ievada info no tehniskajām datu lapām. Jāatbilst vismaz teh.spec. min. prasībām.</t>
        </r>
      </text>
    </comment>
    <comment ref="R5" authorId="0" shapeId="0" xr:uid="{00000000-0006-0000-0100-000004000000}">
      <text>
        <r>
          <rPr>
            <b/>
            <sz val="9"/>
            <rFont val="Tahoma"/>
            <charset val="186"/>
          </rPr>
          <t>Autors:</t>
        </r>
        <r>
          <rPr>
            <sz val="9"/>
            <rFont val="Tahoma"/>
            <charset val="186"/>
          </rPr>
          <t xml:space="preserve">
ievada info no tehniskajām datu lapām. Jāatbilst vismaz teh.spec. min. prasībām.</t>
        </r>
      </text>
    </comment>
  </commentList>
</comments>
</file>

<file path=xl/sharedStrings.xml><?xml version="1.0" encoding="utf-8"?>
<sst xmlns="http://schemas.openxmlformats.org/spreadsheetml/2006/main" count="148" uniqueCount="98">
  <si>
    <t>N.p.k.</t>
  </si>
  <si>
    <t>Esošais gasimeklis vai spuldzes</t>
  </si>
  <si>
    <t>Esošā situācija</t>
  </si>
  <si>
    <t>Piedāvātais gaismeklis</t>
  </si>
  <si>
    <t>Esošo gaismekļu vai spuldžu skaits, gab.</t>
  </si>
  <si>
    <t>Tehniskās specifikācijas references tabula</t>
  </si>
  <si>
    <t>Montāžas veids</t>
  </si>
  <si>
    <t>Gaismekļa/ spuldzes tips</t>
  </si>
  <si>
    <t>Pašreizējā gaismekļa nominālā jauda,             W</t>
  </si>
  <si>
    <t>Pašreizējā gaismekļa elektroenerģijas zudumi transformatorā,      W</t>
  </si>
  <si>
    <t>Pašreizējā gaismekļa uzstādītā jauda, W</t>
  </si>
  <si>
    <t>Kopējā pašreizējo gaismsmekļu jauda, t.sk. zudumi, W</t>
  </si>
  <si>
    <t>Gaismekļu izmantošanas laiks gadā, h</t>
  </si>
  <si>
    <t>Elektroenerģijas patēriņš gada laikā, kWh</t>
  </si>
  <si>
    <t>Jauno gaismekļu skaits, gab.</t>
  </si>
  <si>
    <t>Gaismekļu izmantošanas laiks, stundas gadā, h</t>
  </si>
  <si>
    <t xml:space="preserve">LED gaismekļa tips, ražotājs, modelis Nr. </t>
  </si>
  <si>
    <t>LED gaismekļa kopējā jauda t.sk zudumi,                  W</t>
  </si>
  <si>
    <t xml:space="preserve">LED gaismekļa gaismas plūsma, Lm </t>
  </si>
  <si>
    <t>LED gaismekļa efektivitāte, Lm/W</t>
  </si>
  <si>
    <t>Gaismekļu efektivitātes aprēķins, Lm/W</t>
  </si>
  <si>
    <t>Kopējā uzstādītā LED gaismekļu jauda, t.sk. zudumi, W</t>
  </si>
  <si>
    <t>Pēc gaismekļu nomaiņas elektroenerģijas patēriņš gada laikā, kWh</t>
  </si>
  <si>
    <t>LED gaismekļu vienības cena bez PVN, EUR</t>
  </si>
  <si>
    <t>LED gaismekļu kopējā cena bez PVN, EUR</t>
  </si>
  <si>
    <t>9
(7+8)</t>
  </si>
  <si>
    <t>10
(3x9)</t>
  </si>
  <si>
    <t>12
(10x11/1000)</t>
  </si>
  <si>
    <t>19 (13x18)</t>
  </si>
  <si>
    <t xml:space="preserve">  20 (13x16)</t>
  </si>
  <si>
    <t>21
(14x20/1000)</t>
  </si>
  <si>
    <t>23(13x22)</t>
  </si>
  <si>
    <t>Panelis (600x600 mm) ar 4x18W T8 tipa 60cm spuldzēm, maiņa uz LED paneli</t>
  </si>
  <si>
    <t>Tabula #1</t>
  </si>
  <si>
    <t>V/A</t>
  </si>
  <si>
    <t>Dienasgaisma</t>
  </si>
  <si>
    <t>Z/A</t>
  </si>
  <si>
    <t>Panelis (300x600 mm) ar 2x18W T8 tipa 60cm spuldzēm vai gaismeklis (300x600 mm) ar 2x18W T8 tipa 60cm spuldzēm, maiņa uz LED paneli</t>
  </si>
  <si>
    <t>Tabula #2</t>
  </si>
  <si>
    <t>Panelis (300x600 mm) ar 2x18W T8 tipa 60cm spuldzēm vai gaismeklis (300x600 mm) ar 2x18W T8 tipa 60cm spuldzēm, spuldžu nomaiņa uz LED</t>
  </si>
  <si>
    <t>Panelis (300x1200 mm) ar 2x36W T8 tipa 120cm spuldzēm, maiņa uz LED paneli</t>
  </si>
  <si>
    <t>Tabula #3</t>
  </si>
  <si>
    <t>Gaismeklis (300x1200 mm) ar 2x36W T8 tipa 120cm spuldzēm, maiņa uz LED paneli</t>
  </si>
  <si>
    <t>Gaismeklis (300x1200 mm) ar 2x36W T8 tipa 120cm spuldzēm, maiņa uz LED gaismekli</t>
  </si>
  <si>
    <t>Tabula  #4</t>
  </si>
  <si>
    <t>Gaismeklis (300x1500 mm) ar 2x58W T8 tipa 150cm spuldzēm, maiņa uz LED gaismekli</t>
  </si>
  <si>
    <t>Tabula  #5</t>
  </si>
  <si>
    <t>Gaismeklis (300x600 mm) ar 2x18W T8 tipa 60cm spuldzēm, maiņa uz LED gaismekli</t>
  </si>
  <si>
    <t>Tabula #6</t>
  </si>
  <si>
    <t>G24 spuldzes gaismeklis, 2x 26W, apaļš ar diametru ~30cm, maiņa uz LED gaismekli</t>
  </si>
  <si>
    <t>Tabula #7a</t>
  </si>
  <si>
    <t>G24</t>
  </si>
  <si>
    <t>G24 spuldzes gaismeklis, 1x 26W, apaļš ar diametru ~25cm, maiņa uz LED gaismekli</t>
  </si>
  <si>
    <t>Tabula #7b</t>
  </si>
  <si>
    <t>G24 spuldzes gaismeklis, 2x 18W, apaļš ar diametru ~16-23cm, maiņa uz LED gaismekli</t>
  </si>
  <si>
    <t>Tabula #7c</t>
  </si>
  <si>
    <t>E27 spuldze, ar jaudu 40-100W, maiņa pret LED spuldzi</t>
  </si>
  <si>
    <t>Tabula #8</t>
  </si>
  <si>
    <t>Kvēlspuldze</t>
  </si>
  <si>
    <t>Dekoratīvas gaismeklis ar E27/E14 40-100W spuldzēm</t>
  </si>
  <si>
    <t>Tabula #10</t>
  </si>
  <si>
    <t>Gaismeklis (300x1200 mm) ar 2x36W T8 tipa 120cm spuldzēm, maiņa uz LED gaismekli, IP65. Montāža mazajā baseinā ar montāžas augstumu 4-5m!</t>
  </si>
  <si>
    <t>Gaismeklis (300x1200 mm) ar 2x36W T8 tipa 120cm spuldzēm, maiņa uz LED gaismekli, IP65. Montāža lielajā baseinā ar montāžas augstumu 5-6m!</t>
  </si>
  <si>
    <t>KOPĀ:</t>
  </si>
  <si>
    <t>-</t>
  </si>
  <si>
    <t>kW</t>
  </si>
  <si>
    <t>Vidējā svērtā gaismekļa efektivitāte, Lm/W:</t>
  </si>
  <si>
    <t xml:space="preserve"> Gaismekļa vienības cenā japaredz šādas izmaksas:</t>
  </si>
  <si>
    <t>1. Esošā gaismekļa vai spuldzes demontāža un utilizācija;</t>
  </si>
  <si>
    <t>2. Jaunā LED gaismekļa vai spuldzes iegādes izmaksas, piegāde līdz Objektam;</t>
  </si>
  <si>
    <t>potenciālās apkārtējās vides bojājumu novēršanas izmaksas, kā arī ja nepieciešam nelielas piekrāsošanas izmaksas ap gaismekļa nomaiņas vietu.</t>
  </si>
  <si>
    <t>4. Gaismekļu vai spuldžu montāžas vietu augstums ir robežās no 2,5m - 3,5m, izņemot, ja tas ir specifiski norādīts atsevišķi!</t>
  </si>
  <si>
    <t>5. Garantijas saistību izpildes izmaksas;</t>
  </si>
  <si>
    <t>6. Finansējuma izmaksas;</t>
  </si>
  <si>
    <t>7. Citas administratīvās izmaksas un nodokļi</t>
  </si>
  <si>
    <t>PIEDĀVĀJUMA VĒRTĒŠANAS kritēriji (saskaņā ar Nolikuma 78.punktā noteikto):</t>
  </si>
  <si>
    <t>A</t>
  </si>
  <si>
    <t>Piedāvātā kopējā līgumcena (euro bez PVN):</t>
  </si>
  <si>
    <t>B</t>
  </si>
  <si>
    <t>Piedāvātā vidējā svērtā gaismekļu efektivitāte (Lm/W):</t>
  </si>
  <si>
    <t>C</t>
  </si>
  <si>
    <t>Piedāvātā gaismekļu kopējā uzstādītā jauda (kW):</t>
  </si>
  <si>
    <t>Elektroenerģijas patēriņa samazinājums pēc projekta:</t>
  </si>
  <si>
    <t>MWh</t>
  </si>
  <si>
    <r>
      <rPr>
        <i/>
        <sz val="12"/>
        <rFont val="Times New Roman"/>
        <charset val="186"/>
      </rPr>
      <t>(elektroenerģijas patēriņa samazinājums pēc projekta īstenošanas = "</t>
    </r>
    <r>
      <rPr>
        <b/>
        <i/>
        <sz val="12"/>
        <rFont val="Times New Roman"/>
        <charset val="186"/>
      </rPr>
      <t>kopējais esošais</t>
    </r>
    <r>
      <rPr>
        <i/>
        <sz val="12"/>
        <rFont val="Times New Roman"/>
        <charset val="186"/>
      </rPr>
      <t xml:space="preserve"> elektroenerģijas patēriņš gada laikā, kWh" - "</t>
    </r>
    <r>
      <rPr>
        <b/>
        <i/>
        <sz val="12"/>
        <rFont val="Times New Roman"/>
        <charset val="186"/>
      </rPr>
      <t xml:space="preserve">kopējais pēc gaismekļu nomaiņas </t>
    </r>
    <r>
      <rPr>
        <i/>
        <sz val="12"/>
        <rFont val="Times New Roman"/>
        <charset val="186"/>
      </rPr>
      <t>elektroenerģijas patēriņš gada laikā, kWh")</t>
    </r>
  </si>
  <si>
    <t>Pakalpojuma sniegšanas termiņš:</t>
  </si>
  <si>
    <t>kalendārie mēneši</t>
  </si>
  <si>
    <t>Ikmēneša maksājums Izpildītājam:</t>
  </si>
  <si>
    <t>EUR/mēnesī (bez PVN)</t>
  </si>
  <si>
    <t>Tabula #9a</t>
  </si>
  <si>
    <t xml:space="preserve">Gaismeklis (300x1200 mm) ar 2x36W T8 tipa 120cm spuldzēm, spuldžu nomaiņa uz LED </t>
  </si>
  <si>
    <t>Tabula #9b</t>
  </si>
  <si>
    <t>MH 400W gaismekļa maiņa pret LED sporta gaismekli. Montāžas augstumu 8m!</t>
  </si>
  <si>
    <t>Tabula  #11</t>
  </si>
  <si>
    <t>MH</t>
  </si>
  <si>
    <t xml:space="preserve">3. Jaunā LED gaismekļa vai spuldzes montāžas izmaksas, kas ieskaita pilnīgi visas ar to saistītās izmaksas: darbs un materiāli, palīgierīces to montāžai, stiprinājumi, atbilstoši vadi un kabeļi līdz 1m garumam uz vienu gaismekli (attiecās uz vietām, kur tas tehniski ir nepieciešams), </t>
  </si>
  <si>
    <r>
      <rPr>
        <sz val="18"/>
        <rFont val="Times New Roman"/>
        <charset val="204"/>
      </rPr>
      <t xml:space="preserve">TĀME
</t>
    </r>
    <r>
      <rPr>
        <sz val="10"/>
        <rFont val="Times New Roman"/>
        <charset val="204"/>
      </rPr>
      <t xml:space="preserve">Atklātam konkursam “Apgaismojuma pilna servisa pakalpojuma nodrošināšana Daugavpils valstspilsētas pašvaldības iestādēs”
</t>
    </r>
    <r>
      <rPr>
        <sz val="10"/>
        <rFont val="Times New Roman"/>
        <charset val="186"/>
      </rPr>
      <t xml:space="preserve">(identifikācijas Nr. </t>
    </r>
    <r>
      <rPr>
        <b/>
        <sz val="10"/>
        <rFont val="Times New Roman"/>
        <charset val="186"/>
      </rPr>
      <t>DVP 2026/179</t>
    </r>
    <r>
      <rPr>
        <sz val="10"/>
        <rFont val="Times New Roman"/>
        <charset val="186"/>
      </rPr>
      <t xml:space="preserve"> )</t>
    </r>
  </si>
  <si>
    <t>6. PIELIKUMS
atklāta konkursa nolikumam
„Par apgaismojuma pilna servisa pakalpojuma nodrošināšanu 
Daugavpils valstspilsētas pašvaldības iestādēs”
identifikācijas Nr. DVP 2026/179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</si>
</sst>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8">
    <font>
      <sz val="11"/>
      <color theme="1"/>
      <name val="Calibri"/>
      <charset val="134"/>
      <scheme val="minor"/>
    </font>
    <font>
      <sz val="10"/>
      <name val="Arial"/>
      <charset val="186"/>
    </font>
    <font>
      <sz val="10"/>
      <name val="Times New Roman"/>
      <charset val="134"/>
    </font>
    <font>
      <b/>
      <sz val="12"/>
      <name val="Times New Roman"/>
      <charset val="204"/>
    </font>
    <font>
      <sz val="18"/>
      <name val="Times New Roman"/>
      <charset val="186"/>
    </font>
    <font>
      <b/>
      <sz val="9"/>
      <name val="Times New Roman"/>
      <charset val="204"/>
    </font>
    <font>
      <b/>
      <sz val="9"/>
      <name val="Times New Roman"/>
      <charset val="186"/>
    </font>
    <font>
      <b/>
      <i/>
      <sz val="8"/>
      <name val="Times New Roman"/>
      <charset val="186"/>
    </font>
    <font>
      <sz val="9"/>
      <name val="Times New Roman"/>
      <charset val="186"/>
    </font>
    <font>
      <sz val="9"/>
      <name val="Times New Roman"/>
      <charset val="204"/>
    </font>
    <font>
      <sz val="7"/>
      <name val="Times New Roman"/>
      <charset val="204"/>
    </font>
    <font>
      <sz val="9"/>
      <color theme="1"/>
      <name val="Times New Roman"/>
      <charset val="204"/>
    </font>
    <font>
      <sz val="10"/>
      <name val="Times New Roman"/>
      <charset val="186"/>
    </font>
    <font>
      <sz val="10"/>
      <color theme="1"/>
      <name val="Times New Roman"/>
      <charset val="186"/>
    </font>
    <font>
      <b/>
      <sz val="10"/>
      <name val="Times New Roman"/>
      <charset val="186"/>
    </font>
    <font>
      <b/>
      <sz val="10"/>
      <color rgb="FFC00000"/>
      <name val="Times New Roman"/>
      <charset val="186"/>
    </font>
    <font>
      <b/>
      <sz val="9"/>
      <color rgb="FFC00000"/>
      <name val="Times New Roman"/>
      <charset val="186"/>
    </font>
    <font>
      <b/>
      <sz val="9"/>
      <color rgb="FFFF0000"/>
      <name val="Times New Roman"/>
      <charset val="204"/>
    </font>
    <font>
      <b/>
      <sz val="10"/>
      <name val="Times New Roman"/>
      <charset val="134"/>
    </font>
    <font>
      <b/>
      <sz val="10"/>
      <name val="Arial"/>
      <charset val="186"/>
    </font>
    <font>
      <sz val="10"/>
      <color theme="1"/>
      <name val="Times New Roman"/>
      <charset val="134"/>
    </font>
    <font>
      <sz val="11"/>
      <name val="Times New Roman"/>
      <charset val="134"/>
    </font>
    <font>
      <b/>
      <sz val="12"/>
      <name val="Times New Roman"/>
      <charset val="186"/>
    </font>
    <font>
      <sz val="12"/>
      <name val="Arial"/>
      <charset val="186"/>
    </font>
    <font>
      <b/>
      <i/>
      <sz val="12"/>
      <name val="Times New Roman"/>
      <charset val="186"/>
    </font>
    <font>
      <i/>
      <sz val="12"/>
      <name val="Times New Roman"/>
      <charset val="186"/>
    </font>
    <font>
      <b/>
      <sz val="12"/>
      <color rgb="FFFF0000"/>
      <name val="Times New Roman"/>
      <charset val="186"/>
    </font>
    <font>
      <sz val="10"/>
      <name val="Arial"/>
      <charset val="204"/>
    </font>
    <font>
      <sz val="11"/>
      <color theme="1"/>
      <name val="Calibri"/>
      <charset val="186"/>
      <scheme val="minor"/>
    </font>
    <font>
      <sz val="10"/>
      <name val="Helv"/>
      <charset val="134"/>
    </font>
    <font>
      <sz val="18"/>
      <name val="Times New Roman"/>
      <charset val="204"/>
    </font>
    <font>
      <sz val="10"/>
      <name val="Times New Roman"/>
      <charset val="204"/>
    </font>
    <font>
      <i/>
      <sz val="11"/>
      <name val="Times New Roman"/>
      <charset val="204"/>
    </font>
    <font>
      <b/>
      <sz val="9"/>
      <name val="Tahoma"/>
      <charset val="186"/>
    </font>
    <font>
      <sz val="9"/>
      <name val="Tahoma"/>
      <charset val="186"/>
    </font>
    <font>
      <sz val="11"/>
      <color theme="1"/>
      <name val="Calibri"/>
      <charset val="134"/>
      <scheme val="minor"/>
    </font>
    <font>
      <sz val="10"/>
      <color theme="1"/>
      <name val="Times New Roman"/>
      <family val="1"/>
      <charset val="186"/>
    </font>
    <font>
      <sz val="9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0">
    <xf numFmtId="0" fontId="0" fillId="0" borderId="0"/>
    <xf numFmtId="9" fontId="35" fillId="0" borderId="0" applyFont="0" applyFill="0" applyBorder="0" applyAlignment="0" applyProtection="0">
      <alignment vertical="center"/>
    </xf>
    <xf numFmtId="0" fontId="1" fillId="0" borderId="0"/>
    <xf numFmtId="0" fontId="27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9" fillId="0" borderId="0"/>
    <xf numFmtId="0" fontId="27" fillId="0" borderId="0"/>
  </cellStyleXfs>
  <cellXfs count="157">
    <xf numFmtId="0" fontId="0" fillId="0" borderId="0" xfId="0"/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left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0" xfId="0" applyFont="1" applyProtection="1">
      <protection locked="0"/>
    </xf>
    <xf numFmtId="0" fontId="7" fillId="2" borderId="17" xfId="0" applyFont="1" applyFill="1" applyBorder="1" applyAlignment="1" applyProtection="1">
      <alignment horizontal="center" vertical="center" wrapText="1"/>
      <protection locked="0"/>
    </xf>
    <xf numFmtId="1" fontId="2" fillId="2" borderId="19" xfId="0" applyNumberFormat="1" applyFont="1" applyFill="1" applyBorder="1" applyAlignment="1">
      <alignment horizontal="center" vertical="center"/>
    </xf>
    <xf numFmtId="0" fontId="9" fillId="2" borderId="19" xfId="0" applyFont="1" applyFill="1" applyBorder="1" applyAlignment="1" applyProtection="1">
      <alignment horizontal="center" vertical="center" wrapText="1"/>
      <protection locked="0"/>
    </xf>
    <xf numFmtId="2" fontId="11" fillId="2" borderId="22" xfId="0" applyNumberFormat="1" applyFont="1" applyFill="1" applyBorder="1" applyAlignment="1" applyProtection="1">
      <alignment horizontal="center" vertical="center"/>
      <protection locked="0"/>
    </xf>
    <xf numFmtId="1" fontId="2" fillId="2" borderId="24" xfId="0" applyNumberFormat="1" applyFont="1" applyFill="1" applyBorder="1" applyAlignment="1">
      <alignment horizontal="center" vertical="center"/>
    </xf>
    <xf numFmtId="0" fontId="9" fillId="2" borderId="24" xfId="0" applyFont="1" applyFill="1" applyBorder="1" applyAlignment="1" applyProtection="1">
      <alignment horizontal="center" vertical="center" wrapText="1"/>
      <protection locked="0"/>
    </xf>
    <xf numFmtId="1" fontId="12" fillId="2" borderId="24" xfId="0" applyNumberFormat="1" applyFont="1" applyFill="1" applyBorder="1" applyAlignment="1">
      <alignment horizontal="center" vertical="center"/>
    </xf>
    <xf numFmtId="0" fontId="9" fillId="2" borderId="27" xfId="0" applyFont="1" applyFill="1" applyBorder="1" applyAlignment="1" applyProtection="1">
      <alignment horizontal="center" vertical="center" wrapText="1"/>
      <protection locked="0"/>
    </xf>
    <xf numFmtId="2" fontId="15" fillId="2" borderId="29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right" vertical="center"/>
      <protection locked="0"/>
    </xf>
    <xf numFmtId="2" fontId="5" fillId="0" borderId="0" xfId="0" applyNumberFormat="1" applyFont="1" applyAlignment="1" applyProtection="1">
      <alignment horizontal="center" vertical="center"/>
      <protection locked="0"/>
    </xf>
    <xf numFmtId="0" fontId="5" fillId="2" borderId="0" xfId="0" applyFont="1" applyFill="1" applyAlignment="1">
      <alignment horizontal="center" vertical="center"/>
    </xf>
    <xf numFmtId="0" fontId="6" fillId="0" borderId="0" xfId="0" applyFont="1" applyAlignment="1" applyProtection="1">
      <alignment horizontal="right"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9" fillId="0" borderId="0" xfId="0" applyFont="1" applyAlignment="1" applyProtection="1">
      <alignment horizontal="left"/>
      <protection locked="0"/>
    </xf>
    <xf numFmtId="1" fontId="17" fillId="0" borderId="0" xfId="0" applyNumberFormat="1" applyFont="1" applyAlignment="1" applyProtection="1">
      <alignment horizontal="center" vertical="center"/>
      <protection locked="0"/>
    </xf>
    <xf numFmtId="164" fontId="9" fillId="0" borderId="0" xfId="0" applyNumberFormat="1" applyFont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9" fillId="0" borderId="0" xfId="0" applyFont="1" applyProtection="1">
      <protection locked="0"/>
    </xf>
    <xf numFmtId="2" fontId="17" fillId="0" borderId="0" xfId="0" applyNumberFormat="1" applyFont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horizontal="left"/>
      <protection locked="0"/>
    </xf>
    <xf numFmtId="1" fontId="1" fillId="0" borderId="0" xfId="0" applyNumberFormat="1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right" vertical="center"/>
      <protection locked="0"/>
    </xf>
    <xf numFmtId="0" fontId="19" fillId="0" borderId="0" xfId="0" applyFont="1" applyAlignment="1" applyProtection="1">
      <alignment horizontal="center" vertical="center"/>
      <protection locked="0"/>
    </xf>
    <xf numFmtId="0" fontId="19" fillId="0" borderId="0" xfId="0" applyFont="1" applyAlignment="1" applyProtection="1">
      <alignment horizontal="right" vertical="center"/>
      <protection locked="0"/>
    </xf>
    <xf numFmtId="0" fontId="2" fillId="0" borderId="0" xfId="0" applyFont="1" applyAlignment="1" applyProtection="1">
      <alignment horizontal="left"/>
      <protection locked="0"/>
    </xf>
    <xf numFmtId="2" fontId="19" fillId="0" borderId="0" xfId="0" applyNumberFormat="1" applyFont="1" applyProtection="1">
      <protection locked="0"/>
    </xf>
    <xf numFmtId="0" fontId="20" fillId="0" borderId="0" xfId="0" applyFont="1"/>
    <xf numFmtId="9" fontId="19" fillId="0" borderId="0" xfId="1" applyFont="1" applyFill="1" applyAlignment="1" applyProtection="1">
      <protection locked="0"/>
    </xf>
    <xf numFmtId="0" fontId="19" fillId="0" borderId="0" xfId="0" applyFont="1" applyProtection="1">
      <protection locked="0"/>
    </xf>
    <xf numFmtId="2" fontId="1" fillId="0" borderId="0" xfId="0" applyNumberFormat="1" applyFont="1" applyAlignment="1" applyProtection="1">
      <alignment horizontal="center" vertical="center"/>
      <protection locked="0"/>
    </xf>
    <xf numFmtId="2" fontId="19" fillId="0" borderId="0" xfId="0" applyNumberFormat="1" applyFont="1" applyAlignment="1" applyProtection="1">
      <alignment horizontal="right" vertical="center"/>
      <protection locked="0"/>
    </xf>
    <xf numFmtId="0" fontId="12" fillId="0" borderId="0" xfId="0" applyFont="1" applyAlignment="1">
      <alignment horizontal="left" vertical="center"/>
    </xf>
    <xf numFmtId="0" fontId="21" fillId="0" borderId="0" xfId="0" applyFont="1" applyAlignment="1" applyProtection="1">
      <alignment horizontal="left"/>
      <protection locked="0"/>
    </xf>
    <xf numFmtId="0" fontId="22" fillId="0" borderId="0" xfId="0" applyFont="1" applyAlignment="1" applyProtection="1">
      <alignment horizontal="left" vertical="center"/>
      <protection locked="0"/>
    </xf>
    <xf numFmtId="0" fontId="22" fillId="0" borderId="0" xfId="0" applyFont="1" applyAlignment="1" applyProtection="1">
      <alignment vertical="center" wrapText="1"/>
      <protection locked="0"/>
    </xf>
    <xf numFmtId="0" fontId="22" fillId="0" borderId="24" xfId="0" applyFont="1" applyBorder="1" applyAlignment="1" applyProtection="1">
      <alignment horizontal="center" vertical="center"/>
      <protection locked="0"/>
    </xf>
    <xf numFmtId="2" fontId="22" fillId="0" borderId="24" xfId="0" applyNumberFormat="1" applyFont="1" applyBorder="1" applyAlignment="1" applyProtection="1">
      <alignment vertical="center" wrapText="1"/>
      <protection locked="0"/>
    </xf>
    <xf numFmtId="0" fontId="22" fillId="0" borderId="32" xfId="0" applyFont="1" applyBorder="1" applyAlignment="1">
      <alignment horizontal="left"/>
    </xf>
    <xf numFmtId="0" fontId="23" fillId="0" borderId="32" xfId="0" applyFont="1" applyBorder="1"/>
    <xf numFmtId="0" fontId="22" fillId="0" borderId="32" xfId="0" applyFont="1" applyBorder="1" applyAlignment="1">
      <alignment horizontal="right"/>
    </xf>
    <xf numFmtId="4" fontId="22" fillId="0" borderId="32" xfId="0" applyNumberFormat="1" applyFont="1" applyBorder="1" applyAlignment="1">
      <alignment horizontal="center" vertical="center"/>
    </xf>
    <xf numFmtId="2" fontId="24" fillId="0" borderId="32" xfId="0" applyNumberFormat="1" applyFont="1" applyBorder="1" applyAlignment="1">
      <alignment horizontal="center" vertical="center"/>
    </xf>
    <xf numFmtId="0" fontId="22" fillId="0" borderId="34" xfId="0" applyFont="1" applyBorder="1" applyAlignment="1" applyProtection="1">
      <alignment horizontal="left"/>
      <protection locked="0"/>
    </xf>
    <xf numFmtId="0" fontId="23" fillId="0" borderId="34" xfId="0" applyFont="1" applyBorder="1" applyProtection="1">
      <protection locked="0"/>
    </xf>
    <xf numFmtId="0" fontId="22" fillId="0" borderId="34" xfId="0" applyFont="1" applyBorder="1" applyAlignment="1" applyProtection="1">
      <alignment horizontal="right"/>
      <protection locked="0"/>
    </xf>
    <xf numFmtId="1" fontId="26" fillId="0" borderId="34" xfId="0" applyNumberFormat="1" applyFont="1" applyBorder="1" applyAlignment="1">
      <alignment horizontal="center" vertical="center"/>
    </xf>
    <xf numFmtId="2" fontId="24" fillId="0" borderId="34" xfId="0" applyNumberFormat="1" applyFont="1" applyBorder="1" applyAlignment="1">
      <alignment horizontal="left" vertical="center"/>
    </xf>
    <xf numFmtId="0" fontId="23" fillId="0" borderId="34" xfId="0" applyFont="1" applyBorder="1" applyAlignment="1" applyProtection="1">
      <alignment horizontal="left"/>
      <protection locked="0"/>
    </xf>
    <xf numFmtId="3" fontId="22" fillId="0" borderId="34" xfId="0" applyNumberFormat="1" applyFont="1" applyBorder="1" applyAlignment="1">
      <alignment horizontal="center" vertical="center"/>
    </xf>
    <xf numFmtId="1" fontId="36" fillId="2" borderId="24" xfId="0" applyNumberFormat="1" applyFont="1" applyFill="1" applyBorder="1" applyAlignment="1">
      <alignment horizontal="center" vertical="center"/>
    </xf>
    <xf numFmtId="0" fontId="5" fillId="2" borderId="9" xfId="0" applyFont="1" applyFill="1" applyBorder="1" applyAlignment="1" applyProtection="1">
      <alignment horizontal="center" vertical="center" wrapText="1"/>
      <protection locked="0"/>
    </xf>
    <xf numFmtId="1" fontId="5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9" xfId="0" applyFont="1" applyFill="1" applyBorder="1" applyAlignment="1" applyProtection="1">
      <alignment horizontal="center" vertical="center" wrapText="1"/>
      <protection locked="0"/>
    </xf>
    <xf numFmtId="0" fontId="5" fillId="2" borderId="12" xfId="0" applyFont="1" applyFill="1" applyBorder="1" applyAlignment="1" applyProtection="1">
      <alignment horizontal="center" vertical="center" wrapText="1"/>
      <protection locked="0"/>
    </xf>
    <xf numFmtId="0" fontId="7" fillId="2" borderId="13" xfId="0" applyFont="1" applyFill="1" applyBorder="1" applyAlignment="1" applyProtection="1">
      <alignment horizontal="center" vertical="center"/>
      <protection locked="0"/>
    </xf>
    <xf numFmtId="0" fontId="7" fillId="2" borderId="14" xfId="0" applyFont="1" applyFill="1" applyBorder="1" applyAlignment="1" applyProtection="1">
      <alignment horizontal="center" vertical="center"/>
      <protection locked="0"/>
    </xf>
    <xf numFmtId="0" fontId="7" fillId="2" borderId="14" xfId="0" applyFont="1" applyFill="1" applyBorder="1" applyAlignment="1" applyProtection="1">
      <alignment horizontal="center" vertical="center" wrapText="1"/>
      <protection locked="0"/>
    </xf>
    <xf numFmtId="1" fontId="7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8" fillId="2" borderId="18" xfId="0" applyFont="1" applyFill="1" applyBorder="1" applyAlignment="1" applyProtection="1">
      <alignment horizontal="center" vertical="center" wrapText="1"/>
      <protection locked="0"/>
    </xf>
    <xf numFmtId="0" fontId="2" fillId="2" borderId="19" xfId="0" applyFont="1" applyFill="1" applyBorder="1" applyAlignment="1">
      <alignment horizontal="left" vertical="center" wrapText="1"/>
    </xf>
    <xf numFmtId="0" fontId="9" fillId="2" borderId="19" xfId="0" applyFont="1" applyFill="1" applyBorder="1" applyAlignment="1" applyProtection="1">
      <alignment horizontal="center" vertical="center"/>
      <protection locked="0"/>
    </xf>
    <xf numFmtId="164" fontId="9" fillId="2" borderId="19" xfId="0" applyNumberFormat="1" applyFont="1" applyFill="1" applyBorder="1" applyAlignment="1">
      <alignment horizontal="center" vertical="center"/>
    </xf>
    <xf numFmtId="2" fontId="9" fillId="2" borderId="19" xfId="0" applyNumberFormat="1" applyFont="1" applyFill="1" applyBorder="1" applyAlignment="1">
      <alignment horizontal="center" vertical="center"/>
    </xf>
    <xf numFmtId="0" fontId="9" fillId="2" borderId="19" xfId="0" applyFont="1" applyFill="1" applyBorder="1" applyAlignment="1">
      <alignment horizontal="center" vertical="center" wrapText="1"/>
    </xf>
    <xf numFmtId="1" fontId="9" fillId="2" borderId="19" xfId="0" applyNumberFormat="1" applyFont="1" applyFill="1" applyBorder="1" applyAlignment="1">
      <alignment horizontal="center" vertical="center" wrapText="1"/>
    </xf>
    <xf numFmtId="0" fontId="10" fillId="2" borderId="19" xfId="0" applyFont="1" applyFill="1" applyBorder="1" applyAlignment="1" applyProtection="1">
      <alignment horizontal="center" vertical="center" wrapText="1"/>
      <protection locked="0"/>
    </xf>
    <xf numFmtId="4" fontId="9" fillId="2" borderId="19" xfId="0" applyNumberFormat="1" applyFont="1" applyFill="1" applyBorder="1" applyAlignment="1" applyProtection="1">
      <alignment horizontal="center" vertical="center" wrapText="1"/>
      <protection locked="0"/>
    </xf>
    <xf numFmtId="2" fontId="11" fillId="2" borderId="19" xfId="0" applyNumberFormat="1" applyFont="1" applyFill="1" applyBorder="1" applyAlignment="1" applyProtection="1">
      <alignment horizontal="center" vertical="center"/>
      <protection locked="0"/>
    </xf>
    <xf numFmtId="0" fontId="8" fillId="2" borderId="23" xfId="0" applyFont="1" applyFill="1" applyBorder="1" applyAlignment="1" applyProtection="1">
      <alignment horizontal="center" vertical="center" wrapText="1"/>
      <protection locked="0"/>
    </xf>
    <xf numFmtId="0" fontId="2" fillId="2" borderId="24" xfId="0" applyFont="1" applyFill="1" applyBorder="1" applyAlignment="1">
      <alignment horizontal="left" vertical="center" wrapText="1"/>
    </xf>
    <xf numFmtId="0" fontId="9" fillId="2" borderId="24" xfId="0" applyFont="1" applyFill="1" applyBorder="1" applyAlignment="1" applyProtection="1">
      <alignment horizontal="center" vertical="center"/>
      <protection locked="0"/>
    </xf>
    <xf numFmtId="164" fontId="9" fillId="2" borderId="24" xfId="0" applyNumberFormat="1" applyFont="1" applyFill="1" applyBorder="1" applyAlignment="1">
      <alignment horizontal="center" vertical="center"/>
    </xf>
    <xf numFmtId="2" fontId="9" fillId="2" borderId="24" xfId="0" applyNumberFormat="1" applyFont="1" applyFill="1" applyBorder="1" applyAlignment="1">
      <alignment horizontal="center" vertical="center"/>
    </xf>
    <xf numFmtId="0" fontId="9" fillId="2" borderId="24" xfId="0" applyFont="1" applyFill="1" applyBorder="1" applyAlignment="1">
      <alignment horizontal="center" vertical="center" wrapText="1"/>
    </xf>
    <xf numFmtId="1" fontId="9" fillId="2" borderId="24" xfId="0" applyNumberFormat="1" applyFont="1" applyFill="1" applyBorder="1" applyAlignment="1">
      <alignment horizontal="center" vertical="center" wrapText="1"/>
    </xf>
    <xf numFmtId="0" fontId="10" fillId="2" borderId="24" xfId="0" applyFont="1" applyFill="1" applyBorder="1" applyAlignment="1" applyProtection="1">
      <alignment horizontal="center" vertical="center" wrapText="1"/>
      <protection locked="0"/>
    </xf>
    <xf numFmtId="2" fontId="11" fillId="2" borderId="24" xfId="0" applyNumberFormat="1" applyFont="1" applyFill="1" applyBorder="1" applyAlignment="1" applyProtection="1">
      <alignment horizontal="center" vertical="center"/>
      <protection locked="0"/>
    </xf>
    <xf numFmtId="0" fontId="36" fillId="2" borderId="24" xfId="0" applyFont="1" applyFill="1" applyBorder="1" applyAlignment="1">
      <alignment horizontal="left" vertical="center" wrapText="1"/>
    </xf>
    <xf numFmtId="0" fontId="37" fillId="2" borderId="24" xfId="0" applyFont="1" applyFill="1" applyBorder="1" applyAlignment="1" applyProtection="1">
      <alignment horizontal="center" vertical="center"/>
      <protection locked="0"/>
    </xf>
    <xf numFmtId="164" fontId="37" fillId="2" borderId="24" xfId="0" applyNumberFormat="1" applyFont="1" applyFill="1" applyBorder="1" applyAlignment="1">
      <alignment horizontal="center" vertical="center"/>
    </xf>
    <xf numFmtId="2" fontId="37" fillId="2" borderId="24" xfId="0" applyNumberFormat="1" applyFont="1" applyFill="1" applyBorder="1" applyAlignment="1">
      <alignment horizontal="center" vertical="center"/>
    </xf>
    <xf numFmtId="0" fontId="37" fillId="2" borderId="24" xfId="0" applyFont="1" applyFill="1" applyBorder="1" applyAlignment="1">
      <alignment horizontal="center" vertical="center" wrapText="1"/>
    </xf>
    <xf numFmtId="0" fontId="8" fillId="2" borderId="25" xfId="0" applyFont="1" applyFill="1" applyBorder="1" applyAlignment="1" applyProtection="1">
      <alignment horizontal="center" vertical="center" wrapText="1"/>
      <protection locked="0"/>
    </xf>
    <xf numFmtId="0" fontId="13" fillId="2" borderId="24" xfId="0" applyFont="1" applyFill="1" applyBorder="1" applyAlignment="1">
      <alignment horizontal="left" vertical="center" wrapText="1"/>
    </xf>
    <xf numFmtId="1" fontId="13" fillId="2" borderId="24" xfId="0" applyNumberFormat="1" applyFont="1" applyFill="1" applyBorder="1" applyAlignment="1">
      <alignment horizontal="center" vertical="center"/>
    </xf>
    <xf numFmtId="0" fontId="8" fillId="2" borderId="26" xfId="0" applyFont="1" applyFill="1" applyBorder="1" applyAlignment="1" applyProtection="1">
      <alignment horizontal="center" vertical="center" wrapText="1"/>
      <protection locked="0"/>
    </xf>
    <xf numFmtId="0" fontId="13" fillId="2" borderId="27" xfId="0" applyFont="1" applyFill="1" applyBorder="1" applyAlignment="1">
      <alignment horizontal="left" vertical="center" wrapText="1"/>
    </xf>
    <xf numFmtId="1" fontId="13" fillId="2" borderId="27" xfId="0" applyNumberFormat="1" applyFont="1" applyFill="1" applyBorder="1" applyAlignment="1">
      <alignment horizontal="center" vertical="center"/>
    </xf>
    <xf numFmtId="1" fontId="2" fillId="2" borderId="27" xfId="0" applyNumberFormat="1" applyFont="1" applyFill="1" applyBorder="1" applyAlignment="1">
      <alignment horizontal="center" vertical="center"/>
    </xf>
    <xf numFmtId="0" fontId="9" fillId="2" borderId="27" xfId="0" applyFont="1" applyFill="1" applyBorder="1" applyAlignment="1" applyProtection="1">
      <alignment horizontal="center" vertical="center"/>
      <protection locked="0"/>
    </xf>
    <xf numFmtId="164" fontId="9" fillId="2" borderId="27" xfId="0" applyNumberFormat="1" applyFont="1" applyFill="1" applyBorder="1" applyAlignment="1">
      <alignment horizontal="center" vertical="center"/>
    </xf>
    <xf numFmtId="2" fontId="9" fillId="2" borderId="27" xfId="0" applyNumberFormat="1" applyFont="1" applyFill="1" applyBorder="1" applyAlignment="1">
      <alignment horizontal="center" vertical="center"/>
    </xf>
    <xf numFmtId="0" fontId="9" fillId="2" borderId="27" xfId="0" applyFont="1" applyFill="1" applyBorder="1" applyAlignment="1">
      <alignment horizontal="center" vertical="center" wrapText="1"/>
    </xf>
    <xf numFmtId="1" fontId="9" fillId="2" borderId="27" xfId="0" applyNumberFormat="1" applyFont="1" applyFill="1" applyBorder="1" applyAlignment="1">
      <alignment horizontal="center" vertical="center" wrapText="1"/>
    </xf>
    <xf numFmtId="0" fontId="10" fillId="2" borderId="27" xfId="0" applyFont="1" applyFill="1" applyBorder="1" applyAlignment="1" applyProtection="1">
      <alignment horizontal="center" vertical="center" wrapText="1"/>
      <protection locked="0"/>
    </xf>
    <xf numFmtId="2" fontId="11" fillId="2" borderId="27" xfId="0" applyNumberFormat="1" applyFont="1" applyFill="1" applyBorder="1" applyAlignment="1" applyProtection="1">
      <alignment horizontal="center" vertical="center"/>
      <protection locked="0"/>
    </xf>
    <xf numFmtId="0" fontId="37" fillId="2" borderId="26" xfId="0" applyFont="1" applyFill="1" applyBorder="1" applyAlignment="1" applyProtection="1">
      <alignment horizontal="center" vertical="center" wrapText="1"/>
      <protection locked="0"/>
    </xf>
    <xf numFmtId="0" fontId="36" fillId="2" borderId="27" xfId="0" applyFont="1" applyFill="1" applyBorder="1" applyAlignment="1">
      <alignment horizontal="left" vertical="center" wrapText="1"/>
    </xf>
    <xf numFmtId="1" fontId="36" fillId="2" borderId="27" xfId="0" applyNumberFormat="1" applyFont="1" applyFill="1" applyBorder="1" applyAlignment="1">
      <alignment horizontal="center" vertical="center"/>
    </xf>
    <xf numFmtId="0" fontId="37" fillId="2" borderId="27" xfId="0" applyFont="1" applyFill="1" applyBorder="1" applyAlignment="1" applyProtection="1">
      <alignment horizontal="center" vertical="center"/>
      <protection locked="0"/>
    </xf>
    <xf numFmtId="164" fontId="37" fillId="2" borderId="27" xfId="0" applyNumberFormat="1" applyFont="1" applyFill="1" applyBorder="1" applyAlignment="1">
      <alignment horizontal="center" vertical="center"/>
    </xf>
    <xf numFmtId="2" fontId="37" fillId="2" borderId="27" xfId="0" applyNumberFormat="1" applyFont="1" applyFill="1" applyBorder="1" applyAlignment="1">
      <alignment horizontal="center" vertical="center"/>
    </xf>
    <xf numFmtId="0" fontId="37" fillId="2" borderId="27" xfId="0" applyFont="1" applyFill="1" applyBorder="1" applyAlignment="1">
      <alignment horizontal="center" vertical="center" wrapText="1"/>
    </xf>
    <xf numFmtId="1" fontId="6" fillId="2" borderId="29" xfId="0" applyNumberFormat="1" applyFont="1" applyFill="1" applyBorder="1" applyAlignment="1">
      <alignment horizontal="center" vertical="center"/>
    </xf>
    <xf numFmtId="1" fontId="6" fillId="2" borderId="30" xfId="0" applyNumberFormat="1" applyFont="1" applyFill="1" applyBorder="1" applyAlignment="1">
      <alignment horizontal="center" vertical="center"/>
    </xf>
    <xf numFmtId="0" fontId="6" fillId="2" borderId="30" xfId="0" applyFont="1" applyFill="1" applyBorder="1" applyAlignment="1">
      <alignment horizontal="center" vertical="center"/>
    </xf>
    <xf numFmtId="1" fontId="6" fillId="2" borderId="13" xfId="0" applyNumberFormat="1" applyFont="1" applyFill="1" applyBorder="1" applyAlignment="1">
      <alignment horizontal="center" vertical="center"/>
    </xf>
    <xf numFmtId="0" fontId="12" fillId="2" borderId="29" xfId="0" applyFont="1" applyFill="1" applyBorder="1" applyAlignment="1">
      <alignment horizontal="center" vertical="center" wrapText="1"/>
    </xf>
    <xf numFmtId="0" fontId="12" fillId="2" borderId="29" xfId="0" applyFont="1" applyFill="1" applyBorder="1" applyAlignment="1" applyProtection="1">
      <alignment horizontal="center" vertical="center" wrapText="1"/>
      <protection locked="0"/>
    </xf>
    <xf numFmtId="2" fontId="13" fillId="2" borderId="16" xfId="0" applyNumberFormat="1" applyFont="1" applyFill="1" applyBorder="1" applyAlignment="1" applyProtection="1">
      <alignment horizontal="center" vertical="center"/>
      <protection locked="0"/>
    </xf>
    <xf numFmtId="1" fontId="14" fillId="2" borderId="14" xfId="0" applyNumberFormat="1" applyFont="1" applyFill="1" applyBorder="1" applyAlignment="1">
      <alignment horizontal="center" vertical="center" wrapText="1"/>
    </xf>
    <xf numFmtId="1" fontId="14" fillId="2" borderId="29" xfId="0" applyNumberFormat="1" applyFont="1" applyFill="1" applyBorder="1" applyAlignment="1">
      <alignment horizontal="center" vertical="center" wrapText="1"/>
    </xf>
    <xf numFmtId="2" fontId="13" fillId="2" borderId="31" xfId="0" applyNumberFormat="1" applyFont="1" applyFill="1" applyBorder="1" applyAlignment="1" applyProtection="1">
      <alignment horizontal="center" vertical="center"/>
      <protection locked="0"/>
    </xf>
    <xf numFmtId="0" fontId="9" fillId="2" borderId="0" xfId="0" applyFont="1" applyFill="1" applyAlignment="1" applyProtection="1">
      <alignment horizontal="center" vertical="center"/>
      <protection locked="0"/>
    </xf>
    <xf numFmtId="0" fontId="9" fillId="2" borderId="0" xfId="0" applyFont="1" applyFill="1" applyAlignment="1" applyProtection="1">
      <alignment horizontal="left" vertical="center" wrapText="1"/>
      <protection locked="0"/>
    </xf>
    <xf numFmtId="1" fontId="5" fillId="2" borderId="0" xfId="0" applyNumberFormat="1" applyFont="1" applyFill="1" applyAlignment="1">
      <alignment horizontal="center" vertical="center"/>
    </xf>
    <xf numFmtId="0" fontId="5" fillId="2" borderId="0" xfId="0" applyFont="1" applyFill="1" applyAlignment="1" applyProtection="1">
      <alignment horizontal="center" vertical="center"/>
      <protection locked="0"/>
    </xf>
    <xf numFmtId="0" fontId="5" fillId="2" borderId="0" xfId="0" applyFont="1" applyFill="1" applyAlignment="1" applyProtection="1">
      <alignment horizontal="right" vertical="center"/>
      <protection locked="0"/>
    </xf>
    <xf numFmtId="0" fontId="16" fillId="2" borderId="29" xfId="0" applyFont="1" applyFill="1" applyBorder="1" applyAlignment="1">
      <alignment horizontal="center" vertical="center"/>
    </xf>
    <xf numFmtId="2" fontId="5" fillId="2" borderId="0" xfId="0" applyNumberFormat="1" applyFont="1" applyFill="1" applyAlignment="1" applyProtection="1">
      <alignment horizontal="center" vertical="center"/>
      <protection locked="0"/>
    </xf>
    <xf numFmtId="0" fontId="9" fillId="2" borderId="0" xfId="0" applyFont="1" applyFill="1" applyAlignment="1" applyProtection="1">
      <alignment horizontal="center" vertical="center" wrapText="1"/>
      <protection locked="0"/>
    </xf>
    <xf numFmtId="0" fontId="6" fillId="2" borderId="0" xfId="0" applyFont="1" applyFill="1" applyAlignment="1" applyProtection="1">
      <alignment horizontal="right" vertical="center"/>
      <protection locked="0"/>
    </xf>
    <xf numFmtId="2" fontId="15" fillId="2" borderId="29" xfId="0" applyNumberFormat="1" applyFont="1" applyFill="1" applyBorder="1" applyAlignment="1" applyProtection="1">
      <alignment horizontal="center" vertical="center" wrapText="1"/>
      <protection locked="0"/>
    </xf>
    <xf numFmtId="2" fontId="5" fillId="2" borderId="0" xfId="0" applyNumberFormat="1" applyFont="1" applyFill="1" applyAlignment="1" applyProtection="1">
      <alignment horizontal="center" vertical="center" wrapText="1"/>
      <protection locked="0"/>
    </xf>
    <xf numFmtId="0" fontId="9" fillId="2" borderId="0" xfId="2" applyFont="1" applyFill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wrapText="1"/>
      <protection locked="0"/>
    </xf>
    <xf numFmtId="0" fontId="4" fillId="0" borderId="0" xfId="0" applyFont="1" applyAlignment="1" applyProtection="1">
      <alignment horizontal="center"/>
      <protection locked="0"/>
    </xf>
    <xf numFmtId="0" fontId="5" fillId="2" borderId="3" xfId="0" applyFont="1" applyFill="1" applyBorder="1" applyAlignment="1" applyProtection="1">
      <alignment horizontal="center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5" fillId="2" borderId="5" xfId="0" applyFont="1" applyFill="1" applyBorder="1" applyAlignment="1" applyProtection="1">
      <alignment horizontal="center" vertical="center" wrapText="1"/>
      <protection locked="0"/>
    </xf>
    <xf numFmtId="0" fontId="5" fillId="2" borderId="6" xfId="0" applyFont="1" applyFill="1" applyBorder="1" applyAlignment="1" applyProtection="1">
      <alignment horizontal="center" vertical="center" wrapText="1"/>
      <protection locked="0"/>
    </xf>
    <xf numFmtId="0" fontId="5" fillId="2" borderId="10" xfId="0" applyFont="1" applyFill="1" applyBorder="1" applyAlignment="1" applyProtection="1">
      <alignment horizontal="center" vertical="center" wrapText="1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7" fillId="2" borderId="15" xfId="0" applyFont="1" applyFill="1" applyBorder="1" applyAlignment="1" applyProtection="1">
      <alignment horizontal="center" vertical="center" wrapText="1"/>
      <protection locked="0"/>
    </xf>
    <xf numFmtId="0" fontId="7" fillId="2" borderId="16" xfId="0" applyFont="1" applyFill="1" applyBorder="1" applyAlignment="1" applyProtection="1">
      <alignment horizontal="center" vertical="center" wrapText="1"/>
      <protection locked="0"/>
    </xf>
    <xf numFmtId="0" fontId="9" fillId="2" borderId="20" xfId="0" applyFont="1" applyFill="1" applyBorder="1" applyAlignment="1">
      <alignment horizontal="center" vertical="center" wrapText="1"/>
    </xf>
    <xf numFmtId="0" fontId="9" fillId="2" borderId="21" xfId="0" applyFont="1" applyFill="1" applyBorder="1" applyAlignment="1">
      <alignment horizontal="center" vertical="center" wrapText="1"/>
    </xf>
    <xf numFmtId="0" fontId="14" fillId="2" borderId="13" xfId="0" applyFont="1" applyFill="1" applyBorder="1" applyAlignment="1" applyProtection="1">
      <alignment horizontal="right" vertical="center"/>
      <protection locked="0"/>
    </xf>
    <xf numFmtId="0" fontId="14" fillId="2" borderId="28" xfId="0" applyFont="1" applyFill="1" applyBorder="1" applyAlignment="1" applyProtection="1">
      <alignment horizontal="right" vertical="center"/>
      <protection locked="0"/>
    </xf>
    <xf numFmtId="0" fontId="14" fillId="2" borderId="15" xfId="0" applyFont="1" applyFill="1" applyBorder="1" applyAlignment="1">
      <alignment horizontal="center" vertical="center" wrapText="1"/>
    </xf>
    <xf numFmtId="0" fontId="14" fillId="2" borderId="31" xfId="0" applyFont="1" applyFill="1" applyBorder="1" applyAlignment="1">
      <alignment horizontal="center" vertical="center" wrapText="1"/>
    </xf>
    <xf numFmtId="0" fontId="22" fillId="0" borderId="24" xfId="0" applyFont="1" applyBorder="1" applyAlignment="1" applyProtection="1">
      <alignment horizontal="left" vertical="center"/>
      <protection locked="0"/>
    </xf>
    <xf numFmtId="0" fontId="25" fillId="0" borderId="33" xfId="0" applyFont="1" applyBorder="1" applyAlignment="1">
      <alignment horizontal="center" vertical="top" wrapText="1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7" xfId="0" applyFont="1" applyFill="1" applyBorder="1" applyAlignment="1" applyProtection="1">
      <alignment horizontal="center" vertical="center"/>
      <protection locked="0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5" fillId="2" borderId="8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right" wrapText="1"/>
      <protection locked="0"/>
    </xf>
    <xf numFmtId="0" fontId="1" fillId="0" borderId="0" xfId="0" applyFont="1" applyAlignment="1" applyProtection="1">
      <alignment horizontal="right"/>
      <protection locked="0"/>
    </xf>
  </cellXfs>
  <cellStyles count="10">
    <cellStyle name="Normal 2" xfId="2" xr:uid="{00000000-0005-0000-0000-000031000000}"/>
    <cellStyle name="Normal 2 2" xfId="3" xr:uid="{00000000-0005-0000-0000-000032000000}"/>
    <cellStyle name="Normal 3" xfId="4" xr:uid="{00000000-0005-0000-0000-000033000000}"/>
    <cellStyle name="Parasts" xfId="0" builtinId="0"/>
    <cellStyle name="Parasts 2" xfId="5" xr:uid="{00000000-0005-0000-0000-000034000000}"/>
    <cellStyle name="Percent 2" xfId="6" xr:uid="{00000000-0005-0000-0000-000035000000}"/>
    <cellStyle name="Procenti" xfId="1" builtinId="5"/>
    <cellStyle name="Procenti 2" xfId="7" xr:uid="{00000000-0005-0000-0000-000036000000}"/>
    <cellStyle name="Style 1" xfId="8" xr:uid="{00000000-0005-0000-0000-000037000000}"/>
    <cellStyle name="Обычный 4" xfId="9" xr:uid="{00000000-0005-0000-0000-000038000000}"/>
  </cellStyles>
  <dxfs count="0"/>
  <tableStyles count="0" defaultTableStyle="TableStyleMedium2" defaultPivotStyle="PivotStyleLight16"/>
  <colors>
    <mruColors>
      <color rgb="FFABFFFF"/>
      <color rgb="FFCCFFFF"/>
      <color rgb="FFFFFFCC"/>
      <color rgb="FF00FFFF"/>
      <color rgb="FF66FFFF"/>
      <color rgb="FF00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VN48"/>
  <sheetViews>
    <sheetView tabSelected="1" zoomScale="90" zoomScaleNormal="90" workbookViewId="0">
      <selection activeCell="T11" sqref="T11:U11"/>
    </sheetView>
  </sheetViews>
  <sheetFormatPr defaultColWidth="9" defaultRowHeight="12.75"/>
  <cols>
    <col min="1" max="1" width="6.42578125" style="1" customWidth="1"/>
    <col min="2" max="2" width="39.7109375" style="2" customWidth="1"/>
    <col min="3" max="3" width="9.5703125" style="3" customWidth="1"/>
    <col min="4" max="4" width="11" style="3" customWidth="1"/>
    <col min="5" max="5" width="8.85546875" style="3" customWidth="1"/>
    <col min="6" max="6" width="11.85546875" style="3" customWidth="1"/>
    <col min="7" max="7" width="10" style="3" customWidth="1"/>
    <col min="8" max="8" width="10.42578125" style="3" customWidth="1"/>
    <col min="9" max="9" width="10.85546875" style="3" customWidth="1"/>
    <col min="10" max="10" width="11.5703125" style="3" customWidth="1"/>
    <col min="11" max="11" width="10.7109375" style="3" customWidth="1"/>
    <col min="12" max="12" width="13.140625" style="3" customWidth="1"/>
    <col min="13" max="13" width="9.140625" style="3" customWidth="1"/>
    <col min="14" max="14" width="11.42578125" style="3" customWidth="1"/>
    <col min="15" max="15" width="20.28515625" style="4" customWidth="1"/>
    <col min="16" max="17" width="10.85546875" style="3" customWidth="1"/>
    <col min="18" max="18" width="12.5703125" style="3" customWidth="1"/>
    <col min="19" max="19" width="11.5703125" style="3" customWidth="1"/>
    <col min="20" max="20" width="4.7109375" style="3" customWidth="1"/>
    <col min="21" max="21" width="12.85546875" style="4" customWidth="1"/>
    <col min="22" max="22" width="14.85546875" style="3" customWidth="1"/>
    <col min="23" max="23" width="10.42578125" style="3" customWidth="1"/>
    <col min="24" max="24" width="11.7109375" style="4" customWidth="1"/>
    <col min="25" max="244" width="9.140625" style="4"/>
    <col min="245" max="245" width="6.85546875" style="4" customWidth="1"/>
    <col min="246" max="246" width="42.140625" style="4" customWidth="1"/>
    <col min="247" max="247" width="11.140625" style="4" customWidth="1"/>
    <col min="248" max="248" width="31.42578125" style="4" customWidth="1"/>
    <col min="249" max="249" width="8.5703125" style="4" customWidth="1"/>
    <col min="250" max="251" width="11" style="4" customWidth="1"/>
    <col min="252" max="252" width="15.42578125" style="4" customWidth="1"/>
    <col min="253" max="253" width="13.5703125" style="4" customWidth="1"/>
    <col min="254" max="254" width="30.140625" style="4" customWidth="1"/>
    <col min="255" max="255" width="6.5703125" style="4" customWidth="1"/>
    <col min="256" max="256" width="13.42578125" style="4" customWidth="1"/>
    <col min="257" max="257" width="13.5703125" style="4" customWidth="1"/>
    <col min="258" max="258" width="14.85546875" style="4" customWidth="1"/>
    <col min="259" max="259" width="12.85546875" style="4" customWidth="1"/>
    <col min="260" max="260" width="9.140625" style="4"/>
    <col min="261" max="262" width="9" style="4" hidden="1" customWidth="1"/>
    <col min="263" max="500" width="9.140625" style="4"/>
    <col min="501" max="501" width="6.85546875" style="4" customWidth="1"/>
    <col min="502" max="502" width="42.140625" style="4" customWidth="1"/>
    <col min="503" max="503" width="11.140625" style="4" customWidth="1"/>
    <col min="504" max="504" width="31.42578125" style="4" customWidth="1"/>
    <col min="505" max="505" width="8.5703125" style="4" customWidth="1"/>
    <col min="506" max="507" width="11" style="4" customWidth="1"/>
    <col min="508" max="508" width="15.42578125" style="4" customWidth="1"/>
    <col min="509" max="509" width="13.5703125" style="4" customWidth="1"/>
    <col min="510" max="510" width="30.140625" style="4" customWidth="1"/>
    <col min="511" max="511" width="6.5703125" style="4" customWidth="1"/>
    <col min="512" max="512" width="13.42578125" style="4" customWidth="1"/>
    <col min="513" max="513" width="13.5703125" style="4" customWidth="1"/>
    <col min="514" max="514" width="14.85546875" style="4" customWidth="1"/>
    <col min="515" max="515" width="12.85546875" style="4" customWidth="1"/>
    <col min="516" max="516" width="9.140625" style="4"/>
    <col min="517" max="518" width="9" style="4" hidden="1" customWidth="1"/>
    <col min="519" max="756" width="9.140625" style="4"/>
    <col min="757" max="757" width="6.85546875" style="4" customWidth="1"/>
    <col min="758" max="758" width="42.140625" style="4" customWidth="1"/>
    <col min="759" max="759" width="11.140625" style="4" customWidth="1"/>
    <col min="760" max="760" width="31.42578125" style="4" customWidth="1"/>
    <col min="761" max="761" width="8.5703125" style="4" customWidth="1"/>
    <col min="762" max="763" width="11" style="4" customWidth="1"/>
    <col min="764" max="764" width="15.42578125" style="4" customWidth="1"/>
    <col min="765" max="765" width="13.5703125" style="4" customWidth="1"/>
    <col min="766" max="766" width="30.140625" style="4" customWidth="1"/>
    <col min="767" max="767" width="6.5703125" style="4" customWidth="1"/>
    <col min="768" max="768" width="13.42578125" style="4" customWidth="1"/>
    <col min="769" max="769" width="13.5703125" style="4" customWidth="1"/>
    <col min="770" max="770" width="14.85546875" style="4" customWidth="1"/>
    <col min="771" max="771" width="12.85546875" style="4" customWidth="1"/>
    <col min="772" max="772" width="9.140625" style="4"/>
    <col min="773" max="774" width="9" style="4" hidden="1" customWidth="1"/>
    <col min="775" max="1012" width="9.140625" style="4"/>
    <col min="1013" max="1013" width="6.85546875" style="4" customWidth="1"/>
    <col min="1014" max="1014" width="42.140625" style="4" customWidth="1"/>
    <col min="1015" max="1015" width="11.140625" style="4" customWidth="1"/>
    <col min="1016" max="1016" width="31.42578125" style="4" customWidth="1"/>
    <col min="1017" max="1017" width="8.5703125" style="4" customWidth="1"/>
    <col min="1018" max="1019" width="11" style="4" customWidth="1"/>
    <col min="1020" max="1020" width="15.42578125" style="4" customWidth="1"/>
    <col min="1021" max="1021" width="13.5703125" style="4" customWidth="1"/>
    <col min="1022" max="1022" width="30.140625" style="4" customWidth="1"/>
    <col min="1023" max="1023" width="6.5703125" style="4" customWidth="1"/>
    <col min="1024" max="1024" width="13.42578125" style="4" customWidth="1"/>
    <col min="1025" max="1025" width="13.5703125" style="4" customWidth="1"/>
    <col min="1026" max="1026" width="14.85546875" style="4" customWidth="1"/>
    <col min="1027" max="1027" width="12.85546875" style="4" customWidth="1"/>
    <col min="1028" max="1028" width="9.140625" style="4"/>
    <col min="1029" max="1030" width="9" style="4" hidden="1" customWidth="1"/>
    <col min="1031" max="1268" width="9.140625" style="4"/>
    <col min="1269" max="1269" width="6.85546875" style="4" customWidth="1"/>
    <col min="1270" max="1270" width="42.140625" style="4" customWidth="1"/>
    <col min="1271" max="1271" width="11.140625" style="4" customWidth="1"/>
    <col min="1272" max="1272" width="31.42578125" style="4" customWidth="1"/>
    <col min="1273" max="1273" width="8.5703125" style="4" customWidth="1"/>
    <col min="1274" max="1275" width="11" style="4" customWidth="1"/>
    <col min="1276" max="1276" width="15.42578125" style="4" customWidth="1"/>
    <col min="1277" max="1277" width="13.5703125" style="4" customWidth="1"/>
    <col min="1278" max="1278" width="30.140625" style="4" customWidth="1"/>
    <col min="1279" max="1279" width="6.5703125" style="4" customWidth="1"/>
    <col min="1280" max="1280" width="13.42578125" style="4" customWidth="1"/>
    <col min="1281" max="1281" width="13.5703125" style="4" customWidth="1"/>
    <col min="1282" max="1282" width="14.85546875" style="4" customWidth="1"/>
    <col min="1283" max="1283" width="12.85546875" style="4" customWidth="1"/>
    <col min="1284" max="1284" width="9.140625" style="4"/>
    <col min="1285" max="1286" width="9" style="4" hidden="1" customWidth="1"/>
    <col min="1287" max="1524" width="9.140625" style="4"/>
    <col min="1525" max="1525" width="6.85546875" style="4" customWidth="1"/>
    <col min="1526" max="1526" width="42.140625" style="4" customWidth="1"/>
    <col min="1527" max="1527" width="11.140625" style="4" customWidth="1"/>
    <col min="1528" max="1528" width="31.42578125" style="4" customWidth="1"/>
    <col min="1529" max="1529" width="8.5703125" style="4" customWidth="1"/>
    <col min="1530" max="1531" width="11" style="4" customWidth="1"/>
    <col min="1532" max="1532" width="15.42578125" style="4" customWidth="1"/>
    <col min="1533" max="1533" width="13.5703125" style="4" customWidth="1"/>
    <col min="1534" max="1534" width="30.140625" style="4" customWidth="1"/>
    <col min="1535" max="1535" width="6.5703125" style="4" customWidth="1"/>
    <col min="1536" max="1536" width="13.42578125" style="4" customWidth="1"/>
    <col min="1537" max="1537" width="13.5703125" style="4" customWidth="1"/>
    <col min="1538" max="1538" width="14.85546875" style="4" customWidth="1"/>
    <col min="1539" max="1539" width="12.85546875" style="4" customWidth="1"/>
    <col min="1540" max="1540" width="9.140625" style="4"/>
    <col min="1541" max="1542" width="9" style="4" hidden="1" customWidth="1"/>
    <col min="1543" max="1780" width="9.140625" style="4"/>
    <col min="1781" max="1781" width="6.85546875" style="4" customWidth="1"/>
    <col min="1782" max="1782" width="42.140625" style="4" customWidth="1"/>
    <col min="1783" max="1783" width="11.140625" style="4" customWidth="1"/>
    <col min="1784" max="1784" width="31.42578125" style="4" customWidth="1"/>
    <col min="1785" max="1785" width="8.5703125" style="4" customWidth="1"/>
    <col min="1786" max="1787" width="11" style="4" customWidth="1"/>
    <col min="1788" max="1788" width="15.42578125" style="4" customWidth="1"/>
    <col min="1789" max="1789" width="13.5703125" style="4" customWidth="1"/>
    <col min="1790" max="1790" width="30.140625" style="4" customWidth="1"/>
    <col min="1791" max="1791" width="6.5703125" style="4" customWidth="1"/>
    <col min="1792" max="1792" width="13.42578125" style="4" customWidth="1"/>
    <col min="1793" max="1793" width="13.5703125" style="4" customWidth="1"/>
    <col min="1794" max="1794" width="14.85546875" style="4" customWidth="1"/>
    <col min="1795" max="1795" width="12.85546875" style="4" customWidth="1"/>
    <col min="1796" max="1796" width="9.140625" style="4"/>
    <col min="1797" max="1798" width="9" style="4" hidden="1" customWidth="1"/>
    <col min="1799" max="2036" width="9.140625" style="4"/>
    <col min="2037" max="2037" width="6.85546875" style="4" customWidth="1"/>
    <col min="2038" max="2038" width="42.140625" style="4" customWidth="1"/>
    <col min="2039" max="2039" width="11.140625" style="4" customWidth="1"/>
    <col min="2040" max="2040" width="31.42578125" style="4" customWidth="1"/>
    <col min="2041" max="2041" width="8.5703125" style="4" customWidth="1"/>
    <col min="2042" max="2043" width="11" style="4" customWidth="1"/>
    <col min="2044" max="2044" width="15.42578125" style="4" customWidth="1"/>
    <col min="2045" max="2045" width="13.5703125" style="4" customWidth="1"/>
    <col min="2046" max="2046" width="30.140625" style="4" customWidth="1"/>
    <col min="2047" max="2047" width="6.5703125" style="4" customWidth="1"/>
    <col min="2048" max="2048" width="13.42578125" style="4" customWidth="1"/>
    <col min="2049" max="2049" width="13.5703125" style="4" customWidth="1"/>
    <col min="2050" max="2050" width="14.85546875" style="4" customWidth="1"/>
    <col min="2051" max="2051" width="12.85546875" style="4" customWidth="1"/>
    <col min="2052" max="2052" width="9.140625" style="4"/>
    <col min="2053" max="2054" width="9" style="4" hidden="1" customWidth="1"/>
    <col min="2055" max="2292" width="9.140625" style="4"/>
    <col min="2293" max="2293" width="6.85546875" style="4" customWidth="1"/>
    <col min="2294" max="2294" width="42.140625" style="4" customWidth="1"/>
    <col min="2295" max="2295" width="11.140625" style="4" customWidth="1"/>
    <col min="2296" max="2296" width="31.42578125" style="4" customWidth="1"/>
    <col min="2297" max="2297" width="8.5703125" style="4" customWidth="1"/>
    <col min="2298" max="2299" width="11" style="4" customWidth="1"/>
    <col min="2300" max="2300" width="15.42578125" style="4" customWidth="1"/>
    <col min="2301" max="2301" width="13.5703125" style="4" customWidth="1"/>
    <col min="2302" max="2302" width="30.140625" style="4" customWidth="1"/>
    <col min="2303" max="2303" width="6.5703125" style="4" customWidth="1"/>
    <col min="2304" max="2304" width="13.42578125" style="4" customWidth="1"/>
    <col min="2305" max="2305" width="13.5703125" style="4" customWidth="1"/>
    <col min="2306" max="2306" width="14.85546875" style="4" customWidth="1"/>
    <col min="2307" max="2307" width="12.85546875" style="4" customWidth="1"/>
    <col min="2308" max="2308" width="9.140625" style="4"/>
    <col min="2309" max="2310" width="9" style="4" hidden="1" customWidth="1"/>
    <col min="2311" max="2548" width="9.140625" style="4"/>
    <col min="2549" max="2549" width="6.85546875" style="4" customWidth="1"/>
    <col min="2550" max="2550" width="42.140625" style="4" customWidth="1"/>
    <col min="2551" max="2551" width="11.140625" style="4" customWidth="1"/>
    <col min="2552" max="2552" width="31.42578125" style="4" customWidth="1"/>
    <col min="2553" max="2553" width="8.5703125" style="4" customWidth="1"/>
    <col min="2554" max="2555" width="11" style="4" customWidth="1"/>
    <col min="2556" max="2556" width="15.42578125" style="4" customWidth="1"/>
    <col min="2557" max="2557" width="13.5703125" style="4" customWidth="1"/>
    <col min="2558" max="2558" width="30.140625" style="4" customWidth="1"/>
    <col min="2559" max="2559" width="6.5703125" style="4" customWidth="1"/>
    <col min="2560" max="2560" width="13.42578125" style="4" customWidth="1"/>
    <col min="2561" max="2561" width="13.5703125" style="4" customWidth="1"/>
    <col min="2562" max="2562" width="14.85546875" style="4" customWidth="1"/>
    <col min="2563" max="2563" width="12.85546875" style="4" customWidth="1"/>
    <col min="2564" max="2564" width="9.140625" style="4"/>
    <col min="2565" max="2566" width="9" style="4" hidden="1" customWidth="1"/>
    <col min="2567" max="2804" width="9.140625" style="4"/>
    <col min="2805" max="2805" width="6.85546875" style="4" customWidth="1"/>
    <col min="2806" max="2806" width="42.140625" style="4" customWidth="1"/>
    <col min="2807" max="2807" width="11.140625" style="4" customWidth="1"/>
    <col min="2808" max="2808" width="31.42578125" style="4" customWidth="1"/>
    <col min="2809" max="2809" width="8.5703125" style="4" customWidth="1"/>
    <col min="2810" max="2811" width="11" style="4" customWidth="1"/>
    <col min="2812" max="2812" width="15.42578125" style="4" customWidth="1"/>
    <col min="2813" max="2813" width="13.5703125" style="4" customWidth="1"/>
    <col min="2814" max="2814" width="30.140625" style="4" customWidth="1"/>
    <col min="2815" max="2815" width="6.5703125" style="4" customWidth="1"/>
    <col min="2816" max="2816" width="13.42578125" style="4" customWidth="1"/>
    <col min="2817" max="2817" width="13.5703125" style="4" customWidth="1"/>
    <col min="2818" max="2818" width="14.85546875" style="4" customWidth="1"/>
    <col min="2819" max="2819" width="12.85546875" style="4" customWidth="1"/>
    <col min="2820" max="2820" width="9.140625" style="4"/>
    <col min="2821" max="2822" width="9" style="4" hidden="1" customWidth="1"/>
    <col min="2823" max="3060" width="9.140625" style="4"/>
    <col min="3061" max="3061" width="6.85546875" style="4" customWidth="1"/>
    <col min="3062" max="3062" width="42.140625" style="4" customWidth="1"/>
    <col min="3063" max="3063" width="11.140625" style="4" customWidth="1"/>
    <col min="3064" max="3064" width="31.42578125" style="4" customWidth="1"/>
    <col min="3065" max="3065" width="8.5703125" style="4" customWidth="1"/>
    <col min="3066" max="3067" width="11" style="4" customWidth="1"/>
    <col min="3068" max="3068" width="15.42578125" style="4" customWidth="1"/>
    <col min="3069" max="3069" width="13.5703125" style="4" customWidth="1"/>
    <col min="3070" max="3070" width="30.140625" style="4" customWidth="1"/>
    <col min="3071" max="3071" width="6.5703125" style="4" customWidth="1"/>
    <col min="3072" max="3072" width="13.42578125" style="4" customWidth="1"/>
    <col min="3073" max="3073" width="13.5703125" style="4" customWidth="1"/>
    <col min="3074" max="3074" width="14.85546875" style="4" customWidth="1"/>
    <col min="3075" max="3075" width="12.85546875" style="4" customWidth="1"/>
    <col min="3076" max="3076" width="9.140625" style="4"/>
    <col min="3077" max="3078" width="9" style="4" hidden="1" customWidth="1"/>
    <col min="3079" max="3316" width="9.140625" style="4"/>
    <col min="3317" max="3317" width="6.85546875" style="4" customWidth="1"/>
    <col min="3318" max="3318" width="42.140625" style="4" customWidth="1"/>
    <col min="3319" max="3319" width="11.140625" style="4" customWidth="1"/>
    <col min="3320" max="3320" width="31.42578125" style="4" customWidth="1"/>
    <col min="3321" max="3321" width="8.5703125" style="4" customWidth="1"/>
    <col min="3322" max="3323" width="11" style="4" customWidth="1"/>
    <col min="3324" max="3324" width="15.42578125" style="4" customWidth="1"/>
    <col min="3325" max="3325" width="13.5703125" style="4" customWidth="1"/>
    <col min="3326" max="3326" width="30.140625" style="4" customWidth="1"/>
    <col min="3327" max="3327" width="6.5703125" style="4" customWidth="1"/>
    <col min="3328" max="3328" width="13.42578125" style="4" customWidth="1"/>
    <col min="3329" max="3329" width="13.5703125" style="4" customWidth="1"/>
    <col min="3330" max="3330" width="14.85546875" style="4" customWidth="1"/>
    <col min="3331" max="3331" width="12.85546875" style="4" customWidth="1"/>
    <col min="3332" max="3332" width="9.140625" style="4"/>
    <col min="3333" max="3334" width="9" style="4" hidden="1" customWidth="1"/>
    <col min="3335" max="3572" width="9.140625" style="4"/>
    <col min="3573" max="3573" width="6.85546875" style="4" customWidth="1"/>
    <col min="3574" max="3574" width="42.140625" style="4" customWidth="1"/>
    <col min="3575" max="3575" width="11.140625" style="4" customWidth="1"/>
    <col min="3576" max="3576" width="31.42578125" style="4" customWidth="1"/>
    <col min="3577" max="3577" width="8.5703125" style="4" customWidth="1"/>
    <col min="3578" max="3579" width="11" style="4" customWidth="1"/>
    <col min="3580" max="3580" width="15.42578125" style="4" customWidth="1"/>
    <col min="3581" max="3581" width="13.5703125" style="4" customWidth="1"/>
    <col min="3582" max="3582" width="30.140625" style="4" customWidth="1"/>
    <col min="3583" max="3583" width="6.5703125" style="4" customWidth="1"/>
    <col min="3584" max="3584" width="13.42578125" style="4" customWidth="1"/>
    <col min="3585" max="3585" width="13.5703125" style="4" customWidth="1"/>
    <col min="3586" max="3586" width="14.85546875" style="4" customWidth="1"/>
    <col min="3587" max="3587" width="12.85546875" style="4" customWidth="1"/>
    <col min="3588" max="3588" width="9.140625" style="4"/>
    <col min="3589" max="3590" width="9" style="4" hidden="1" customWidth="1"/>
    <col min="3591" max="3828" width="9.140625" style="4"/>
    <col min="3829" max="3829" width="6.85546875" style="4" customWidth="1"/>
    <col min="3830" max="3830" width="42.140625" style="4" customWidth="1"/>
    <col min="3831" max="3831" width="11.140625" style="4" customWidth="1"/>
    <col min="3832" max="3832" width="31.42578125" style="4" customWidth="1"/>
    <col min="3833" max="3833" width="8.5703125" style="4" customWidth="1"/>
    <col min="3834" max="3835" width="11" style="4" customWidth="1"/>
    <col min="3836" max="3836" width="15.42578125" style="4" customWidth="1"/>
    <col min="3837" max="3837" width="13.5703125" style="4" customWidth="1"/>
    <col min="3838" max="3838" width="30.140625" style="4" customWidth="1"/>
    <col min="3839" max="3839" width="6.5703125" style="4" customWidth="1"/>
    <col min="3840" max="3840" width="13.42578125" style="4" customWidth="1"/>
    <col min="3841" max="3841" width="13.5703125" style="4" customWidth="1"/>
    <col min="3842" max="3842" width="14.85546875" style="4" customWidth="1"/>
    <col min="3843" max="3843" width="12.85546875" style="4" customWidth="1"/>
    <col min="3844" max="3844" width="9.140625" style="4"/>
    <col min="3845" max="3846" width="9" style="4" hidden="1" customWidth="1"/>
    <col min="3847" max="4084" width="9.140625" style="4"/>
    <col min="4085" max="4085" width="6.85546875" style="4" customWidth="1"/>
    <col min="4086" max="4086" width="42.140625" style="4" customWidth="1"/>
    <col min="4087" max="4087" width="11.140625" style="4" customWidth="1"/>
    <col min="4088" max="4088" width="31.42578125" style="4" customWidth="1"/>
    <col min="4089" max="4089" width="8.5703125" style="4" customWidth="1"/>
    <col min="4090" max="4091" width="11" style="4" customWidth="1"/>
    <col min="4092" max="4092" width="15.42578125" style="4" customWidth="1"/>
    <col min="4093" max="4093" width="13.5703125" style="4" customWidth="1"/>
    <col min="4094" max="4094" width="30.140625" style="4" customWidth="1"/>
    <col min="4095" max="4095" width="6.5703125" style="4" customWidth="1"/>
    <col min="4096" max="4096" width="13.42578125" style="4" customWidth="1"/>
    <col min="4097" max="4097" width="13.5703125" style="4" customWidth="1"/>
    <col min="4098" max="4098" width="14.85546875" style="4" customWidth="1"/>
    <col min="4099" max="4099" width="12.85546875" style="4" customWidth="1"/>
    <col min="4100" max="4100" width="9.140625" style="4"/>
    <col min="4101" max="4102" width="9" style="4" hidden="1" customWidth="1"/>
    <col min="4103" max="4340" width="9.140625" style="4"/>
    <col min="4341" max="4341" width="6.85546875" style="4" customWidth="1"/>
    <col min="4342" max="4342" width="42.140625" style="4" customWidth="1"/>
    <col min="4343" max="4343" width="11.140625" style="4" customWidth="1"/>
    <col min="4344" max="4344" width="31.42578125" style="4" customWidth="1"/>
    <col min="4345" max="4345" width="8.5703125" style="4" customWidth="1"/>
    <col min="4346" max="4347" width="11" style="4" customWidth="1"/>
    <col min="4348" max="4348" width="15.42578125" style="4" customWidth="1"/>
    <col min="4349" max="4349" width="13.5703125" style="4" customWidth="1"/>
    <col min="4350" max="4350" width="30.140625" style="4" customWidth="1"/>
    <col min="4351" max="4351" width="6.5703125" style="4" customWidth="1"/>
    <col min="4352" max="4352" width="13.42578125" style="4" customWidth="1"/>
    <col min="4353" max="4353" width="13.5703125" style="4" customWidth="1"/>
    <col min="4354" max="4354" width="14.85546875" style="4" customWidth="1"/>
    <col min="4355" max="4355" width="12.85546875" style="4" customWidth="1"/>
    <col min="4356" max="4356" width="9.140625" style="4"/>
    <col min="4357" max="4358" width="9" style="4" hidden="1" customWidth="1"/>
    <col min="4359" max="4596" width="9.140625" style="4"/>
    <col min="4597" max="4597" width="6.85546875" style="4" customWidth="1"/>
    <col min="4598" max="4598" width="42.140625" style="4" customWidth="1"/>
    <col min="4599" max="4599" width="11.140625" style="4" customWidth="1"/>
    <col min="4600" max="4600" width="31.42578125" style="4" customWidth="1"/>
    <col min="4601" max="4601" width="8.5703125" style="4" customWidth="1"/>
    <col min="4602" max="4603" width="11" style="4" customWidth="1"/>
    <col min="4604" max="4604" width="15.42578125" style="4" customWidth="1"/>
    <col min="4605" max="4605" width="13.5703125" style="4" customWidth="1"/>
    <col min="4606" max="4606" width="30.140625" style="4" customWidth="1"/>
    <col min="4607" max="4607" width="6.5703125" style="4" customWidth="1"/>
    <col min="4608" max="4608" width="13.42578125" style="4" customWidth="1"/>
    <col min="4609" max="4609" width="13.5703125" style="4" customWidth="1"/>
    <col min="4610" max="4610" width="14.85546875" style="4" customWidth="1"/>
    <col min="4611" max="4611" width="12.85546875" style="4" customWidth="1"/>
    <col min="4612" max="4612" width="9.140625" style="4"/>
    <col min="4613" max="4614" width="9" style="4" hidden="1" customWidth="1"/>
    <col min="4615" max="4852" width="9.140625" style="4"/>
    <col min="4853" max="4853" width="6.85546875" style="4" customWidth="1"/>
    <col min="4854" max="4854" width="42.140625" style="4" customWidth="1"/>
    <col min="4855" max="4855" width="11.140625" style="4" customWidth="1"/>
    <col min="4856" max="4856" width="31.42578125" style="4" customWidth="1"/>
    <col min="4857" max="4857" width="8.5703125" style="4" customWidth="1"/>
    <col min="4858" max="4859" width="11" style="4" customWidth="1"/>
    <col min="4860" max="4860" width="15.42578125" style="4" customWidth="1"/>
    <col min="4861" max="4861" width="13.5703125" style="4" customWidth="1"/>
    <col min="4862" max="4862" width="30.140625" style="4" customWidth="1"/>
    <col min="4863" max="4863" width="6.5703125" style="4" customWidth="1"/>
    <col min="4864" max="4864" width="13.42578125" style="4" customWidth="1"/>
    <col min="4865" max="4865" width="13.5703125" style="4" customWidth="1"/>
    <col min="4866" max="4866" width="14.85546875" style="4" customWidth="1"/>
    <col min="4867" max="4867" width="12.85546875" style="4" customWidth="1"/>
    <col min="4868" max="4868" width="9.140625" style="4"/>
    <col min="4869" max="4870" width="9" style="4" hidden="1" customWidth="1"/>
    <col min="4871" max="5108" width="9.140625" style="4"/>
    <col min="5109" max="5109" width="6.85546875" style="4" customWidth="1"/>
    <col min="5110" max="5110" width="42.140625" style="4" customWidth="1"/>
    <col min="5111" max="5111" width="11.140625" style="4" customWidth="1"/>
    <col min="5112" max="5112" width="31.42578125" style="4" customWidth="1"/>
    <col min="5113" max="5113" width="8.5703125" style="4" customWidth="1"/>
    <col min="5114" max="5115" width="11" style="4" customWidth="1"/>
    <col min="5116" max="5116" width="15.42578125" style="4" customWidth="1"/>
    <col min="5117" max="5117" width="13.5703125" style="4" customWidth="1"/>
    <col min="5118" max="5118" width="30.140625" style="4" customWidth="1"/>
    <col min="5119" max="5119" width="6.5703125" style="4" customWidth="1"/>
    <col min="5120" max="5120" width="13.42578125" style="4" customWidth="1"/>
    <col min="5121" max="5121" width="13.5703125" style="4" customWidth="1"/>
    <col min="5122" max="5122" width="14.85546875" style="4" customWidth="1"/>
    <col min="5123" max="5123" width="12.85546875" style="4" customWidth="1"/>
    <col min="5124" max="5124" width="9.140625" style="4"/>
    <col min="5125" max="5126" width="9" style="4" hidden="1" customWidth="1"/>
    <col min="5127" max="5364" width="9.140625" style="4"/>
    <col min="5365" max="5365" width="6.85546875" style="4" customWidth="1"/>
    <col min="5366" max="5366" width="42.140625" style="4" customWidth="1"/>
    <col min="5367" max="5367" width="11.140625" style="4" customWidth="1"/>
    <col min="5368" max="5368" width="31.42578125" style="4" customWidth="1"/>
    <col min="5369" max="5369" width="8.5703125" style="4" customWidth="1"/>
    <col min="5370" max="5371" width="11" style="4" customWidth="1"/>
    <col min="5372" max="5372" width="15.42578125" style="4" customWidth="1"/>
    <col min="5373" max="5373" width="13.5703125" style="4" customWidth="1"/>
    <col min="5374" max="5374" width="30.140625" style="4" customWidth="1"/>
    <col min="5375" max="5375" width="6.5703125" style="4" customWidth="1"/>
    <col min="5376" max="5376" width="13.42578125" style="4" customWidth="1"/>
    <col min="5377" max="5377" width="13.5703125" style="4" customWidth="1"/>
    <col min="5378" max="5378" width="14.85546875" style="4" customWidth="1"/>
    <col min="5379" max="5379" width="12.85546875" style="4" customWidth="1"/>
    <col min="5380" max="5380" width="9.140625" style="4"/>
    <col min="5381" max="5382" width="9" style="4" hidden="1" customWidth="1"/>
    <col min="5383" max="5620" width="9.140625" style="4"/>
    <col min="5621" max="5621" width="6.85546875" style="4" customWidth="1"/>
    <col min="5622" max="5622" width="42.140625" style="4" customWidth="1"/>
    <col min="5623" max="5623" width="11.140625" style="4" customWidth="1"/>
    <col min="5624" max="5624" width="31.42578125" style="4" customWidth="1"/>
    <col min="5625" max="5625" width="8.5703125" style="4" customWidth="1"/>
    <col min="5626" max="5627" width="11" style="4" customWidth="1"/>
    <col min="5628" max="5628" width="15.42578125" style="4" customWidth="1"/>
    <col min="5629" max="5629" width="13.5703125" style="4" customWidth="1"/>
    <col min="5630" max="5630" width="30.140625" style="4" customWidth="1"/>
    <col min="5631" max="5631" width="6.5703125" style="4" customWidth="1"/>
    <col min="5632" max="5632" width="13.42578125" style="4" customWidth="1"/>
    <col min="5633" max="5633" width="13.5703125" style="4" customWidth="1"/>
    <col min="5634" max="5634" width="14.85546875" style="4" customWidth="1"/>
    <col min="5635" max="5635" width="12.85546875" style="4" customWidth="1"/>
    <col min="5636" max="5636" width="9.140625" style="4"/>
    <col min="5637" max="5638" width="9" style="4" hidden="1" customWidth="1"/>
    <col min="5639" max="5876" width="9.140625" style="4"/>
    <col min="5877" max="5877" width="6.85546875" style="4" customWidth="1"/>
    <col min="5878" max="5878" width="42.140625" style="4" customWidth="1"/>
    <col min="5879" max="5879" width="11.140625" style="4" customWidth="1"/>
    <col min="5880" max="5880" width="31.42578125" style="4" customWidth="1"/>
    <col min="5881" max="5881" width="8.5703125" style="4" customWidth="1"/>
    <col min="5882" max="5883" width="11" style="4" customWidth="1"/>
    <col min="5884" max="5884" width="15.42578125" style="4" customWidth="1"/>
    <col min="5885" max="5885" width="13.5703125" style="4" customWidth="1"/>
    <col min="5886" max="5886" width="30.140625" style="4" customWidth="1"/>
    <col min="5887" max="5887" width="6.5703125" style="4" customWidth="1"/>
    <col min="5888" max="5888" width="13.42578125" style="4" customWidth="1"/>
    <col min="5889" max="5889" width="13.5703125" style="4" customWidth="1"/>
    <col min="5890" max="5890" width="14.85546875" style="4" customWidth="1"/>
    <col min="5891" max="5891" width="12.85546875" style="4" customWidth="1"/>
    <col min="5892" max="5892" width="9.140625" style="4"/>
    <col min="5893" max="5894" width="9" style="4" hidden="1" customWidth="1"/>
    <col min="5895" max="6132" width="9.140625" style="4"/>
    <col min="6133" max="6133" width="6.85546875" style="4" customWidth="1"/>
    <col min="6134" max="6134" width="42.140625" style="4" customWidth="1"/>
    <col min="6135" max="6135" width="11.140625" style="4" customWidth="1"/>
    <col min="6136" max="6136" width="31.42578125" style="4" customWidth="1"/>
    <col min="6137" max="6137" width="8.5703125" style="4" customWidth="1"/>
    <col min="6138" max="6139" width="11" style="4" customWidth="1"/>
    <col min="6140" max="6140" width="15.42578125" style="4" customWidth="1"/>
    <col min="6141" max="6141" width="13.5703125" style="4" customWidth="1"/>
    <col min="6142" max="6142" width="30.140625" style="4" customWidth="1"/>
    <col min="6143" max="6143" width="6.5703125" style="4" customWidth="1"/>
    <col min="6144" max="6144" width="13.42578125" style="4" customWidth="1"/>
    <col min="6145" max="6145" width="13.5703125" style="4" customWidth="1"/>
    <col min="6146" max="6146" width="14.85546875" style="4" customWidth="1"/>
    <col min="6147" max="6147" width="12.85546875" style="4" customWidth="1"/>
    <col min="6148" max="6148" width="9.140625" style="4"/>
    <col min="6149" max="6150" width="9" style="4" hidden="1" customWidth="1"/>
    <col min="6151" max="6388" width="9.140625" style="4"/>
    <col min="6389" max="6389" width="6.85546875" style="4" customWidth="1"/>
    <col min="6390" max="6390" width="42.140625" style="4" customWidth="1"/>
    <col min="6391" max="6391" width="11.140625" style="4" customWidth="1"/>
    <col min="6392" max="6392" width="31.42578125" style="4" customWidth="1"/>
    <col min="6393" max="6393" width="8.5703125" style="4" customWidth="1"/>
    <col min="6394" max="6395" width="11" style="4" customWidth="1"/>
    <col min="6396" max="6396" width="15.42578125" style="4" customWidth="1"/>
    <col min="6397" max="6397" width="13.5703125" style="4" customWidth="1"/>
    <col min="6398" max="6398" width="30.140625" style="4" customWidth="1"/>
    <col min="6399" max="6399" width="6.5703125" style="4" customWidth="1"/>
    <col min="6400" max="6400" width="13.42578125" style="4" customWidth="1"/>
    <col min="6401" max="6401" width="13.5703125" style="4" customWidth="1"/>
    <col min="6402" max="6402" width="14.85546875" style="4" customWidth="1"/>
    <col min="6403" max="6403" width="12.85546875" style="4" customWidth="1"/>
    <col min="6404" max="6404" width="9.140625" style="4"/>
    <col min="6405" max="6406" width="9" style="4" hidden="1" customWidth="1"/>
    <col min="6407" max="6644" width="9.140625" style="4"/>
    <col min="6645" max="6645" width="6.85546875" style="4" customWidth="1"/>
    <col min="6646" max="6646" width="42.140625" style="4" customWidth="1"/>
    <col min="6647" max="6647" width="11.140625" style="4" customWidth="1"/>
    <col min="6648" max="6648" width="31.42578125" style="4" customWidth="1"/>
    <col min="6649" max="6649" width="8.5703125" style="4" customWidth="1"/>
    <col min="6650" max="6651" width="11" style="4" customWidth="1"/>
    <col min="6652" max="6652" width="15.42578125" style="4" customWidth="1"/>
    <col min="6653" max="6653" width="13.5703125" style="4" customWidth="1"/>
    <col min="6654" max="6654" width="30.140625" style="4" customWidth="1"/>
    <col min="6655" max="6655" width="6.5703125" style="4" customWidth="1"/>
    <col min="6656" max="6656" width="13.42578125" style="4" customWidth="1"/>
    <col min="6657" max="6657" width="13.5703125" style="4" customWidth="1"/>
    <col min="6658" max="6658" width="14.85546875" style="4" customWidth="1"/>
    <col min="6659" max="6659" width="12.85546875" style="4" customWidth="1"/>
    <col min="6660" max="6660" width="9.140625" style="4"/>
    <col min="6661" max="6662" width="9" style="4" hidden="1" customWidth="1"/>
    <col min="6663" max="6900" width="9.140625" style="4"/>
    <col min="6901" max="6901" width="6.85546875" style="4" customWidth="1"/>
    <col min="6902" max="6902" width="42.140625" style="4" customWidth="1"/>
    <col min="6903" max="6903" width="11.140625" style="4" customWidth="1"/>
    <col min="6904" max="6904" width="31.42578125" style="4" customWidth="1"/>
    <col min="6905" max="6905" width="8.5703125" style="4" customWidth="1"/>
    <col min="6906" max="6907" width="11" style="4" customWidth="1"/>
    <col min="6908" max="6908" width="15.42578125" style="4" customWidth="1"/>
    <col min="6909" max="6909" width="13.5703125" style="4" customWidth="1"/>
    <col min="6910" max="6910" width="30.140625" style="4" customWidth="1"/>
    <col min="6911" max="6911" width="6.5703125" style="4" customWidth="1"/>
    <col min="6912" max="6912" width="13.42578125" style="4" customWidth="1"/>
    <col min="6913" max="6913" width="13.5703125" style="4" customWidth="1"/>
    <col min="6914" max="6914" width="14.85546875" style="4" customWidth="1"/>
    <col min="6915" max="6915" width="12.85546875" style="4" customWidth="1"/>
    <col min="6916" max="6916" width="9.140625" style="4"/>
    <col min="6917" max="6918" width="9" style="4" hidden="1" customWidth="1"/>
    <col min="6919" max="7156" width="9.140625" style="4"/>
    <col min="7157" max="7157" width="6.85546875" style="4" customWidth="1"/>
    <col min="7158" max="7158" width="42.140625" style="4" customWidth="1"/>
    <col min="7159" max="7159" width="11.140625" style="4" customWidth="1"/>
    <col min="7160" max="7160" width="31.42578125" style="4" customWidth="1"/>
    <col min="7161" max="7161" width="8.5703125" style="4" customWidth="1"/>
    <col min="7162" max="7163" width="11" style="4" customWidth="1"/>
    <col min="7164" max="7164" width="15.42578125" style="4" customWidth="1"/>
    <col min="7165" max="7165" width="13.5703125" style="4" customWidth="1"/>
    <col min="7166" max="7166" width="30.140625" style="4" customWidth="1"/>
    <col min="7167" max="7167" width="6.5703125" style="4" customWidth="1"/>
    <col min="7168" max="7168" width="13.42578125" style="4" customWidth="1"/>
    <col min="7169" max="7169" width="13.5703125" style="4" customWidth="1"/>
    <col min="7170" max="7170" width="14.85546875" style="4" customWidth="1"/>
    <col min="7171" max="7171" width="12.85546875" style="4" customWidth="1"/>
    <col min="7172" max="7172" width="9.140625" style="4"/>
    <col min="7173" max="7174" width="9" style="4" hidden="1" customWidth="1"/>
    <col min="7175" max="7412" width="9.140625" style="4"/>
    <col min="7413" max="7413" width="6.85546875" style="4" customWidth="1"/>
    <col min="7414" max="7414" width="42.140625" style="4" customWidth="1"/>
    <col min="7415" max="7415" width="11.140625" style="4" customWidth="1"/>
    <col min="7416" max="7416" width="31.42578125" style="4" customWidth="1"/>
    <col min="7417" max="7417" width="8.5703125" style="4" customWidth="1"/>
    <col min="7418" max="7419" width="11" style="4" customWidth="1"/>
    <col min="7420" max="7420" width="15.42578125" style="4" customWidth="1"/>
    <col min="7421" max="7421" width="13.5703125" style="4" customWidth="1"/>
    <col min="7422" max="7422" width="30.140625" style="4" customWidth="1"/>
    <col min="7423" max="7423" width="6.5703125" style="4" customWidth="1"/>
    <col min="7424" max="7424" width="13.42578125" style="4" customWidth="1"/>
    <col min="7425" max="7425" width="13.5703125" style="4" customWidth="1"/>
    <col min="7426" max="7426" width="14.85546875" style="4" customWidth="1"/>
    <col min="7427" max="7427" width="12.85546875" style="4" customWidth="1"/>
    <col min="7428" max="7428" width="9.140625" style="4"/>
    <col min="7429" max="7430" width="9" style="4" hidden="1" customWidth="1"/>
    <col min="7431" max="7668" width="9.140625" style="4"/>
    <col min="7669" max="7669" width="6.85546875" style="4" customWidth="1"/>
    <col min="7670" max="7670" width="42.140625" style="4" customWidth="1"/>
    <col min="7671" max="7671" width="11.140625" style="4" customWidth="1"/>
    <col min="7672" max="7672" width="31.42578125" style="4" customWidth="1"/>
    <col min="7673" max="7673" width="8.5703125" style="4" customWidth="1"/>
    <col min="7674" max="7675" width="11" style="4" customWidth="1"/>
    <col min="7676" max="7676" width="15.42578125" style="4" customWidth="1"/>
    <col min="7677" max="7677" width="13.5703125" style="4" customWidth="1"/>
    <col min="7678" max="7678" width="30.140625" style="4" customWidth="1"/>
    <col min="7679" max="7679" width="6.5703125" style="4" customWidth="1"/>
    <col min="7680" max="7680" width="13.42578125" style="4" customWidth="1"/>
    <col min="7681" max="7681" width="13.5703125" style="4" customWidth="1"/>
    <col min="7682" max="7682" width="14.85546875" style="4" customWidth="1"/>
    <col min="7683" max="7683" width="12.85546875" style="4" customWidth="1"/>
    <col min="7684" max="7684" width="9.140625" style="4"/>
    <col min="7685" max="7686" width="9" style="4" hidden="1" customWidth="1"/>
    <col min="7687" max="7924" width="9.140625" style="4"/>
    <col min="7925" max="7925" width="6.85546875" style="4" customWidth="1"/>
    <col min="7926" max="7926" width="42.140625" style="4" customWidth="1"/>
    <col min="7927" max="7927" width="11.140625" style="4" customWidth="1"/>
    <col min="7928" max="7928" width="31.42578125" style="4" customWidth="1"/>
    <col min="7929" max="7929" width="8.5703125" style="4" customWidth="1"/>
    <col min="7930" max="7931" width="11" style="4" customWidth="1"/>
    <col min="7932" max="7932" width="15.42578125" style="4" customWidth="1"/>
    <col min="7933" max="7933" width="13.5703125" style="4" customWidth="1"/>
    <col min="7934" max="7934" width="30.140625" style="4" customWidth="1"/>
    <col min="7935" max="7935" width="6.5703125" style="4" customWidth="1"/>
    <col min="7936" max="7936" width="13.42578125" style="4" customWidth="1"/>
    <col min="7937" max="7937" width="13.5703125" style="4" customWidth="1"/>
    <col min="7938" max="7938" width="14.85546875" style="4" customWidth="1"/>
    <col min="7939" max="7939" width="12.85546875" style="4" customWidth="1"/>
    <col min="7940" max="7940" width="9.140625" style="4"/>
    <col min="7941" max="7942" width="9" style="4" hidden="1" customWidth="1"/>
    <col min="7943" max="8180" width="9.140625" style="4"/>
    <col min="8181" max="8181" width="6.85546875" style="4" customWidth="1"/>
    <col min="8182" max="8182" width="42.140625" style="4" customWidth="1"/>
    <col min="8183" max="8183" width="11.140625" style="4" customWidth="1"/>
    <col min="8184" max="8184" width="31.42578125" style="4" customWidth="1"/>
    <col min="8185" max="8185" width="8.5703125" style="4" customWidth="1"/>
    <col min="8186" max="8187" width="11" style="4" customWidth="1"/>
    <col min="8188" max="8188" width="15.42578125" style="4" customWidth="1"/>
    <col min="8189" max="8189" width="13.5703125" style="4" customWidth="1"/>
    <col min="8190" max="8190" width="30.140625" style="4" customWidth="1"/>
    <col min="8191" max="8191" width="6.5703125" style="4" customWidth="1"/>
    <col min="8192" max="8192" width="13.42578125" style="4" customWidth="1"/>
    <col min="8193" max="8193" width="13.5703125" style="4" customWidth="1"/>
    <col min="8194" max="8194" width="14.85546875" style="4" customWidth="1"/>
    <col min="8195" max="8195" width="12.85546875" style="4" customWidth="1"/>
    <col min="8196" max="8196" width="9.140625" style="4"/>
    <col min="8197" max="8198" width="9" style="4" hidden="1" customWidth="1"/>
    <col min="8199" max="8436" width="9.140625" style="4"/>
    <col min="8437" max="8437" width="6.85546875" style="4" customWidth="1"/>
    <col min="8438" max="8438" width="42.140625" style="4" customWidth="1"/>
    <col min="8439" max="8439" width="11.140625" style="4" customWidth="1"/>
    <col min="8440" max="8440" width="31.42578125" style="4" customWidth="1"/>
    <col min="8441" max="8441" width="8.5703125" style="4" customWidth="1"/>
    <col min="8442" max="8443" width="11" style="4" customWidth="1"/>
    <col min="8444" max="8444" width="15.42578125" style="4" customWidth="1"/>
    <col min="8445" max="8445" width="13.5703125" style="4" customWidth="1"/>
    <col min="8446" max="8446" width="30.140625" style="4" customWidth="1"/>
    <col min="8447" max="8447" width="6.5703125" style="4" customWidth="1"/>
    <col min="8448" max="8448" width="13.42578125" style="4" customWidth="1"/>
    <col min="8449" max="8449" width="13.5703125" style="4" customWidth="1"/>
    <col min="8450" max="8450" width="14.85546875" style="4" customWidth="1"/>
    <col min="8451" max="8451" width="12.85546875" style="4" customWidth="1"/>
    <col min="8452" max="8452" width="9.140625" style="4"/>
    <col min="8453" max="8454" width="9" style="4" hidden="1" customWidth="1"/>
    <col min="8455" max="8692" width="9.140625" style="4"/>
    <col min="8693" max="8693" width="6.85546875" style="4" customWidth="1"/>
    <col min="8694" max="8694" width="42.140625" style="4" customWidth="1"/>
    <col min="8695" max="8695" width="11.140625" style="4" customWidth="1"/>
    <col min="8696" max="8696" width="31.42578125" style="4" customWidth="1"/>
    <col min="8697" max="8697" width="8.5703125" style="4" customWidth="1"/>
    <col min="8698" max="8699" width="11" style="4" customWidth="1"/>
    <col min="8700" max="8700" width="15.42578125" style="4" customWidth="1"/>
    <col min="8701" max="8701" width="13.5703125" style="4" customWidth="1"/>
    <col min="8702" max="8702" width="30.140625" style="4" customWidth="1"/>
    <col min="8703" max="8703" width="6.5703125" style="4" customWidth="1"/>
    <col min="8704" max="8704" width="13.42578125" style="4" customWidth="1"/>
    <col min="8705" max="8705" width="13.5703125" style="4" customWidth="1"/>
    <col min="8706" max="8706" width="14.85546875" style="4" customWidth="1"/>
    <col min="8707" max="8707" width="12.85546875" style="4" customWidth="1"/>
    <col min="8708" max="8708" width="9.140625" style="4"/>
    <col min="8709" max="8710" width="9" style="4" hidden="1" customWidth="1"/>
    <col min="8711" max="8948" width="9.140625" style="4"/>
    <col min="8949" max="8949" width="6.85546875" style="4" customWidth="1"/>
    <col min="8950" max="8950" width="42.140625" style="4" customWidth="1"/>
    <col min="8951" max="8951" width="11.140625" style="4" customWidth="1"/>
    <col min="8952" max="8952" width="31.42578125" style="4" customWidth="1"/>
    <col min="8953" max="8953" width="8.5703125" style="4" customWidth="1"/>
    <col min="8954" max="8955" width="11" style="4" customWidth="1"/>
    <col min="8956" max="8956" width="15.42578125" style="4" customWidth="1"/>
    <col min="8957" max="8957" width="13.5703125" style="4" customWidth="1"/>
    <col min="8958" max="8958" width="30.140625" style="4" customWidth="1"/>
    <col min="8959" max="8959" width="6.5703125" style="4" customWidth="1"/>
    <col min="8960" max="8960" width="13.42578125" style="4" customWidth="1"/>
    <col min="8961" max="8961" width="13.5703125" style="4" customWidth="1"/>
    <col min="8962" max="8962" width="14.85546875" style="4" customWidth="1"/>
    <col min="8963" max="8963" width="12.85546875" style="4" customWidth="1"/>
    <col min="8964" max="8964" width="9.140625" style="4"/>
    <col min="8965" max="8966" width="9" style="4" hidden="1" customWidth="1"/>
    <col min="8967" max="9204" width="9.140625" style="4"/>
    <col min="9205" max="9205" width="6.85546875" style="4" customWidth="1"/>
    <col min="9206" max="9206" width="42.140625" style="4" customWidth="1"/>
    <col min="9207" max="9207" width="11.140625" style="4" customWidth="1"/>
    <col min="9208" max="9208" width="31.42578125" style="4" customWidth="1"/>
    <col min="9209" max="9209" width="8.5703125" style="4" customWidth="1"/>
    <col min="9210" max="9211" width="11" style="4" customWidth="1"/>
    <col min="9212" max="9212" width="15.42578125" style="4" customWidth="1"/>
    <col min="9213" max="9213" width="13.5703125" style="4" customWidth="1"/>
    <col min="9214" max="9214" width="30.140625" style="4" customWidth="1"/>
    <col min="9215" max="9215" width="6.5703125" style="4" customWidth="1"/>
    <col min="9216" max="9216" width="13.42578125" style="4" customWidth="1"/>
    <col min="9217" max="9217" width="13.5703125" style="4" customWidth="1"/>
    <col min="9218" max="9218" width="14.85546875" style="4" customWidth="1"/>
    <col min="9219" max="9219" width="12.85546875" style="4" customWidth="1"/>
    <col min="9220" max="9220" width="9.140625" style="4"/>
    <col min="9221" max="9222" width="9" style="4" hidden="1" customWidth="1"/>
    <col min="9223" max="9460" width="9.140625" style="4"/>
    <col min="9461" max="9461" width="6.85546875" style="4" customWidth="1"/>
    <col min="9462" max="9462" width="42.140625" style="4" customWidth="1"/>
    <col min="9463" max="9463" width="11.140625" style="4" customWidth="1"/>
    <col min="9464" max="9464" width="31.42578125" style="4" customWidth="1"/>
    <col min="9465" max="9465" width="8.5703125" style="4" customWidth="1"/>
    <col min="9466" max="9467" width="11" style="4" customWidth="1"/>
    <col min="9468" max="9468" width="15.42578125" style="4" customWidth="1"/>
    <col min="9469" max="9469" width="13.5703125" style="4" customWidth="1"/>
    <col min="9470" max="9470" width="30.140625" style="4" customWidth="1"/>
    <col min="9471" max="9471" width="6.5703125" style="4" customWidth="1"/>
    <col min="9472" max="9472" width="13.42578125" style="4" customWidth="1"/>
    <col min="9473" max="9473" width="13.5703125" style="4" customWidth="1"/>
    <col min="9474" max="9474" width="14.85546875" style="4" customWidth="1"/>
    <col min="9475" max="9475" width="12.85546875" style="4" customWidth="1"/>
    <col min="9476" max="9476" width="9.140625" style="4"/>
    <col min="9477" max="9478" width="9" style="4" hidden="1" customWidth="1"/>
    <col min="9479" max="9716" width="9.140625" style="4"/>
    <col min="9717" max="9717" width="6.85546875" style="4" customWidth="1"/>
    <col min="9718" max="9718" width="42.140625" style="4" customWidth="1"/>
    <col min="9719" max="9719" width="11.140625" style="4" customWidth="1"/>
    <col min="9720" max="9720" width="31.42578125" style="4" customWidth="1"/>
    <col min="9721" max="9721" width="8.5703125" style="4" customWidth="1"/>
    <col min="9722" max="9723" width="11" style="4" customWidth="1"/>
    <col min="9724" max="9724" width="15.42578125" style="4" customWidth="1"/>
    <col min="9725" max="9725" width="13.5703125" style="4" customWidth="1"/>
    <col min="9726" max="9726" width="30.140625" style="4" customWidth="1"/>
    <col min="9727" max="9727" width="6.5703125" style="4" customWidth="1"/>
    <col min="9728" max="9728" width="13.42578125" style="4" customWidth="1"/>
    <col min="9729" max="9729" width="13.5703125" style="4" customWidth="1"/>
    <col min="9730" max="9730" width="14.85546875" style="4" customWidth="1"/>
    <col min="9731" max="9731" width="12.85546875" style="4" customWidth="1"/>
    <col min="9732" max="9732" width="9.140625" style="4"/>
    <col min="9733" max="9734" width="9" style="4" hidden="1" customWidth="1"/>
    <col min="9735" max="9972" width="9.140625" style="4"/>
    <col min="9973" max="9973" width="6.85546875" style="4" customWidth="1"/>
    <col min="9974" max="9974" width="42.140625" style="4" customWidth="1"/>
    <col min="9975" max="9975" width="11.140625" style="4" customWidth="1"/>
    <col min="9976" max="9976" width="31.42578125" style="4" customWidth="1"/>
    <col min="9977" max="9977" width="8.5703125" style="4" customWidth="1"/>
    <col min="9978" max="9979" width="11" style="4" customWidth="1"/>
    <col min="9980" max="9980" width="15.42578125" style="4" customWidth="1"/>
    <col min="9981" max="9981" width="13.5703125" style="4" customWidth="1"/>
    <col min="9982" max="9982" width="30.140625" style="4" customWidth="1"/>
    <col min="9983" max="9983" width="6.5703125" style="4" customWidth="1"/>
    <col min="9984" max="9984" width="13.42578125" style="4" customWidth="1"/>
    <col min="9985" max="9985" width="13.5703125" style="4" customWidth="1"/>
    <col min="9986" max="9986" width="14.85546875" style="4" customWidth="1"/>
    <col min="9987" max="9987" width="12.85546875" style="4" customWidth="1"/>
    <col min="9988" max="9988" width="9.140625" style="4"/>
    <col min="9989" max="9990" width="9" style="4" hidden="1" customWidth="1"/>
    <col min="9991" max="10228" width="9.140625" style="4"/>
    <col min="10229" max="10229" width="6.85546875" style="4" customWidth="1"/>
    <col min="10230" max="10230" width="42.140625" style="4" customWidth="1"/>
    <col min="10231" max="10231" width="11.140625" style="4" customWidth="1"/>
    <col min="10232" max="10232" width="31.42578125" style="4" customWidth="1"/>
    <col min="10233" max="10233" width="8.5703125" style="4" customWidth="1"/>
    <col min="10234" max="10235" width="11" style="4" customWidth="1"/>
    <col min="10236" max="10236" width="15.42578125" style="4" customWidth="1"/>
    <col min="10237" max="10237" width="13.5703125" style="4" customWidth="1"/>
    <col min="10238" max="10238" width="30.140625" style="4" customWidth="1"/>
    <col min="10239" max="10239" width="6.5703125" style="4" customWidth="1"/>
    <col min="10240" max="10240" width="13.42578125" style="4" customWidth="1"/>
    <col min="10241" max="10241" width="13.5703125" style="4" customWidth="1"/>
    <col min="10242" max="10242" width="14.85546875" style="4" customWidth="1"/>
    <col min="10243" max="10243" width="12.85546875" style="4" customWidth="1"/>
    <col min="10244" max="10244" width="9.140625" style="4"/>
    <col min="10245" max="10246" width="9" style="4" hidden="1" customWidth="1"/>
    <col min="10247" max="10484" width="9.140625" style="4"/>
    <col min="10485" max="10485" width="6.85546875" style="4" customWidth="1"/>
    <col min="10486" max="10486" width="42.140625" style="4" customWidth="1"/>
    <col min="10487" max="10487" width="11.140625" style="4" customWidth="1"/>
    <col min="10488" max="10488" width="31.42578125" style="4" customWidth="1"/>
    <col min="10489" max="10489" width="8.5703125" style="4" customWidth="1"/>
    <col min="10490" max="10491" width="11" style="4" customWidth="1"/>
    <col min="10492" max="10492" width="15.42578125" style="4" customWidth="1"/>
    <col min="10493" max="10493" width="13.5703125" style="4" customWidth="1"/>
    <col min="10494" max="10494" width="30.140625" style="4" customWidth="1"/>
    <col min="10495" max="10495" width="6.5703125" style="4" customWidth="1"/>
    <col min="10496" max="10496" width="13.42578125" style="4" customWidth="1"/>
    <col min="10497" max="10497" width="13.5703125" style="4" customWidth="1"/>
    <col min="10498" max="10498" width="14.85546875" style="4" customWidth="1"/>
    <col min="10499" max="10499" width="12.85546875" style="4" customWidth="1"/>
    <col min="10500" max="10500" width="9.140625" style="4"/>
    <col min="10501" max="10502" width="9" style="4" hidden="1" customWidth="1"/>
    <col min="10503" max="10740" width="9.140625" style="4"/>
    <col min="10741" max="10741" width="6.85546875" style="4" customWidth="1"/>
    <col min="10742" max="10742" width="42.140625" style="4" customWidth="1"/>
    <col min="10743" max="10743" width="11.140625" style="4" customWidth="1"/>
    <col min="10744" max="10744" width="31.42578125" style="4" customWidth="1"/>
    <col min="10745" max="10745" width="8.5703125" style="4" customWidth="1"/>
    <col min="10746" max="10747" width="11" style="4" customWidth="1"/>
    <col min="10748" max="10748" width="15.42578125" style="4" customWidth="1"/>
    <col min="10749" max="10749" width="13.5703125" style="4" customWidth="1"/>
    <col min="10750" max="10750" width="30.140625" style="4" customWidth="1"/>
    <col min="10751" max="10751" width="6.5703125" style="4" customWidth="1"/>
    <col min="10752" max="10752" width="13.42578125" style="4" customWidth="1"/>
    <col min="10753" max="10753" width="13.5703125" style="4" customWidth="1"/>
    <col min="10754" max="10754" width="14.85546875" style="4" customWidth="1"/>
    <col min="10755" max="10755" width="12.85546875" style="4" customWidth="1"/>
    <col min="10756" max="10756" width="9.140625" style="4"/>
    <col min="10757" max="10758" width="9" style="4" hidden="1" customWidth="1"/>
    <col min="10759" max="10996" width="9.140625" style="4"/>
    <col min="10997" max="10997" width="6.85546875" style="4" customWidth="1"/>
    <col min="10998" max="10998" width="42.140625" style="4" customWidth="1"/>
    <col min="10999" max="10999" width="11.140625" style="4" customWidth="1"/>
    <col min="11000" max="11000" width="31.42578125" style="4" customWidth="1"/>
    <col min="11001" max="11001" width="8.5703125" style="4" customWidth="1"/>
    <col min="11002" max="11003" width="11" style="4" customWidth="1"/>
    <col min="11004" max="11004" width="15.42578125" style="4" customWidth="1"/>
    <col min="11005" max="11005" width="13.5703125" style="4" customWidth="1"/>
    <col min="11006" max="11006" width="30.140625" style="4" customWidth="1"/>
    <col min="11007" max="11007" width="6.5703125" style="4" customWidth="1"/>
    <col min="11008" max="11008" width="13.42578125" style="4" customWidth="1"/>
    <col min="11009" max="11009" width="13.5703125" style="4" customWidth="1"/>
    <col min="11010" max="11010" width="14.85546875" style="4" customWidth="1"/>
    <col min="11011" max="11011" width="12.85546875" style="4" customWidth="1"/>
    <col min="11012" max="11012" width="9.140625" style="4"/>
    <col min="11013" max="11014" width="9" style="4" hidden="1" customWidth="1"/>
    <col min="11015" max="11252" width="9.140625" style="4"/>
    <col min="11253" max="11253" width="6.85546875" style="4" customWidth="1"/>
    <col min="11254" max="11254" width="42.140625" style="4" customWidth="1"/>
    <col min="11255" max="11255" width="11.140625" style="4" customWidth="1"/>
    <col min="11256" max="11256" width="31.42578125" style="4" customWidth="1"/>
    <col min="11257" max="11257" width="8.5703125" style="4" customWidth="1"/>
    <col min="11258" max="11259" width="11" style="4" customWidth="1"/>
    <col min="11260" max="11260" width="15.42578125" style="4" customWidth="1"/>
    <col min="11261" max="11261" width="13.5703125" style="4" customWidth="1"/>
    <col min="11262" max="11262" width="30.140625" style="4" customWidth="1"/>
    <col min="11263" max="11263" width="6.5703125" style="4" customWidth="1"/>
    <col min="11264" max="11264" width="13.42578125" style="4" customWidth="1"/>
    <col min="11265" max="11265" width="13.5703125" style="4" customWidth="1"/>
    <col min="11266" max="11266" width="14.85546875" style="4" customWidth="1"/>
    <col min="11267" max="11267" width="12.85546875" style="4" customWidth="1"/>
    <col min="11268" max="11268" width="9.140625" style="4"/>
    <col min="11269" max="11270" width="9" style="4" hidden="1" customWidth="1"/>
    <col min="11271" max="11508" width="9.140625" style="4"/>
    <col min="11509" max="11509" width="6.85546875" style="4" customWidth="1"/>
    <col min="11510" max="11510" width="42.140625" style="4" customWidth="1"/>
    <col min="11511" max="11511" width="11.140625" style="4" customWidth="1"/>
    <col min="11512" max="11512" width="31.42578125" style="4" customWidth="1"/>
    <col min="11513" max="11513" width="8.5703125" style="4" customWidth="1"/>
    <col min="11514" max="11515" width="11" style="4" customWidth="1"/>
    <col min="11516" max="11516" width="15.42578125" style="4" customWidth="1"/>
    <col min="11517" max="11517" width="13.5703125" style="4" customWidth="1"/>
    <col min="11518" max="11518" width="30.140625" style="4" customWidth="1"/>
    <col min="11519" max="11519" width="6.5703125" style="4" customWidth="1"/>
    <col min="11520" max="11520" width="13.42578125" style="4" customWidth="1"/>
    <col min="11521" max="11521" width="13.5703125" style="4" customWidth="1"/>
    <col min="11522" max="11522" width="14.85546875" style="4" customWidth="1"/>
    <col min="11523" max="11523" width="12.85546875" style="4" customWidth="1"/>
    <col min="11524" max="11524" width="9.140625" style="4"/>
    <col min="11525" max="11526" width="9" style="4" hidden="1" customWidth="1"/>
    <col min="11527" max="11764" width="9.140625" style="4"/>
    <col min="11765" max="11765" width="6.85546875" style="4" customWidth="1"/>
    <col min="11766" max="11766" width="42.140625" style="4" customWidth="1"/>
    <col min="11767" max="11767" width="11.140625" style="4" customWidth="1"/>
    <col min="11768" max="11768" width="31.42578125" style="4" customWidth="1"/>
    <col min="11769" max="11769" width="8.5703125" style="4" customWidth="1"/>
    <col min="11770" max="11771" width="11" style="4" customWidth="1"/>
    <col min="11772" max="11772" width="15.42578125" style="4" customWidth="1"/>
    <col min="11773" max="11773" width="13.5703125" style="4" customWidth="1"/>
    <col min="11774" max="11774" width="30.140625" style="4" customWidth="1"/>
    <col min="11775" max="11775" width="6.5703125" style="4" customWidth="1"/>
    <col min="11776" max="11776" width="13.42578125" style="4" customWidth="1"/>
    <col min="11777" max="11777" width="13.5703125" style="4" customWidth="1"/>
    <col min="11778" max="11778" width="14.85546875" style="4" customWidth="1"/>
    <col min="11779" max="11779" width="12.85546875" style="4" customWidth="1"/>
    <col min="11780" max="11780" width="9.140625" style="4"/>
    <col min="11781" max="11782" width="9" style="4" hidden="1" customWidth="1"/>
    <col min="11783" max="12020" width="9.140625" style="4"/>
    <col min="12021" max="12021" width="6.85546875" style="4" customWidth="1"/>
    <col min="12022" max="12022" width="42.140625" style="4" customWidth="1"/>
    <col min="12023" max="12023" width="11.140625" style="4" customWidth="1"/>
    <col min="12024" max="12024" width="31.42578125" style="4" customWidth="1"/>
    <col min="12025" max="12025" width="8.5703125" style="4" customWidth="1"/>
    <col min="12026" max="12027" width="11" style="4" customWidth="1"/>
    <col min="12028" max="12028" width="15.42578125" style="4" customWidth="1"/>
    <col min="12029" max="12029" width="13.5703125" style="4" customWidth="1"/>
    <col min="12030" max="12030" width="30.140625" style="4" customWidth="1"/>
    <col min="12031" max="12031" width="6.5703125" style="4" customWidth="1"/>
    <col min="12032" max="12032" width="13.42578125" style="4" customWidth="1"/>
    <col min="12033" max="12033" width="13.5703125" style="4" customWidth="1"/>
    <col min="12034" max="12034" width="14.85546875" style="4" customWidth="1"/>
    <col min="12035" max="12035" width="12.85546875" style="4" customWidth="1"/>
    <col min="12036" max="12036" width="9.140625" style="4"/>
    <col min="12037" max="12038" width="9" style="4" hidden="1" customWidth="1"/>
    <col min="12039" max="12276" width="9.140625" style="4"/>
    <col min="12277" max="12277" width="6.85546875" style="4" customWidth="1"/>
    <col min="12278" max="12278" width="42.140625" style="4" customWidth="1"/>
    <col min="12279" max="12279" width="11.140625" style="4" customWidth="1"/>
    <col min="12280" max="12280" width="31.42578125" style="4" customWidth="1"/>
    <col min="12281" max="12281" width="8.5703125" style="4" customWidth="1"/>
    <col min="12282" max="12283" width="11" style="4" customWidth="1"/>
    <col min="12284" max="12284" width="15.42578125" style="4" customWidth="1"/>
    <col min="12285" max="12285" width="13.5703125" style="4" customWidth="1"/>
    <col min="12286" max="12286" width="30.140625" style="4" customWidth="1"/>
    <col min="12287" max="12287" width="6.5703125" style="4" customWidth="1"/>
    <col min="12288" max="12288" width="13.42578125" style="4" customWidth="1"/>
    <col min="12289" max="12289" width="13.5703125" style="4" customWidth="1"/>
    <col min="12290" max="12290" width="14.85546875" style="4" customWidth="1"/>
    <col min="12291" max="12291" width="12.85546875" style="4" customWidth="1"/>
    <col min="12292" max="12292" width="9.140625" style="4"/>
    <col min="12293" max="12294" width="9" style="4" hidden="1" customWidth="1"/>
    <col min="12295" max="12532" width="9.140625" style="4"/>
    <col min="12533" max="12533" width="6.85546875" style="4" customWidth="1"/>
    <col min="12534" max="12534" width="42.140625" style="4" customWidth="1"/>
    <col min="12535" max="12535" width="11.140625" style="4" customWidth="1"/>
    <col min="12536" max="12536" width="31.42578125" style="4" customWidth="1"/>
    <col min="12537" max="12537" width="8.5703125" style="4" customWidth="1"/>
    <col min="12538" max="12539" width="11" style="4" customWidth="1"/>
    <col min="12540" max="12540" width="15.42578125" style="4" customWidth="1"/>
    <col min="12541" max="12541" width="13.5703125" style="4" customWidth="1"/>
    <col min="12542" max="12542" width="30.140625" style="4" customWidth="1"/>
    <col min="12543" max="12543" width="6.5703125" style="4" customWidth="1"/>
    <col min="12544" max="12544" width="13.42578125" style="4" customWidth="1"/>
    <col min="12545" max="12545" width="13.5703125" style="4" customWidth="1"/>
    <col min="12546" max="12546" width="14.85546875" style="4" customWidth="1"/>
    <col min="12547" max="12547" width="12.85546875" style="4" customWidth="1"/>
    <col min="12548" max="12548" width="9.140625" style="4"/>
    <col min="12549" max="12550" width="9" style="4" hidden="1" customWidth="1"/>
    <col min="12551" max="12788" width="9.140625" style="4"/>
    <col min="12789" max="12789" width="6.85546875" style="4" customWidth="1"/>
    <col min="12790" max="12790" width="42.140625" style="4" customWidth="1"/>
    <col min="12791" max="12791" width="11.140625" style="4" customWidth="1"/>
    <col min="12792" max="12792" width="31.42578125" style="4" customWidth="1"/>
    <col min="12793" max="12793" width="8.5703125" style="4" customWidth="1"/>
    <col min="12794" max="12795" width="11" style="4" customWidth="1"/>
    <col min="12796" max="12796" width="15.42578125" style="4" customWidth="1"/>
    <col min="12797" max="12797" width="13.5703125" style="4" customWidth="1"/>
    <col min="12798" max="12798" width="30.140625" style="4" customWidth="1"/>
    <col min="12799" max="12799" width="6.5703125" style="4" customWidth="1"/>
    <col min="12800" max="12800" width="13.42578125" style="4" customWidth="1"/>
    <col min="12801" max="12801" width="13.5703125" style="4" customWidth="1"/>
    <col min="12802" max="12802" width="14.85546875" style="4" customWidth="1"/>
    <col min="12803" max="12803" width="12.85546875" style="4" customWidth="1"/>
    <col min="12804" max="12804" width="9.140625" style="4"/>
    <col min="12805" max="12806" width="9" style="4" hidden="1" customWidth="1"/>
    <col min="12807" max="13044" width="9.140625" style="4"/>
    <col min="13045" max="13045" width="6.85546875" style="4" customWidth="1"/>
    <col min="13046" max="13046" width="42.140625" style="4" customWidth="1"/>
    <col min="13047" max="13047" width="11.140625" style="4" customWidth="1"/>
    <col min="13048" max="13048" width="31.42578125" style="4" customWidth="1"/>
    <col min="13049" max="13049" width="8.5703125" style="4" customWidth="1"/>
    <col min="13050" max="13051" width="11" style="4" customWidth="1"/>
    <col min="13052" max="13052" width="15.42578125" style="4" customWidth="1"/>
    <col min="13053" max="13053" width="13.5703125" style="4" customWidth="1"/>
    <col min="13054" max="13054" width="30.140625" style="4" customWidth="1"/>
    <col min="13055" max="13055" width="6.5703125" style="4" customWidth="1"/>
    <col min="13056" max="13056" width="13.42578125" style="4" customWidth="1"/>
    <col min="13057" max="13057" width="13.5703125" style="4" customWidth="1"/>
    <col min="13058" max="13058" width="14.85546875" style="4" customWidth="1"/>
    <col min="13059" max="13059" width="12.85546875" style="4" customWidth="1"/>
    <col min="13060" max="13060" width="9.140625" style="4"/>
    <col min="13061" max="13062" width="9" style="4" hidden="1" customWidth="1"/>
    <col min="13063" max="13300" width="9.140625" style="4"/>
    <col min="13301" max="13301" width="6.85546875" style="4" customWidth="1"/>
    <col min="13302" max="13302" width="42.140625" style="4" customWidth="1"/>
    <col min="13303" max="13303" width="11.140625" style="4" customWidth="1"/>
    <col min="13304" max="13304" width="31.42578125" style="4" customWidth="1"/>
    <col min="13305" max="13305" width="8.5703125" style="4" customWidth="1"/>
    <col min="13306" max="13307" width="11" style="4" customWidth="1"/>
    <col min="13308" max="13308" width="15.42578125" style="4" customWidth="1"/>
    <col min="13309" max="13309" width="13.5703125" style="4" customWidth="1"/>
    <col min="13310" max="13310" width="30.140625" style="4" customWidth="1"/>
    <col min="13311" max="13311" width="6.5703125" style="4" customWidth="1"/>
    <col min="13312" max="13312" width="13.42578125" style="4" customWidth="1"/>
    <col min="13313" max="13313" width="13.5703125" style="4" customWidth="1"/>
    <col min="13314" max="13314" width="14.85546875" style="4" customWidth="1"/>
    <col min="13315" max="13315" width="12.85546875" style="4" customWidth="1"/>
    <col min="13316" max="13316" width="9.140625" style="4"/>
    <col min="13317" max="13318" width="9" style="4" hidden="1" customWidth="1"/>
    <col min="13319" max="13556" width="9.140625" style="4"/>
    <col min="13557" max="13557" width="6.85546875" style="4" customWidth="1"/>
    <col min="13558" max="13558" width="42.140625" style="4" customWidth="1"/>
    <col min="13559" max="13559" width="11.140625" style="4" customWidth="1"/>
    <col min="13560" max="13560" width="31.42578125" style="4" customWidth="1"/>
    <col min="13561" max="13561" width="8.5703125" style="4" customWidth="1"/>
    <col min="13562" max="13563" width="11" style="4" customWidth="1"/>
    <col min="13564" max="13564" width="15.42578125" style="4" customWidth="1"/>
    <col min="13565" max="13565" width="13.5703125" style="4" customWidth="1"/>
    <col min="13566" max="13566" width="30.140625" style="4" customWidth="1"/>
    <col min="13567" max="13567" width="6.5703125" style="4" customWidth="1"/>
    <col min="13568" max="13568" width="13.42578125" style="4" customWidth="1"/>
    <col min="13569" max="13569" width="13.5703125" style="4" customWidth="1"/>
    <col min="13570" max="13570" width="14.85546875" style="4" customWidth="1"/>
    <col min="13571" max="13571" width="12.85546875" style="4" customWidth="1"/>
    <col min="13572" max="13572" width="9.140625" style="4"/>
    <col min="13573" max="13574" width="9" style="4" hidden="1" customWidth="1"/>
    <col min="13575" max="13812" width="9.140625" style="4"/>
    <col min="13813" max="13813" width="6.85546875" style="4" customWidth="1"/>
    <col min="13814" max="13814" width="42.140625" style="4" customWidth="1"/>
    <col min="13815" max="13815" width="11.140625" style="4" customWidth="1"/>
    <col min="13816" max="13816" width="31.42578125" style="4" customWidth="1"/>
    <col min="13817" max="13817" width="8.5703125" style="4" customWidth="1"/>
    <col min="13818" max="13819" width="11" style="4" customWidth="1"/>
    <col min="13820" max="13820" width="15.42578125" style="4" customWidth="1"/>
    <col min="13821" max="13821" width="13.5703125" style="4" customWidth="1"/>
    <col min="13822" max="13822" width="30.140625" style="4" customWidth="1"/>
    <col min="13823" max="13823" width="6.5703125" style="4" customWidth="1"/>
    <col min="13824" max="13824" width="13.42578125" style="4" customWidth="1"/>
    <col min="13825" max="13825" width="13.5703125" style="4" customWidth="1"/>
    <col min="13826" max="13826" width="14.85546875" style="4" customWidth="1"/>
    <col min="13827" max="13827" width="12.85546875" style="4" customWidth="1"/>
    <col min="13828" max="13828" width="9.140625" style="4"/>
    <col min="13829" max="13830" width="9" style="4" hidden="1" customWidth="1"/>
    <col min="13831" max="14068" width="9.140625" style="4"/>
    <col min="14069" max="14069" width="6.85546875" style="4" customWidth="1"/>
    <col min="14070" max="14070" width="42.140625" style="4" customWidth="1"/>
    <col min="14071" max="14071" width="11.140625" style="4" customWidth="1"/>
    <col min="14072" max="14072" width="31.42578125" style="4" customWidth="1"/>
    <col min="14073" max="14073" width="8.5703125" style="4" customWidth="1"/>
    <col min="14074" max="14075" width="11" style="4" customWidth="1"/>
    <col min="14076" max="14076" width="15.42578125" style="4" customWidth="1"/>
    <col min="14077" max="14077" width="13.5703125" style="4" customWidth="1"/>
    <col min="14078" max="14078" width="30.140625" style="4" customWidth="1"/>
    <col min="14079" max="14079" width="6.5703125" style="4" customWidth="1"/>
    <col min="14080" max="14080" width="13.42578125" style="4" customWidth="1"/>
    <col min="14081" max="14081" width="13.5703125" style="4" customWidth="1"/>
    <col min="14082" max="14082" width="14.85546875" style="4" customWidth="1"/>
    <col min="14083" max="14083" width="12.85546875" style="4" customWidth="1"/>
    <col min="14084" max="14084" width="9.140625" style="4"/>
    <col min="14085" max="14086" width="9" style="4" hidden="1" customWidth="1"/>
    <col min="14087" max="14324" width="9.140625" style="4"/>
    <col min="14325" max="14325" width="6.85546875" style="4" customWidth="1"/>
    <col min="14326" max="14326" width="42.140625" style="4" customWidth="1"/>
    <col min="14327" max="14327" width="11.140625" style="4" customWidth="1"/>
    <col min="14328" max="14328" width="31.42578125" style="4" customWidth="1"/>
    <col min="14329" max="14329" width="8.5703125" style="4" customWidth="1"/>
    <col min="14330" max="14331" width="11" style="4" customWidth="1"/>
    <col min="14332" max="14332" width="15.42578125" style="4" customWidth="1"/>
    <col min="14333" max="14333" width="13.5703125" style="4" customWidth="1"/>
    <col min="14334" max="14334" width="30.140625" style="4" customWidth="1"/>
    <col min="14335" max="14335" width="6.5703125" style="4" customWidth="1"/>
    <col min="14336" max="14336" width="13.42578125" style="4" customWidth="1"/>
    <col min="14337" max="14337" width="13.5703125" style="4" customWidth="1"/>
    <col min="14338" max="14338" width="14.85546875" style="4" customWidth="1"/>
    <col min="14339" max="14339" width="12.85546875" style="4" customWidth="1"/>
    <col min="14340" max="14340" width="9.140625" style="4"/>
    <col min="14341" max="14342" width="9" style="4" hidden="1" customWidth="1"/>
    <col min="14343" max="14580" width="9.140625" style="4"/>
    <col min="14581" max="14581" width="6.85546875" style="4" customWidth="1"/>
    <col min="14582" max="14582" width="42.140625" style="4" customWidth="1"/>
    <col min="14583" max="14583" width="11.140625" style="4" customWidth="1"/>
    <col min="14584" max="14584" width="31.42578125" style="4" customWidth="1"/>
    <col min="14585" max="14585" width="8.5703125" style="4" customWidth="1"/>
    <col min="14586" max="14587" width="11" style="4" customWidth="1"/>
    <col min="14588" max="14588" width="15.42578125" style="4" customWidth="1"/>
    <col min="14589" max="14589" width="13.5703125" style="4" customWidth="1"/>
    <col min="14590" max="14590" width="30.140625" style="4" customWidth="1"/>
    <col min="14591" max="14591" width="6.5703125" style="4" customWidth="1"/>
    <col min="14592" max="14592" width="13.42578125" style="4" customWidth="1"/>
    <col min="14593" max="14593" width="13.5703125" style="4" customWidth="1"/>
    <col min="14594" max="14594" width="14.85546875" style="4" customWidth="1"/>
    <col min="14595" max="14595" width="12.85546875" style="4" customWidth="1"/>
    <col min="14596" max="14596" width="9.140625" style="4"/>
    <col min="14597" max="14598" width="9" style="4" hidden="1" customWidth="1"/>
    <col min="14599" max="14836" width="9.140625" style="4"/>
    <col min="14837" max="14837" width="6.85546875" style="4" customWidth="1"/>
    <col min="14838" max="14838" width="42.140625" style="4" customWidth="1"/>
    <col min="14839" max="14839" width="11.140625" style="4" customWidth="1"/>
    <col min="14840" max="14840" width="31.42578125" style="4" customWidth="1"/>
    <col min="14841" max="14841" width="8.5703125" style="4" customWidth="1"/>
    <col min="14842" max="14843" width="11" style="4" customWidth="1"/>
    <col min="14844" max="14844" width="15.42578125" style="4" customWidth="1"/>
    <col min="14845" max="14845" width="13.5703125" style="4" customWidth="1"/>
    <col min="14846" max="14846" width="30.140625" style="4" customWidth="1"/>
    <col min="14847" max="14847" width="6.5703125" style="4" customWidth="1"/>
    <col min="14848" max="14848" width="13.42578125" style="4" customWidth="1"/>
    <col min="14849" max="14849" width="13.5703125" style="4" customWidth="1"/>
    <col min="14850" max="14850" width="14.85546875" style="4" customWidth="1"/>
    <col min="14851" max="14851" width="12.85546875" style="4" customWidth="1"/>
    <col min="14852" max="14852" width="9.140625" style="4"/>
    <col min="14853" max="14854" width="9" style="4" hidden="1" customWidth="1"/>
    <col min="14855" max="15092" width="9.140625" style="4"/>
    <col min="15093" max="15093" width="6.85546875" style="4" customWidth="1"/>
    <col min="15094" max="15094" width="42.140625" style="4" customWidth="1"/>
    <col min="15095" max="15095" width="11.140625" style="4" customWidth="1"/>
    <col min="15096" max="15096" width="31.42578125" style="4" customWidth="1"/>
    <col min="15097" max="15097" width="8.5703125" style="4" customWidth="1"/>
    <col min="15098" max="15099" width="11" style="4" customWidth="1"/>
    <col min="15100" max="15100" width="15.42578125" style="4" customWidth="1"/>
    <col min="15101" max="15101" width="13.5703125" style="4" customWidth="1"/>
    <col min="15102" max="15102" width="30.140625" style="4" customWidth="1"/>
    <col min="15103" max="15103" width="6.5703125" style="4" customWidth="1"/>
    <col min="15104" max="15104" width="13.42578125" style="4" customWidth="1"/>
    <col min="15105" max="15105" width="13.5703125" style="4" customWidth="1"/>
    <col min="15106" max="15106" width="14.85546875" style="4" customWidth="1"/>
    <col min="15107" max="15107" width="12.85546875" style="4" customWidth="1"/>
    <col min="15108" max="15108" width="9.140625" style="4"/>
    <col min="15109" max="15110" width="9" style="4" hidden="1" customWidth="1"/>
    <col min="15111" max="15348" width="9.140625" style="4"/>
    <col min="15349" max="15349" width="6.85546875" style="4" customWidth="1"/>
    <col min="15350" max="15350" width="42.140625" style="4" customWidth="1"/>
    <col min="15351" max="15351" width="11.140625" style="4" customWidth="1"/>
    <col min="15352" max="15352" width="31.42578125" style="4" customWidth="1"/>
    <col min="15353" max="15353" width="8.5703125" style="4" customWidth="1"/>
    <col min="15354" max="15355" width="11" style="4" customWidth="1"/>
    <col min="15356" max="15356" width="15.42578125" style="4" customWidth="1"/>
    <col min="15357" max="15357" width="13.5703125" style="4" customWidth="1"/>
    <col min="15358" max="15358" width="30.140625" style="4" customWidth="1"/>
    <col min="15359" max="15359" width="6.5703125" style="4" customWidth="1"/>
    <col min="15360" max="15360" width="13.42578125" style="4" customWidth="1"/>
    <col min="15361" max="15361" width="13.5703125" style="4" customWidth="1"/>
    <col min="15362" max="15362" width="14.85546875" style="4" customWidth="1"/>
    <col min="15363" max="15363" width="12.85546875" style="4" customWidth="1"/>
    <col min="15364" max="15364" width="9.140625" style="4"/>
    <col min="15365" max="15366" width="9" style="4" hidden="1" customWidth="1"/>
    <col min="15367" max="15604" width="9.140625" style="4"/>
    <col min="15605" max="15605" width="6.85546875" style="4" customWidth="1"/>
    <col min="15606" max="15606" width="42.140625" style="4" customWidth="1"/>
    <col min="15607" max="15607" width="11.140625" style="4" customWidth="1"/>
    <col min="15608" max="15608" width="31.42578125" style="4" customWidth="1"/>
    <col min="15609" max="15609" width="8.5703125" style="4" customWidth="1"/>
    <col min="15610" max="15611" width="11" style="4" customWidth="1"/>
    <col min="15612" max="15612" width="15.42578125" style="4" customWidth="1"/>
    <col min="15613" max="15613" width="13.5703125" style="4" customWidth="1"/>
    <col min="15614" max="15614" width="30.140625" style="4" customWidth="1"/>
    <col min="15615" max="15615" width="6.5703125" style="4" customWidth="1"/>
    <col min="15616" max="15616" width="13.42578125" style="4" customWidth="1"/>
    <col min="15617" max="15617" width="13.5703125" style="4" customWidth="1"/>
    <col min="15618" max="15618" width="14.85546875" style="4" customWidth="1"/>
    <col min="15619" max="15619" width="12.85546875" style="4" customWidth="1"/>
    <col min="15620" max="15620" width="9.140625" style="4"/>
    <col min="15621" max="15622" width="9" style="4" hidden="1" customWidth="1"/>
    <col min="15623" max="15860" width="9.140625" style="4"/>
    <col min="15861" max="15861" width="6.85546875" style="4" customWidth="1"/>
    <col min="15862" max="15862" width="42.140625" style="4" customWidth="1"/>
    <col min="15863" max="15863" width="11.140625" style="4" customWidth="1"/>
    <col min="15864" max="15864" width="31.42578125" style="4" customWidth="1"/>
    <col min="15865" max="15865" width="8.5703125" style="4" customWidth="1"/>
    <col min="15866" max="15867" width="11" style="4" customWidth="1"/>
    <col min="15868" max="15868" width="15.42578125" style="4" customWidth="1"/>
    <col min="15869" max="15869" width="13.5703125" style="4" customWidth="1"/>
    <col min="15870" max="15870" width="30.140625" style="4" customWidth="1"/>
    <col min="15871" max="15871" width="6.5703125" style="4" customWidth="1"/>
    <col min="15872" max="15872" width="13.42578125" style="4" customWidth="1"/>
    <col min="15873" max="15873" width="13.5703125" style="4" customWidth="1"/>
    <col min="15874" max="15874" width="14.85546875" style="4" customWidth="1"/>
    <col min="15875" max="15875" width="12.85546875" style="4" customWidth="1"/>
    <col min="15876" max="15876" width="9.140625" style="4"/>
    <col min="15877" max="15878" width="9" style="4" hidden="1" customWidth="1"/>
    <col min="15879" max="16116" width="9.140625" style="4"/>
    <col min="16117" max="16117" width="6.85546875" style="4" customWidth="1"/>
    <col min="16118" max="16118" width="42.140625" style="4" customWidth="1"/>
    <col min="16119" max="16119" width="11.140625" style="4" customWidth="1"/>
    <col min="16120" max="16120" width="31.42578125" style="4" customWidth="1"/>
    <col min="16121" max="16121" width="8.5703125" style="4" customWidth="1"/>
    <col min="16122" max="16123" width="11" style="4" customWidth="1"/>
    <col min="16124" max="16124" width="15.42578125" style="4" customWidth="1"/>
    <col min="16125" max="16125" width="13.5703125" style="4" customWidth="1"/>
    <col min="16126" max="16126" width="30.140625" style="4" customWidth="1"/>
    <col min="16127" max="16127" width="6.5703125" style="4" customWidth="1"/>
    <col min="16128" max="16128" width="13.42578125" style="4" customWidth="1"/>
    <col min="16129" max="16129" width="13.5703125" style="4" customWidth="1"/>
    <col min="16130" max="16130" width="14.85546875" style="4" customWidth="1"/>
    <col min="16131" max="16131" width="12.85546875" style="4" customWidth="1"/>
    <col min="16132" max="16132" width="9.140625" style="4"/>
    <col min="16133" max="16134" width="9" style="4" hidden="1" customWidth="1"/>
    <col min="16135" max="16375" width="9.140625" style="4"/>
    <col min="16376" max="16384" width="9" style="4"/>
  </cols>
  <sheetData>
    <row r="1" spans="1:24" ht="64.5" customHeight="1">
      <c r="A1" s="155" t="s">
        <v>97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6"/>
      <c r="O1" s="156"/>
      <c r="P1" s="156"/>
      <c r="Q1" s="156"/>
      <c r="R1" s="156"/>
      <c r="S1" s="156"/>
      <c r="T1" s="156"/>
      <c r="U1" s="156"/>
      <c r="V1" s="156"/>
      <c r="W1" s="156"/>
      <c r="X1" s="156"/>
    </row>
    <row r="2" spans="1:24" ht="48.75" customHeight="1">
      <c r="A2" s="133" t="s">
        <v>96</v>
      </c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</row>
    <row r="4" spans="1:24" ht="15.6" customHeight="1">
      <c r="A4" s="151" t="s">
        <v>0</v>
      </c>
      <c r="B4" s="153" t="s">
        <v>1</v>
      </c>
      <c r="C4" s="135" t="s">
        <v>2</v>
      </c>
      <c r="D4" s="135"/>
      <c r="E4" s="135"/>
      <c r="F4" s="135"/>
      <c r="G4" s="135"/>
      <c r="H4" s="135"/>
      <c r="I4" s="135"/>
      <c r="J4" s="135"/>
      <c r="K4" s="135"/>
      <c r="L4" s="135"/>
      <c r="M4" s="136" t="s">
        <v>3</v>
      </c>
      <c r="N4" s="137"/>
      <c r="O4" s="137"/>
      <c r="P4" s="137"/>
      <c r="Q4" s="137"/>
      <c r="R4" s="137"/>
      <c r="S4" s="137"/>
      <c r="T4" s="137"/>
      <c r="U4" s="137"/>
      <c r="V4" s="137"/>
      <c r="W4" s="137"/>
      <c r="X4" s="138"/>
    </row>
    <row r="5" spans="1:24" ht="90.75" customHeight="1">
      <c r="A5" s="152"/>
      <c r="B5" s="154"/>
      <c r="C5" s="58" t="s">
        <v>4</v>
      </c>
      <c r="D5" s="58" t="s">
        <v>5</v>
      </c>
      <c r="E5" s="59" t="s">
        <v>6</v>
      </c>
      <c r="F5" s="59" t="s">
        <v>7</v>
      </c>
      <c r="G5" s="58" t="s">
        <v>8</v>
      </c>
      <c r="H5" s="58" t="s">
        <v>9</v>
      </c>
      <c r="I5" s="58" t="s">
        <v>10</v>
      </c>
      <c r="J5" s="58" t="s">
        <v>11</v>
      </c>
      <c r="K5" s="58" t="s">
        <v>12</v>
      </c>
      <c r="L5" s="58" t="s">
        <v>13</v>
      </c>
      <c r="M5" s="58" t="s">
        <v>14</v>
      </c>
      <c r="N5" s="58" t="s">
        <v>15</v>
      </c>
      <c r="O5" s="58" t="s">
        <v>16</v>
      </c>
      <c r="P5" s="58" t="s">
        <v>17</v>
      </c>
      <c r="Q5" s="60" t="s">
        <v>18</v>
      </c>
      <c r="R5" s="60" t="s">
        <v>19</v>
      </c>
      <c r="S5" s="58" t="s">
        <v>20</v>
      </c>
      <c r="T5" s="139" t="s">
        <v>21</v>
      </c>
      <c r="U5" s="140"/>
      <c r="V5" s="58" t="s">
        <v>22</v>
      </c>
      <c r="W5" s="58" t="s">
        <v>23</v>
      </c>
      <c r="X5" s="61" t="s">
        <v>24</v>
      </c>
    </row>
    <row r="6" spans="1:24" ht="22.5">
      <c r="A6" s="62">
        <v>1</v>
      </c>
      <c r="B6" s="63">
        <v>2</v>
      </c>
      <c r="C6" s="64">
        <v>3</v>
      </c>
      <c r="D6" s="64">
        <v>4</v>
      </c>
      <c r="E6" s="65">
        <v>5</v>
      </c>
      <c r="F6" s="65">
        <v>6</v>
      </c>
      <c r="G6" s="64">
        <v>7</v>
      </c>
      <c r="H6" s="64">
        <v>8</v>
      </c>
      <c r="I6" s="64" t="s">
        <v>25</v>
      </c>
      <c r="J6" s="64" t="s">
        <v>26</v>
      </c>
      <c r="K6" s="64">
        <v>11</v>
      </c>
      <c r="L6" s="64" t="s">
        <v>27</v>
      </c>
      <c r="M6" s="64">
        <v>13</v>
      </c>
      <c r="N6" s="64">
        <v>14</v>
      </c>
      <c r="O6" s="64">
        <v>15</v>
      </c>
      <c r="P6" s="64">
        <v>16</v>
      </c>
      <c r="Q6" s="64">
        <v>17</v>
      </c>
      <c r="R6" s="64">
        <v>18</v>
      </c>
      <c r="S6" s="64" t="s">
        <v>28</v>
      </c>
      <c r="T6" s="141" t="s">
        <v>29</v>
      </c>
      <c r="U6" s="142"/>
      <c r="V6" s="64" t="s">
        <v>30</v>
      </c>
      <c r="W6" s="64">
        <v>22</v>
      </c>
      <c r="X6" s="5" t="s">
        <v>31</v>
      </c>
    </row>
    <row r="7" spans="1:24" ht="25.5">
      <c r="A7" s="66">
        <v>1</v>
      </c>
      <c r="B7" s="67" t="s">
        <v>32</v>
      </c>
      <c r="C7" s="6">
        <v>2798</v>
      </c>
      <c r="D7" s="6" t="s">
        <v>33</v>
      </c>
      <c r="E7" s="68" t="s">
        <v>34</v>
      </c>
      <c r="F7" s="68" t="s">
        <v>35</v>
      </c>
      <c r="G7" s="69">
        <v>72</v>
      </c>
      <c r="H7" s="69">
        <v>7.2</v>
      </c>
      <c r="I7" s="70">
        <f t="shared" ref="I7:I12" si="0">G7+H7</f>
        <v>79.2</v>
      </c>
      <c r="J7" s="71">
        <f t="shared" ref="J7:J12" si="1">C7*I7</f>
        <v>221601.6</v>
      </c>
      <c r="K7" s="7">
        <v>1400</v>
      </c>
      <c r="L7" s="71">
        <f t="shared" ref="L7:L12" si="2">J7*K7/1000</f>
        <v>310242.24</v>
      </c>
      <c r="M7" s="72">
        <f t="shared" ref="M7:M12" si="3">C7</f>
        <v>2798</v>
      </c>
      <c r="N7" s="71">
        <f t="shared" ref="N7:N12" si="4">K7</f>
        <v>1400</v>
      </c>
      <c r="O7" s="73"/>
      <c r="P7" s="74"/>
      <c r="Q7" s="74"/>
      <c r="R7" s="75"/>
      <c r="S7" s="72">
        <f t="shared" ref="S7:S12" si="5">M7*R7</f>
        <v>0</v>
      </c>
      <c r="T7" s="143">
        <f t="shared" ref="T7:T12" si="6">M7*P7</f>
        <v>0</v>
      </c>
      <c r="U7" s="144"/>
      <c r="V7" s="7">
        <f t="shared" ref="V7:V12" si="7">N7*T7/1000</f>
        <v>0</v>
      </c>
      <c r="W7" s="75"/>
      <c r="X7" s="8">
        <f t="shared" ref="X7:X12" si="8">ROUND(M7*W7,2)</f>
        <v>0</v>
      </c>
    </row>
    <row r="8" spans="1:24" ht="25.5">
      <c r="A8" s="76">
        <v>2</v>
      </c>
      <c r="B8" s="77" t="s">
        <v>32</v>
      </c>
      <c r="C8" s="9">
        <v>1801</v>
      </c>
      <c r="D8" s="9" t="s">
        <v>33</v>
      </c>
      <c r="E8" s="78" t="s">
        <v>36</v>
      </c>
      <c r="F8" s="78" t="s">
        <v>35</v>
      </c>
      <c r="G8" s="79">
        <v>72</v>
      </c>
      <c r="H8" s="79">
        <v>7.2</v>
      </c>
      <c r="I8" s="80">
        <f t="shared" si="0"/>
        <v>79.2</v>
      </c>
      <c r="J8" s="81">
        <f t="shared" si="1"/>
        <v>142639.20000000001</v>
      </c>
      <c r="K8" s="10">
        <v>1400</v>
      </c>
      <c r="L8" s="81">
        <f t="shared" si="2"/>
        <v>199694.88</v>
      </c>
      <c r="M8" s="82">
        <f t="shared" si="3"/>
        <v>1801</v>
      </c>
      <c r="N8" s="81">
        <f t="shared" si="4"/>
        <v>1400</v>
      </c>
      <c r="O8" s="83"/>
      <c r="P8" s="10"/>
      <c r="Q8" s="10"/>
      <c r="R8" s="84"/>
      <c r="S8" s="82">
        <f t="shared" si="5"/>
        <v>0</v>
      </c>
      <c r="T8" s="143">
        <f t="shared" si="6"/>
        <v>0</v>
      </c>
      <c r="U8" s="144"/>
      <c r="V8" s="10">
        <f t="shared" si="7"/>
        <v>0</v>
      </c>
      <c r="W8" s="84"/>
      <c r="X8" s="8">
        <f t="shared" si="8"/>
        <v>0</v>
      </c>
    </row>
    <row r="9" spans="1:24" ht="38.25">
      <c r="A9" s="76">
        <v>3</v>
      </c>
      <c r="B9" s="85" t="s">
        <v>37</v>
      </c>
      <c r="C9" s="57">
        <v>50</v>
      </c>
      <c r="D9" s="57" t="s">
        <v>38</v>
      </c>
      <c r="E9" s="86" t="s">
        <v>34</v>
      </c>
      <c r="F9" s="86" t="s">
        <v>35</v>
      </c>
      <c r="G9" s="87">
        <v>36</v>
      </c>
      <c r="H9" s="87">
        <v>3.6</v>
      </c>
      <c r="I9" s="88">
        <f t="shared" si="0"/>
        <v>39.6</v>
      </c>
      <c r="J9" s="89">
        <f t="shared" si="1"/>
        <v>1980</v>
      </c>
      <c r="K9" s="10">
        <v>1400</v>
      </c>
      <c r="L9" s="81">
        <f t="shared" si="2"/>
        <v>2772</v>
      </c>
      <c r="M9" s="82">
        <f t="shared" si="3"/>
        <v>50</v>
      </c>
      <c r="N9" s="81">
        <f t="shared" si="4"/>
        <v>1400</v>
      </c>
      <c r="O9" s="83"/>
      <c r="P9" s="10"/>
      <c r="Q9" s="10"/>
      <c r="R9" s="84"/>
      <c r="S9" s="82">
        <f t="shared" si="5"/>
        <v>0</v>
      </c>
      <c r="T9" s="143">
        <f t="shared" si="6"/>
        <v>0</v>
      </c>
      <c r="U9" s="144"/>
      <c r="V9" s="10">
        <f t="shared" si="7"/>
        <v>0</v>
      </c>
      <c r="W9" s="84"/>
      <c r="X9" s="8">
        <f t="shared" si="8"/>
        <v>0</v>
      </c>
    </row>
    <row r="10" spans="1:24" ht="38.25">
      <c r="A10" s="76">
        <v>4</v>
      </c>
      <c r="B10" s="85" t="s">
        <v>39</v>
      </c>
      <c r="C10" s="57">
        <v>462</v>
      </c>
      <c r="D10" s="57" t="s">
        <v>89</v>
      </c>
      <c r="E10" s="86" t="s">
        <v>34</v>
      </c>
      <c r="F10" s="86" t="s">
        <v>35</v>
      </c>
      <c r="G10" s="87">
        <v>18</v>
      </c>
      <c r="H10" s="87">
        <v>1.8</v>
      </c>
      <c r="I10" s="88">
        <f t="shared" si="0"/>
        <v>19.8</v>
      </c>
      <c r="J10" s="89">
        <f t="shared" si="1"/>
        <v>9147.6</v>
      </c>
      <c r="K10" s="10">
        <v>1400</v>
      </c>
      <c r="L10" s="81">
        <f t="shared" si="2"/>
        <v>12806.64</v>
      </c>
      <c r="M10" s="82">
        <f t="shared" si="3"/>
        <v>462</v>
      </c>
      <c r="N10" s="81">
        <f t="shared" si="4"/>
        <v>1400</v>
      </c>
      <c r="O10" s="83"/>
      <c r="P10" s="10"/>
      <c r="Q10" s="10"/>
      <c r="R10" s="84"/>
      <c r="S10" s="82">
        <f t="shared" si="5"/>
        <v>0</v>
      </c>
      <c r="T10" s="143">
        <f t="shared" si="6"/>
        <v>0</v>
      </c>
      <c r="U10" s="144"/>
      <c r="V10" s="10">
        <f t="shared" si="7"/>
        <v>0</v>
      </c>
      <c r="W10" s="84"/>
      <c r="X10" s="8">
        <f t="shared" si="8"/>
        <v>0</v>
      </c>
    </row>
    <row r="11" spans="1:24" ht="25.5">
      <c r="A11" s="76">
        <v>5</v>
      </c>
      <c r="B11" s="85" t="s">
        <v>40</v>
      </c>
      <c r="C11" s="57">
        <v>132</v>
      </c>
      <c r="D11" s="57" t="s">
        <v>41</v>
      </c>
      <c r="E11" s="86" t="s">
        <v>36</v>
      </c>
      <c r="F11" s="86" t="s">
        <v>35</v>
      </c>
      <c r="G11" s="87">
        <v>72</v>
      </c>
      <c r="H11" s="87">
        <v>7.2</v>
      </c>
      <c r="I11" s="88">
        <f t="shared" si="0"/>
        <v>79.2</v>
      </c>
      <c r="J11" s="89">
        <f t="shared" si="1"/>
        <v>10454.4</v>
      </c>
      <c r="K11" s="10">
        <v>1400</v>
      </c>
      <c r="L11" s="81">
        <f t="shared" si="2"/>
        <v>14636.16</v>
      </c>
      <c r="M11" s="82">
        <f t="shared" si="3"/>
        <v>132</v>
      </c>
      <c r="N11" s="81">
        <f t="shared" si="4"/>
        <v>1400</v>
      </c>
      <c r="O11" s="83"/>
      <c r="P11" s="10"/>
      <c r="Q11" s="10"/>
      <c r="R11" s="84"/>
      <c r="S11" s="82">
        <f t="shared" si="5"/>
        <v>0</v>
      </c>
      <c r="T11" s="143">
        <f t="shared" si="6"/>
        <v>0</v>
      </c>
      <c r="U11" s="144"/>
      <c r="V11" s="10">
        <f t="shared" si="7"/>
        <v>0</v>
      </c>
      <c r="W11" s="84"/>
      <c r="X11" s="8">
        <f t="shared" si="8"/>
        <v>0</v>
      </c>
    </row>
    <row r="12" spans="1:24" ht="25.5">
      <c r="A12" s="76">
        <v>6</v>
      </c>
      <c r="B12" s="85" t="s">
        <v>42</v>
      </c>
      <c r="C12" s="57">
        <v>426</v>
      </c>
      <c r="D12" s="57" t="s">
        <v>41</v>
      </c>
      <c r="E12" s="86" t="s">
        <v>34</v>
      </c>
      <c r="F12" s="86" t="s">
        <v>35</v>
      </c>
      <c r="G12" s="87">
        <v>72</v>
      </c>
      <c r="H12" s="87">
        <v>7.2</v>
      </c>
      <c r="I12" s="88">
        <f t="shared" si="0"/>
        <v>79.2</v>
      </c>
      <c r="J12" s="89">
        <f t="shared" si="1"/>
        <v>33739.199999999997</v>
      </c>
      <c r="K12" s="10">
        <v>1400</v>
      </c>
      <c r="L12" s="81">
        <f t="shared" si="2"/>
        <v>47234.879999999997</v>
      </c>
      <c r="M12" s="82">
        <f t="shared" si="3"/>
        <v>426</v>
      </c>
      <c r="N12" s="81">
        <f t="shared" si="4"/>
        <v>1400</v>
      </c>
      <c r="O12" s="83"/>
      <c r="P12" s="10"/>
      <c r="Q12" s="10"/>
      <c r="R12" s="84"/>
      <c r="S12" s="82">
        <f t="shared" si="5"/>
        <v>0</v>
      </c>
      <c r="T12" s="143">
        <f t="shared" si="6"/>
        <v>0</v>
      </c>
      <c r="U12" s="144"/>
      <c r="V12" s="10">
        <f t="shared" si="7"/>
        <v>0</v>
      </c>
      <c r="W12" s="84"/>
      <c r="X12" s="8">
        <f t="shared" si="8"/>
        <v>0</v>
      </c>
    </row>
    <row r="13" spans="1:24" ht="25.5">
      <c r="A13" s="76">
        <v>6</v>
      </c>
      <c r="B13" s="85" t="s">
        <v>90</v>
      </c>
      <c r="C13" s="57">
        <f>C12*2+1622</f>
        <v>2474</v>
      </c>
      <c r="D13" s="57" t="s">
        <v>91</v>
      </c>
      <c r="E13" s="86" t="s">
        <v>34</v>
      </c>
      <c r="F13" s="86" t="s">
        <v>35</v>
      </c>
      <c r="G13" s="87">
        <v>36</v>
      </c>
      <c r="H13" s="87">
        <v>3.6</v>
      </c>
      <c r="I13" s="88">
        <f t="shared" ref="I13:I25" si="9">G13+H13</f>
        <v>39.6</v>
      </c>
      <c r="J13" s="89">
        <f t="shared" ref="J13:J25" si="10">C13*I13</f>
        <v>97970.4</v>
      </c>
      <c r="K13" s="10">
        <v>1400</v>
      </c>
      <c r="L13" s="81">
        <f t="shared" ref="L13:L25" si="11">J13*K13/1000</f>
        <v>137158.56</v>
      </c>
      <c r="M13" s="82">
        <f t="shared" ref="M13:M25" si="12">C13</f>
        <v>2474</v>
      </c>
      <c r="N13" s="81">
        <f t="shared" ref="N13:N25" si="13">K13</f>
        <v>1400</v>
      </c>
      <c r="O13" s="83"/>
      <c r="P13" s="10"/>
      <c r="Q13" s="10"/>
      <c r="R13" s="84"/>
      <c r="S13" s="82">
        <f t="shared" ref="S13:S25" si="14">M13*R13</f>
        <v>0</v>
      </c>
      <c r="T13" s="143">
        <f t="shared" ref="T13:T25" si="15">M13*P13</f>
        <v>0</v>
      </c>
      <c r="U13" s="144"/>
      <c r="V13" s="10">
        <f t="shared" ref="V13:V25" si="16">N13*T13/1000</f>
        <v>0</v>
      </c>
      <c r="W13" s="84"/>
      <c r="X13" s="8">
        <f t="shared" ref="X13:X25" si="17">ROUND(M13*W13,2)</f>
        <v>0</v>
      </c>
    </row>
    <row r="14" spans="1:24" ht="25.5">
      <c r="A14" s="76">
        <v>7</v>
      </c>
      <c r="B14" s="85" t="s">
        <v>43</v>
      </c>
      <c r="C14" s="57">
        <v>812</v>
      </c>
      <c r="D14" s="57" t="s">
        <v>44</v>
      </c>
      <c r="E14" s="86" t="s">
        <v>34</v>
      </c>
      <c r="F14" s="86" t="s">
        <v>35</v>
      </c>
      <c r="G14" s="87">
        <v>72</v>
      </c>
      <c r="H14" s="87">
        <v>7.2</v>
      </c>
      <c r="I14" s="88">
        <f t="shared" si="9"/>
        <v>79.2</v>
      </c>
      <c r="J14" s="89">
        <f t="shared" si="10"/>
        <v>64310.400000000001</v>
      </c>
      <c r="K14" s="10">
        <v>1400</v>
      </c>
      <c r="L14" s="81">
        <f t="shared" si="11"/>
        <v>90034.559999999998</v>
      </c>
      <c r="M14" s="82">
        <f t="shared" si="12"/>
        <v>812</v>
      </c>
      <c r="N14" s="81">
        <f t="shared" si="13"/>
        <v>1400</v>
      </c>
      <c r="O14" s="83"/>
      <c r="P14" s="10"/>
      <c r="Q14" s="10"/>
      <c r="R14" s="84"/>
      <c r="S14" s="82">
        <f t="shared" si="14"/>
        <v>0</v>
      </c>
      <c r="T14" s="143">
        <f t="shared" si="15"/>
        <v>0</v>
      </c>
      <c r="U14" s="144"/>
      <c r="V14" s="10">
        <f t="shared" si="16"/>
        <v>0</v>
      </c>
      <c r="W14" s="84"/>
      <c r="X14" s="8">
        <f t="shared" si="17"/>
        <v>0</v>
      </c>
    </row>
    <row r="15" spans="1:24" ht="25.5">
      <c r="A15" s="90">
        <v>8</v>
      </c>
      <c r="B15" s="85" t="s">
        <v>45</v>
      </c>
      <c r="C15" s="57">
        <v>354</v>
      </c>
      <c r="D15" s="57" t="s">
        <v>44</v>
      </c>
      <c r="E15" s="86" t="s">
        <v>34</v>
      </c>
      <c r="F15" s="86" t="s">
        <v>35</v>
      </c>
      <c r="G15" s="87">
        <v>116</v>
      </c>
      <c r="H15" s="87">
        <v>11.6</v>
      </c>
      <c r="I15" s="88">
        <f t="shared" si="9"/>
        <v>127.6</v>
      </c>
      <c r="J15" s="89">
        <f t="shared" si="10"/>
        <v>45170.400000000001</v>
      </c>
      <c r="K15" s="10">
        <v>1400</v>
      </c>
      <c r="L15" s="81">
        <f t="shared" si="11"/>
        <v>63238.559999999998</v>
      </c>
      <c r="M15" s="82">
        <f t="shared" si="12"/>
        <v>354</v>
      </c>
      <c r="N15" s="81">
        <f t="shared" si="13"/>
        <v>1400</v>
      </c>
      <c r="O15" s="83"/>
      <c r="P15" s="10"/>
      <c r="Q15" s="10"/>
      <c r="R15" s="84"/>
      <c r="S15" s="82">
        <f t="shared" si="14"/>
        <v>0</v>
      </c>
      <c r="T15" s="143">
        <f t="shared" si="15"/>
        <v>0</v>
      </c>
      <c r="U15" s="144"/>
      <c r="V15" s="10">
        <f t="shared" si="16"/>
        <v>0</v>
      </c>
      <c r="W15" s="84"/>
      <c r="X15" s="8">
        <f t="shared" si="17"/>
        <v>0</v>
      </c>
    </row>
    <row r="16" spans="1:24" ht="25.5">
      <c r="A16" s="76">
        <v>9</v>
      </c>
      <c r="B16" s="77" t="s">
        <v>45</v>
      </c>
      <c r="C16" s="9">
        <v>50</v>
      </c>
      <c r="D16" s="9" t="s">
        <v>46</v>
      </c>
      <c r="E16" s="78" t="s">
        <v>34</v>
      </c>
      <c r="F16" s="78" t="s">
        <v>35</v>
      </c>
      <c r="G16" s="79">
        <v>116</v>
      </c>
      <c r="H16" s="79">
        <v>11.6</v>
      </c>
      <c r="I16" s="80">
        <f t="shared" si="9"/>
        <v>127.6</v>
      </c>
      <c r="J16" s="81">
        <f t="shared" si="10"/>
        <v>6380</v>
      </c>
      <c r="K16" s="10">
        <v>1400</v>
      </c>
      <c r="L16" s="81">
        <f t="shared" si="11"/>
        <v>8932</v>
      </c>
      <c r="M16" s="82">
        <f t="shared" si="12"/>
        <v>50</v>
      </c>
      <c r="N16" s="81">
        <f t="shared" si="13"/>
        <v>1400</v>
      </c>
      <c r="O16" s="83"/>
      <c r="P16" s="10"/>
      <c r="Q16" s="10"/>
      <c r="R16" s="84"/>
      <c r="S16" s="82">
        <f t="shared" si="14"/>
        <v>0</v>
      </c>
      <c r="T16" s="143">
        <f t="shared" si="15"/>
        <v>0</v>
      </c>
      <c r="U16" s="144"/>
      <c r="V16" s="10">
        <f t="shared" si="16"/>
        <v>0</v>
      </c>
      <c r="W16" s="84"/>
      <c r="X16" s="8">
        <f t="shared" si="17"/>
        <v>0</v>
      </c>
    </row>
    <row r="17" spans="1:24" ht="25.5">
      <c r="A17" s="76">
        <v>10</v>
      </c>
      <c r="B17" s="77" t="s">
        <v>47</v>
      </c>
      <c r="C17" s="9">
        <v>766</v>
      </c>
      <c r="D17" s="9" t="s">
        <v>48</v>
      </c>
      <c r="E17" s="78" t="s">
        <v>34</v>
      </c>
      <c r="F17" s="78" t="s">
        <v>35</v>
      </c>
      <c r="G17" s="79">
        <v>36</v>
      </c>
      <c r="H17" s="79">
        <v>3.6</v>
      </c>
      <c r="I17" s="80">
        <f t="shared" si="9"/>
        <v>39.6</v>
      </c>
      <c r="J17" s="81">
        <f t="shared" si="10"/>
        <v>30333.599999999999</v>
      </c>
      <c r="K17" s="10">
        <v>1400</v>
      </c>
      <c r="L17" s="81">
        <f t="shared" si="11"/>
        <v>42467.040000000001</v>
      </c>
      <c r="M17" s="82">
        <f t="shared" si="12"/>
        <v>766</v>
      </c>
      <c r="N17" s="81">
        <f t="shared" si="13"/>
        <v>1400</v>
      </c>
      <c r="O17" s="83"/>
      <c r="P17" s="10"/>
      <c r="Q17" s="10"/>
      <c r="R17" s="84"/>
      <c r="S17" s="82">
        <f t="shared" si="14"/>
        <v>0</v>
      </c>
      <c r="T17" s="143">
        <f t="shared" si="15"/>
        <v>0</v>
      </c>
      <c r="U17" s="144"/>
      <c r="V17" s="10">
        <f t="shared" si="16"/>
        <v>0</v>
      </c>
      <c r="W17" s="84"/>
      <c r="X17" s="8">
        <f t="shared" si="17"/>
        <v>0</v>
      </c>
    </row>
    <row r="18" spans="1:24" ht="25.5">
      <c r="A18" s="76">
        <v>11</v>
      </c>
      <c r="B18" s="77" t="s">
        <v>49</v>
      </c>
      <c r="C18" s="9">
        <v>240</v>
      </c>
      <c r="D18" s="9" t="s">
        <v>50</v>
      </c>
      <c r="E18" s="78" t="s">
        <v>34</v>
      </c>
      <c r="F18" s="78" t="s">
        <v>51</v>
      </c>
      <c r="G18" s="79">
        <v>52</v>
      </c>
      <c r="H18" s="79">
        <v>5.2</v>
      </c>
      <c r="I18" s="80">
        <f t="shared" si="9"/>
        <v>57.2</v>
      </c>
      <c r="J18" s="81">
        <f t="shared" si="10"/>
        <v>13728</v>
      </c>
      <c r="K18" s="10">
        <v>1400</v>
      </c>
      <c r="L18" s="81">
        <f t="shared" si="11"/>
        <v>19219.2</v>
      </c>
      <c r="M18" s="82">
        <f t="shared" si="12"/>
        <v>240</v>
      </c>
      <c r="N18" s="81">
        <f t="shared" si="13"/>
        <v>1400</v>
      </c>
      <c r="O18" s="83"/>
      <c r="P18" s="10"/>
      <c r="Q18" s="10"/>
      <c r="R18" s="84"/>
      <c r="S18" s="82">
        <f t="shared" si="14"/>
        <v>0</v>
      </c>
      <c r="T18" s="143">
        <f t="shared" si="15"/>
        <v>0</v>
      </c>
      <c r="U18" s="144"/>
      <c r="V18" s="10">
        <f t="shared" si="16"/>
        <v>0</v>
      </c>
      <c r="W18" s="84"/>
      <c r="X18" s="8">
        <f t="shared" si="17"/>
        <v>0</v>
      </c>
    </row>
    <row r="19" spans="1:24" ht="25.5">
      <c r="A19" s="76">
        <v>12</v>
      </c>
      <c r="B19" s="77" t="s">
        <v>52</v>
      </c>
      <c r="C19" s="9">
        <v>258</v>
      </c>
      <c r="D19" s="9" t="s">
        <v>53</v>
      </c>
      <c r="E19" s="78" t="s">
        <v>34</v>
      </c>
      <c r="F19" s="78" t="s">
        <v>51</v>
      </c>
      <c r="G19" s="79">
        <v>26</v>
      </c>
      <c r="H19" s="79">
        <v>2.6</v>
      </c>
      <c r="I19" s="80">
        <f t="shared" si="9"/>
        <v>28.6</v>
      </c>
      <c r="J19" s="81">
        <f t="shared" si="10"/>
        <v>7378.8</v>
      </c>
      <c r="K19" s="10">
        <v>1400</v>
      </c>
      <c r="L19" s="81">
        <f t="shared" si="11"/>
        <v>10330.32</v>
      </c>
      <c r="M19" s="82">
        <f t="shared" si="12"/>
        <v>258</v>
      </c>
      <c r="N19" s="81">
        <f t="shared" si="13"/>
        <v>1400</v>
      </c>
      <c r="O19" s="83"/>
      <c r="P19" s="10"/>
      <c r="Q19" s="10"/>
      <c r="R19" s="84"/>
      <c r="S19" s="82">
        <f t="shared" si="14"/>
        <v>0</v>
      </c>
      <c r="T19" s="143">
        <f t="shared" si="15"/>
        <v>0</v>
      </c>
      <c r="U19" s="144"/>
      <c r="V19" s="10">
        <f t="shared" si="16"/>
        <v>0</v>
      </c>
      <c r="W19" s="84"/>
      <c r="X19" s="8">
        <f t="shared" si="17"/>
        <v>0</v>
      </c>
    </row>
    <row r="20" spans="1:24" ht="25.5">
      <c r="A20" s="76">
        <v>13</v>
      </c>
      <c r="B20" s="77" t="s">
        <v>54</v>
      </c>
      <c r="C20" s="9">
        <v>298</v>
      </c>
      <c r="D20" s="9" t="s">
        <v>55</v>
      </c>
      <c r="E20" s="78" t="s">
        <v>36</v>
      </c>
      <c r="F20" s="78" t="s">
        <v>51</v>
      </c>
      <c r="G20" s="79">
        <v>36</v>
      </c>
      <c r="H20" s="79">
        <v>3.6</v>
      </c>
      <c r="I20" s="80">
        <f t="shared" si="9"/>
        <v>39.6</v>
      </c>
      <c r="J20" s="81">
        <f t="shared" si="10"/>
        <v>11800.8</v>
      </c>
      <c r="K20" s="10">
        <v>1400</v>
      </c>
      <c r="L20" s="81">
        <f t="shared" si="11"/>
        <v>16521.12</v>
      </c>
      <c r="M20" s="82">
        <f t="shared" si="12"/>
        <v>298</v>
      </c>
      <c r="N20" s="81">
        <f t="shared" si="13"/>
        <v>1400</v>
      </c>
      <c r="O20" s="83"/>
      <c r="P20" s="10"/>
      <c r="Q20" s="10"/>
      <c r="R20" s="84"/>
      <c r="S20" s="82">
        <f t="shared" si="14"/>
        <v>0</v>
      </c>
      <c r="T20" s="143">
        <f t="shared" si="15"/>
        <v>0</v>
      </c>
      <c r="U20" s="144"/>
      <c r="V20" s="10">
        <f t="shared" si="16"/>
        <v>0</v>
      </c>
      <c r="W20" s="84"/>
      <c r="X20" s="8">
        <f t="shared" si="17"/>
        <v>0</v>
      </c>
    </row>
    <row r="21" spans="1:24" ht="25.5">
      <c r="A21" s="76">
        <v>14</v>
      </c>
      <c r="B21" s="77" t="s">
        <v>56</v>
      </c>
      <c r="C21" s="11">
        <v>1351</v>
      </c>
      <c r="D21" s="11" t="s">
        <v>57</v>
      </c>
      <c r="E21" s="78" t="s">
        <v>34</v>
      </c>
      <c r="F21" s="78" t="s">
        <v>58</v>
      </c>
      <c r="G21" s="79">
        <v>60</v>
      </c>
      <c r="H21" s="79">
        <f>G21*0.1</f>
        <v>6</v>
      </c>
      <c r="I21" s="80">
        <f t="shared" si="9"/>
        <v>66</v>
      </c>
      <c r="J21" s="81">
        <f t="shared" si="10"/>
        <v>89166</v>
      </c>
      <c r="K21" s="10">
        <v>1000</v>
      </c>
      <c r="L21" s="81">
        <f t="shared" si="11"/>
        <v>89166</v>
      </c>
      <c r="M21" s="82">
        <f t="shared" si="12"/>
        <v>1351</v>
      </c>
      <c r="N21" s="81">
        <f t="shared" si="13"/>
        <v>1000</v>
      </c>
      <c r="O21" s="83"/>
      <c r="P21" s="10"/>
      <c r="Q21" s="10"/>
      <c r="R21" s="84"/>
      <c r="S21" s="82">
        <f t="shared" si="14"/>
        <v>0</v>
      </c>
      <c r="T21" s="143">
        <f t="shared" si="15"/>
        <v>0</v>
      </c>
      <c r="U21" s="144"/>
      <c r="V21" s="10">
        <f t="shared" si="16"/>
        <v>0</v>
      </c>
      <c r="W21" s="84"/>
      <c r="X21" s="8">
        <f t="shared" si="17"/>
        <v>0</v>
      </c>
    </row>
    <row r="22" spans="1:24" ht="25.5">
      <c r="A22" s="90">
        <v>15</v>
      </c>
      <c r="B22" s="77" t="s">
        <v>59</v>
      </c>
      <c r="C22" s="11">
        <v>20</v>
      </c>
      <c r="D22" s="11" t="s">
        <v>60</v>
      </c>
      <c r="E22" s="78" t="s">
        <v>34</v>
      </c>
      <c r="F22" s="78" t="s">
        <v>58</v>
      </c>
      <c r="G22" s="79">
        <v>180</v>
      </c>
      <c r="H22" s="79">
        <f>G22*0.1</f>
        <v>18</v>
      </c>
      <c r="I22" s="80">
        <f t="shared" si="9"/>
        <v>198</v>
      </c>
      <c r="J22" s="81">
        <f t="shared" si="10"/>
        <v>3960</v>
      </c>
      <c r="K22" s="10">
        <v>1000</v>
      </c>
      <c r="L22" s="81">
        <f t="shared" si="11"/>
        <v>3960</v>
      </c>
      <c r="M22" s="82">
        <f t="shared" si="12"/>
        <v>20</v>
      </c>
      <c r="N22" s="81">
        <f t="shared" si="13"/>
        <v>1000</v>
      </c>
      <c r="O22" s="83"/>
      <c r="P22" s="10"/>
      <c r="Q22" s="10"/>
      <c r="R22" s="84"/>
      <c r="S22" s="82">
        <f t="shared" si="14"/>
        <v>0</v>
      </c>
      <c r="T22" s="143">
        <f t="shared" si="15"/>
        <v>0</v>
      </c>
      <c r="U22" s="144"/>
      <c r="V22" s="10">
        <f t="shared" si="16"/>
        <v>0</v>
      </c>
      <c r="W22" s="84"/>
      <c r="X22" s="8">
        <f t="shared" si="17"/>
        <v>0</v>
      </c>
    </row>
    <row r="23" spans="1:24" ht="55.5" customHeight="1">
      <c r="A23" s="76">
        <v>16</v>
      </c>
      <c r="B23" s="91" t="s">
        <v>61</v>
      </c>
      <c r="C23" s="92">
        <v>22</v>
      </c>
      <c r="D23" s="9" t="s">
        <v>44</v>
      </c>
      <c r="E23" s="78" t="s">
        <v>34</v>
      </c>
      <c r="F23" s="78" t="s">
        <v>35</v>
      </c>
      <c r="G23" s="79">
        <v>72</v>
      </c>
      <c r="H23" s="79">
        <v>7.2</v>
      </c>
      <c r="I23" s="80">
        <f t="shared" si="9"/>
        <v>79.2</v>
      </c>
      <c r="J23" s="81">
        <f t="shared" si="10"/>
        <v>1742.4</v>
      </c>
      <c r="K23" s="10">
        <v>1400</v>
      </c>
      <c r="L23" s="81">
        <f t="shared" si="11"/>
        <v>2439.36</v>
      </c>
      <c r="M23" s="82">
        <f t="shared" si="12"/>
        <v>22</v>
      </c>
      <c r="N23" s="81">
        <f t="shared" si="13"/>
        <v>1400</v>
      </c>
      <c r="O23" s="83"/>
      <c r="P23" s="10"/>
      <c r="Q23" s="10"/>
      <c r="R23" s="84"/>
      <c r="S23" s="82">
        <f t="shared" si="14"/>
        <v>0</v>
      </c>
      <c r="T23" s="143">
        <f t="shared" si="15"/>
        <v>0</v>
      </c>
      <c r="U23" s="144"/>
      <c r="V23" s="10">
        <f t="shared" si="16"/>
        <v>0</v>
      </c>
      <c r="W23" s="84"/>
      <c r="X23" s="8">
        <f t="shared" si="17"/>
        <v>0</v>
      </c>
    </row>
    <row r="24" spans="1:24" ht="52.5" customHeight="1">
      <c r="A24" s="93">
        <v>17</v>
      </c>
      <c r="B24" s="94" t="s">
        <v>62</v>
      </c>
      <c r="C24" s="95">
        <v>42</v>
      </c>
      <c r="D24" s="96" t="s">
        <v>44</v>
      </c>
      <c r="E24" s="97" t="s">
        <v>34</v>
      </c>
      <c r="F24" s="97" t="s">
        <v>35</v>
      </c>
      <c r="G24" s="98">
        <v>72</v>
      </c>
      <c r="H24" s="98">
        <v>7.2</v>
      </c>
      <c r="I24" s="99">
        <f t="shared" si="9"/>
        <v>79.2</v>
      </c>
      <c r="J24" s="100">
        <f t="shared" si="10"/>
        <v>3326.4</v>
      </c>
      <c r="K24" s="12">
        <v>1400</v>
      </c>
      <c r="L24" s="100">
        <f t="shared" si="11"/>
        <v>4656.96</v>
      </c>
      <c r="M24" s="101">
        <f t="shared" si="12"/>
        <v>42</v>
      </c>
      <c r="N24" s="100">
        <f t="shared" si="13"/>
        <v>1400</v>
      </c>
      <c r="O24" s="102"/>
      <c r="P24" s="12"/>
      <c r="Q24" s="12"/>
      <c r="R24" s="84"/>
      <c r="S24" s="101">
        <f t="shared" si="14"/>
        <v>0</v>
      </c>
      <c r="T24" s="143">
        <f t="shared" si="15"/>
        <v>0</v>
      </c>
      <c r="U24" s="144"/>
      <c r="V24" s="10">
        <f t="shared" si="16"/>
        <v>0</v>
      </c>
      <c r="W24" s="103"/>
      <c r="X24" s="8">
        <f t="shared" si="17"/>
        <v>0</v>
      </c>
    </row>
    <row r="25" spans="1:24" ht="52.5" customHeight="1">
      <c r="A25" s="104">
        <v>18</v>
      </c>
      <c r="B25" s="105" t="s">
        <v>92</v>
      </c>
      <c r="C25" s="106">
        <v>27</v>
      </c>
      <c r="D25" s="106" t="s">
        <v>93</v>
      </c>
      <c r="E25" s="107" t="s">
        <v>34</v>
      </c>
      <c r="F25" s="107" t="s">
        <v>94</v>
      </c>
      <c r="G25" s="108">
        <v>400</v>
      </c>
      <c r="H25" s="108">
        <v>40</v>
      </c>
      <c r="I25" s="109">
        <f t="shared" si="9"/>
        <v>440</v>
      </c>
      <c r="J25" s="110">
        <f t="shared" si="10"/>
        <v>11880</v>
      </c>
      <c r="K25" s="12">
        <v>1400</v>
      </c>
      <c r="L25" s="100">
        <f t="shared" si="11"/>
        <v>16632</v>
      </c>
      <c r="M25" s="101">
        <f t="shared" si="12"/>
        <v>27</v>
      </c>
      <c r="N25" s="100">
        <f t="shared" si="13"/>
        <v>1400</v>
      </c>
      <c r="O25" s="102"/>
      <c r="P25" s="12"/>
      <c r="Q25" s="12"/>
      <c r="R25" s="84"/>
      <c r="S25" s="101">
        <f t="shared" si="14"/>
        <v>0</v>
      </c>
      <c r="T25" s="143">
        <f t="shared" si="15"/>
        <v>0</v>
      </c>
      <c r="U25" s="144"/>
      <c r="V25" s="10">
        <f t="shared" si="16"/>
        <v>0</v>
      </c>
      <c r="W25" s="103"/>
      <c r="X25" s="8">
        <f t="shared" si="17"/>
        <v>0</v>
      </c>
    </row>
    <row r="26" spans="1:24" ht="24" customHeight="1">
      <c r="A26" s="145" t="s">
        <v>63</v>
      </c>
      <c r="B26" s="146"/>
      <c r="C26" s="111">
        <f>SUM(C7:C25)</f>
        <v>12383</v>
      </c>
      <c r="D26" s="112" t="s">
        <v>64</v>
      </c>
      <c r="E26" s="112" t="s">
        <v>64</v>
      </c>
      <c r="F26" s="112" t="s">
        <v>64</v>
      </c>
      <c r="G26" s="112" t="s">
        <v>64</v>
      </c>
      <c r="H26" s="112" t="s">
        <v>64</v>
      </c>
      <c r="I26" s="112" t="s">
        <v>64</v>
      </c>
      <c r="J26" s="113">
        <f>SUM(J7:J25)</f>
        <v>806709.2</v>
      </c>
      <c r="K26" s="112">
        <f>SUM(K7:K25)</f>
        <v>25800</v>
      </c>
      <c r="L26" s="111">
        <f>SUM(L7:L25)</f>
        <v>1092142.48</v>
      </c>
      <c r="M26" s="111">
        <f>SUM(M7:M25)</f>
        <v>12383</v>
      </c>
      <c r="N26" s="114">
        <f>SUM(N7:N25)</f>
        <v>25800</v>
      </c>
      <c r="O26" s="115" t="s">
        <v>64</v>
      </c>
      <c r="P26" s="116" t="s">
        <v>64</v>
      </c>
      <c r="Q26" s="116" t="s">
        <v>64</v>
      </c>
      <c r="R26" s="117" t="s">
        <v>64</v>
      </c>
      <c r="S26" s="118">
        <f>SUM(S7:S25)</f>
        <v>0</v>
      </c>
      <c r="T26" s="147">
        <f>SUM(T7:U25)</f>
        <v>0</v>
      </c>
      <c r="U26" s="148"/>
      <c r="V26" s="119">
        <f>SUM(V7:V25)</f>
        <v>0</v>
      </c>
      <c r="W26" s="120" t="s">
        <v>64</v>
      </c>
      <c r="X26" s="13">
        <f>SUM(X7:X25)</f>
        <v>0</v>
      </c>
    </row>
    <row r="27" spans="1:24" ht="15.75" customHeight="1">
      <c r="A27" s="121"/>
      <c r="B27" s="122"/>
      <c r="C27" s="123"/>
      <c r="D27" s="123"/>
      <c r="E27" s="124"/>
      <c r="F27" s="124"/>
      <c r="G27" s="124"/>
      <c r="H27" s="124"/>
      <c r="I27" s="125" t="s">
        <v>65</v>
      </c>
      <c r="J27" s="126">
        <f>J26/1000</f>
        <v>806.70920000000001</v>
      </c>
      <c r="K27" s="127"/>
      <c r="L27" s="18"/>
      <c r="M27" s="123"/>
      <c r="N27" s="121"/>
      <c r="O27" s="128"/>
      <c r="P27" s="121"/>
      <c r="Q27" s="121"/>
      <c r="R27" s="129" t="s">
        <v>66</v>
      </c>
      <c r="S27" s="13">
        <f>S26/M26</f>
        <v>0</v>
      </c>
      <c r="T27" s="125" t="s">
        <v>65</v>
      </c>
      <c r="U27" s="130">
        <f>T26/1000</f>
        <v>0</v>
      </c>
      <c r="V27" s="131"/>
      <c r="W27" s="132"/>
      <c r="X27" s="131"/>
    </row>
    <row r="28" spans="1:24">
      <c r="A28" s="20"/>
      <c r="B28" s="21"/>
      <c r="C28" s="22"/>
      <c r="D28" s="23"/>
      <c r="E28" s="14"/>
      <c r="F28" s="14"/>
      <c r="G28" s="14"/>
      <c r="H28" s="14"/>
      <c r="I28" s="16"/>
      <c r="J28" s="24"/>
      <c r="K28" s="15"/>
      <c r="L28" s="15"/>
      <c r="M28" s="14"/>
      <c r="N28" s="14"/>
      <c r="O28" s="25"/>
      <c r="P28" s="14"/>
      <c r="Q28" s="14"/>
      <c r="R28" s="19"/>
      <c r="S28" s="17"/>
      <c r="T28" s="16"/>
      <c r="U28" s="26"/>
      <c r="V28" s="14"/>
      <c r="W28" s="14"/>
      <c r="X28" s="25"/>
    </row>
    <row r="29" spans="1:24">
      <c r="A29" s="27" t="s">
        <v>67</v>
      </c>
      <c r="C29" s="28"/>
      <c r="I29" s="29"/>
      <c r="J29" s="30"/>
      <c r="K29" s="30"/>
      <c r="L29" s="30"/>
      <c r="S29" s="31"/>
      <c r="T29" s="30"/>
    </row>
    <row r="30" spans="1:24">
      <c r="A30" s="32" t="s">
        <v>68</v>
      </c>
      <c r="I30" s="29"/>
      <c r="J30" s="30"/>
      <c r="K30" s="30"/>
      <c r="L30" s="30"/>
      <c r="M30" s="30"/>
      <c r="S30" s="31"/>
      <c r="T30" s="30"/>
      <c r="U30" s="33"/>
    </row>
    <row r="31" spans="1:24">
      <c r="A31" s="34" t="s">
        <v>69</v>
      </c>
      <c r="I31" s="29"/>
      <c r="J31" s="30"/>
      <c r="K31" s="30"/>
      <c r="L31" s="30"/>
      <c r="M31" s="30"/>
      <c r="S31" s="31"/>
      <c r="T31" s="30"/>
      <c r="U31" s="35"/>
    </row>
    <row r="32" spans="1:24">
      <c r="A32" s="32" t="s">
        <v>95</v>
      </c>
      <c r="I32" s="29"/>
      <c r="J32" s="30"/>
      <c r="K32" s="30"/>
      <c r="L32" s="30"/>
      <c r="M32" s="30"/>
      <c r="S32" s="31"/>
      <c r="T32" s="31"/>
      <c r="U32" s="36"/>
    </row>
    <row r="33" spans="1:21">
      <c r="A33" s="32" t="s">
        <v>70</v>
      </c>
      <c r="I33" s="29"/>
      <c r="J33" s="30"/>
      <c r="K33" s="30"/>
      <c r="L33" s="30"/>
      <c r="M33" s="30"/>
      <c r="R33" s="37"/>
      <c r="S33" s="31"/>
      <c r="T33" s="31"/>
      <c r="U33" s="36"/>
    </row>
    <row r="34" spans="1:21">
      <c r="A34" s="32" t="s">
        <v>71</v>
      </c>
      <c r="I34" s="29"/>
      <c r="J34" s="30"/>
      <c r="K34" s="30"/>
      <c r="L34" s="30"/>
      <c r="M34" s="30"/>
      <c r="R34" s="37"/>
      <c r="S34" s="31"/>
      <c r="T34" s="31"/>
      <c r="U34" s="36"/>
    </row>
    <row r="35" spans="1:21">
      <c r="A35" s="32" t="s">
        <v>72</v>
      </c>
      <c r="I35" s="29"/>
      <c r="J35" s="30"/>
      <c r="K35" s="30"/>
      <c r="L35" s="30"/>
      <c r="M35" s="30"/>
      <c r="P35" s="37"/>
      <c r="Q35" s="37"/>
      <c r="S35" s="31"/>
      <c r="T35" s="38"/>
      <c r="U35" s="33"/>
    </row>
    <row r="36" spans="1:21">
      <c r="A36" s="32" t="s">
        <v>73</v>
      </c>
      <c r="B36" s="39"/>
      <c r="S36" s="37"/>
      <c r="T36" s="38"/>
      <c r="U36" s="33"/>
    </row>
    <row r="37" spans="1:21">
      <c r="A37" s="32" t="s">
        <v>74</v>
      </c>
    </row>
    <row r="38" spans="1:21" ht="15">
      <c r="A38" s="40"/>
    </row>
    <row r="39" spans="1:21" ht="15.75">
      <c r="A39" s="41" t="s">
        <v>75</v>
      </c>
      <c r="B39" s="42"/>
      <c r="C39" s="42"/>
      <c r="D39" s="42"/>
      <c r="E39" s="42"/>
      <c r="F39" s="42"/>
      <c r="G39" s="42"/>
      <c r="H39" s="42"/>
      <c r="I39" s="42"/>
      <c r="J39" s="42"/>
      <c r="N39" s="37"/>
    </row>
    <row r="40" spans="1:21" ht="15.75">
      <c r="A40" s="43" t="s">
        <v>76</v>
      </c>
      <c r="B40" s="149" t="s">
        <v>77</v>
      </c>
      <c r="C40" s="149"/>
      <c r="D40" s="149"/>
      <c r="E40" s="149"/>
      <c r="F40" s="44">
        <f>X26</f>
        <v>0</v>
      </c>
      <c r="G40" s="42"/>
      <c r="H40" s="42"/>
      <c r="I40" s="42"/>
      <c r="J40" s="42"/>
      <c r="N40" s="37"/>
    </row>
    <row r="41" spans="1:21" ht="15.75">
      <c r="A41" s="43" t="s">
        <v>78</v>
      </c>
      <c r="B41" s="149" t="s">
        <v>79</v>
      </c>
      <c r="C41" s="149"/>
      <c r="D41" s="149"/>
      <c r="E41" s="149"/>
      <c r="F41" s="44">
        <f>S27</f>
        <v>0</v>
      </c>
      <c r="G41" s="42"/>
      <c r="H41" s="42"/>
      <c r="I41" s="42"/>
      <c r="J41" s="42"/>
      <c r="N41" s="37"/>
    </row>
    <row r="42" spans="1:21" ht="15.75">
      <c r="A42" s="43" t="s">
        <v>80</v>
      </c>
      <c r="B42" s="149" t="s">
        <v>81</v>
      </c>
      <c r="C42" s="149"/>
      <c r="D42" s="149"/>
      <c r="E42" s="149"/>
      <c r="F42" s="44">
        <f>U27</f>
        <v>0</v>
      </c>
      <c r="G42" s="42"/>
      <c r="H42" s="42"/>
      <c r="I42" s="42"/>
      <c r="J42" s="42"/>
      <c r="N42" s="37"/>
    </row>
    <row r="43" spans="1:21" ht="15.75">
      <c r="A43" s="41"/>
      <c r="B43" s="42"/>
      <c r="C43" s="42"/>
      <c r="D43" s="42"/>
      <c r="E43" s="42"/>
      <c r="F43" s="42"/>
      <c r="G43" s="42"/>
      <c r="H43" s="42"/>
      <c r="I43" s="42"/>
      <c r="J43" s="42"/>
      <c r="N43" s="37"/>
    </row>
    <row r="44" spans="1:21" ht="15.75">
      <c r="A44" s="45"/>
      <c r="B44" s="46"/>
      <c r="C44" s="45"/>
      <c r="D44" s="45"/>
      <c r="E44" s="47"/>
      <c r="F44" s="47" t="s">
        <v>82</v>
      </c>
      <c r="G44" s="42"/>
      <c r="H44" s="42"/>
      <c r="I44" s="48">
        <f>(L26-V26)/1000</f>
        <v>1092.14248</v>
      </c>
      <c r="J44" s="49" t="s">
        <v>83</v>
      </c>
    </row>
    <row r="45" spans="1:21" ht="33.75" customHeight="1">
      <c r="A45" s="150" t="s">
        <v>84</v>
      </c>
      <c r="B45" s="150"/>
      <c r="C45" s="150"/>
      <c r="D45" s="150"/>
      <c r="E45" s="150"/>
      <c r="F45" s="150"/>
      <c r="G45" s="150"/>
      <c r="H45" s="150"/>
      <c r="I45" s="150"/>
      <c r="J45" s="150"/>
      <c r="P45" s="37"/>
      <c r="Q45" s="37"/>
      <c r="R45" s="37"/>
    </row>
    <row r="46" spans="1:21" ht="15.75">
      <c r="A46" s="50"/>
      <c r="B46" s="51"/>
      <c r="C46" s="50"/>
      <c r="D46" s="50"/>
      <c r="E46" s="52"/>
      <c r="F46" s="52" t="s">
        <v>85</v>
      </c>
      <c r="G46" s="53">
        <v>84</v>
      </c>
      <c r="H46" s="54" t="s">
        <v>86</v>
      </c>
      <c r="I46" s="55"/>
      <c r="J46" s="55"/>
    </row>
    <row r="47" spans="1:21" ht="15.75">
      <c r="A47" s="50"/>
      <c r="B47" s="51"/>
      <c r="C47" s="50"/>
      <c r="D47" s="50"/>
      <c r="E47" s="52"/>
      <c r="F47" s="52" t="s">
        <v>87</v>
      </c>
      <c r="G47" s="56">
        <f>X26/G46</f>
        <v>0</v>
      </c>
      <c r="H47" s="54" t="s">
        <v>88</v>
      </c>
      <c r="I47" s="55"/>
      <c r="J47" s="55"/>
    </row>
    <row r="48" spans="1:21" ht="15.75">
      <c r="A48" s="41"/>
      <c r="B48" s="42"/>
      <c r="C48" s="42"/>
      <c r="D48" s="42"/>
      <c r="E48" s="42"/>
      <c r="F48" s="42"/>
      <c r="G48" s="42"/>
      <c r="H48" s="42"/>
      <c r="I48" s="42"/>
      <c r="J48" s="42"/>
      <c r="N48" s="37"/>
    </row>
  </sheetData>
  <mergeCells count="33">
    <mergeCell ref="A1:X1"/>
    <mergeCell ref="B40:E40"/>
    <mergeCell ref="B41:E41"/>
    <mergeCell ref="B42:E42"/>
    <mergeCell ref="A45:J45"/>
    <mergeCell ref="A4:A5"/>
    <mergeCell ref="B4:B5"/>
    <mergeCell ref="T22:U22"/>
    <mergeCell ref="T23:U23"/>
    <mergeCell ref="T24:U24"/>
    <mergeCell ref="T25:U25"/>
    <mergeCell ref="A26:B26"/>
    <mergeCell ref="T26:U26"/>
    <mergeCell ref="T17:U17"/>
    <mergeCell ref="T18:U18"/>
    <mergeCell ref="T19:U19"/>
    <mergeCell ref="T20:U20"/>
    <mergeCell ref="T21:U21"/>
    <mergeCell ref="T12:U12"/>
    <mergeCell ref="T13:U13"/>
    <mergeCell ref="T14:U14"/>
    <mergeCell ref="T15:U15"/>
    <mergeCell ref="T16:U16"/>
    <mergeCell ref="T7:U7"/>
    <mergeCell ref="T8:U8"/>
    <mergeCell ref="T9:U9"/>
    <mergeCell ref="T10:U10"/>
    <mergeCell ref="T11:U11"/>
    <mergeCell ref="A2:X2"/>
    <mergeCell ref="C4:L4"/>
    <mergeCell ref="M4:X4"/>
    <mergeCell ref="T5:U5"/>
    <mergeCell ref="T6:U6"/>
  </mergeCells>
  <pageMargins left="0.11811023622047245" right="0.11811023622047245" top="0.19685039370078741" bottom="0.19685039370078741" header="0.11811023622047245" footer="0.19685039370078741"/>
  <pageSetup paperSize="9" scale="48" firstPageNumber="65" orientation="landscape" useFirstPageNumber="1" r:id="rId1"/>
  <headerFooter>
    <oddFooter>&amp;C&amp;P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Tehn_piedavajums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2026-05-26T12:57:32Z</dcterms:created>
  <dcterms:modified xsi:type="dcterms:W3CDTF">2026-08-21T11:51:24Z</dcterms:modified>
</cp:coreProperties>
</file>