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2\Faili\Iepirkumi\Apspriede ar piegadatajiem\Apspriede ar piegādātājiem DŪ 2026_APS_1\"/>
    </mc:Choice>
  </mc:AlternateContent>
  <xr:revisionPtr revIDLastSave="0" documentId="13_ncr:1_{3ED1B864-F60A-48EE-B746-2D1372A4ED96}" xr6:coauthVersionLast="47" xr6:coauthVersionMax="47" xr10:uidLastSave="{00000000-0000-0000-0000-000000000000}"/>
  <bookViews>
    <workbookView xWindow="-120" yWindow="-120" windowWidth="29040" windowHeight="15840" tabRatio="436" xr2:uid="{00000000-000D-0000-FFFF-FFFF00000000}"/>
  </bookViews>
  <sheets>
    <sheet name="Kopsavilkums" sheetId="13" r:id="rId1"/>
    <sheet name="Lok.tāme Nr.1" sheetId="18" r:id="rId2"/>
    <sheet name="Lok.tāme Nr.2" sheetId="23" r:id="rId3"/>
    <sheet name="Lok.tāme Nr.3" sheetId="24" r:id="rId4"/>
  </sheets>
  <definedNames>
    <definedName name="_xlnm._FilterDatabase" localSheetId="1" hidden="1">'Lok.tāme Nr.1'!$D$15:$G$15</definedName>
    <definedName name="_xlnm._FilterDatabase" localSheetId="2" hidden="1">'Lok.tāme Nr.2'!$D$15:$G$15</definedName>
    <definedName name="_xlnm._FilterDatabase" localSheetId="3" hidden="1">'Lok.tāme Nr.3'!$D$15:$G$15</definedName>
    <definedName name="_Hlk225340788" localSheetId="0">Kopsavilkums!$C$32</definedName>
    <definedName name="_xlnm.Print_Area" localSheetId="0">Kopsavilkums!$A$1:$H$18</definedName>
    <definedName name="_xlnm.Print_Area" localSheetId="1">'Lok.tāme Nr.1'!$A$1:$R$18</definedName>
    <definedName name="_xlnm.Print_Area" localSheetId="2">'Lok.tāme Nr.2'!$A$2:$R$23</definedName>
    <definedName name="_xlnm.Print_Area" localSheetId="3">'Lok.tāme Nr.3'!$A$2:$R$52</definedName>
    <definedName name="_xlnm.Print_Titles" localSheetId="1">'Lok.tāme Nr.1'!$14:$15</definedName>
    <definedName name="_xlnm.Print_Titles" localSheetId="2">'Lok.tāme Nr.2'!$14:$15</definedName>
    <definedName name="_xlnm.Print_Titles" localSheetId="3">'Lok.tāme Nr.3'!$14:$15</definedName>
  </definedNames>
  <calcPr calcId="181029"/>
</workbook>
</file>

<file path=xl/calcChain.xml><?xml version="1.0" encoding="utf-8"?>
<calcChain xmlns="http://schemas.openxmlformats.org/spreadsheetml/2006/main">
  <c r="J31" i="24" l="1"/>
  <c r="N31" i="24"/>
  <c r="P31" i="24"/>
  <c r="Q31" i="24"/>
  <c r="D8" i="24"/>
  <c r="D7" i="24"/>
  <c r="D6" i="24"/>
  <c r="D8" i="23"/>
  <c r="D7" i="23"/>
  <c r="D6" i="23"/>
  <c r="D7" i="18"/>
  <c r="D8" i="18"/>
  <c r="D6" i="18"/>
  <c r="J44" i="24"/>
  <c r="M44" i="24" s="1"/>
  <c r="N44" i="24"/>
  <c r="P44" i="24"/>
  <c r="Q44" i="24"/>
  <c r="J18" i="24"/>
  <c r="M18" i="24" s="1"/>
  <c r="N18" i="24"/>
  <c r="O18" i="24"/>
  <c r="P18" i="24"/>
  <c r="Q18" i="24"/>
  <c r="J19" i="24"/>
  <c r="M19" i="24" s="1"/>
  <c r="N19" i="24"/>
  <c r="P19" i="24"/>
  <c r="Q19" i="24"/>
  <c r="J20" i="24"/>
  <c r="N20" i="24"/>
  <c r="P20" i="24"/>
  <c r="Q20" i="24"/>
  <c r="J21" i="24"/>
  <c r="N21" i="24"/>
  <c r="P21" i="24"/>
  <c r="Q21" i="24"/>
  <c r="J22" i="24"/>
  <c r="N22" i="24"/>
  <c r="P22" i="24"/>
  <c r="Q22" i="24"/>
  <c r="J23" i="24"/>
  <c r="M23" i="24" s="1"/>
  <c r="N23" i="24"/>
  <c r="P23" i="24"/>
  <c r="Q23" i="24"/>
  <c r="J25" i="24"/>
  <c r="M25" i="24" s="1"/>
  <c r="N25" i="24"/>
  <c r="P25" i="24"/>
  <c r="Q25" i="24"/>
  <c r="J26" i="24"/>
  <c r="M26" i="24" s="1"/>
  <c r="N26" i="24"/>
  <c r="P26" i="24"/>
  <c r="Q26" i="24"/>
  <c r="J27" i="24"/>
  <c r="M27" i="24" s="1"/>
  <c r="N27" i="24"/>
  <c r="P27" i="24"/>
  <c r="Q27" i="24"/>
  <c r="J28" i="24"/>
  <c r="O28" i="24" s="1"/>
  <c r="N28" i="24"/>
  <c r="P28" i="24"/>
  <c r="Q28" i="24"/>
  <c r="J29" i="24"/>
  <c r="O29" i="24" s="1"/>
  <c r="R29" i="24" s="1"/>
  <c r="M29" i="24"/>
  <c r="N29" i="24"/>
  <c r="P29" i="24"/>
  <c r="Q29" i="24"/>
  <c r="J30" i="24"/>
  <c r="M30" i="24" s="1"/>
  <c r="N30" i="24"/>
  <c r="P30" i="24"/>
  <c r="Q30" i="24"/>
  <c r="J33" i="24"/>
  <c r="O33" i="24" s="1"/>
  <c r="N33" i="24"/>
  <c r="P33" i="24"/>
  <c r="Q33" i="24"/>
  <c r="J34" i="24"/>
  <c r="O34" i="24" s="1"/>
  <c r="M34" i="24"/>
  <c r="N34" i="24"/>
  <c r="P34" i="24"/>
  <c r="Q34" i="24"/>
  <c r="J36" i="24"/>
  <c r="M36" i="24" s="1"/>
  <c r="N36" i="24"/>
  <c r="P36" i="24"/>
  <c r="Q36" i="24"/>
  <c r="J37" i="24"/>
  <c r="O37" i="24" s="1"/>
  <c r="N37" i="24"/>
  <c r="P37" i="24"/>
  <c r="Q37" i="24"/>
  <c r="J39" i="24"/>
  <c r="N39" i="24"/>
  <c r="P39" i="24"/>
  <c r="Q39" i="24"/>
  <c r="J40" i="24"/>
  <c r="M40" i="24" s="1"/>
  <c r="N40" i="24"/>
  <c r="P40" i="24"/>
  <c r="Q40" i="24"/>
  <c r="J41" i="24"/>
  <c r="M41" i="24" s="1"/>
  <c r="N41" i="24"/>
  <c r="P41" i="24"/>
  <c r="Q41" i="24"/>
  <c r="J42" i="24"/>
  <c r="O42" i="24" s="1"/>
  <c r="N42" i="24"/>
  <c r="P42" i="24"/>
  <c r="Q42" i="24"/>
  <c r="J43" i="24"/>
  <c r="N43" i="24"/>
  <c r="P43" i="24"/>
  <c r="Q43" i="24"/>
  <c r="J46" i="24"/>
  <c r="O46" i="24" s="1"/>
  <c r="N46" i="24"/>
  <c r="P46" i="24"/>
  <c r="Q46" i="24"/>
  <c r="J47" i="24"/>
  <c r="M47" i="24" s="1"/>
  <c r="N47" i="24"/>
  <c r="P47" i="24"/>
  <c r="Q47" i="24"/>
  <c r="J16" i="18"/>
  <c r="M16" i="18" s="1"/>
  <c r="N16" i="18"/>
  <c r="P16" i="18"/>
  <c r="Q16" i="18"/>
  <c r="N17" i="18"/>
  <c r="P17" i="18"/>
  <c r="Q17" i="18"/>
  <c r="J17" i="18"/>
  <c r="O17" i="18" s="1"/>
  <c r="O31" i="24" l="1"/>
  <c r="R31" i="24" s="1"/>
  <c r="M31" i="24"/>
  <c r="O20" i="24"/>
  <c r="M20" i="24"/>
  <c r="O21" i="24"/>
  <c r="M21" i="24"/>
  <c r="M22" i="24"/>
  <c r="O22" i="24"/>
  <c r="R22" i="24" s="1"/>
  <c r="O39" i="24"/>
  <c r="R39" i="24" s="1"/>
  <c r="M39" i="24"/>
  <c r="O43" i="24"/>
  <c r="R43" i="24" s="1"/>
  <c r="M43" i="24"/>
  <c r="M46" i="24"/>
  <c r="O41" i="24"/>
  <c r="R41" i="24" s="1"/>
  <c r="O44" i="24"/>
  <c r="R44" i="24" s="1"/>
  <c r="R46" i="24"/>
  <c r="R42" i="24"/>
  <c r="R21" i="24"/>
  <c r="O25" i="24"/>
  <c r="R25" i="24" s="1"/>
  <c r="R18" i="24"/>
  <c r="M37" i="24"/>
  <c r="R34" i="24"/>
  <c r="M33" i="24"/>
  <c r="O30" i="24"/>
  <c r="R30" i="24" s="1"/>
  <c r="R20" i="24"/>
  <c r="R28" i="24"/>
  <c r="R37" i="24"/>
  <c r="R33" i="24"/>
  <c r="M28" i="24"/>
  <c r="O26" i="24"/>
  <c r="R26" i="24" s="1"/>
  <c r="O47" i="24"/>
  <c r="R47" i="24" s="1"/>
  <c r="M42" i="24"/>
  <c r="O40" i="24"/>
  <c r="R40" i="24" s="1"/>
  <c r="O36" i="24"/>
  <c r="R36" i="24" s="1"/>
  <c r="O27" i="24"/>
  <c r="R27" i="24" s="1"/>
  <c r="O23" i="24"/>
  <c r="R23" i="24" s="1"/>
  <c r="O19" i="24"/>
  <c r="R19" i="24" s="1"/>
  <c r="R17" i="18"/>
  <c r="M17" i="18"/>
  <c r="Q18" i="18"/>
  <c r="P18" i="18"/>
  <c r="N18" i="18"/>
  <c r="O16" i="18"/>
  <c r="R16" i="18" l="1"/>
  <c r="R18" i="18" s="1"/>
  <c r="O18" i="18"/>
  <c r="Q16" i="23" l="1"/>
  <c r="P16" i="23"/>
  <c r="N16" i="23"/>
  <c r="O16" i="23"/>
  <c r="R16" i="23" l="1"/>
  <c r="R17" i="23" s="1"/>
  <c r="N48" i="24"/>
  <c r="H13" i="13" s="1"/>
  <c r="P48" i="24"/>
  <c r="O17" i="23"/>
  <c r="M16" i="23"/>
  <c r="Q17" i="23"/>
  <c r="G12" i="13" s="1"/>
  <c r="G11" i="13"/>
  <c r="F11" i="13"/>
  <c r="E11" i="13"/>
  <c r="N17" i="23"/>
  <c r="H12" i="13" s="1"/>
  <c r="P17" i="23"/>
  <c r="F12" i="13" s="1"/>
  <c r="H11" i="13"/>
  <c r="H14" i="13" l="1"/>
  <c r="R48" i="24"/>
  <c r="D11" i="13"/>
  <c r="O48" i="24"/>
  <c r="F13" i="13"/>
  <c r="F14" i="13" s="1"/>
  <c r="Q48" i="24"/>
  <c r="G13" i="13" s="1"/>
  <c r="G14" i="13" s="1"/>
  <c r="E12" i="13"/>
  <c r="D12" i="13" s="1"/>
  <c r="G6" i="13"/>
  <c r="E13" i="13" l="1"/>
  <c r="Q11" i="18"/>
  <c r="Q11" i="24"/>
  <c r="Q11" i="23"/>
  <c r="D13" i="13" l="1"/>
  <c r="D14" i="13" s="1"/>
  <c r="E14" i="13"/>
  <c r="D15" i="13" l="1"/>
  <c r="D16" i="13" s="1"/>
  <c r="G5" i="13"/>
</calcChain>
</file>

<file path=xl/sharedStrings.xml><?xml version="1.0" encoding="utf-8"?>
<sst xmlns="http://schemas.openxmlformats.org/spreadsheetml/2006/main" count="233" uniqueCount="117">
  <si>
    <t>Vienības izmaksas</t>
  </si>
  <si>
    <t>Kopā:</t>
  </si>
  <si>
    <t>PVN (21%)</t>
  </si>
  <si>
    <t>Tāmes Nr.</t>
  </si>
  <si>
    <t>tai skaitā</t>
  </si>
  <si>
    <t>Objekta nosaukums:</t>
  </si>
  <si>
    <t>Būves nosaukums:</t>
  </si>
  <si>
    <t>Objekta adrese:</t>
  </si>
  <si>
    <t>Mērvienība</t>
  </si>
  <si>
    <t>Daudzums</t>
  </si>
  <si>
    <t>Nr.p.k.</t>
  </si>
  <si>
    <t>Kopā visam apjomam</t>
  </si>
  <si>
    <t>Darbu nosaukums</t>
  </si>
  <si>
    <t>kompl.</t>
  </si>
  <si>
    <t xml:space="preserve"> </t>
  </si>
  <si>
    <t>Tāmes izmaksas:</t>
  </si>
  <si>
    <t>Darba veids vai konstruktīvā elementa nosaukums</t>
  </si>
  <si>
    <t>Kopsavilkuma aprēķins Nr. 1</t>
  </si>
  <si>
    <t>Autoruzraudzība</t>
  </si>
  <si>
    <t>Tāmes izmaksas, EUR</t>
  </si>
  <si>
    <t>Veids</t>
  </si>
  <si>
    <t>Darba alga, EUR</t>
  </si>
  <si>
    <t>Būvizstrādājumi, EUR</t>
  </si>
  <si>
    <t>Mehānismi, EUR</t>
  </si>
  <si>
    <t>Kopā, EUR</t>
  </si>
  <si>
    <t>Laika norma, c/st.</t>
  </si>
  <si>
    <t>Darba samaksas likme, EUR/st.</t>
  </si>
  <si>
    <t>Darbietilpība, c/st.</t>
  </si>
  <si>
    <t>Summa, EUR</t>
  </si>
  <si>
    <t>EUR</t>
  </si>
  <si>
    <t>c/st.</t>
  </si>
  <si>
    <t>Par kopējo summu:</t>
  </si>
  <si>
    <t>Kopējā darbietilpība:</t>
  </si>
  <si>
    <t>Būvdarbi</t>
  </si>
  <si>
    <t>Lokālā tāme Nr.2 - Autoruzraudzība</t>
  </si>
  <si>
    <t>Lokālā tāme Nr.3 - Būvdarbi</t>
  </si>
  <si>
    <t>Inženiertopogrāfija</t>
  </si>
  <si>
    <t>ha</t>
  </si>
  <si>
    <t>k-ts</t>
  </si>
  <si>
    <t xml:space="preserve">Pakalpojums </t>
  </si>
  <si>
    <t>Lokālā tāme Nr.1 - Projektēšana</t>
  </si>
  <si>
    <t xml:space="preserve">Būvdarbi </t>
  </si>
  <si>
    <t>Kopā ar PVN (21%)</t>
  </si>
  <si>
    <t>Automātikas sistēmas  izveide NAI darbības uzlabošanai</t>
  </si>
  <si>
    <t xml:space="preserve">PLC sistēmas piegāde un montāža izmantojot esošo infrastruktūru un izveidojot jaunu jaunajiem elementiem un sensoriem. </t>
  </si>
  <si>
    <t>PLC sistēmas programmēšanas darbi un savienošana ar SCADA sistēmu</t>
  </si>
  <si>
    <t xml:space="preserve">SCADA sistēmas izveide un savienošana ar PLC sistēmu </t>
  </si>
  <si>
    <t>1</t>
  </si>
  <si>
    <t>1.1</t>
  </si>
  <si>
    <t>1.2</t>
  </si>
  <si>
    <t>1.3</t>
  </si>
  <si>
    <t>1.4</t>
  </si>
  <si>
    <t>1.5</t>
  </si>
  <si>
    <t>1.7</t>
  </si>
  <si>
    <t>1.8</t>
  </si>
  <si>
    <t xml:space="preserve">KOPĀ </t>
  </si>
  <si>
    <t>KOPĀ</t>
  </si>
  <si>
    <t>Esošo releju nomaiņa</t>
  </si>
  <si>
    <t xml:space="preserve">PLC-2 ar nepieciešamajiem papildus blokiem </t>
  </si>
  <si>
    <t>1.2.1</t>
  </si>
  <si>
    <t>1.2.2</t>
  </si>
  <si>
    <t>1.2.3</t>
  </si>
  <si>
    <t>1.2.4</t>
  </si>
  <si>
    <t>1.1.1</t>
  </si>
  <si>
    <t>1.1.2</t>
  </si>
  <si>
    <t>1.1.3</t>
  </si>
  <si>
    <t>1.1.4</t>
  </si>
  <si>
    <t>1.1.5</t>
  </si>
  <si>
    <t>1.1.6</t>
  </si>
  <si>
    <t>1.2.6</t>
  </si>
  <si>
    <t>1.2.5</t>
  </si>
  <si>
    <t>Drošas attālinātas piekļuves pieslēguma nodrošināšana</t>
  </si>
  <si>
    <t>NAI procesa Vizuālizācijas datortehnikas un programmatūras piegāde un uzstādīšana</t>
  </si>
  <si>
    <t>1.8.1</t>
  </si>
  <si>
    <t>1.8.2</t>
  </si>
  <si>
    <t>1.5.1</t>
  </si>
  <si>
    <t>1.5.2</t>
  </si>
  <si>
    <t>1.5.3</t>
  </si>
  <si>
    <t>1.5.4</t>
  </si>
  <si>
    <t>1.5.5</t>
  </si>
  <si>
    <t>1.4.1</t>
  </si>
  <si>
    <t>1.4.2</t>
  </si>
  <si>
    <t>Pakalpojums</t>
  </si>
  <si>
    <t>Būvdarbi /piegāde</t>
  </si>
  <si>
    <t>“Krīgeri” Bērzes pagasts, Dobeles novads, Latvija, LV-3732</t>
  </si>
  <si>
    <t>PLC-1 ar nepieciešamajiem papildus blokiem</t>
  </si>
  <si>
    <t>Esošo slēdžu nomaiņa</t>
  </si>
  <si>
    <t>SCADA datora monitors 27"</t>
  </si>
  <si>
    <t>1.3.1</t>
  </si>
  <si>
    <t>1.3.2</t>
  </si>
  <si>
    <t>SCADA sistēmas pieslēgšana pie PLC un nepieciešamās pārbaudes</t>
  </si>
  <si>
    <t>Esošā un jaunā tehnoloģiskā aprīkojuma (t.sk. sensoru)  un tās vadības pieslēgšana pie automātikas un vadības sistēmas</t>
  </si>
  <si>
    <t xml:space="preserve">Papildus sensoru pieslēgšana pie Automātikas un vadības sistēmas (t.sk SCADA) </t>
  </si>
  <si>
    <t>Datu bāzes datu rezerves kopiju saglabāšanas sistēmas izveide mākoņrisinājumam</t>
  </si>
  <si>
    <t>Datu kopiju veidošanas sistēmas izveide datu bāzē un datu bāzes datu kopijas saglabāšana Datu bāzes datorā</t>
  </si>
  <si>
    <t xml:space="preserve">Datu bāzes dators (I7, RAM 16GB,SSD HDD - 1TB - 3 gab. (2 darbam  paralēlā, dublējošā slēgumā un 1 datu bāzes rezerves kopiju glabāšanai), ar atbilstošu programmatūru, klaviatūru un peli </t>
  </si>
  <si>
    <t>Datortīkli, to iekārtas un aprīkojums</t>
  </si>
  <si>
    <t xml:space="preserve">Esošās funkcionalitātes nodrošināšana jaunajiem PLC </t>
  </si>
  <si>
    <t xml:space="preserve">Pasūtītāja prasītās papildus funkcionalitātes un papildus sensoru pieslēgšanas nodrošināšana NAI </t>
  </si>
  <si>
    <t xml:space="preserve">SCADA sistēmas programmēšana </t>
  </si>
  <si>
    <t>Esošā pārējā tehnoloģiskā aprīkojuma un tās vadības pieslēgšana pie Automātikas un vadības sistēmas</t>
  </si>
  <si>
    <t>Nepieciešamās papildus funkcionalitātes nodrošināšana</t>
  </si>
  <si>
    <t>Programmēšanas kodu rezerves kopiju sagatavošana un nodošana pasūtītājam</t>
  </si>
  <si>
    <t>NAI darba parametru datu saglabāšanas un dubultās dublēšanas sistēmas izveide izmantojot lokālus un mākoņrisinājumus</t>
  </si>
  <si>
    <t>Datu bāzes datora monitors 27"</t>
  </si>
  <si>
    <t xml:space="preserve">DKS sistēmas integrācija jaunajā SCADA sistēmā (kā atsevišķs nesaistīts modulis) </t>
  </si>
  <si>
    <t>Cita nepieminētā vecā automātikas sistēmas aprīkojuma nomaiņa, tai skaitā UPS sistēmas</t>
  </si>
  <si>
    <t>Kabeļu tīkla piegāde un montāža sensoru pieslegšanai, papildus funkcionalitātes un citu atbilstošu tehnoloģisko risinājumu nodrošināšanai</t>
  </si>
  <si>
    <t>Dūņu atūdeņošanas sistēmas Automātikas un vadības (t.sk.SCADA) integrācija, sadarbībā ar dūņu atūdeņošanas un blīvēšanas sistēmas piegādātāju (t.sk recirkulācijas un iekšējās sūkņu stacijas pieslēgšana pēc to rekonstrukcijas)</t>
  </si>
  <si>
    <t>SCADA dators (I7, RAM16 GB, SSD HDD - 1 TB) ar atbilstošu programmatūru, klaviatūru un peli</t>
  </si>
  <si>
    <t xml:space="preserve">Notekūdeņu  attīrīšanas iekārtās “Krīgeri” Dobeles aglomerācijā” (Id. Nr.Nr. DŪ 2026/APS/1) </t>
  </si>
  <si>
    <t>Projekta izstrāde</t>
  </si>
  <si>
    <t>1.2.7</t>
  </si>
  <si>
    <t>Relācijas tipa datu bāze un tās programēšana</t>
  </si>
  <si>
    <t>Automātikas sistēmas modernizācija notekūdeņu attīrīšanas iekārtās “Krīgeri” Dobeles aglomerācijā</t>
  </si>
  <si>
    <t>Projekta izstrāde (t.sk. arī būvprojekta, ja nepieciešams)</t>
  </si>
  <si>
    <t>Autoruzraudzība (ja nepieciešams)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</si>
</sst>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0.0000000000"/>
  </numFmts>
  <fonts count="26" x14ac:knownFonts="1">
    <font>
      <sz val="10"/>
      <name val="Arial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186"/>
    </font>
    <font>
      <i/>
      <sz val="9"/>
      <name val="Times New Roman"/>
      <family val="1"/>
    </font>
    <font>
      <sz val="8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color theme="6" tint="-0.499984740745262"/>
      <name val="Times New Roman"/>
      <family val="1"/>
    </font>
    <font>
      <b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</cellStyleXfs>
  <cellXfs count="19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5" fillId="0" borderId="0" xfId="7" applyFont="1" applyAlignment="1">
      <alignment horizontal="left"/>
    </xf>
    <xf numFmtId="0" fontId="5" fillId="0" borderId="0" xfId="7" applyFont="1"/>
    <xf numFmtId="0" fontId="5" fillId="0" borderId="0" xfId="7" applyFont="1" applyAlignment="1">
      <alignment horizontal="center"/>
    </xf>
    <xf numFmtId="0" fontId="8" fillId="0" borderId="0" xfId="7" applyFont="1"/>
    <xf numFmtId="0" fontId="8" fillId="0" borderId="0" xfId="4" applyFont="1"/>
    <xf numFmtId="0" fontId="5" fillId="0" borderId="0" xfId="4" applyFont="1" applyAlignment="1">
      <alignment horizontal="right"/>
    </xf>
    <xf numFmtId="0" fontId="5" fillId="0" borderId="0" xfId="7" applyFont="1" applyAlignment="1">
      <alignment horizontal="right"/>
    </xf>
    <xf numFmtId="4" fontId="5" fillId="0" borderId="0" xfId="7" applyNumberFormat="1" applyFont="1" applyAlignment="1">
      <alignment horizontal="left"/>
    </xf>
    <xf numFmtId="4" fontId="5" fillId="0" borderId="0" xfId="7" applyNumberFormat="1" applyFont="1"/>
    <xf numFmtId="0" fontId="5" fillId="0" borderId="0" xfId="0" applyFont="1"/>
    <xf numFmtId="0" fontId="11" fillId="0" borderId="0" xfId="4" applyFont="1"/>
    <xf numFmtId="165" fontId="5" fillId="0" borderId="5" xfId="0" applyNumberFormat="1" applyFont="1" applyBorder="1" applyAlignment="1">
      <alignment horizontal="center" vertical="center" wrapText="1"/>
    </xf>
    <xf numFmtId="0" fontId="5" fillId="0" borderId="0" xfId="7" applyFont="1" applyAlignment="1">
      <alignment horizontal="left" wrapTex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4" fillId="0" borderId="0" xfId="7" applyFont="1"/>
    <xf numFmtId="0" fontId="5" fillId="0" borderId="0" xfId="7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7" fillId="0" borderId="0" xfId="0" applyFont="1"/>
    <xf numFmtId="1" fontId="9" fillId="0" borderId="0" xfId="0" applyNumberFormat="1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64" fontId="14" fillId="0" borderId="0" xfId="0" applyNumberFormat="1" applyFont="1"/>
    <xf numFmtId="0" fontId="14" fillId="0" borderId="0" xfId="4" applyFont="1" applyAlignment="1">
      <alignment horizontal="right"/>
    </xf>
    <xf numFmtId="2" fontId="14" fillId="0" borderId="0" xfId="4" applyNumberFormat="1" applyFont="1"/>
    <xf numFmtId="0" fontId="14" fillId="0" borderId="0" xfId="4" applyFont="1"/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7" applyFont="1" applyAlignment="1">
      <alignment horizontal="right"/>
    </xf>
    <xf numFmtId="2" fontId="16" fillId="0" borderId="0" xfId="7" applyNumberFormat="1" applyFont="1" applyAlignment="1">
      <alignment horizontal="center"/>
    </xf>
    <xf numFmtId="0" fontId="15" fillId="0" borderId="0" xfId="7" applyFont="1"/>
    <xf numFmtId="0" fontId="5" fillId="0" borderId="0" xfId="7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4" fontId="5" fillId="0" borderId="0" xfId="7" applyNumberFormat="1" applyFont="1" applyAlignment="1">
      <alignment horizontal="right"/>
    </xf>
    <xf numFmtId="165" fontId="5" fillId="0" borderId="4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4" fontId="18" fillId="0" borderId="15" xfId="0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2" fontId="19" fillId="0" borderId="7" xfId="0" applyNumberFormat="1" applyFont="1" applyBorder="1" applyAlignment="1">
      <alignment horizontal="center"/>
    </xf>
    <xf numFmtId="2" fontId="19" fillId="0" borderId="8" xfId="0" applyNumberFormat="1" applyFont="1" applyBorder="1" applyAlignment="1">
      <alignment horizontal="center"/>
    </xf>
    <xf numFmtId="0" fontId="17" fillId="0" borderId="19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2" fontId="5" fillId="0" borderId="32" xfId="0" applyNumberFormat="1" applyFont="1" applyBorder="1" applyAlignment="1">
      <alignment horizontal="center" vertical="center"/>
    </xf>
    <xf numFmtId="2" fontId="5" fillId="0" borderId="33" xfId="0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/>
    </xf>
    <xf numFmtId="0" fontId="5" fillId="0" borderId="33" xfId="0" applyFont="1" applyBorder="1"/>
    <xf numFmtId="2" fontId="19" fillId="0" borderId="33" xfId="0" applyNumberFormat="1" applyFont="1" applyBorder="1" applyAlignment="1">
      <alignment horizontal="center"/>
    </xf>
    <xf numFmtId="4" fontId="18" fillId="0" borderId="2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165" fontId="5" fillId="0" borderId="10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165" fontId="5" fillId="0" borderId="34" xfId="0" applyNumberFormat="1" applyFont="1" applyBorder="1" applyAlignment="1">
      <alignment horizontal="center" vertical="center" wrapText="1"/>
    </xf>
    <xf numFmtId="4" fontId="18" fillId="0" borderId="35" xfId="0" applyNumberFormat="1" applyFont="1" applyBorder="1" applyAlignment="1">
      <alignment horizontal="center" vertical="center" wrapText="1"/>
    </xf>
    <xf numFmtId="4" fontId="18" fillId="0" borderId="24" xfId="0" applyNumberFormat="1" applyFont="1" applyBorder="1" applyAlignment="1">
      <alignment horizontal="center" vertical="center" wrapText="1"/>
    </xf>
    <xf numFmtId="165" fontId="5" fillId="0" borderId="29" xfId="0" applyNumberFormat="1" applyFont="1" applyBorder="1" applyAlignment="1">
      <alignment horizontal="center" vertical="center" wrapText="1"/>
    </xf>
    <xf numFmtId="165" fontId="5" fillId="0" borderId="30" xfId="0" applyNumberFormat="1" applyFont="1" applyBorder="1" applyAlignment="1">
      <alignment horizontal="center" vertical="center" wrapText="1"/>
    </xf>
    <xf numFmtId="165" fontId="5" fillId="0" borderId="31" xfId="0" applyNumberFormat="1" applyFont="1" applyBorder="1" applyAlignment="1">
      <alignment horizontal="center" vertical="center" wrapText="1"/>
    </xf>
    <xf numFmtId="2" fontId="19" fillId="0" borderId="36" xfId="0" applyNumberFormat="1" applyFont="1" applyBorder="1" applyAlignment="1">
      <alignment horizontal="center"/>
    </xf>
    <xf numFmtId="4" fontId="18" fillId="0" borderId="14" xfId="0" applyNumberFormat="1" applyFont="1" applyBorder="1" applyAlignment="1">
      <alignment horizontal="center" vertical="center" wrapText="1"/>
    </xf>
    <xf numFmtId="4" fontId="18" fillId="0" borderId="9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9" fillId="0" borderId="37" xfId="0" applyFont="1" applyBorder="1"/>
    <xf numFmtId="2" fontId="19" fillId="0" borderId="32" xfId="0" applyNumberFormat="1" applyFont="1" applyBorder="1" applyAlignment="1">
      <alignment horizontal="center"/>
    </xf>
    <xf numFmtId="4" fontId="18" fillId="0" borderId="22" xfId="0" applyNumberFormat="1" applyFont="1" applyBorder="1" applyAlignment="1">
      <alignment horizontal="center" vertical="center" wrapText="1"/>
    </xf>
    <xf numFmtId="4" fontId="18" fillId="0" borderId="23" xfId="0" applyNumberFormat="1" applyFont="1" applyBorder="1" applyAlignment="1">
      <alignment horizontal="center" vertical="center" wrapText="1"/>
    </xf>
    <xf numFmtId="4" fontId="18" fillId="0" borderId="38" xfId="0" applyNumberFormat="1" applyFont="1" applyBorder="1" applyAlignment="1">
      <alignment horizontal="center" vertical="center" wrapText="1"/>
    </xf>
    <xf numFmtId="4" fontId="18" fillId="0" borderId="39" xfId="0" applyNumberFormat="1" applyFont="1" applyBorder="1" applyAlignment="1">
      <alignment horizontal="center" vertical="center" wrapText="1"/>
    </xf>
    <xf numFmtId="2" fontId="19" fillId="0" borderId="6" xfId="0" applyNumberFormat="1" applyFont="1" applyBorder="1" applyAlignment="1">
      <alignment horizontal="center"/>
    </xf>
    <xf numFmtId="0" fontId="19" fillId="0" borderId="8" xfId="0" applyFont="1" applyBorder="1"/>
    <xf numFmtId="2" fontId="5" fillId="0" borderId="12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0" xfId="0" applyFont="1" applyBorder="1"/>
    <xf numFmtId="0" fontId="19" fillId="0" borderId="10" xfId="0" applyFont="1" applyBorder="1"/>
    <xf numFmtId="2" fontId="19" fillId="0" borderId="10" xfId="0" applyNumberFormat="1" applyFont="1" applyBorder="1" applyAlignment="1">
      <alignment horizontal="center"/>
    </xf>
    <xf numFmtId="2" fontId="19" fillId="0" borderId="16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 wrapText="1"/>
    </xf>
    <xf numFmtId="1" fontId="2" fillId="0" borderId="1" xfId="7" applyNumberFormat="1" applyFont="1" applyBorder="1" applyAlignment="1">
      <alignment horizontal="center" vertical="center" wrapText="1"/>
    </xf>
    <xf numFmtId="0" fontId="2" fillId="0" borderId="4" xfId="7" applyFont="1" applyBorder="1"/>
    <xf numFmtId="4" fontId="2" fillId="0" borderId="4" xfId="4" applyNumberFormat="1" applyFont="1" applyBorder="1" applyAlignment="1">
      <alignment horizontal="center" vertical="center" wrapText="1"/>
    </xf>
    <xf numFmtId="4" fontId="2" fillId="0" borderId="4" xfId="7" applyNumberFormat="1" applyFont="1" applyBorder="1" applyAlignment="1">
      <alignment horizontal="center" vertical="center" wrapText="1"/>
    </xf>
    <xf numFmtId="4" fontId="2" fillId="0" borderId="2" xfId="7" applyNumberFormat="1" applyFont="1" applyBorder="1" applyAlignment="1">
      <alignment horizontal="center"/>
    </xf>
    <xf numFmtId="1" fontId="2" fillId="0" borderId="13" xfId="7" applyNumberFormat="1" applyFont="1" applyBorder="1" applyAlignment="1">
      <alignment horizontal="center" vertical="center" wrapText="1"/>
    </xf>
    <xf numFmtId="0" fontId="2" fillId="0" borderId="11" xfId="7" applyFont="1" applyBorder="1"/>
    <xf numFmtId="4" fontId="2" fillId="0" borderId="11" xfId="7" applyNumberFormat="1" applyFont="1" applyBorder="1" applyAlignment="1">
      <alignment horizontal="center" vertical="center" wrapText="1"/>
    </xf>
    <xf numFmtId="4" fontId="2" fillId="0" borderId="3" xfId="7" applyNumberFormat="1" applyFont="1" applyBorder="1" applyAlignment="1">
      <alignment horizontal="center"/>
    </xf>
    <xf numFmtId="4" fontId="2" fillId="0" borderId="7" xfId="7" applyNumberFormat="1" applyFont="1" applyBorder="1" applyAlignment="1">
      <alignment horizontal="center" vertical="center" wrapText="1"/>
    </xf>
    <xf numFmtId="0" fontId="2" fillId="0" borderId="0" xfId="7" applyFont="1"/>
    <xf numFmtId="0" fontId="2" fillId="0" borderId="0" xfId="7" applyFont="1" applyAlignment="1">
      <alignment horizontal="center"/>
    </xf>
    <xf numFmtId="0" fontId="2" fillId="0" borderId="4" xfId="7" applyFont="1" applyBorder="1" applyAlignment="1">
      <alignment horizontal="center" vertical="center" wrapText="1"/>
    </xf>
    <xf numFmtId="164" fontId="5" fillId="0" borderId="0" xfId="0" applyNumberFormat="1" applyFont="1"/>
    <xf numFmtId="2" fontId="5" fillId="0" borderId="0" xfId="4" applyNumberFormat="1" applyFont="1"/>
    <xf numFmtId="0" fontId="5" fillId="0" borderId="0" xfId="4" applyFont="1"/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left"/>
    </xf>
    <xf numFmtId="0" fontId="17" fillId="0" borderId="0" xfId="0" applyFont="1" applyAlignment="1">
      <alignment vertical="center"/>
    </xf>
    <xf numFmtId="0" fontId="5" fillId="0" borderId="21" xfId="0" applyFont="1" applyBorder="1" applyAlignment="1">
      <alignment horizontal="center" vertical="center"/>
    </xf>
    <xf numFmtId="2" fontId="5" fillId="0" borderId="28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20" fillId="0" borderId="21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vertical="center" wrapText="1"/>
    </xf>
    <xf numFmtId="0" fontId="21" fillId="2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21" xfId="0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 wrapText="1"/>
    </xf>
    <xf numFmtId="0" fontId="22" fillId="3" borderId="4" xfId="0" applyFont="1" applyFill="1" applyBorder="1" applyAlignment="1">
      <alignment wrapText="1"/>
    </xf>
    <xf numFmtId="49" fontId="22" fillId="3" borderId="4" xfId="0" applyNumberFormat="1" applyFont="1" applyFill="1" applyBorder="1" applyAlignment="1">
      <alignment horizontal="center" vertical="top"/>
    </xf>
    <xf numFmtId="0" fontId="23" fillId="0" borderId="0" xfId="0" applyFont="1"/>
    <xf numFmtId="0" fontId="4" fillId="0" borderId="0" xfId="7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0" fontId="22" fillId="3" borderId="4" xfId="0" applyFont="1" applyFill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24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40" xfId="0" applyNumberFormat="1" applyFont="1" applyBorder="1" applyAlignment="1">
      <alignment horizontal="center" vertical="center" wrapText="1"/>
    </xf>
    <xf numFmtId="0" fontId="22" fillId="3" borderId="4" xfId="0" applyFont="1" applyFill="1" applyBorder="1" applyAlignment="1">
      <alignment vertical="top" wrapText="1"/>
    </xf>
    <xf numFmtId="49" fontId="20" fillId="3" borderId="4" xfId="0" applyNumberFormat="1" applyFont="1" applyFill="1" applyBorder="1" applyAlignment="1">
      <alignment horizontal="center" vertical="top"/>
    </xf>
    <xf numFmtId="0" fontId="20" fillId="3" borderId="4" xfId="0" applyFont="1" applyFill="1" applyBorder="1" applyAlignment="1">
      <alignment vertical="top" wrapText="1"/>
    </xf>
    <xf numFmtId="0" fontId="20" fillId="3" borderId="4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40" xfId="0" applyNumberFormat="1" applyFont="1" applyBorder="1" applyAlignment="1">
      <alignment horizontal="center" vertical="center" wrapText="1"/>
    </xf>
    <xf numFmtId="49" fontId="25" fillId="3" borderId="4" xfId="0" applyNumberFormat="1" applyFont="1" applyFill="1" applyBorder="1" applyAlignment="1">
      <alignment horizontal="center" vertical="top"/>
    </xf>
    <xf numFmtId="0" fontId="25" fillId="3" borderId="4" xfId="0" applyFont="1" applyFill="1" applyBorder="1" applyAlignment="1">
      <alignment wrapText="1"/>
    </xf>
    <xf numFmtId="0" fontId="25" fillId="3" borderId="4" xfId="0" applyFont="1" applyFill="1" applyBorder="1" applyAlignment="1">
      <alignment horizontal="left" vertical="center"/>
    </xf>
    <xf numFmtId="0" fontId="2" fillId="0" borderId="13" xfId="7" applyFont="1" applyBorder="1" applyAlignment="1">
      <alignment horizontal="right" wrapText="1"/>
    </xf>
    <xf numFmtId="0" fontId="2" fillId="0" borderId="11" xfId="7" applyFont="1" applyBorder="1" applyAlignment="1">
      <alignment horizontal="right" wrapText="1"/>
    </xf>
    <xf numFmtId="0" fontId="2" fillId="0" borderId="6" xfId="7" applyFont="1" applyBorder="1" applyAlignment="1">
      <alignment horizontal="right"/>
    </xf>
    <xf numFmtId="0" fontId="2" fillId="0" borderId="7" xfId="7" applyFont="1" applyBorder="1" applyAlignment="1">
      <alignment horizontal="right"/>
    </xf>
    <xf numFmtId="0" fontId="9" fillId="0" borderId="0" xfId="7" applyFont="1" applyAlignment="1">
      <alignment horizontal="center"/>
    </xf>
    <xf numFmtId="0" fontId="4" fillId="0" borderId="0" xfId="0" applyFont="1" applyAlignment="1">
      <alignment horizontal="left" wrapText="1"/>
    </xf>
    <xf numFmtId="0" fontId="2" fillId="0" borderId="14" xfId="7" applyFont="1" applyBorder="1" applyAlignment="1">
      <alignment horizontal="center" vertical="center" wrapText="1"/>
    </xf>
    <xf numFmtId="0" fontId="2" fillId="0" borderId="1" xfId="7" applyFont="1" applyBorder="1" applyAlignment="1">
      <alignment horizontal="center" vertical="center" wrapText="1"/>
    </xf>
    <xf numFmtId="0" fontId="2" fillId="0" borderId="15" xfId="7" applyFont="1" applyBorder="1" applyAlignment="1">
      <alignment horizontal="left" vertical="center" wrapText="1"/>
    </xf>
    <xf numFmtId="0" fontId="2" fillId="0" borderId="4" xfId="7" applyFont="1" applyBorder="1" applyAlignment="1">
      <alignment horizontal="left" vertical="center" wrapText="1"/>
    </xf>
    <xf numFmtId="0" fontId="2" fillId="0" borderId="15" xfId="7" applyFont="1" applyBorder="1" applyAlignment="1">
      <alignment horizontal="center" vertical="center" wrapText="1"/>
    </xf>
    <xf numFmtId="0" fontId="2" fillId="0" borderId="4" xfId="7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2" fillId="0" borderId="9" xfId="7" applyFont="1" applyBorder="1" applyAlignment="1">
      <alignment horizontal="center" vertical="center" wrapText="1"/>
    </xf>
    <xf numFmtId="0" fontId="2" fillId="0" borderId="2" xfId="7" applyFont="1" applyBorder="1" applyAlignment="1">
      <alignment horizontal="center" vertical="center" wrapText="1"/>
    </xf>
    <xf numFmtId="165" fontId="5" fillId="0" borderId="29" xfId="0" applyNumberFormat="1" applyFont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165" fontId="5" fillId="0" borderId="3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7" xfId="7" applyFont="1" applyBorder="1" applyAlignment="1">
      <alignment horizontal="center" vertical="center" wrapText="1"/>
    </xf>
    <xf numFmtId="0" fontId="5" fillId="0" borderId="18" xfId="7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7" applyFont="1" applyAlignment="1">
      <alignment horizontal="left" vertical="center"/>
    </xf>
    <xf numFmtId="0" fontId="5" fillId="0" borderId="25" xfId="7" applyFont="1" applyBorder="1" applyAlignment="1">
      <alignment horizontal="center" vertical="center" wrapText="1"/>
    </xf>
    <xf numFmtId="0" fontId="5" fillId="0" borderId="26" xfId="7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5" fillId="0" borderId="17" xfId="7" applyFont="1" applyBorder="1" applyAlignment="1">
      <alignment horizontal="left" vertical="center" wrapText="1"/>
    </xf>
    <xf numFmtId="0" fontId="5" fillId="0" borderId="18" xfId="7" applyFont="1" applyBorder="1" applyAlignment="1">
      <alignment horizontal="left" vertical="center" wrapText="1"/>
    </xf>
    <xf numFmtId="0" fontId="5" fillId="0" borderId="27" xfId="7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10">
    <cellStyle name="Comma 2" xfId="1" xr:uid="{00000000-0005-0000-0000-000000000000}"/>
    <cellStyle name="Comma 2 2" xfId="2" xr:uid="{00000000-0005-0000-0000-000001000000}"/>
    <cellStyle name="Normal 16" xfId="3" xr:uid="{00000000-0005-0000-0000-000003000000}"/>
    <cellStyle name="Normal 2" xfId="4" xr:uid="{00000000-0005-0000-0000-000004000000}"/>
    <cellStyle name="Normal 2 10" xfId="5" xr:uid="{00000000-0005-0000-0000-000005000000}"/>
    <cellStyle name="Normal 2 4" xfId="6" xr:uid="{00000000-0005-0000-0000-000006000000}"/>
    <cellStyle name="Normal 3" xfId="7" xr:uid="{00000000-0005-0000-0000-000007000000}"/>
    <cellStyle name="Normal 5" xfId="8" xr:uid="{00000000-0005-0000-0000-000008000000}"/>
    <cellStyle name="Parasts" xfId="0" builtinId="0"/>
    <cellStyle name="Parasts 2" xfId="9" xr:uid="{00000000-0005-0000-0000-000009000000}"/>
  </cellStyles>
  <dxfs count="9"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2:H32"/>
  <sheetViews>
    <sheetView tabSelected="1" zoomScaleNormal="100" zoomScaleSheetLayoutView="100" workbookViewId="0">
      <selection activeCell="E29" sqref="E29"/>
    </sheetView>
  </sheetViews>
  <sheetFormatPr defaultColWidth="9.140625" defaultRowHeight="12.75" x14ac:dyDescent="0.2"/>
  <cols>
    <col min="1" max="1" width="1.140625" style="12" customWidth="1"/>
    <col min="2" max="2" width="16.28515625" style="12" customWidth="1"/>
    <col min="3" max="3" width="59.42578125" style="12" customWidth="1"/>
    <col min="4" max="4" width="19.5703125" style="12" customWidth="1"/>
    <col min="5" max="5" width="12.85546875" style="12" customWidth="1"/>
    <col min="6" max="6" width="13.42578125" style="12" customWidth="1"/>
    <col min="7" max="7" width="12.85546875" style="12" customWidth="1"/>
    <col min="8" max="8" width="11.7109375" style="12" customWidth="1"/>
    <col min="9" max="16384" width="9.140625" style="12"/>
  </cols>
  <sheetData>
    <row r="2" spans="2:8" ht="15.75" x14ac:dyDescent="0.25">
      <c r="B2" s="166" t="s">
        <v>17</v>
      </c>
      <c r="C2" s="166"/>
      <c r="D2" s="166"/>
      <c r="E2" s="166"/>
      <c r="F2" s="166"/>
      <c r="G2" s="166"/>
      <c r="H2" s="166"/>
    </row>
    <row r="3" spans="2:8" x14ac:dyDescent="0.2">
      <c r="B3" s="138" t="s">
        <v>6</v>
      </c>
      <c r="C3" s="167" t="s">
        <v>110</v>
      </c>
      <c r="D3" s="167"/>
      <c r="E3" s="6"/>
      <c r="F3" s="4"/>
      <c r="G3" s="4"/>
      <c r="H3" s="4"/>
    </row>
    <row r="4" spans="2:8" x14ac:dyDescent="0.2">
      <c r="B4" s="138" t="s">
        <v>5</v>
      </c>
      <c r="C4" s="167" t="s">
        <v>114</v>
      </c>
      <c r="D4" s="167"/>
      <c r="E4" s="6"/>
      <c r="F4" s="4"/>
      <c r="G4" s="4"/>
      <c r="H4" s="4"/>
    </row>
    <row r="5" spans="2:8" x14ac:dyDescent="0.2">
      <c r="B5" s="138" t="s">
        <v>7</v>
      </c>
      <c r="C5" s="167" t="s">
        <v>84</v>
      </c>
      <c r="D5" s="167"/>
      <c r="E5" s="10"/>
      <c r="F5" s="9" t="s">
        <v>31</v>
      </c>
      <c r="G5" s="46">
        <f>D14</f>
        <v>0</v>
      </c>
      <c r="H5" s="4" t="s">
        <v>29</v>
      </c>
    </row>
    <row r="6" spans="2:8" x14ac:dyDescent="0.2">
      <c r="B6" s="3"/>
      <c r="C6" s="174"/>
      <c r="D6" s="174"/>
      <c r="E6" s="10"/>
      <c r="F6" s="9" t="s">
        <v>32</v>
      </c>
      <c r="G6" s="46">
        <f>SUM(H11:H13)</f>
        <v>0</v>
      </c>
      <c r="H6" s="4" t="s">
        <v>30</v>
      </c>
    </row>
    <row r="7" spans="2:8" x14ac:dyDescent="0.2">
      <c r="B7" s="3"/>
      <c r="C7" s="9"/>
      <c r="D7" s="9"/>
      <c r="E7" s="6"/>
      <c r="F7" s="9"/>
      <c r="G7" s="4"/>
      <c r="H7" s="4"/>
    </row>
    <row r="8" spans="2:8" ht="13.5" thickBot="1" x14ac:dyDescent="0.25">
      <c r="B8" s="3"/>
      <c r="C8" s="9"/>
      <c r="D8" s="9"/>
      <c r="E8" s="6"/>
      <c r="F8" s="9"/>
      <c r="G8" s="4"/>
      <c r="H8" s="4"/>
    </row>
    <row r="9" spans="2:8" s="1" customFormat="1" x14ac:dyDescent="0.2">
      <c r="B9" s="168" t="s">
        <v>3</v>
      </c>
      <c r="C9" s="170" t="s">
        <v>16</v>
      </c>
      <c r="D9" s="172" t="s">
        <v>19</v>
      </c>
      <c r="E9" s="172" t="s">
        <v>4</v>
      </c>
      <c r="F9" s="172"/>
      <c r="G9" s="172"/>
      <c r="H9" s="175" t="s">
        <v>27</v>
      </c>
    </row>
    <row r="10" spans="2:8" s="1" customFormat="1" ht="25.5" x14ac:dyDescent="0.2">
      <c r="B10" s="169"/>
      <c r="C10" s="171"/>
      <c r="D10" s="173"/>
      <c r="E10" s="118" t="s">
        <v>21</v>
      </c>
      <c r="F10" s="118" t="s">
        <v>22</v>
      </c>
      <c r="G10" s="118" t="s">
        <v>23</v>
      </c>
      <c r="H10" s="176"/>
    </row>
    <row r="11" spans="2:8" s="1" customFormat="1" x14ac:dyDescent="0.2">
      <c r="B11" s="106">
        <v>1</v>
      </c>
      <c r="C11" s="107" t="s">
        <v>111</v>
      </c>
      <c r="D11" s="108">
        <f>SUM(E11:G11)</f>
        <v>0</v>
      </c>
      <c r="E11" s="109">
        <f>'Lok.tāme Nr.1'!O18</f>
        <v>0</v>
      </c>
      <c r="F11" s="109">
        <f>'Lok.tāme Nr.1'!P18</f>
        <v>0</v>
      </c>
      <c r="G11" s="109">
        <f>'Lok.tāme Nr.1'!Q18</f>
        <v>0</v>
      </c>
      <c r="H11" s="110">
        <f>'Lok.tāme Nr.1'!N18</f>
        <v>0</v>
      </c>
    </row>
    <row r="12" spans="2:8" s="1" customFormat="1" x14ac:dyDescent="0.2">
      <c r="B12" s="106">
        <v>2</v>
      </c>
      <c r="C12" s="107" t="s">
        <v>18</v>
      </c>
      <c r="D12" s="108">
        <f t="shared" ref="D12:D13" si="0">SUM(E12:G12)</f>
        <v>0</v>
      </c>
      <c r="E12" s="109">
        <f>'Lok.tāme Nr.2'!O17</f>
        <v>0</v>
      </c>
      <c r="F12" s="109">
        <f>'Lok.tāme Nr.2'!P17</f>
        <v>0</v>
      </c>
      <c r="G12" s="109">
        <f>'Lok.tāme Nr.2'!Q17</f>
        <v>0</v>
      </c>
      <c r="H12" s="110">
        <f>'Lok.tāme Nr.2'!N17</f>
        <v>0</v>
      </c>
    </row>
    <row r="13" spans="2:8" s="1" customFormat="1" ht="13.5" thickBot="1" x14ac:dyDescent="0.25">
      <c r="B13" s="111">
        <v>3</v>
      </c>
      <c r="C13" s="112" t="s">
        <v>33</v>
      </c>
      <c r="D13" s="108">
        <f t="shared" si="0"/>
        <v>0</v>
      </c>
      <c r="E13" s="113">
        <f>'Lok.tāme Nr.3'!O48</f>
        <v>0</v>
      </c>
      <c r="F13" s="113">
        <f>'Lok.tāme Nr.3'!P48</f>
        <v>0</v>
      </c>
      <c r="G13" s="113">
        <f>'Lok.tāme Nr.3'!Q48</f>
        <v>0</v>
      </c>
      <c r="H13" s="114">
        <f>'Lok.tāme Nr.3'!N48</f>
        <v>0</v>
      </c>
    </row>
    <row r="14" spans="2:8" s="1" customFormat="1" ht="13.5" thickBot="1" x14ac:dyDescent="0.25">
      <c r="B14" s="164" t="s">
        <v>1</v>
      </c>
      <c r="C14" s="165"/>
      <c r="D14" s="115">
        <f>SUM(D11:D13)</f>
        <v>0</v>
      </c>
      <c r="E14" s="115">
        <f t="shared" ref="E14:H14" si="1">SUM(E11:E13)</f>
        <v>0</v>
      </c>
      <c r="F14" s="115">
        <f t="shared" si="1"/>
        <v>0</v>
      </c>
      <c r="G14" s="115">
        <f t="shared" si="1"/>
        <v>0</v>
      </c>
      <c r="H14" s="115">
        <f t="shared" si="1"/>
        <v>0</v>
      </c>
    </row>
    <row r="15" spans="2:8" s="1" customFormat="1" ht="13.5" thickBot="1" x14ac:dyDescent="0.25">
      <c r="B15" s="162" t="s">
        <v>2</v>
      </c>
      <c r="C15" s="163"/>
      <c r="D15" s="114">
        <f>ROUND(D14*21%,2)</f>
        <v>0</v>
      </c>
      <c r="E15" s="117"/>
      <c r="F15" s="116"/>
      <c r="G15" s="116"/>
      <c r="H15" s="116"/>
    </row>
    <row r="16" spans="2:8" ht="12.75" customHeight="1" thickBot="1" x14ac:dyDescent="0.25">
      <c r="B16" s="162" t="s">
        <v>42</v>
      </c>
      <c r="C16" s="163"/>
      <c r="D16" s="114">
        <f>D14+D15</f>
        <v>0</v>
      </c>
      <c r="E16" s="5"/>
      <c r="F16" s="4"/>
      <c r="G16" s="3"/>
      <c r="H16" s="11"/>
    </row>
    <row r="17" spans="1:8" ht="4.5" customHeight="1" x14ac:dyDescent="0.2"/>
    <row r="18" spans="1:8" x14ac:dyDescent="0.2">
      <c r="A18" s="5"/>
      <c r="B18" s="2"/>
      <c r="C18" s="44"/>
      <c r="D18" s="1"/>
      <c r="E18" s="5"/>
      <c r="F18" s="4"/>
      <c r="G18" s="4"/>
      <c r="H18" s="4"/>
    </row>
    <row r="32" spans="1:8" ht="15" x14ac:dyDescent="0.25">
      <c r="C32" s="137"/>
    </row>
  </sheetData>
  <mergeCells count="13">
    <mergeCell ref="B16:C16"/>
    <mergeCell ref="B15:C15"/>
    <mergeCell ref="B14:C14"/>
    <mergeCell ref="B2:H2"/>
    <mergeCell ref="C3:D3"/>
    <mergeCell ref="C4:D4"/>
    <mergeCell ref="B9:B10"/>
    <mergeCell ref="C9:C10"/>
    <mergeCell ref="D9:D10"/>
    <mergeCell ref="C6:D6"/>
    <mergeCell ref="C5:D5"/>
    <mergeCell ref="E9:G9"/>
    <mergeCell ref="H9:H10"/>
  </mergeCells>
  <pageMargins left="0.31496062992125984" right="0.11811023622047245" top="0.35433070866141736" bottom="0.70866141732283472" header="0.31496062992125984" footer="0.31496062992125984"/>
  <pageSetup paperSize="9" scale="99" firstPageNumber="5" fitToHeight="0" orientation="landscape" useFirstPageNumber="1" r:id="rId1"/>
  <headerFooter>
    <oddFooter xml:space="preserve">&amp;L&amp;"Times New Roman,Regular"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2:R34"/>
  <sheetViews>
    <sheetView zoomScaleNormal="100" zoomScaleSheetLayoutView="90" workbookViewId="0">
      <selection activeCell="D24" sqref="D24"/>
    </sheetView>
  </sheetViews>
  <sheetFormatPr defaultColWidth="9.140625" defaultRowHeight="12.75" x14ac:dyDescent="0.2"/>
  <cols>
    <col min="1" max="1" width="1.140625" style="22" customWidth="1"/>
    <col min="2" max="2" width="4.42578125" style="22" customWidth="1"/>
    <col min="3" max="3" width="11.7109375" style="22" customWidth="1"/>
    <col min="4" max="4" width="76.7109375" style="17" customWidth="1"/>
    <col min="5" max="5" width="14.42578125" style="17" customWidth="1"/>
    <col min="6" max="6" width="10" style="36" customWidth="1"/>
    <col min="7" max="8" width="9.28515625" style="36" customWidth="1"/>
    <col min="9" max="15" width="9.28515625" style="22" customWidth="1"/>
    <col min="16" max="16" width="10" style="22" customWidth="1"/>
    <col min="17" max="17" width="9.28515625" style="22" customWidth="1"/>
    <col min="18" max="18" width="11.28515625" style="22" bestFit="1" customWidth="1"/>
    <col min="19" max="16384" width="9.140625" style="22"/>
  </cols>
  <sheetData>
    <row r="2" spans="1:18" x14ac:dyDescent="0.2">
      <c r="A2" s="183" t="s">
        <v>40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 ht="8.1" customHeight="1" x14ac:dyDescent="0.2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</row>
    <row r="4" spans="1:18" ht="11.25" customHeight="1" x14ac:dyDescent="0.2">
      <c r="A4" s="12"/>
      <c r="B4" s="180"/>
      <c r="C4" s="180"/>
      <c r="D4" s="123"/>
      <c r="E4" s="123"/>
      <c r="F4" s="12"/>
      <c r="G4" s="12"/>
      <c r="H4" s="43"/>
      <c r="I4" s="43"/>
      <c r="J4" s="43"/>
      <c r="K4" s="43"/>
      <c r="L4" s="12"/>
      <c r="M4" s="12"/>
      <c r="N4" s="12"/>
      <c r="O4" s="12"/>
      <c r="P4" s="12"/>
      <c r="Q4" s="12"/>
      <c r="R4" s="12"/>
    </row>
    <row r="5" spans="1:18" ht="4.5" hidden="1" customHeight="1" x14ac:dyDescent="0.2">
      <c r="A5" s="12"/>
      <c r="B5" s="12"/>
      <c r="C5" s="12"/>
      <c r="D5" s="29"/>
      <c r="E5" s="29"/>
      <c r="F5" s="139"/>
      <c r="G5" s="139"/>
      <c r="H5" s="140"/>
      <c r="I5" s="140"/>
      <c r="J5" s="140"/>
      <c r="K5" s="43"/>
      <c r="L5" s="12"/>
      <c r="M5" s="12"/>
      <c r="N5" s="12"/>
      <c r="O5" s="12"/>
      <c r="P5" s="12"/>
      <c r="Q5" s="12"/>
      <c r="R5" s="12"/>
    </row>
    <row r="6" spans="1:18" x14ac:dyDescent="0.2">
      <c r="A6" s="12"/>
      <c r="B6" s="180" t="s">
        <v>6</v>
      </c>
      <c r="C6" s="180"/>
      <c r="D6" s="180" t="str">
        <f>Kopsavilkums!C3</f>
        <v xml:space="preserve">Notekūdeņu  attīrīšanas iekārtās “Krīgeri” Dobeles aglomerācijā” (Id. Nr.Nr. DŪ 2026/APS/1) </v>
      </c>
      <c r="E6" s="180"/>
      <c r="F6" s="180"/>
      <c r="G6" s="180"/>
      <c r="H6" s="180"/>
      <c r="I6" s="180"/>
      <c r="J6" s="180"/>
      <c r="K6" s="45"/>
      <c r="L6" s="45"/>
      <c r="M6" s="45"/>
      <c r="N6" s="45"/>
      <c r="O6" s="45"/>
      <c r="P6" s="45"/>
      <c r="Q6" s="45"/>
      <c r="R6" s="45"/>
    </row>
    <row r="7" spans="1:18" x14ac:dyDescent="0.2">
      <c r="A7" s="12"/>
      <c r="B7" s="180" t="s">
        <v>5</v>
      </c>
      <c r="C7" s="180"/>
      <c r="D7" s="180" t="str">
        <f>Kopsavilkums!C4</f>
        <v>Automātikas sistēmas modernizācija notekūdeņu attīrīšanas iekārtās “Krīgeri” Dobeles aglomerācijā</v>
      </c>
      <c r="E7" s="180"/>
      <c r="F7" s="180"/>
      <c r="G7" s="180"/>
      <c r="H7" s="180"/>
      <c r="I7" s="180"/>
      <c r="J7" s="180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12"/>
      <c r="B8" s="180" t="s">
        <v>7</v>
      </c>
      <c r="C8" s="180"/>
      <c r="D8" s="180" t="str">
        <f>Kopsavilkums!C5</f>
        <v>“Krīgeri” Bērzes pagasts, Dobeles novads, Latvija, LV-3732</v>
      </c>
      <c r="E8" s="180"/>
      <c r="F8" s="180"/>
      <c r="G8" s="180"/>
      <c r="H8" s="180"/>
      <c r="I8" s="180"/>
      <c r="J8" s="180"/>
      <c r="K8" s="45"/>
      <c r="L8" s="45"/>
      <c r="M8" s="45"/>
      <c r="N8" s="45"/>
      <c r="O8" s="45"/>
      <c r="P8" s="45"/>
      <c r="Q8" s="45"/>
      <c r="R8" s="45"/>
    </row>
    <row r="9" spans="1:18" x14ac:dyDescent="0.2">
      <c r="A9" s="12"/>
      <c r="B9" s="185"/>
      <c r="C9" s="185"/>
      <c r="D9" s="184"/>
      <c r="E9" s="184"/>
      <c r="F9" s="184"/>
      <c r="G9" s="184"/>
      <c r="H9" s="184"/>
      <c r="I9" s="184"/>
      <c r="J9" s="184"/>
      <c r="K9" s="45"/>
      <c r="L9" s="45"/>
      <c r="M9" s="45"/>
      <c r="N9" s="45"/>
      <c r="O9" s="45"/>
      <c r="P9" s="45"/>
      <c r="Q9" s="45"/>
      <c r="R9" s="45"/>
    </row>
    <row r="10" spans="1:18" x14ac:dyDescent="0.2">
      <c r="A10" s="12"/>
      <c r="B10" s="12"/>
      <c r="C10" s="12"/>
      <c r="D10" s="31"/>
      <c r="E10" s="31"/>
      <c r="F10" s="12"/>
      <c r="G10" s="12"/>
      <c r="H10" s="43"/>
      <c r="I10" s="43"/>
      <c r="J10" s="43"/>
      <c r="K10" s="43"/>
      <c r="L10" s="12"/>
      <c r="M10" s="12"/>
      <c r="N10" s="12"/>
      <c r="O10" s="12"/>
      <c r="P10" s="12"/>
      <c r="Q10" s="119"/>
      <c r="R10" s="12"/>
    </row>
    <row r="11" spans="1:18" x14ac:dyDescent="0.2">
      <c r="A11" s="12"/>
      <c r="B11" s="12"/>
      <c r="C11" s="12"/>
      <c r="D11" s="31"/>
      <c r="E11" s="31"/>
      <c r="F11" s="12"/>
      <c r="G11" s="12"/>
      <c r="H11" s="43"/>
      <c r="I11" s="43"/>
      <c r="J11" s="43"/>
      <c r="K11" s="43"/>
      <c r="L11" s="12" t="s">
        <v>14</v>
      </c>
      <c r="M11" s="12"/>
      <c r="N11" s="12"/>
      <c r="O11" s="12"/>
      <c r="P11" s="8" t="s">
        <v>15</v>
      </c>
      <c r="Q11" s="120">
        <f>R18</f>
        <v>0</v>
      </c>
      <c r="R11" s="121" t="s">
        <v>29</v>
      </c>
    </row>
    <row r="12" spans="1:18" x14ac:dyDescent="0.2">
      <c r="A12" s="12"/>
      <c r="B12" s="12"/>
      <c r="C12" s="12"/>
      <c r="D12" s="31"/>
      <c r="E12" s="31"/>
      <c r="F12" s="12"/>
      <c r="G12" s="12"/>
      <c r="H12" s="43"/>
      <c r="I12" s="43"/>
      <c r="J12" s="43"/>
      <c r="K12" s="43"/>
      <c r="L12" s="12"/>
      <c r="M12" s="12"/>
      <c r="N12" s="12"/>
      <c r="O12" s="12"/>
      <c r="P12" s="7"/>
      <c r="Q12" s="121"/>
      <c r="R12" s="121"/>
    </row>
    <row r="13" spans="1:18" ht="13.5" thickBot="1" x14ac:dyDescent="0.25"/>
    <row r="14" spans="1:18" ht="12.75" customHeight="1" thickBot="1" x14ac:dyDescent="0.25">
      <c r="C14" s="181" t="s">
        <v>10</v>
      </c>
      <c r="D14" s="190" t="s">
        <v>12</v>
      </c>
      <c r="E14" s="186" t="s">
        <v>20</v>
      </c>
      <c r="F14" s="181" t="s">
        <v>8</v>
      </c>
      <c r="G14" s="181" t="s">
        <v>9</v>
      </c>
      <c r="H14" s="177" t="s">
        <v>0</v>
      </c>
      <c r="I14" s="178"/>
      <c r="J14" s="178"/>
      <c r="K14" s="178"/>
      <c r="L14" s="178"/>
      <c r="M14" s="179"/>
      <c r="N14" s="177" t="s">
        <v>11</v>
      </c>
      <c r="O14" s="178"/>
      <c r="P14" s="178"/>
      <c r="Q14" s="178"/>
      <c r="R14" s="179"/>
    </row>
    <row r="15" spans="1:18" ht="51.75" thickBot="1" x14ac:dyDescent="0.25">
      <c r="C15" s="182"/>
      <c r="D15" s="191"/>
      <c r="E15" s="187"/>
      <c r="F15" s="182"/>
      <c r="G15" s="192"/>
      <c r="H15" s="74" t="s">
        <v>25</v>
      </c>
      <c r="I15" s="75" t="s">
        <v>26</v>
      </c>
      <c r="J15" s="75" t="s">
        <v>21</v>
      </c>
      <c r="K15" s="75" t="s">
        <v>22</v>
      </c>
      <c r="L15" s="75" t="s">
        <v>23</v>
      </c>
      <c r="M15" s="77" t="s">
        <v>24</v>
      </c>
      <c r="N15" s="80" t="s">
        <v>27</v>
      </c>
      <c r="O15" s="81" t="s">
        <v>21</v>
      </c>
      <c r="P15" s="81" t="s">
        <v>22</v>
      </c>
      <c r="Q15" s="81" t="s">
        <v>23</v>
      </c>
      <c r="R15" s="82" t="s">
        <v>28</v>
      </c>
    </row>
    <row r="16" spans="1:18" x14ac:dyDescent="0.2">
      <c r="C16" s="49">
        <v>1.1000000000000001</v>
      </c>
      <c r="D16" s="50" t="s">
        <v>36</v>
      </c>
      <c r="E16" s="51" t="s">
        <v>39</v>
      </c>
      <c r="F16" s="49" t="s">
        <v>37</v>
      </c>
      <c r="G16" s="63">
        <v>1</v>
      </c>
      <c r="H16" s="71"/>
      <c r="I16" s="72"/>
      <c r="J16" s="73">
        <f t="shared" ref="J16:J17" si="0">ROUND(H16*I16,2)</f>
        <v>0</v>
      </c>
      <c r="K16" s="72"/>
      <c r="L16" s="72"/>
      <c r="M16" s="78">
        <f t="shared" ref="M16:M17" si="1">ROUND(J16+K16+L16,2)</f>
        <v>0</v>
      </c>
      <c r="N16" s="84">
        <f t="shared" ref="N16:N17" si="2">ROUND(H16*G16,2)</f>
        <v>0</v>
      </c>
      <c r="O16" s="52">
        <f t="shared" ref="O16:O17" si="3">ROUND(G16*J16,2)</f>
        <v>0</v>
      </c>
      <c r="P16" s="52">
        <f t="shared" ref="P16:P17" si="4">ROUND(G16*K16,2)</f>
        <v>0</v>
      </c>
      <c r="Q16" s="52">
        <f t="shared" ref="Q16:Q17" si="5">ROUND(G16*L16,2)</f>
        <v>0</v>
      </c>
      <c r="R16" s="85">
        <f t="shared" ref="R16:R17" si="6">SUM(O16:Q16)</f>
        <v>0</v>
      </c>
    </row>
    <row r="17" spans="3:18" x14ac:dyDescent="0.2">
      <c r="C17" s="53">
        <v>1.2</v>
      </c>
      <c r="D17" s="54" t="s">
        <v>115</v>
      </c>
      <c r="E17" s="55" t="s">
        <v>39</v>
      </c>
      <c r="F17" s="53" t="s">
        <v>38</v>
      </c>
      <c r="G17" s="64">
        <v>1</v>
      </c>
      <c r="H17" s="48"/>
      <c r="I17" s="47"/>
      <c r="J17" s="56">
        <f t="shared" si="0"/>
        <v>0</v>
      </c>
      <c r="K17" s="47"/>
      <c r="L17" s="47"/>
      <c r="M17" s="79">
        <f t="shared" si="1"/>
        <v>0</v>
      </c>
      <c r="N17" s="86">
        <f t="shared" si="2"/>
        <v>0</v>
      </c>
      <c r="O17" s="56">
        <f t="shared" si="3"/>
        <v>0</v>
      </c>
      <c r="P17" s="56">
        <f t="shared" si="4"/>
        <v>0</v>
      </c>
      <c r="Q17" s="56">
        <f t="shared" si="5"/>
        <v>0</v>
      </c>
      <c r="R17" s="70">
        <f t="shared" si="6"/>
        <v>0</v>
      </c>
    </row>
    <row r="18" spans="3:18" ht="14.25" thickBot="1" x14ac:dyDescent="0.3">
      <c r="C18" s="188" t="s">
        <v>56</v>
      </c>
      <c r="D18" s="188"/>
      <c r="E18" s="188"/>
      <c r="F18" s="188"/>
      <c r="G18" s="189"/>
      <c r="H18" s="65"/>
      <c r="I18" s="66"/>
      <c r="J18" s="66"/>
      <c r="K18" s="67"/>
      <c r="L18" s="68"/>
      <c r="M18" s="87"/>
      <c r="N18" s="88">
        <f>SUM(N16:N17)</f>
        <v>0</v>
      </c>
      <c r="O18" s="69">
        <f>SUM(O16:O17)</f>
        <v>0</v>
      </c>
      <c r="P18" s="69">
        <f>SUM(P16:P17)</f>
        <v>0</v>
      </c>
      <c r="Q18" s="69">
        <f>SUM(Q16:Q17)</f>
        <v>0</v>
      </c>
      <c r="R18" s="83">
        <f>SUM(R16:R17)</f>
        <v>0</v>
      </c>
    </row>
    <row r="19" spans="3:18" x14ac:dyDescent="0.2">
      <c r="C19" s="16"/>
      <c r="D19" s="18"/>
      <c r="E19" s="18"/>
      <c r="N19" s="39"/>
      <c r="O19" s="40"/>
    </row>
    <row r="20" spans="3:18" x14ac:dyDescent="0.2">
      <c r="C20" s="16"/>
      <c r="N20" s="15"/>
      <c r="O20" s="15"/>
    </row>
    <row r="21" spans="3:18" x14ac:dyDescent="0.2">
      <c r="C21" s="16"/>
      <c r="D21" s="124"/>
      <c r="E21" s="124"/>
      <c r="G21" s="22"/>
      <c r="H21" s="22"/>
      <c r="O21" s="41"/>
    </row>
    <row r="22" spans="3:18" x14ac:dyDescent="0.2">
      <c r="C22" s="16"/>
      <c r="G22" s="22"/>
      <c r="H22" s="22"/>
      <c r="O22" s="15"/>
    </row>
    <row r="23" spans="3:18" x14ac:dyDescent="0.2">
      <c r="C23" s="16"/>
      <c r="G23" s="22"/>
      <c r="H23" s="22"/>
      <c r="O23" s="41"/>
    </row>
    <row r="24" spans="3:18" x14ac:dyDescent="0.2">
      <c r="C24" s="16"/>
      <c r="F24" s="42"/>
      <c r="G24" s="42"/>
      <c r="H24" s="42"/>
      <c r="I24" s="42"/>
      <c r="J24" s="42"/>
      <c r="K24" s="42"/>
      <c r="M24" s="20"/>
      <c r="N24" s="41"/>
      <c r="O24" s="41"/>
    </row>
    <row r="25" spans="3:18" x14ac:dyDescent="0.2">
      <c r="C25" s="16"/>
      <c r="D25" s="18"/>
      <c r="E25" s="18"/>
      <c r="F25" s="15"/>
      <c r="G25" s="15"/>
      <c r="H25" s="15"/>
      <c r="I25" s="15"/>
      <c r="J25" s="15"/>
      <c r="K25" s="15"/>
      <c r="L25" s="15"/>
      <c r="M25" s="42"/>
      <c r="N25" s="41"/>
      <c r="O25" s="41"/>
    </row>
    <row r="26" spans="3:18" x14ac:dyDescent="0.2">
      <c r="C26" s="16"/>
      <c r="D26" s="18"/>
      <c r="E26" s="18"/>
      <c r="F26" s="42"/>
      <c r="G26" s="42"/>
      <c r="H26" s="42"/>
      <c r="I26" s="42"/>
      <c r="J26" s="42"/>
      <c r="K26" s="42"/>
      <c r="L26" s="41"/>
    </row>
    <row r="27" spans="3:18" x14ac:dyDescent="0.2">
      <c r="C27" s="16"/>
      <c r="F27" s="22"/>
    </row>
    <row r="28" spans="3:18" x14ac:dyDescent="0.2">
      <c r="C28" s="16"/>
      <c r="D28" s="18"/>
      <c r="E28" s="18"/>
    </row>
    <row r="29" spans="3:18" x14ac:dyDescent="0.2">
      <c r="C29" s="16"/>
      <c r="D29" s="18"/>
      <c r="E29" s="18"/>
      <c r="L29" s="19"/>
    </row>
    <row r="30" spans="3:18" x14ac:dyDescent="0.2">
      <c r="L30" s="20"/>
    </row>
    <row r="31" spans="3:18" x14ac:dyDescent="0.2">
      <c r="L31" s="4"/>
    </row>
    <row r="32" spans="3:18" x14ac:dyDescent="0.2">
      <c r="L32" s="19"/>
    </row>
    <row r="33" spans="12:12" x14ac:dyDescent="0.2">
      <c r="L33" s="20"/>
    </row>
    <row r="34" spans="12:12" x14ac:dyDescent="0.2">
      <c r="L34" s="4"/>
    </row>
  </sheetData>
  <mergeCells count="18">
    <mergeCell ref="C18:G18"/>
    <mergeCell ref="D14:D15"/>
    <mergeCell ref="G14:G15"/>
    <mergeCell ref="A2:R2"/>
    <mergeCell ref="B4:C4"/>
    <mergeCell ref="B6:C6"/>
    <mergeCell ref="D6:J6"/>
    <mergeCell ref="D9:J9"/>
    <mergeCell ref="B9:C9"/>
    <mergeCell ref="N14:R14"/>
    <mergeCell ref="D8:J8"/>
    <mergeCell ref="D7:J7"/>
    <mergeCell ref="B8:C8"/>
    <mergeCell ref="B7:C7"/>
    <mergeCell ref="C14:C15"/>
    <mergeCell ref="H14:M14"/>
    <mergeCell ref="E14:E15"/>
    <mergeCell ref="F14:F15"/>
  </mergeCells>
  <phoneticPr fontId="12" type="noConversion"/>
  <pageMargins left="0.31496062992125984" right="0.31496062992125984" top="0.74803149606299213" bottom="0.74803149606299213" header="0.31496062992125984" footer="0.31496062992125984"/>
  <pageSetup paperSize="9" scale="61" firstPageNumber="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2:R23"/>
  <sheetViews>
    <sheetView zoomScaleNormal="100" zoomScaleSheetLayoutView="100" workbookViewId="0">
      <selection activeCell="D16" sqref="D16"/>
    </sheetView>
  </sheetViews>
  <sheetFormatPr defaultColWidth="9.140625" defaultRowHeight="12.75" x14ac:dyDescent="0.2"/>
  <cols>
    <col min="1" max="1" width="1.140625" style="22" customWidth="1"/>
    <col min="2" max="2" width="4.42578125" style="22" customWidth="1"/>
    <col min="3" max="3" width="11.140625" style="22" customWidth="1"/>
    <col min="4" max="4" width="76.7109375" style="17" customWidth="1"/>
    <col min="5" max="5" width="14.42578125" style="17" customWidth="1"/>
    <col min="6" max="6" width="10" style="36" customWidth="1"/>
    <col min="7" max="7" width="9.28515625" style="36" customWidth="1"/>
    <col min="8" max="8" width="9.28515625" style="37" customWidth="1"/>
    <col min="9" max="15" width="9.28515625" style="38" customWidth="1"/>
    <col min="16" max="16" width="10" style="38" customWidth="1"/>
    <col min="17" max="17" width="9.28515625" style="38" customWidth="1"/>
    <col min="18" max="18" width="11.28515625" style="38" bestFit="1" customWidth="1"/>
    <col min="19" max="16384" width="9.140625" style="22"/>
  </cols>
  <sheetData>
    <row r="2" spans="1:18" ht="15.75" x14ac:dyDescent="0.2">
      <c r="A2" s="196" t="s">
        <v>34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 ht="8.1" customHeight="1" x14ac:dyDescent="0.2">
      <c r="A3" s="21"/>
      <c r="B3" s="21"/>
      <c r="C3" s="21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1:18" s="28" customFormat="1" ht="15.75" x14ac:dyDescent="0.25">
      <c r="A4" s="24"/>
      <c r="B4" s="197"/>
      <c r="C4" s="197"/>
      <c r="D4" s="25"/>
      <c r="E4" s="25"/>
      <c r="F4" s="24"/>
      <c r="G4" s="24"/>
      <c r="H4" s="26"/>
      <c r="I4" s="26"/>
      <c r="J4" s="26"/>
      <c r="K4" s="26"/>
      <c r="L4" s="27"/>
      <c r="M4" s="27"/>
      <c r="N4" s="27"/>
      <c r="O4" s="27"/>
      <c r="P4" s="27"/>
      <c r="Q4" s="27"/>
      <c r="R4" s="27"/>
    </row>
    <row r="5" spans="1:18" ht="5.0999999999999996" customHeight="1" x14ac:dyDescent="0.2">
      <c r="A5" s="12"/>
      <c r="B5" s="12"/>
      <c r="C5" s="12"/>
      <c r="D5" s="29"/>
      <c r="E5" s="29"/>
      <c r="F5" s="12"/>
      <c r="G5" s="12"/>
      <c r="H5" s="26"/>
      <c r="I5" s="26"/>
      <c r="J5" s="26"/>
      <c r="K5" s="26"/>
      <c r="L5" s="27"/>
      <c r="M5" s="27"/>
      <c r="N5" s="27"/>
      <c r="O5" s="27"/>
      <c r="P5" s="27"/>
      <c r="Q5" s="27"/>
      <c r="R5" s="27"/>
    </row>
    <row r="6" spans="1:18" x14ac:dyDescent="0.2">
      <c r="A6" s="12"/>
      <c r="B6" s="180" t="s">
        <v>6</v>
      </c>
      <c r="C6" s="180"/>
      <c r="D6" s="180" t="str">
        <f>Kopsavilkums!C3</f>
        <v xml:space="preserve">Notekūdeņu  attīrīšanas iekārtās “Krīgeri” Dobeles aglomerācijā” (Id. Nr.Nr. DŪ 2026/APS/1) </v>
      </c>
      <c r="E6" s="180"/>
      <c r="F6" s="180"/>
      <c r="G6" s="180"/>
      <c r="H6" s="180"/>
      <c r="I6" s="180"/>
      <c r="J6" s="180"/>
      <c r="K6" s="45"/>
      <c r="L6" s="45"/>
      <c r="M6" s="45"/>
      <c r="N6" s="45"/>
      <c r="O6" s="45"/>
      <c r="P6" s="45"/>
      <c r="Q6" s="45"/>
      <c r="R6" s="45"/>
    </row>
    <row r="7" spans="1:18" x14ac:dyDescent="0.2">
      <c r="A7" s="12"/>
      <c r="B7" s="180" t="s">
        <v>5</v>
      </c>
      <c r="C7" s="180"/>
      <c r="D7" s="180" t="str">
        <f>Kopsavilkums!C4</f>
        <v>Automātikas sistēmas modernizācija notekūdeņu attīrīšanas iekārtās “Krīgeri” Dobeles aglomerācijā</v>
      </c>
      <c r="E7" s="180"/>
      <c r="F7" s="180"/>
      <c r="G7" s="180"/>
      <c r="H7" s="180"/>
      <c r="I7" s="180"/>
      <c r="J7" s="180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12"/>
      <c r="B8" s="180" t="s">
        <v>7</v>
      </c>
      <c r="C8" s="180"/>
      <c r="D8" s="180" t="str">
        <f>Kopsavilkums!C5</f>
        <v>“Krīgeri” Bērzes pagasts, Dobeles novads, Latvija, LV-3732</v>
      </c>
      <c r="E8" s="180"/>
      <c r="F8" s="180"/>
      <c r="G8" s="180"/>
      <c r="H8" s="180"/>
      <c r="I8" s="180"/>
      <c r="J8" s="180"/>
      <c r="K8" s="45"/>
      <c r="L8" s="45"/>
      <c r="M8" s="45"/>
      <c r="N8" s="45"/>
      <c r="O8" s="45"/>
      <c r="P8" s="45"/>
      <c r="Q8" s="45"/>
      <c r="R8" s="45"/>
    </row>
    <row r="9" spans="1:18" x14ac:dyDescent="0.2">
      <c r="A9" s="12"/>
      <c r="B9" s="185"/>
      <c r="C9" s="185"/>
      <c r="D9" s="184"/>
      <c r="E9" s="184"/>
      <c r="F9" s="184"/>
      <c r="G9" s="184"/>
      <c r="H9" s="184"/>
      <c r="I9" s="184"/>
      <c r="J9" s="184"/>
      <c r="K9" s="30"/>
      <c r="L9" s="30"/>
      <c r="M9" s="30"/>
      <c r="N9" s="30"/>
      <c r="O9" s="30"/>
      <c r="P9" s="30"/>
      <c r="Q9" s="30"/>
      <c r="R9" s="30"/>
    </row>
    <row r="10" spans="1:18" x14ac:dyDescent="0.2">
      <c r="A10" s="12"/>
      <c r="B10" s="12"/>
      <c r="C10" s="12"/>
      <c r="D10" s="31"/>
      <c r="E10" s="31"/>
      <c r="F10" s="12"/>
      <c r="G10" s="12"/>
      <c r="H10" s="26"/>
      <c r="I10" s="26"/>
      <c r="J10" s="26"/>
      <c r="K10" s="26"/>
      <c r="L10" s="27"/>
      <c r="M10" s="27"/>
      <c r="N10" s="27"/>
      <c r="O10" s="27"/>
      <c r="P10" s="27"/>
      <c r="Q10" s="32"/>
      <c r="R10" s="27"/>
    </row>
    <row r="11" spans="1:18" x14ac:dyDescent="0.2">
      <c r="A11" s="12"/>
      <c r="B11" s="12"/>
      <c r="C11" s="12"/>
      <c r="D11" s="31"/>
      <c r="E11" s="31"/>
      <c r="F11" s="12"/>
      <c r="G11" s="12"/>
      <c r="H11" s="26"/>
      <c r="I11" s="26"/>
      <c r="J11" s="26"/>
      <c r="K11" s="26"/>
      <c r="L11" s="27" t="s">
        <v>14</v>
      </c>
      <c r="M11" s="27"/>
      <c r="N11" s="27"/>
      <c r="O11" s="27"/>
      <c r="P11" s="33" t="s">
        <v>15</v>
      </c>
      <c r="Q11" s="34">
        <f>R17</f>
        <v>0</v>
      </c>
      <c r="R11" s="35" t="s">
        <v>29</v>
      </c>
    </row>
    <row r="12" spans="1:18" x14ac:dyDescent="0.2">
      <c r="A12" s="12"/>
      <c r="B12" s="12"/>
      <c r="C12" s="12"/>
      <c r="D12" s="31"/>
      <c r="E12" s="31"/>
      <c r="F12" s="12"/>
      <c r="G12" s="12"/>
      <c r="H12" s="26"/>
      <c r="I12" s="26"/>
      <c r="J12" s="26"/>
      <c r="K12" s="26"/>
      <c r="L12" s="27"/>
      <c r="M12" s="27"/>
      <c r="N12" s="27"/>
      <c r="O12" s="27"/>
      <c r="P12" s="13"/>
      <c r="Q12" s="35"/>
      <c r="R12" s="35"/>
    </row>
    <row r="13" spans="1:18" ht="13.5" thickBot="1" x14ac:dyDescent="0.25"/>
    <row r="14" spans="1:18" ht="12.75" customHeight="1" thickBot="1" x14ac:dyDescent="0.25">
      <c r="C14" s="181" t="s">
        <v>10</v>
      </c>
      <c r="D14" s="181" t="s">
        <v>12</v>
      </c>
      <c r="E14" s="186" t="s">
        <v>20</v>
      </c>
      <c r="F14" s="181" t="s">
        <v>8</v>
      </c>
      <c r="G14" s="181" t="s">
        <v>9</v>
      </c>
      <c r="H14" s="193" t="s">
        <v>0</v>
      </c>
      <c r="I14" s="194"/>
      <c r="J14" s="194"/>
      <c r="K14" s="194"/>
      <c r="L14" s="194"/>
      <c r="M14" s="195"/>
      <c r="N14" s="193" t="s">
        <v>11</v>
      </c>
      <c r="O14" s="194"/>
      <c r="P14" s="194"/>
      <c r="Q14" s="194"/>
      <c r="R14" s="195"/>
    </row>
    <row r="15" spans="1:18" ht="51.75" thickBot="1" x14ac:dyDescent="0.25">
      <c r="C15" s="182"/>
      <c r="D15" s="182"/>
      <c r="E15" s="187"/>
      <c r="F15" s="182"/>
      <c r="G15" s="182"/>
      <c r="H15" s="14" t="s">
        <v>25</v>
      </c>
      <c r="I15" s="14" t="s">
        <v>26</v>
      </c>
      <c r="J15" s="14" t="s">
        <v>21</v>
      </c>
      <c r="K15" s="14" t="s">
        <v>22</v>
      </c>
      <c r="L15" s="14" t="s">
        <v>23</v>
      </c>
      <c r="M15" s="14" t="s">
        <v>24</v>
      </c>
      <c r="N15" s="14" t="s">
        <v>27</v>
      </c>
      <c r="O15" s="14" t="s">
        <v>21</v>
      </c>
      <c r="P15" s="14" t="s">
        <v>22</v>
      </c>
      <c r="Q15" s="14" t="s">
        <v>23</v>
      </c>
      <c r="R15" s="14" t="s">
        <v>28</v>
      </c>
    </row>
    <row r="16" spans="1:18" ht="13.5" thickBot="1" x14ac:dyDescent="0.25">
      <c r="C16" s="102">
        <v>1</v>
      </c>
      <c r="D16" s="103" t="s">
        <v>116</v>
      </c>
      <c r="E16" s="127" t="s">
        <v>39</v>
      </c>
      <c r="F16" s="104" t="s">
        <v>13</v>
      </c>
      <c r="G16" s="105">
        <v>1</v>
      </c>
      <c r="H16" s="89"/>
      <c r="I16" s="90"/>
      <c r="J16" s="90"/>
      <c r="K16" s="90"/>
      <c r="L16" s="90"/>
      <c r="M16" s="92">
        <f>ROUND(J16+K16+L16,2)</f>
        <v>0</v>
      </c>
      <c r="N16" s="89">
        <f t="shared" ref="N16" si="0">ROUND(H16*G16,2)</f>
        <v>0</v>
      </c>
      <c r="O16" s="90">
        <f t="shared" ref="O16" si="1">ROUND(G16*J16,2)</f>
        <v>0</v>
      </c>
      <c r="P16" s="90">
        <f t="shared" ref="P16" si="2">ROUND(G16*K16,2)</f>
        <v>0</v>
      </c>
      <c r="Q16" s="91">
        <f t="shared" ref="Q16" si="3">ROUND(G16*L16,2)</f>
        <v>0</v>
      </c>
      <c r="R16" s="92">
        <f t="shared" ref="R16" si="4">SUM(O16:Q16)</f>
        <v>0</v>
      </c>
    </row>
    <row r="17" spans="3:18" ht="14.25" thickBot="1" x14ac:dyDescent="0.3">
      <c r="C17" s="188" t="s">
        <v>56</v>
      </c>
      <c r="D17" s="188"/>
      <c r="E17" s="188"/>
      <c r="F17" s="188"/>
      <c r="G17" s="188"/>
      <c r="H17" s="57"/>
      <c r="I17" s="58"/>
      <c r="J17" s="58"/>
      <c r="K17" s="59"/>
      <c r="L17" s="60"/>
      <c r="M17" s="94"/>
      <c r="N17" s="93">
        <f>SUM(N16:N16)</f>
        <v>0</v>
      </c>
      <c r="O17" s="61">
        <f>SUM(O16:O16)</f>
        <v>0</v>
      </c>
      <c r="P17" s="61">
        <f>SUM(P16:P16)</f>
        <v>0</v>
      </c>
      <c r="Q17" s="61">
        <f>SUM(Q16:Q16)</f>
        <v>0</v>
      </c>
      <c r="R17" s="62">
        <f>SUM(R16:R16)</f>
        <v>0</v>
      </c>
    </row>
    <row r="18" spans="3:18" x14ac:dyDescent="0.2">
      <c r="L18" s="19"/>
    </row>
    <row r="19" spans="3:18" x14ac:dyDescent="0.2">
      <c r="L19" s="20"/>
    </row>
    <row r="20" spans="3:18" x14ac:dyDescent="0.2">
      <c r="L20" s="4"/>
    </row>
    <row r="21" spans="3:18" x14ac:dyDescent="0.2">
      <c r="L21" s="19"/>
    </row>
    <row r="22" spans="3:18" x14ac:dyDescent="0.2">
      <c r="L22" s="20"/>
    </row>
    <row r="23" spans="3:18" x14ac:dyDescent="0.2">
      <c r="L23" s="4"/>
    </row>
  </sheetData>
  <mergeCells count="18">
    <mergeCell ref="B8:C8"/>
    <mergeCell ref="D8:J8"/>
    <mergeCell ref="B9:C9"/>
    <mergeCell ref="D9:J9"/>
    <mergeCell ref="C14:C15"/>
    <mergeCell ref="D14:D15"/>
    <mergeCell ref="F14:F15"/>
    <mergeCell ref="A2:R2"/>
    <mergeCell ref="B4:C4"/>
    <mergeCell ref="B6:C6"/>
    <mergeCell ref="D6:J6"/>
    <mergeCell ref="B7:C7"/>
    <mergeCell ref="D7:J7"/>
    <mergeCell ref="G14:G15"/>
    <mergeCell ref="H14:M14"/>
    <mergeCell ref="C17:G17"/>
    <mergeCell ref="N14:R14"/>
    <mergeCell ref="E14:E15"/>
  </mergeCells>
  <conditionalFormatting sqref="L16">
    <cfRule type="expression" dxfId="8" priority="17" stopIfTrue="1">
      <formula>#REF!&gt;0</formula>
    </cfRule>
    <cfRule type="expression" dxfId="7" priority="18" stopIfTrue="1">
      <formula>#REF!=3</formula>
    </cfRule>
    <cfRule type="expression" dxfId="6" priority="19" stopIfTrue="1">
      <formula>#REF!=2</formula>
    </cfRule>
    <cfRule type="expression" dxfId="5" priority="20" stopIfTrue="1">
      <formula>L16=#REF!=FALSE</formula>
    </cfRule>
  </conditionalFormatting>
  <pageMargins left="0.31496062992125984" right="0.31496062992125984" top="0.74803149606299213" bottom="0.74803149606299213" header="0.31496062992125984" footer="0.31496062992125984"/>
  <pageSetup paperSize="9" scale="62" firstPageNumber="7" fitToHeight="0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2:R53"/>
  <sheetViews>
    <sheetView topLeftCell="C1" zoomScaleNormal="100" zoomScaleSheetLayoutView="90" workbookViewId="0">
      <selection activeCell="D57" sqref="D57"/>
    </sheetView>
  </sheetViews>
  <sheetFormatPr defaultColWidth="9.140625" defaultRowHeight="12.75" x14ac:dyDescent="0.2"/>
  <cols>
    <col min="1" max="1" width="1.140625" style="22" customWidth="1"/>
    <col min="2" max="2" width="4.42578125" style="22" customWidth="1"/>
    <col min="3" max="3" width="11.140625" style="22" customWidth="1"/>
    <col min="4" max="4" width="76.7109375" style="17" customWidth="1"/>
    <col min="5" max="5" width="18" style="17" customWidth="1"/>
    <col min="6" max="6" width="10" style="36" customWidth="1"/>
    <col min="7" max="7" width="9.28515625" style="36" customWidth="1"/>
    <col min="8" max="8" width="9.28515625" style="37" customWidth="1"/>
    <col min="9" max="15" width="9.28515625" style="38" customWidth="1"/>
    <col min="16" max="16" width="10" style="38" customWidth="1"/>
    <col min="17" max="17" width="9.28515625" style="38" customWidth="1"/>
    <col min="18" max="18" width="11.28515625" style="38" bestFit="1" customWidth="1"/>
    <col min="19" max="16384" width="9.140625" style="22"/>
  </cols>
  <sheetData>
    <row r="2" spans="1:18" ht="15.75" x14ac:dyDescent="0.2">
      <c r="A2" s="198" t="s">
        <v>35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 ht="8.1" customHeight="1" x14ac:dyDescent="0.2">
      <c r="A3" s="21"/>
      <c r="B3" s="21"/>
      <c r="C3" s="21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1:18" s="28" customFormat="1" ht="15.75" x14ac:dyDescent="0.25">
      <c r="A4" s="24"/>
      <c r="B4" s="197"/>
      <c r="C4" s="197"/>
      <c r="D4" s="25"/>
      <c r="E4" s="25"/>
      <c r="F4" s="24"/>
      <c r="G4" s="24"/>
      <c r="H4" s="26"/>
      <c r="I4" s="26"/>
      <c r="J4" s="26"/>
      <c r="K4" s="26"/>
      <c r="L4" s="27"/>
      <c r="M4" s="27"/>
      <c r="N4" s="27"/>
      <c r="O4" s="27"/>
      <c r="P4" s="27"/>
      <c r="Q4" s="27"/>
      <c r="R4" s="27"/>
    </row>
    <row r="5" spans="1:18" ht="5.0999999999999996" customHeight="1" x14ac:dyDescent="0.2">
      <c r="A5" s="12"/>
      <c r="B5" s="12"/>
      <c r="C5" s="12"/>
      <c r="D5" s="29"/>
      <c r="E5" s="29"/>
      <c r="F5" s="12"/>
      <c r="G5" s="12"/>
      <c r="H5" s="26"/>
      <c r="I5" s="26"/>
      <c r="J5" s="26"/>
      <c r="K5" s="26"/>
      <c r="L5" s="27"/>
      <c r="M5" s="27"/>
      <c r="N5" s="27"/>
      <c r="O5" s="27"/>
      <c r="P5" s="27"/>
      <c r="Q5" s="27"/>
      <c r="R5" s="27"/>
    </row>
    <row r="6" spans="1:18" x14ac:dyDescent="0.2">
      <c r="A6" s="12"/>
      <c r="B6" s="180" t="s">
        <v>6</v>
      </c>
      <c r="C6" s="180"/>
      <c r="D6" s="180" t="str">
        <f>Kopsavilkums!C3</f>
        <v xml:space="preserve">Notekūdeņu  attīrīšanas iekārtās “Krīgeri” Dobeles aglomerācijā” (Id. Nr.Nr. DŪ 2026/APS/1) </v>
      </c>
      <c r="E6" s="180"/>
      <c r="F6" s="180"/>
      <c r="G6" s="180"/>
      <c r="H6" s="180"/>
      <c r="I6" s="180"/>
      <c r="J6" s="180"/>
      <c r="K6" s="45"/>
      <c r="L6" s="45"/>
      <c r="M6" s="45"/>
      <c r="N6" s="45"/>
      <c r="O6" s="45"/>
      <c r="P6" s="45"/>
      <c r="Q6" s="45"/>
      <c r="R6" s="45"/>
    </row>
    <row r="7" spans="1:18" x14ac:dyDescent="0.2">
      <c r="A7" s="12"/>
      <c r="B7" s="180" t="s">
        <v>5</v>
      </c>
      <c r="C7" s="180"/>
      <c r="D7" s="180" t="str">
        <f>Kopsavilkums!C4</f>
        <v>Automātikas sistēmas modernizācija notekūdeņu attīrīšanas iekārtās “Krīgeri” Dobeles aglomerācijā</v>
      </c>
      <c r="E7" s="180"/>
      <c r="F7" s="180"/>
      <c r="G7" s="180"/>
      <c r="H7" s="180"/>
      <c r="I7" s="180"/>
      <c r="J7" s="180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12"/>
      <c r="B8" s="180" t="s">
        <v>7</v>
      </c>
      <c r="C8" s="180"/>
      <c r="D8" s="180" t="str">
        <f>Kopsavilkums!C5</f>
        <v>“Krīgeri” Bērzes pagasts, Dobeles novads, Latvija, LV-3732</v>
      </c>
      <c r="E8" s="180"/>
      <c r="F8" s="180"/>
      <c r="G8" s="180"/>
      <c r="H8" s="180"/>
      <c r="I8" s="180"/>
      <c r="J8" s="180"/>
      <c r="K8" s="45"/>
      <c r="L8" s="45"/>
      <c r="M8" s="45"/>
      <c r="N8" s="45"/>
      <c r="O8" s="45"/>
      <c r="P8" s="45"/>
      <c r="Q8" s="45"/>
      <c r="R8" s="45"/>
    </row>
    <row r="9" spans="1:18" x14ac:dyDescent="0.2">
      <c r="A9" s="12"/>
      <c r="B9" s="185"/>
      <c r="C9" s="185"/>
      <c r="D9" s="184"/>
      <c r="E9" s="184"/>
      <c r="F9" s="184"/>
      <c r="G9" s="184"/>
      <c r="H9" s="184"/>
      <c r="I9" s="184"/>
      <c r="J9" s="184"/>
      <c r="K9" s="45"/>
      <c r="L9" s="45"/>
      <c r="M9" s="45"/>
      <c r="N9" s="45"/>
      <c r="O9" s="45"/>
      <c r="P9" s="45"/>
      <c r="Q9" s="45"/>
      <c r="R9" s="45"/>
    </row>
    <row r="10" spans="1:18" x14ac:dyDescent="0.2">
      <c r="A10" s="12"/>
      <c r="B10" s="12"/>
      <c r="C10" s="12"/>
      <c r="D10" s="31"/>
      <c r="E10" s="31"/>
      <c r="F10" s="12"/>
      <c r="G10" s="12"/>
      <c r="H10" s="43"/>
      <c r="I10" s="43"/>
      <c r="J10" s="43"/>
      <c r="K10" s="43"/>
      <c r="L10" s="12"/>
      <c r="M10" s="12"/>
      <c r="N10" s="12"/>
      <c r="O10" s="12"/>
      <c r="P10" s="12"/>
      <c r="Q10" s="119"/>
      <c r="R10" s="12"/>
    </row>
    <row r="11" spans="1:18" x14ac:dyDescent="0.2">
      <c r="A11" s="12"/>
      <c r="B11" s="12"/>
      <c r="C11" s="12"/>
      <c r="D11" s="31"/>
      <c r="E11" s="31"/>
      <c r="F11" s="12"/>
      <c r="G11" s="12"/>
      <c r="H11" s="43"/>
      <c r="I11" s="43"/>
      <c r="J11" s="43"/>
      <c r="K11" s="43"/>
      <c r="L11" s="12" t="s">
        <v>14</v>
      </c>
      <c r="M11" s="12"/>
      <c r="N11" s="12"/>
      <c r="O11" s="12"/>
      <c r="P11" s="8" t="s">
        <v>15</v>
      </c>
      <c r="Q11" s="120">
        <f>R48</f>
        <v>0</v>
      </c>
      <c r="R11" s="121" t="s">
        <v>29</v>
      </c>
    </row>
    <row r="12" spans="1:18" x14ac:dyDescent="0.2">
      <c r="A12" s="12"/>
      <c r="B12" s="12"/>
      <c r="C12" s="12"/>
      <c r="D12" s="31"/>
      <c r="E12" s="31"/>
      <c r="F12" s="12"/>
      <c r="G12" s="12"/>
      <c r="H12" s="43"/>
      <c r="I12" s="43"/>
      <c r="J12" s="43"/>
      <c r="K12" s="43"/>
      <c r="L12" s="12"/>
      <c r="M12" s="12"/>
      <c r="N12" s="12"/>
      <c r="O12" s="12"/>
      <c r="P12" s="7"/>
      <c r="Q12" s="121"/>
      <c r="R12" s="121"/>
    </row>
    <row r="13" spans="1:18" ht="13.5" thickBot="1" x14ac:dyDescent="0.25">
      <c r="H13" s="36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8" ht="12.75" customHeight="1" thickBot="1" x14ac:dyDescent="0.25">
      <c r="C14" s="181" t="s">
        <v>10</v>
      </c>
      <c r="D14" s="181" t="s">
        <v>12</v>
      </c>
      <c r="E14" s="181" t="s">
        <v>20</v>
      </c>
      <c r="F14" s="181" t="s">
        <v>8</v>
      </c>
      <c r="G14" s="181" t="s">
        <v>9</v>
      </c>
      <c r="H14" s="177" t="s">
        <v>0</v>
      </c>
      <c r="I14" s="178"/>
      <c r="J14" s="178"/>
      <c r="K14" s="178"/>
      <c r="L14" s="178"/>
      <c r="M14" s="179"/>
      <c r="N14" s="177" t="s">
        <v>11</v>
      </c>
      <c r="O14" s="178"/>
      <c r="P14" s="178"/>
      <c r="Q14" s="178"/>
      <c r="R14" s="179"/>
    </row>
    <row r="15" spans="1:18" ht="51.75" thickBot="1" x14ac:dyDescent="0.25">
      <c r="C15" s="182"/>
      <c r="D15" s="182"/>
      <c r="E15" s="182"/>
      <c r="F15" s="182"/>
      <c r="G15" s="192"/>
      <c r="H15" s="74" t="s">
        <v>25</v>
      </c>
      <c r="I15" s="75" t="s">
        <v>26</v>
      </c>
      <c r="J15" s="75" t="s">
        <v>21</v>
      </c>
      <c r="K15" s="75" t="s">
        <v>22</v>
      </c>
      <c r="L15" s="75" t="s">
        <v>23</v>
      </c>
      <c r="M15" s="76" t="s">
        <v>24</v>
      </c>
      <c r="N15" s="74" t="s">
        <v>27</v>
      </c>
      <c r="O15" s="75" t="s">
        <v>21</v>
      </c>
      <c r="P15" s="75" t="s">
        <v>22</v>
      </c>
      <c r="Q15" s="76" t="s">
        <v>23</v>
      </c>
      <c r="R15" s="14" t="s">
        <v>28</v>
      </c>
    </row>
    <row r="16" spans="1:18" ht="14.25" x14ac:dyDescent="0.2">
      <c r="C16" s="136" t="s">
        <v>47</v>
      </c>
      <c r="D16" s="135" t="s">
        <v>43</v>
      </c>
      <c r="E16" s="161" t="s">
        <v>83</v>
      </c>
      <c r="F16" s="125"/>
      <c r="G16" s="125"/>
      <c r="H16" s="144"/>
      <c r="I16" s="145"/>
      <c r="J16" s="145"/>
      <c r="K16" s="145"/>
      <c r="L16" s="145"/>
      <c r="M16" s="146"/>
      <c r="N16" s="144"/>
      <c r="O16" s="145"/>
      <c r="P16" s="145"/>
      <c r="Q16" s="147"/>
      <c r="R16" s="148"/>
    </row>
    <row r="17" spans="3:18" ht="32.25" customHeight="1" x14ac:dyDescent="0.2">
      <c r="C17" s="136" t="s">
        <v>48</v>
      </c>
      <c r="D17" s="149" t="s">
        <v>44</v>
      </c>
      <c r="E17" s="161" t="s">
        <v>83</v>
      </c>
      <c r="F17" s="125"/>
      <c r="G17" s="125"/>
      <c r="H17" s="144"/>
      <c r="I17" s="145"/>
      <c r="J17" s="145"/>
      <c r="K17" s="145"/>
      <c r="L17" s="145"/>
      <c r="M17" s="146"/>
      <c r="N17" s="144"/>
      <c r="O17" s="145"/>
      <c r="P17" s="145"/>
      <c r="Q17" s="147"/>
      <c r="R17" s="148"/>
    </row>
    <row r="18" spans="3:18" ht="18" customHeight="1" x14ac:dyDescent="0.2">
      <c r="C18" s="150" t="s">
        <v>63</v>
      </c>
      <c r="D18" s="151" t="s">
        <v>85</v>
      </c>
      <c r="E18" s="152" t="s">
        <v>83</v>
      </c>
      <c r="F18" s="125" t="s">
        <v>38</v>
      </c>
      <c r="G18" s="126">
        <v>1</v>
      </c>
      <c r="H18" s="144"/>
      <c r="I18" s="145"/>
      <c r="J18" s="145">
        <f t="shared" ref="J18:J47" si="0">ROUND(H18*I18,2)</f>
        <v>0</v>
      </c>
      <c r="K18" s="145"/>
      <c r="L18" s="145"/>
      <c r="M18" s="146">
        <f t="shared" ref="M18:M47" si="1">ROUND(J18+K18+L18,2)</f>
        <v>0</v>
      </c>
      <c r="N18" s="144">
        <f t="shared" ref="N18:N47" si="2">ROUND(H18*G18,2)</f>
        <v>0</v>
      </c>
      <c r="O18" s="145">
        <f t="shared" ref="O18:O47" si="3">ROUND(G18*J18,2)</f>
        <v>0</v>
      </c>
      <c r="P18" s="145">
        <f t="shared" ref="P18:P47" si="4">ROUND(G18*K18,2)</f>
        <v>0</v>
      </c>
      <c r="Q18" s="147">
        <f t="shared" ref="Q18:Q47" si="5">ROUND(G18*L18,2)</f>
        <v>0</v>
      </c>
      <c r="R18" s="148">
        <f t="shared" ref="R18:R47" si="6">SUM(O18:Q18)</f>
        <v>0</v>
      </c>
    </row>
    <row r="19" spans="3:18" ht="18" customHeight="1" x14ac:dyDescent="0.2">
      <c r="C19" s="150" t="s">
        <v>64</v>
      </c>
      <c r="D19" s="151" t="s">
        <v>58</v>
      </c>
      <c r="E19" s="152" t="s">
        <v>83</v>
      </c>
      <c r="F19" s="125" t="s">
        <v>38</v>
      </c>
      <c r="G19" s="126">
        <v>1</v>
      </c>
      <c r="H19" s="144"/>
      <c r="I19" s="145"/>
      <c r="J19" s="145">
        <f t="shared" si="0"/>
        <v>0</v>
      </c>
      <c r="K19" s="145"/>
      <c r="L19" s="145"/>
      <c r="M19" s="146">
        <f t="shared" si="1"/>
        <v>0</v>
      </c>
      <c r="N19" s="144">
        <f t="shared" si="2"/>
        <v>0</v>
      </c>
      <c r="O19" s="145">
        <f t="shared" si="3"/>
        <v>0</v>
      </c>
      <c r="P19" s="145">
        <f t="shared" si="4"/>
        <v>0</v>
      </c>
      <c r="Q19" s="147">
        <f t="shared" si="5"/>
        <v>0</v>
      </c>
      <c r="R19" s="148">
        <f t="shared" si="6"/>
        <v>0</v>
      </c>
    </row>
    <row r="20" spans="3:18" ht="18" customHeight="1" x14ac:dyDescent="0.2">
      <c r="C20" s="150" t="s">
        <v>65</v>
      </c>
      <c r="D20" s="151" t="s">
        <v>57</v>
      </c>
      <c r="E20" s="152" t="s">
        <v>83</v>
      </c>
      <c r="F20" s="125" t="s">
        <v>38</v>
      </c>
      <c r="G20" s="126">
        <v>1</v>
      </c>
      <c r="H20" s="144"/>
      <c r="I20" s="145"/>
      <c r="J20" s="145">
        <f t="shared" si="0"/>
        <v>0</v>
      </c>
      <c r="K20" s="145"/>
      <c r="L20" s="145"/>
      <c r="M20" s="146">
        <f t="shared" si="1"/>
        <v>0</v>
      </c>
      <c r="N20" s="144">
        <f t="shared" si="2"/>
        <v>0</v>
      </c>
      <c r="O20" s="145">
        <f t="shared" si="3"/>
        <v>0</v>
      </c>
      <c r="P20" s="145">
        <f t="shared" si="4"/>
        <v>0</v>
      </c>
      <c r="Q20" s="147">
        <f t="shared" si="5"/>
        <v>0</v>
      </c>
      <c r="R20" s="148">
        <f t="shared" si="6"/>
        <v>0</v>
      </c>
    </row>
    <row r="21" spans="3:18" ht="18" customHeight="1" x14ac:dyDescent="0.2">
      <c r="C21" s="150" t="s">
        <v>66</v>
      </c>
      <c r="D21" s="151" t="s">
        <v>86</v>
      </c>
      <c r="E21" s="152" t="s">
        <v>83</v>
      </c>
      <c r="F21" s="125" t="s">
        <v>38</v>
      </c>
      <c r="G21" s="126">
        <v>1</v>
      </c>
      <c r="H21" s="144"/>
      <c r="I21" s="145"/>
      <c r="J21" s="145">
        <f t="shared" si="0"/>
        <v>0</v>
      </c>
      <c r="K21" s="145"/>
      <c r="L21" s="145"/>
      <c r="M21" s="146">
        <f t="shared" si="1"/>
        <v>0</v>
      </c>
      <c r="N21" s="144">
        <f t="shared" si="2"/>
        <v>0</v>
      </c>
      <c r="O21" s="145">
        <f t="shared" si="3"/>
        <v>0</v>
      </c>
      <c r="P21" s="145">
        <f t="shared" si="4"/>
        <v>0</v>
      </c>
      <c r="Q21" s="147">
        <f t="shared" si="5"/>
        <v>0</v>
      </c>
      <c r="R21" s="148">
        <f t="shared" si="6"/>
        <v>0</v>
      </c>
    </row>
    <row r="22" spans="3:18" ht="18" customHeight="1" x14ac:dyDescent="0.2">
      <c r="C22" s="150" t="s">
        <v>67</v>
      </c>
      <c r="D22" s="151" t="s">
        <v>106</v>
      </c>
      <c r="E22" s="152" t="s">
        <v>83</v>
      </c>
      <c r="F22" s="125" t="s">
        <v>38</v>
      </c>
      <c r="G22" s="126">
        <v>1</v>
      </c>
      <c r="H22" s="144"/>
      <c r="I22" s="145"/>
      <c r="J22" s="145">
        <f t="shared" si="0"/>
        <v>0</v>
      </c>
      <c r="K22" s="145"/>
      <c r="L22" s="145"/>
      <c r="M22" s="146">
        <f t="shared" si="1"/>
        <v>0</v>
      </c>
      <c r="N22" s="144">
        <f t="shared" si="2"/>
        <v>0</v>
      </c>
      <c r="O22" s="145">
        <f t="shared" si="3"/>
        <v>0</v>
      </c>
      <c r="P22" s="145">
        <f t="shared" si="4"/>
        <v>0</v>
      </c>
      <c r="Q22" s="147">
        <f t="shared" si="5"/>
        <v>0</v>
      </c>
      <c r="R22" s="148">
        <f t="shared" si="6"/>
        <v>0</v>
      </c>
    </row>
    <row r="23" spans="3:18" ht="30" x14ac:dyDescent="0.2">
      <c r="C23" s="150" t="s">
        <v>68</v>
      </c>
      <c r="D23" s="151" t="s">
        <v>107</v>
      </c>
      <c r="E23" s="152" t="s">
        <v>83</v>
      </c>
      <c r="F23" s="125" t="s">
        <v>38</v>
      </c>
      <c r="G23" s="126">
        <v>1</v>
      </c>
      <c r="H23" s="144"/>
      <c r="I23" s="145"/>
      <c r="J23" s="145">
        <f t="shared" si="0"/>
        <v>0</v>
      </c>
      <c r="K23" s="145"/>
      <c r="L23" s="145"/>
      <c r="M23" s="146">
        <f t="shared" si="1"/>
        <v>0</v>
      </c>
      <c r="N23" s="144">
        <f t="shared" si="2"/>
        <v>0</v>
      </c>
      <c r="O23" s="145">
        <f t="shared" si="3"/>
        <v>0</v>
      </c>
      <c r="P23" s="145">
        <f t="shared" si="4"/>
        <v>0</v>
      </c>
      <c r="Q23" s="147">
        <f t="shared" si="5"/>
        <v>0</v>
      </c>
      <c r="R23" s="148">
        <f t="shared" si="6"/>
        <v>0</v>
      </c>
    </row>
    <row r="24" spans="3:18" ht="28.5" x14ac:dyDescent="0.2">
      <c r="C24" s="136" t="s">
        <v>49</v>
      </c>
      <c r="D24" s="135" t="s">
        <v>72</v>
      </c>
      <c r="E24" s="152" t="s">
        <v>83</v>
      </c>
      <c r="F24" s="125"/>
      <c r="G24" s="125"/>
      <c r="H24" s="144"/>
      <c r="I24" s="145"/>
      <c r="J24" s="145"/>
      <c r="K24" s="145"/>
      <c r="L24" s="145"/>
      <c r="M24" s="146"/>
      <c r="N24" s="144"/>
      <c r="O24" s="145"/>
      <c r="P24" s="145"/>
      <c r="Q24" s="147"/>
      <c r="R24" s="148"/>
    </row>
    <row r="25" spans="3:18" ht="30" x14ac:dyDescent="0.25">
      <c r="C25" s="150" t="s">
        <v>59</v>
      </c>
      <c r="D25" s="153" t="s">
        <v>109</v>
      </c>
      <c r="E25" s="152" t="s">
        <v>83</v>
      </c>
      <c r="F25" s="125" t="s">
        <v>38</v>
      </c>
      <c r="G25" s="126">
        <v>1</v>
      </c>
      <c r="H25" s="144"/>
      <c r="I25" s="145"/>
      <c r="J25" s="145">
        <f t="shared" si="0"/>
        <v>0</v>
      </c>
      <c r="K25" s="145"/>
      <c r="L25" s="145"/>
      <c r="M25" s="146">
        <f t="shared" si="1"/>
        <v>0</v>
      </c>
      <c r="N25" s="144">
        <f t="shared" si="2"/>
        <v>0</v>
      </c>
      <c r="O25" s="145">
        <f t="shared" si="3"/>
        <v>0</v>
      </c>
      <c r="P25" s="145">
        <f t="shared" si="4"/>
        <v>0</v>
      </c>
      <c r="Q25" s="147">
        <f t="shared" si="5"/>
        <v>0</v>
      </c>
      <c r="R25" s="148">
        <f t="shared" si="6"/>
        <v>0</v>
      </c>
    </row>
    <row r="26" spans="3:18" ht="15" x14ac:dyDescent="0.25">
      <c r="C26" s="150" t="s">
        <v>60</v>
      </c>
      <c r="D26" s="153" t="s">
        <v>87</v>
      </c>
      <c r="E26" s="152" t="s">
        <v>83</v>
      </c>
      <c r="F26" s="125" t="s">
        <v>38</v>
      </c>
      <c r="G26" s="126">
        <v>1</v>
      </c>
      <c r="H26" s="144"/>
      <c r="I26" s="145"/>
      <c r="J26" s="145">
        <f t="shared" si="0"/>
        <v>0</v>
      </c>
      <c r="K26" s="145"/>
      <c r="L26" s="145"/>
      <c r="M26" s="146">
        <f t="shared" si="1"/>
        <v>0</v>
      </c>
      <c r="N26" s="144">
        <f t="shared" si="2"/>
        <v>0</v>
      </c>
      <c r="O26" s="145">
        <f t="shared" si="3"/>
        <v>0</v>
      </c>
      <c r="P26" s="145">
        <f t="shared" si="4"/>
        <v>0</v>
      </c>
      <c r="Q26" s="147">
        <f t="shared" si="5"/>
        <v>0</v>
      </c>
      <c r="R26" s="148">
        <f t="shared" si="6"/>
        <v>0</v>
      </c>
    </row>
    <row r="27" spans="3:18" ht="45" customHeight="1" x14ac:dyDescent="0.25">
      <c r="C27" s="150" t="s">
        <v>61</v>
      </c>
      <c r="D27" s="153" t="s">
        <v>95</v>
      </c>
      <c r="E27" s="152" t="s">
        <v>83</v>
      </c>
      <c r="F27" s="125" t="s">
        <v>38</v>
      </c>
      <c r="G27" s="126">
        <v>1</v>
      </c>
      <c r="H27" s="144"/>
      <c r="I27" s="145"/>
      <c r="J27" s="145">
        <f t="shared" si="0"/>
        <v>0</v>
      </c>
      <c r="K27" s="145"/>
      <c r="L27" s="145"/>
      <c r="M27" s="146">
        <f t="shared" si="1"/>
        <v>0</v>
      </c>
      <c r="N27" s="144">
        <f t="shared" si="2"/>
        <v>0</v>
      </c>
      <c r="O27" s="145">
        <f t="shared" si="3"/>
        <v>0</v>
      </c>
      <c r="P27" s="145">
        <f t="shared" si="4"/>
        <v>0</v>
      </c>
      <c r="Q27" s="147">
        <f t="shared" si="5"/>
        <v>0</v>
      </c>
      <c r="R27" s="148">
        <f t="shared" si="6"/>
        <v>0</v>
      </c>
    </row>
    <row r="28" spans="3:18" ht="15" x14ac:dyDescent="0.25">
      <c r="C28" s="150" t="s">
        <v>62</v>
      </c>
      <c r="D28" s="153" t="s">
        <v>104</v>
      </c>
      <c r="E28" s="152" t="s">
        <v>83</v>
      </c>
      <c r="F28" s="125" t="s">
        <v>38</v>
      </c>
      <c r="G28" s="126">
        <v>1</v>
      </c>
      <c r="H28" s="144"/>
      <c r="I28" s="145"/>
      <c r="J28" s="145">
        <f t="shared" si="0"/>
        <v>0</v>
      </c>
      <c r="K28" s="145"/>
      <c r="L28" s="145"/>
      <c r="M28" s="146">
        <f t="shared" si="1"/>
        <v>0</v>
      </c>
      <c r="N28" s="144">
        <f t="shared" si="2"/>
        <v>0</v>
      </c>
      <c r="O28" s="145">
        <f t="shared" si="3"/>
        <v>0</v>
      </c>
      <c r="P28" s="145">
        <f t="shared" si="4"/>
        <v>0</v>
      </c>
      <c r="Q28" s="147">
        <f t="shared" si="5"/>
        <v>0</v>
      </c>
      <c r="R28" s="148">
        <f t="shared" si="6"/>
        <v>0</v>
      </c>
    </row>
    <row r="29" spans="3:18" ht="15" x14ac:dyDescent="0.25">
      <c r="C29" s="150" t="s">
        <v>70</v>
      </c>
      <c r="D29" s="153" t="s">
        <v>96</v>
      </c>
      <c r="E29" s="152" t="s">
        <v>83</v>
      </c>
      <c r="F29" s="125" t="s">
        <v>38</v>
      </c>
      <c r="G29" s="126">
        <v>1</v>
      </c>
      <c r="H29" s="144"/>
      <c r="I29" s="145"/>
      <c r="J29" s="145">
        <f t="shared" si="0"/>
        <v>0</v>
      </c>
      <c r="K29" s="145"/>
      <c r="L29" s="145"/>
      <c r="M29" s="146">
        <f t="shared" si="1"/>
        <v>0</v>
      </c>
      <c r="N29" s="144">
        <f t="shared" si="2"/>
        <v>0</v>
      </c>
      <c r="O29" s="145">
        <f t="shared" si="3"/>
        <v>0</v>
      </c>
      <c r="P29" s="145">
        <f t="shared" si="4"/>
        <v>0</v>
      </c>
      <c r="Q29" s="147">
        <f t="shared" si="5"/>
        <v>0</v>
      </c>
      <c r="R29" s="148">
        <f t="shared" si="6"/>
        <v>0</v>
      </c>
    </row>
    <row r="30" spans="3:18" ht="15" x14ac:dyDescent="0.25">
      <c r="C30" s="150" t="s">
        <v>69</v>
      </c>
      <c r="D30" s="153" t="s">
        <v>71</v>
      </c>
      <c r="E30" s="152" t="s">
        <v>83</v>
      </c>
      <c r="F30" s="125" t="s">
        <v>38</v>
      </c>
      <c r="G30" s="126">
        <v>1</v>
      </c>
      <c r="H30" s="144"/>
      <c r="I30" s="145"/>
      <c r="J30" s="145">
        <f t="shared" si="0"/>
        <v>0</v>
      </c>
      <c r="K30" s="145"/>
      <c r="L30" s="145"/>
      <c r="M30" s="146">
        <f t="shared" si="1"/>
        <v>0</v>
      </c>
      <c r="N30" s="144">
        <f t="shared" si="2"/>
        <v>0</v>
      </c>
      <c r="O30" s="145">
        <f t="shared" si="3"/>
        <v>0</v>
      </c>
      <c r="P30" s="145">
        <f t="shared" si="4"/>
        <v>0</v>
      </c>
      <c r="Q30" s="147">
        <f t="shared" si="5"/>
        <v>0</v>
      </c>
      <c r="R30" s="148">
        <f t="shared" si="6"/>
        <v>0</v>
      </c>
    </row>
    <row r="31" spans="3:18" ht="15" x14ac:dyDescent="0.25">
      <c r="C31" s="150" t="s">
        <v>112</v>
      </c>
      <c r="D31" s="153" t="s">
        <v>113</v>
      </c>
      <c r="E31" s="152" t="s">
        <v>83</v>
      </c>
      <c r="F31" s="125" t="s">
        <v>38</v>
      </c>
      <c r="G31" s="126">
        <v>1</v>
      </c>
      <c r="H31" s="144"/>
      <c r="I31" s="145"/>
      <c r="J31" s="145">
        <f t="shared" ref="J31" si="7">ROUND(H31*I31,2)</f>
        <v>0</v>
      </c>
      <c r="K31" s="145"/>
      <c r="L31" s="145"/>
      <c r="M31" s="146">
        <f t="shared" ref="M31" si="8">ROUND(J31+K31+L31,2)</f>
        <v>0</v>
      </c>
      <c r="N31" s="144">
        <f t="shared" ref="N31" si="9">ROUND(H31*G31,2)</f>
        <v>0</v>
      </c>
      <c r="O31" s="145">
        <f t="shared" ref="O31" si="10">ROUND(G31*J31,2)</f>
        <v>0</v>
      </c>
      <c r="P31" s="145">
        <f t="shared" ref="P31" si="11">ROUND(G31*K31,2)</f>
        <v>0</v>
      </c>
      <c r="Q31" s="147">
        <f t="shared" ref="Q31" si="12">ROUND(G31*L31,2)</f>
        <v>0</v>
      </c>
      <c r="R31" s="148">
        <f t="shared" ref="R31" si="13">SUM(O31:Q31)</f>
        <v>0</v>
      </c>
    </row>
    <row r="32" spans="3:18" ht="15" x14ac:dyDescent="0.2">
      <c r="C32" s="136" t="s">
        <v>50</v>
      </c>
      <c r="D32" s="135" t="s">
        <v>45</v>
      </c>
      <c r="E32" s="152" t="s">
        <v>41</v>
      </c>
      <c r="F32" s="125"/>
      <c r="G32" s="125"/>
      <c r="H32" s="144"/>
      <c r="I32" s="145"/>
      <c r="J32" s="145"/>
      <c r="K32" s="145"/>
      <c r="L32" s="145"/>
      <c r="M32" s="146"/>
      <c r="N32" s="144"/>
      <c r="O32" s="145"/>
      <c r="P32" s="145"/>
      <c r="Q32" s="147"/>
      <c r="R32" s="148"/>
    </row>
    <row r="33" spans="2:18" ht="15" x14ac:dyDescent="0.25">
      <c r="C33" s="150" t="s">
        <v>88</v>
      </c>
      <c r="D33" s="153" t="s">
        <v>97</v>
      </c>
      <c r="E33" s="152" t="s">
        <v>41</v>
      </c>
      <c r="F33" s="125" t="s">
        <v>38</v>
      </c>
      <c r="G33" s="126">
        <v>1</v>
      </c>
      <c r="H33" s="144"/>
      <c r="I33" s="145"/>
      <c r="J33" s="145">
        <f t="shared" si="0"/>
        <v>0</v>
      </c>
      <c r="K33" s="145"/>
      <c r="L33" s="145"/>
      <c r="M33" s="146">
        <f t="shared" si="1"/>
        <v>0</v>
      </c>
      <c r="N33" s="144">
        <f t="shared" si="2"/>
        <v>0</v>
      </c>
      <c r="O33" s="145">
        <f t="shared" si="3"/>
        <v>0</v>
      </c>
      <c r="P33" s="145">
        <f t="shared" si="4"/>
        <v>0</v>
      </c>
      <c r="Q33" s="147">
        <f t="shared" si="5"/>
        <v>0</v>
      </c>
      <c r="R33" s="148">
        <f t="shared" si="6"/>
        <v>0</v>
      </c>
    </row>
    <row r="34" spans="2:18" ht="30" x14ac:dyDescent="0.25">
      <c r="C34" s="150" t="s">
        <v>89</v>
      </c>
      <c r="D34" s="153" t="s">
        <v>98</v>
      </c>
      <c r="E34" s="152" t="s">
        <v>41</v>
      </c>
      <c r="F34" s="125" t="s">
        <v>38</v>
      </c>
      <c r="G34" s="126">
        <v>1</v>
      </c>
      <c r="H34" s="144"/>
      <c r="I34" s="145"/>
      <c r="J34" s="145">
        <f t="shared" si="0"/>
        <v>0</v>
      </c>
      <c r="K34" s="145"/>
      <c r="L34" s="145"/>
      <c r="M34" s="146">
        <f t="shared" si="1"/>
        <v>0</v>
      </c>
      <c r="N34" s="144">
        <f t="shared" si="2"/>
        <v>0</v>
      </c>
      <c r="O34" s="145">
        <f t="shared" si="3"/>
        <v>0</v>
      </c>
      <c r="P34" s="145">
        <f t="shared" si="4"/>
        <v>0</v>
      </c>
      <c r="Q34" s="147">
        <f t="shared" si="5"/>
        <v>0</v>
      </c>
      <c r="R34" s="148">
        <f t="shared" si="6"/>
        <v>0</v>
      </c>
    </row>
    <row r="35" spans="2:18" ht="15" x14ac:dyDescent="0.2">
      <c r="C35" s="159" t="s">
        <v>51</v>
      </c>
      <c r="D35" s="160" t="s">
        <v>46</v>
      </c>
      <c r="E35" s="152" t="s">
        <v>41</v>
      </c>
      <c r="F35" s="125"/>
      <c r="G35" s="125"/>
      <c r="H35" s="144"/>
      <c r="I35" s="145"/>
      <c r="J35" s="145"/>
      <c r="K35" s="145"/>
      <c r="L35" s="145"/>
      <c r="M35" s="146"/>
      <c r="N35" s="144"/>
      <c r="O35" s="145"/>
      <c r="P35" s="145"/>
      <c r="Q35" s="147"/>
      <c r="R35" s="148"/>
    </row>
    <row r="36" spans="2:18" ht="15" x14ac:dyDescent="0.25">
      <c r="C36" s="150" t="s">
        <v>80</v>
      </c>
      <c r="D36" s="153" t="s">
        <v>99</v>
      </c>
      <c r="E36" s="152" t="s">
        <v>41</v>
      </c>
      <c r="F36" s="125" t="s">
        <v>38</v>
      </c>
      <c r="G36" s="126">
        <v>1</v>
      </c>
      <c r="H36" s="144"/>
      <c r="I36" s="145"/>
      <c r="J36" s="145">
        <f t="shared" si="0"/>
        <v>0</v>
      </c>
      <c r="K36" s="145"/>
      <c r="L36" s="145"/>
      <c r="M36" s="146">
        <f t="shared" si="1"/>
        <v>0</v>
      </c>
      <c r="N36" s="144">
        <f t="shared" si="2"/>
        <v>0</v>
      </c>
      <c r="O36" s="145">
        <f t="shared" si="3"/>
        <v>0</v>
      </c>
      <c r="P36" s="145">
        <f t="shared" si="4"/>
        <v>0</v>
      </c>
      <c r="Q36" s="147">
        <f t="shared" si="5"/>
        <v>0</v>
      </c>
      <c r="R36" s="148">
        <f t="shared" si="6"/>
        <v>0</v>
      </c>
    </row>
    <row r="37" spans="2:18" ht="15" x14ac:dyDescent="0.25">
      <c r="C37" s="150" t="s">
        <v>81</v>
      </c>
      <c r="D37" s="153" t="s">
        <v>90</v>
      </c>
      <c r="E37" s="152" t="s">
        <v>41</v>
      </c>
      <c r="F37" s="125" t="s">
        <v>38</v>
      </c>
      <c r="G37" s="126">
        <v>1</v>
      </c>
      <c r="H37" s="144"/>
      <c r="I37" s="145"/>
      <c r="J37" s="145">
        <f t="shared" si="0"/>
        <v>0</v>
      </c>
      <c r="K37" s="145"/>
      <c r="L37" s="145"/>
      <c r="M37" s="146">
        <f t="shared" si="1"/>
        <v>0</v>
      </c>
      <c r="N37" s="144">
        <f t="shared" si="2"/>
        <v>0</v>
      </c>
      <c r="O37" s="145">
        <f t="shared" si="3"/>
        <v>0</v>
      </c>
      <c r="P37" s="145">
        <f t="shared" si="4"/>
        <v>0</v>
      </c>
      <c r="Q37" s="147">
        <f t="shared" si="5"/>
        <v>0</v>
      </c>
      <c r="R37" s="148">
        <f t="shared" si="6"/>
        <v>0</v>
      </c>
    </row>
    <row r="38" spans="2:18" s="132" customFormat="1" ht="28.5" x14ac:dyDescent="0.2">
      <c r="C38" s="136" t="s">
        <v>52</v>
      </c>
      <c r="D38" s="135" t="s">
        <v>91</v>
      </c>
      <c r="E38" s="143" t="s">
        <v>41</v>
      </c>
      <c r="F38" s="133"/>
      <c r="G38" s="133"/>
      <c r="H38" s="154"/>
      <c r="I38" s="155"/>
      <c r="J38" s="155"/>
      <c r="K38" s="155"/>
      <c r="L38" s="155"/>
      <c r="M38" s="156"/>
      <c r="N38" s="154"/>
      <c r="O38" s="155"/>
      <c r="P38" s="155"/>
      <c r="Q38" s="157"/>
      <c r="R38" s="158"/>
    </row>
    <row r="39" spans="2:18" ht="45" x14ac:dyDescent="0.25">
      <c r="C39" s="150" t="s">
        <v>75</v>
      </c>
      <c r="D39" s="153" t="s">
        <v>108</v>
      </c>
      <c r="E39" s="152" t="s">
        <v>41</v>
      </c>
      <c r="F39" s="125" t="s">
        <v>38</v>
      </c>
      <c r="G39" s="126">
        <v>1</v>
      </c>
      <c r="H39" s="144"/>
      <c r="I39" s="145"/>
      <c r="J39" s="145">
        <f t="shared" si="0"/>
        <v>0</v>
      </c>
      <c r="K39" s="145"/>
      <c r="L39" s="145"/>
      <c r="M39" s="146">
        <f t="shared" si="1"/>
        <v>0</v>
      </c>
      <c r="N39" s="144">
        <f t="shared" si="2"/>
        <v>0</v>
      </c>
      <c r="O39" s="145">
        <f t="shared" si="3"/>
        <v>0</v>
      </c>
      <c r="P39" s="145">
        <f t="shared" si="4"/>
        <v>0</v>
      </c>
      <c r="Q39" s="147">
        <f t="shared" si="5"/>
        <v>0</v>
      </c>
      <c r="R39" s="148">
        <f t="shared" si="6"/>
        <v>0</v>
      </c>
    </row>
    <row r="40" spans="2:18" ht="30" x14ac:dyDescent="0.25">
      <c r="C40" s="150" t="s">
        <v>76</v>
      </c>
      <c r="D40" s="153" t="s">
        <v>100</v>
      </c>
      <c r="E40" s="152" t="s">
        <v>41</v>
      </c>
      <c r="F40" s="125" t="s">
        <v>38</v>
      </c>
      <c r="G40" s="126">
        <v>1</v>
      </c>
      <c r="H40" s="144"/>
      <c r="I40" s="145"/>
      <c r="J40" s="145">
        <f t="shared" si="0"/>
        <v>0</v>
      </c>
      <c r="K40" s="145"/>
      <c r="L40" s="145"/>
      <c r="M40" s="146">
        <f t="shared" si="1"/>
        <v>0</v>
      </c>
      <c r="N40" s="144">
        <f t="shared" si="2"/>
        <v>0</v>
      </c>
      <c r="O40" s="145">
        <f t="shared" si="3"/>
        <v>0</v>
      </c>
      <c r="P40" s="145">
        <f t="shared" si="4"/>
        <v>0</v>
      </c>
      <c r="Q40" s="147">
        <f t="shared" si="5"/>
        <v>0</v>
      </c>
      <c r="R40" s="148">
        <f t="shared" si="6"/>
        <v>0</v>
      </c>
    </row>
    <row r="41" spans="2:18" ht="15" x14ac:dyDescent="0.25">
      <c r="C41" s="150" t="s">
        <v>77</v>
      </c>
      <c r="D41" s="153" t="s">
        <v>92</v>
      </c>
      <c r="E41" s="152" t="s">
        <v>41</v>
      </c>
      <c r="F41" s="125" t="s">
        <v>38</v>
      </c>
      <c r="G41" s="126">
        <v>1</v>
      </c>
      <c r="H41" s="144"/>
      <c r="I41" s="145"/>
      <c r="J41" s="145">
        <f t="shared" si="0"/>
        <v>0</v>
      </c>
      <c r="K41" s="145"/>
      <c r="L41" s="145"/>
      <c r="M41" s="146">
        <f t="shared" si="1"/>
        <v>0</v>
      </c>
      <c r="N41" s="144">
        <f t="shared" si="2"/>
        <v>0</v>
      </c>
      <c r="O41" s="145">
        <f t="shared" si="3"/>
        <v>0</v>
      </c>
      <c r="P41" s="145">
        <f t="shared" si="4"/>
        <v>0</v>
      </c>
      <c r="Q41" s="147">
        <f t="shared" si="5"/>
        <v>0</v>
      </c>
      <c r="R41" s="148">
        <f t="shared" si="6"/>
        <v>0</v>
      </c>
    </row>
    <row r="42" spans="2:18" ht="15" x14ac:dyDescent="0.25">
      <c r="C42" s="150" t="s">
        <v>78</v>
      </c>
      <c r="D42" s="153" t="s">
        <v>101</v>
      </c>
      <c r="E42" s="152" t="s">
        <v>41</v>
      </c>
      <c r="F42" s="125" t="s">
        <v>38</v>
      </c>
      <c r="G42" s="126">
        <v>1</v>
      </c>
      <c r="H42" s="144"/>
      <c r="I42" s="145"/>
      <c r="J42" s="145">
        <f t="shared" si="0"/>
        <v>0</v>
      </c>
      <c r="K42" s="145"/>
      <c r="L42" s="145"/>
      <c r="M42" s="146">
        <f t="shared" si="1"/>
        <v>0</v>
      </c>
      <c r="N42" s="144">
        <f t="shared" si="2"/>
        <v>0</v>
      </c>
      <c r="O42" s="145">
        <f t="shared" si="3"/>
        <v>0</v>
      </c>
      <c r="P42" s="145">
        <f t="shared" si="4"/>
        <v>0</v>
      </c>
      <c r="Q42" s="147">
        <f t="shared" si="5"/>
        <v>0</v>
      </c>
      <c r="R42" s="148">
        <f t="shared" si="6"/>
        <v>0</v>
      </c>
    </row>
    <row r="43" spans="2:18" ht="15" x14ac:dyDescent="0.25">
      <c r="C43" s="150" t="s">
        <v>79</v>
      </c>
      <c r="D43" s="153" t="s">
        <v>105</v>
      </c>
      <c r="E43" s="152" t="s">
        <v>82</v>
      </c>
      <c r="F43" s="125" t="s">
        <v>38</v>
      </c>
      <c r="G43" s="126">
        <v>1</v>
      </c>
      <c r="H43" s="144"/>
      <c r="I43" s="145"/>
      <c r="J43" s="145">
        <f t="shared" si="0"/>
        <v>0</v>
      </c>
      <c r="K43" s="145"/>
      <c r="L43" s="145"/>
      <c r="M43" s="146">
        <f t="shared" si="1"/>
        <v>0</v>
      </c>
      <c r="N43" s="144">
        <f t="shared" si="2"/>
        <v>0</v>
      </c>
      <c r="O43" s="145">
        <f t="shared" si="3"/>
        <v>0</v>
      </c>
      <c r="P43" s="145">
        <f t="shared" si="4"/>
        <v>0</v>
      </c>
      <c r="Q43" s="147">
        <f t="shared" si="5"/>
        <v>0</v>
      </c>
      <c r="R43" s="148">
        <f t="shared" si="6"/>
        <v>0</v>
      </c>
    </row>
    <row r="44" spans="2:18" ht="14.25" x14ac:dyDescent="0.2">
      <c r="C44" s="136" t="s">
        <v>53</v>
      </c>
      <c r="D44" s="135" t="s">
        <v>102</v>
      </c>
      <c r="E44" s="143" t="s">
        <v>82</v>
      </c>
      <c r="F44" s="133" t="s">
        <v>38</v>
      </c>
      <c r="G44" s="134">
        <v>1</v>
      </c>
      <c r="H44" s="154"/>
      <c r="I44" s="155"/>
      <c r="J44" s="155">
        <f t="shared" si="0"/>
        <v>0</v>
      </c>
      <c r="K44" s="155"/>
      <c r="L44" s="155"/>
      <c r="M44" s="156">
        <f t="shared" si="1"/>
        <v>0</v>
      </c>
      <c r="N44" s="154">
        <f t="shared" si="2"/>
        <v>0</v>
      </c>
      <c r="O44" s="155">
        <f t="shared" si="3"/>
        <v>0</v>
      </c>
      <c r="P44" s="155">
        <f t="shared" si="4"/>
        <v>0</v>
      </c>
      <c r="Q44" s="157">
        <f t="shared" si="5"/>
        <v>0</v>
      </c>
      <c r="R44" s="158">
        <f t="shared" si="6"/>
        <v>0</v>
      </c>
    </row>
    <row r="45" spans="2:18" ht="28.5" x14ac:dyDescent="0.2">
      <c r="C45" s="136" t="s">
        <v>54</v>
      </c>
      <c r="D45" s="135" t="s">
        <v>103</v>
      </c>
      <c r="E45" s="143" t="s">
        <v>82</v>
      </c>
      <c r="F45" s="133"/>
      <c r="G45" s="133"/>
      <c r="H45" s="154"/>
      <c r="I45" s="155"/>
      <c r="J45" s="155"/>
      <c r="K45" s="155"/>
      <c r="L45" s="155"/>
      <c r="M45" s="156"/>
      <c r="N45" s="154"/>
      <c r="O45" s="155"/>
      <c r="P45" s="155"/>
      <c r="Q45" s="157"/>
      <c r="R45" s="158"/>
    </row>
    <row r="46" spans="2:18" ht="30" x14ac:dyDescent="0.2">
      <c r="C46" s="128" t="s">
        <v>73</v>
      </c>
      <c r="D46" s="129" t="s">
        <v>94</v>
      </c>
      <c r="E46" s="152" t="s">
        <v>82</v>
      </c>
      <c r="F46" s="125" t="s">
        <v>38</v>
      </c>
      <c r="G46" s="126">
        <v>1</v>
      </c>
      <c r="H46" s="144"/>
      <c r="I46" s="145"/>
      <c r="J46" s="145">
        <f t="shared" si="0"/>
        <v>0</v>
      </c>
      <c r="K46" s="145"/>
      <c r="L46" s="145"/>
      <c r="M46" s="146">
        <f t="shared" si="1"/>
        <v>0</v>
      </c>
      <c r="N46" s="144">
        <f t="shared" si="2"/>
        <v>0</v>
      </c>
      <c r="O46" s="145">
        <f t="shared" si="3"/>
        <v>0</v>
      </c>
      <c r="P46" s="145">
        <f t="shared" si="4"/>
        <v>0</v>
      </c>
      <c r="Q46" s="147">
        <f t="shared" si="5"/>
        <v>0</v>
      </c>
      <c r="R46" s="148">
        <f t="shared" si="6"/>
        <v>0</v>
      </c>
    </row>
    <row r="47" spans="2:18" ht="15" x14ac:dyDescent="0.2">
      <c r="C47" s="128" t="s">
        <v>74</v>
      </c>
      <c r="D47" s="129" t="s">
        <v>93</v>
      </c>
      <c r="E47" s="152" t="s">
        <v>82</v>
      </c>
      <c r="F47" s="125" t="s">
        <v>38</v>
      </c>
      <c r="G47" s="126">
        <v>1</v>
      </c>
      <c r="H47" s="144"/>
      <c r="I47" s="145"/>
      <c r="J47" s="145">
        <f t="shared" si="0"/>
        <v>0</v>
      </c>
      <c r="K47" s="145"/>
      <c r="L47" s="145"/>
      <c r="M47" s="146">
        <f t="shared" si="1"/>
        <v>0</v>
      </c>
      <c r="N47" s="144">
        <f t="shared" si="2"/>
        <v>0</v>
      </c>
      <c r="O47" s="145">
        <f t="shared" si="3"/>
        <v>0</v>
      </c>
      <c r="P47" s="145">
        <f t="shared" si="4"/>
        <v>0</v>
      </c>
      <c r="Q47" s="147">
        <f t="shared" si="5"/>
        <v>0</v>
      </c>
      <c r="R47" s="148">
        <f t="shared" si="6"/>
        <v>0</v>
      </c>
    </row>
    <row r="48" spans="2:18" ht="13.5" x14ac:dyDescent="0.25">
      <c r="B48" s="188" t="s">
        <v>55</v>
      </c>
      <c r="C48" s="188"/>
      <c r="D48" s="188"/>
      <c r="E48" s="188"/>
      <c r="F48" s="188"/>
      <c r="G48" s="189"/>
      <c r="H48" s="95"/>
      <c r="I48" s="96"/>
      <c r="J48" s="96"/>
      <c r="K48" s="97"/>
      <c r="L48" s="98"/>
      <c r="M48" s="99"/>
      <c r="N48" s="100">
        <f>SUM(N16:N47)</f>
        <v>0</v>
      </c>
      <c r="O48" s="100">
        <f>SUM(O16:O47)</f>
        <v>0</v>
      </c>
      <c r="P48" s="100">
        <f>SUM(P16:P47)</f>
        <v>0</v>
      </c>
      <c r="Q48" s="100">
        <f>SUM(Q16:Q47)</f>
        <v>0</v>
      </c>
      <c r="R48" s="101">
        <f>SUM(R16:R47)</f>
        <v>0</v>
      </c>
    </row>
    <row r="49" spans="3:18" ht="15" x14ac:dyDescent="0.2">
      <c r="C49" s="16"/>
      <c r="D49" s="130"/>
      <c r="E49" s="131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</row>
    <row r="50" spans="3:18" x14ac:dyDescent="0.2">
      <c r="D50" s="141"/>
      <c r="L50" s="19"/>
    </row>
    <row r="51" spans="3:18" x14ac:dyDescent="0.2">
      <c r="D51" s="141"/>
      <c r="L51" s="20"/>
    </row>
    <row r="52" spans="3:18" x14ac:dyDescent="0.2">
      <c r="D52" s="141"/>
      <c r="L52" s="4"/>
    </row>
    <row r="53" spans="3:18" x14ac:dyDescent="0.2">
      <c r="C53" s="142"/>
      <c r="D53" s="141"/>
    </row>
  </sheetData>
  <mergeCells count="18">
    <mergeCell ref="N14:R14"/>
    <mergeCell ref="E14:E15"/>
    <mergeCell ref="B48:G48"/>
    <mergeCell ref="A2:R2"/>
    <mergeCell ref="B4:C4"/>
    <mergeCell ref="B6:C6"/>
    <mergeCell ref="D6:J6"/>
    <mergeCell ref="B7:C7"/>
    <mergeCell ref="D7:J7"/>
    <mergeCell ref="B8:C8"/>
    <mergeCell ref="D8:J8"/>
    <mergeCell ref="B9:C9"/>
    <mergeCell ref="D9:J9"/>
    <mergeCell ref="C14:C15"/>
    <mergeCell ref="D14:D15"/>
    <mergeCell ref="F14:F15"/>
    <mergeCell ref="G14:G15"/>
    <mergeCell ref="H14:M14"/>
  </mergeCells>
  <conditionalFormatting sqref="G18:G23 G25:G31 G33:G34 G36:G37 G39:G44 G46:G47">
    <cfRule type="cellIs" dxfId="4" priority="13" operator="equal">
      <formula>0</formula>
    </cfRule>
  </conditionalFormatting>
  <conditionalFormatting sqref="L16:L47">
    <cfRule type="expression" dxfId="3" priority="1" stopIfTrue="1">
      <formula>#REF!&gt;0</formula>
    </cfRule>
    <cfRule type="expression" dxfId="2" priority="2" stopIfTrue="1">
      <formula>#REF!=3</formula>
    </cfRule>
    <cfRule type="expression" dxfId="1" priority="3" stopIfTrue="1">
      <formula>#REF!=2</formula>
    </cfRule>
    <cfRule type="expression" dxfId="0" priority="4" stopIfTrue="1">
      <formula>L16=#REF!=FALSE</formula>
    </cfRule>
  </conditionalFormatting>
  <pageMargins left="0.31496062992125984" right="0.31496062992125984" top="0.74803149606299213" bottom="0.74803149606299213" header="0.31496062992125984" footer="0.31496062992125984"/>
  <pageSetup paperSize="9" scale="61" firstPageNumber="8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8</vt:i4>
      </vt:variant>
    </vt:vector>
  </HeadingPairs>
  <TitlesOfParts>
    <vt:vector size="12" baseType="lpstr">
      <vt:lpstr>Kopsavilkums</vt:lpstr>
      <vt:lpstr>Lok.tāme Nr.1</vt:lpstr>
      <vt:lpstr>Lok.tāme Nr.2</vt:lpstr>
      <vt:lpstr>Lok.tāme Nr.3</vt:lpstr>
      <vt:lpstr>Kopsavilkums!_Hlk225340788</vt:lpstr>
      <vt:lpstr>Kopsavilkums!Drukas_apgabals</vt:lpstr>
      <vt:lpstr>'Lok.tāme Nr.1'!Drukas_apgabals</vt:lpstr>
      <vt:lpstr>'Lok.tāme Nr.2'!Drukas_apgabals</vt:lpstr>
      <vt:lpstr>'Lok.tāme Nr.3'!Drukas_apgabals</vt:lpstr>
      <vt:lpstr>'Lok.tāme Nr.1'!Drukāt_virsrakstus</vt:lpstr>
      <vt:lpstr>'Lok.tāme Nr.2'!Drukāt_virsrakstus</vt:lpstr>
      <vt:lpstr>'Lok.tāme Nr.3'!Drukāt_virsrakstus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Arnis_DeskPC</dc:creator>
  <cp:lastModifiedBy>Lietvede</cp:lastModifiedBy>
  <cp:lastPrinted>2026-04-08T13:21:25Z</cp:lastPrinted>
  <dcterms:created xsi:type="dcterms:W3CDTF">2005-05-23T04:50:33Z</dcterms:created>
  <dcterms:modified xsi:type="dcterms:W3CDTF">2026-07-10T12:58:07Z</dcterms:modified>
</cp:coreProperties>
</file>