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vasvni-my.sharepoint.com/personal/vadims_kalmikovs_vni_lv/Documents/Documents/003.MANI IEPIRKUMI/2026/Čiekurkalna 1.līnija/"/>
    </mc:Choice>
  </mc:AlternateContent>
  <xr:revisionPtr revIDLastSave="608" documentId="8_{C5623EC5-D253-417C-BAAA-FA96E7D616AE}" xr6:coauthVersionLast="47" xr6:coauthVersionMax="47" xr10:uidLastSave="{3E4FEF40-5F0A-4DB5-B8A0-55748C17727B}"/>
  <bookViews>
    <workbookView xWindow="-110" yWindow="-110" windowWidth="25820" windowHeight="15500" activeTab="2" xr2:uid="{156A4F92-CDDB-4ABF-BFE6-E558BB4DE449}"/>
  </bookViews>
  <sheets>
    <sheet name="Finanšu pied. K1.1" sheetId="6" r:id="rId1"/>
    <sheet name="Finanšu pied. K1.2" sheetId="5" r:id="rId2"/>
    <sheet name="Finanšu pied. K2" sheetId="2" r:id="rId3"/>
    <sheet name="Finanšu pied. K3" sheetId="4" r:id="rId4"/>
  </sheets>
  <definedNames>
    <definedName name="ApkopesVeids" localSheetId="0">#REF!</definedName>
    <definedName name="ApkopesVeids" localSheetId="1">#REF!</definedName>
    <definedName name="ApkopesVeids">#REF!</definedName>
    <definedName name="Ipasumi">#REF!</definedName>
    <definedName name="_xlnm.Print_Area" localSheetId="0">'Finanšu pied. K1.1'!#REF!</definedName>
    <definedName name="_xlnm.Print_Area" localSheetId="1">'Finanšu pied. K1.2'!#REF!</definedName>
    <definedName name="Produkti">#REF!</definedName>
    <definedName name="ProduktuKod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7" i="6" l="1"/>
  <c r="K7" i="6"/>
  <c r="J8" i="6"/>
  <c r="K8" i="6"/>
  <c r="J9" i="6"/>
  <c r="K9" i="6"/>
  <c r="J11" i="5"/>
  <c r="K11" i="5"/>
  <c r="J12" i="5"/>
  <c r="K12" i="5"/>
  <c r="J13" i="5"/>
  <c r="K13" i="5"/>
  <c r="J6" i="6" l="1"/>
  <c r="K6" i="6" s="1"/>
  <c r="J24" i="5"/>
  <c r="K24" i="5" s="1"/>
  <c r="J22" i="5"/>
  <c r="K22" i="5" s="1"/>
  <c r="J19" i="5"/>
  <c r="K19" i="5" s="1"/>
  <c r="J14" i="5"/>
  <c r="K14" i="5" s="1"/>
  <c r="K10" i="6" l="1"/>
  <c r="K11" i="6" s="1"/>
  <c r="K12" i="6" s="1"/>
  <c r="E4" i="4"/>
  <c r="E3" i="4"/>
  <c r="E5" i="4" s="1"/>
  <c r="J6" i="5" l="1"/>
  <c r="K6" i="5" s="1"/>
  <c r="J7" i="5"/>
  <c r="K7" i="5" s="1"/>
  <c r="J8" i="5"/>
  <c r="K8" i="5" s="1"/>
  <c r="J9" i="5"/>
  <c r="K9" i="5" s="1"/>
  <c r="J10" i="5"/>
  <c r="K10" i="5" s="1"/>
  <c r="J15" i="5"/>
  <c r="K15" i="5" s="1"/>
  <c r="J16" i="5"/>
  <c r="K16" i="5" s="1"/>
  <c r="J17" i="5"/>
  <c r="K17" i="5" s="1"/>
  <c r="J18" i="5"/>
  <c r="K18" i="5" s="1"/>
  <c r="J20" i="5"/>
  <c r="K20" i="5" s="1"/>
  <c r="J21" i="5"/>
  <c r="K21" i="5" s="1"/>
  <c r="J23" i="5"/>
  <c r="K23" i="5" s="1"/>
  <c r="J25" i="5"/>
  <c r="K25" i="5" s="1"/>
  <c r="J26" i="5"/>
  <c r="K26" i="5" s="1"/>
  <c r="J27" i="5"/>
  <c r="K27" i="5" s="1"/>
  <c r="K28" i="5" l="1"/>
  <c r="K29" i="5" s="1"/>
  <c r="K30" i="5" s="1"/>
  <c r="F8" i="2" l="1"/>
  <c r="F7" i="2"/>
  <c r="F6" i="2"/>
  <c r="F5" i="2"/>
  <c r="F4" i="2"/>
  <c r="F9" i="2" l="1"/>
</calcChain>
</file>

<file path=xl/sharedStrings.xml><?xml version="1.0" encoding="utf-8"?>
<sst xmlns="http://schemas.openxmlformats.org/spreadsheetml/2006/main" count="175" uniqueCount="88">
  <si>
    <t>Periodiskums</t>
  </si>
  <si>
    <t>A</t>
  </si>
  <si>
    <t>B</t>
  </si>
  <si>
    <t>C</t>
  </si>
  <si>
    <t>D</t>
  </si>
  <si>
    <t>E</t>
  </si>
  <si>
    <t>F</t>
  </si>
  <si>
    <t>Dūmu un karstuma kontroles sistēma</t>
  </si>
  <si>
    <t>Gāzes stacionārās ugunsdzēsības iekārtas</t>
  </si>
  <si>
    <t>Pieplūdes-nosūces (pieplūdes)ventilācijas iekārtas un tās sastāvdaļas</t>
  </si>
  <si>
    <t>Nosūces ventilācijas iekārtas un tās sastāvdaļas</t>
  </si>
  <si>
    <t>Centralizētā gaisa dzesēšanas sistēma ar aukstuma iekārtām (čillers un VRF) un iekšējiem gaisa kondicionieriem (Fan-coil)</t>
  </si>
  <si>
    <t>Lokālās kondicionēšanas iekārtas - Split, Multi-Split sistēmas (izņemot kritiskās infrastruktūras telpas)</t>
  </si>
  <si>
    <t>Precīzās klimata kontroles iekārtas (ieskaitot lokālās kondicionēšanas iekārtas kritiskās infrastruktūras telpās)</t>
  </si>
  <si>
    <t>Adiabatiskā smidzināšanas sistēma</t>
  </si>
  <si>
    <t>PVN 21%</t>
  </si>
  <si>
    <t>NPK</t>
  </si>
  <si>
    <t>APKOPES BIEŽUMS</t>
  </si>
  <si>
    <t>1 h likme EUR bez PVN</t>
  </si>
  <si>
    <t>STUNDU SKAITS</t>
  </si>
  <si>
    <t xml:space="preserve"> (F=D*E)</t>
  </si>
  <si>
    <t>Pēc nepieciešamības</t>
  </si>
  <si>
    <t>Darba stundas likme  inženiersistēmu tehniķiem un remontmeistariem Elektroapgādes  sfērā, atbilstoši Tehniskās specifikācijas 8.pielikuma 220.sadaļai</t>
  </si>
  <si>
    <t>Darba stundas likme  inženiersistēmu tehniķiem un remontmeistariem Ugunsdrošības  sfērā, atbilstoši Tehniskās specifikācijas 8.pielikuma 230.sadaļai</t>
  </si>
  <si>
    <t>Darba stundas likme  inženiersistēmu tehniķiem un remontmeistariem Ventilācijas sfērā, atbilstoši Tehniskās specifikācijas 8.pielikuma 240.sadaļai</t>
  </si>
  <si>
    <t>Darba stundas likme  inženiersistēmu tehniķiem un remontmeistariem Klimata kontroles sfērā, atbilstoši Tehniskās specifikācijas 8.pielikuma 250.sadaļai</t>
  </si>
  <si>
    <t>Darba stundas likme  inženiersistēmu pārējiem, neuzskaitīto sfēru, tehniķiem un remontmeistariem</t>
  </si>
  <si>
    <t>**</t>
  </si>
  <si>
    <t>Maksimālā darba stundas likme darbiem objektā (pēc Pasūtītāja pieteikuma / izsaukuma/ remontdarbu apstiprinājuma)</t>
  </si>
  <si>
    <t xml:space="preserve"> </t>
  </si>
  <si>
    <t>Tāmes aprēķins tiek veikts ņemot vērā specialistu faktiski pavadīto laiku objektā, veicot avārijas lokalizācijas un remonta darbus.</t>
  </si>
  <si>
    <t xml:space="preserve">Transporta izdevumi uz/no Objektiem, kas artodas ārpus Rīgas un Rīgas rajona tiek apmaksāti papildus. </t>
  </si>
  <si>
    <t>Šis dokuments ir parakstīts ar Elektroniskās iepirkumu sistēmas elektronisko parakstu.</t>
  </si>
  <si>
    <t>Adrese</t>
  </si>
  <si>
    <t>Kadastra apzīmējums</t>
  </si>
  <si>
    <t>Adreses PIN</t>
  </si>
  <si>
    <t>Sniegtais pakalpojums</t>
  </si>
  <si>
    <t>Produkta kods</t>
  </si>
  <si>
    <t>1xmēnesī</t>
  </si>
  <si>
    <t>1xceturksnī</t>
  </si>
  <si>
    <t>Elektroapgādes tīkls (t.sk.elektrosadalnes)</t>
  </si>
  <si>
    <t>APS_REG221</t>
  </si>
  <si>
    <t>1xgadā</t>
  </si>
  <si>
    <t>APS_REG224</t>
  </si>
  <si>
    <t>1x6mēnešos</t>
  </si>
  <si>
    <t>APS_REG236</t>
  </si>
  <si>
    <t>APS_REG237</t>
  </si>
  <si>
    <t>APS_REG241</t>
  </si>
  <si>
    <t>APS_REG242</t>
  </si>
  <si>
    <t>APS_REG251</t>
  </si>
  <si>
    <t>APS_REG252</t>
  </si>
  <si>
    <t>APS_REG253</t>
  </si>
  <si>
    <t>APS_REG255</t>
  </si>
  <si>
    <t xml:space="preserve">Sagatavoja: </t>
  </si>
  <si>
    <t xml:space="preserve">SIA "____________________"   </t>
  </si>
  <si>
    <t xml:space="preserve"> _______________________</t>
  </si>
  <si>
    <t>DOKUMENTS IR PARAKSTĪTS AR DROŠU ELEKTRONISKO PARAKSTU UN SATUR LAIKA ZĪMOGU</t>
  </si>
  <si>
    <t>Apkopju skaits gadā</t>
  </si>
  <si>
    <t>Darba stundas likme,
EUR bez PVN</t>
  </si>
  <si>
    <t>Vienas apkopes reizes cena,
EUR bez PVN</t>
  </si>
  <si>
    <t>Cena gadā,
EUR bez PVN</t>
  </si>
  <si>
    <t>FINANŠU PIEDĀVĀJUMS
Atklātam konkursam “________________________________________________________________________”
ID Nr. VNĪ _________________________</t>
  </si>
  <si>
    <t>_.pielikums nolikumam ID Nr. VNĪ ____________________________</t>
  </si>
  <si>
    <t>Vienas apkopes
 laika norma,
cilv/h</t>
  </si>
  <si>
    <t>AIZPILDA PRETENDENTS</t>
  </si>
  <si>
    <t>II.REMONTDARBU FIKSĒTĀ DARBA STUNDAS LIKME **      
( K2 kritērijs)</t>
  </si>
  <si>
    <t>Remontdarbu fiksētās darba stundas likmes  kopēja summa bez PVN (K2 kritērijs)</t>
  </si>
  <si>
    <t>Pakalpojuma cena mēnesī, EUR</t>
  </si>
  <si>
    <t>III.  Pastāvīgā personāla nodrošināšana objektā atbilstoši Tehniskās specifikācijas 17.daļas prasībām (17.1. un 17.2.punktu prasības
( K3 kritērijs)</t>
  </si>
  <si>
    <t>Pakalpojuma cena gadā, EUR
E=D*12</t>
  </si>
  <si>
    <t>Iekšējie apgaismojuma tīkli</t>
  </si>
  <si>
    <t>I.INŽENIERKOMUNIKĀCIJU REGULĀRI VEICAMIE DARBI (K1.1-kritērijs)</t>
  </si>
  <si>
    <t xml:space="preserve"> -apkopju skaits gadā var mainīties balstoties uz faktiskiem Objekta ekspluatācijas apstākļiem. Šajā gadījumā pakalpojuma vienreizējas izmaksas nedrīkst mainīties.</t>
  </si>
  <si>
    <t>PIEZĪMES: 
 -Pakalpojumu maksā ietilpst visas izmaksas, kas saistītas ar Pakalpojumu izpildi kopumā, tajā skaitā, darbinieku darba algas, transports, inventārs, iekārtu funkcionālie materiāli (ja Tehniskajā specifikācijā nav noteikta atsevišķa materiālu apmaksa), civiltiesiskās atbildības apdrošināšanas polises, saistību nodrošinājums, nodokļi (izņemot PVN), nodevas, izmaksas nepieciešamo atļauju, sertifikātu, licenču iegūšanai no trešajām personām un visas citas ar Līguma savlaicīgu un kvalitatīvu izpildi saistītās izmaksas.</t>
  </si>
  <si>
    <t>I.INŽENIERKOMUNIKĀCIJU REGULĀRI VEICAMIE DARBI (K1.2-kritērijs)</t>
  </si>
  <si>
    <t>Pastāvīgā personāla nodrošināšana saskaņā ar Tehniskās specifikācijas 17.1. punktu</t>
  </si>
  <si>
    <t>Pastāvīgā personāla nodrošināšana saskaņā ar Tehniskās specifikācijas 17.2. punktu</t>
  </si>
  <si>
    <t xml:space="preserve">Darba dienās 
no 8:00 līdz 17:00 </t>
  </si>
  <si>
    <t>PAKALPOJUMA NODROŠINĀJUMS</t>
  </si>
  <si>
    <t>Pastāvīgā personāla nodrošināšana objektā    (K3 kritērijs)</t>
  </si>
  <si>
    <t>K1.2. finanšu piedāvājuma forma atbilst situācijai, kad Apsaimniekošanas pakalpojums tiek nodrošīnāts bez pastāvīgā personāla saskaņā ar 17.punktā izvīrzītām prasībām. 
Pasūtītājs līguma izpildes laika tiesīgs mainīt Objekta apsaimniekošanas modeli, t.i. izvēlēties vai atteikties no pastāvīgā personālā Objektā. (Finanšu piedāvājums K1.1.+K3 vai K1.2.).</t>
  </si>
  <si>
    <t>K1.1. finanšu piedāvājuma forma atbilst situācijai, kad Apsaimniekošanas pakalpojums tiek nodrošīnāts kopā ar pastāvīgo personālu saskaņā ar 17.punktā izvīrzītām prasībām. 
Pasūtītājs līguma izpildes laika tiesīgs mainīt Objekta apsaimniekošanas modeli, t.i. izvēlēties vai atteikties no pastāvīgā personālā Objektā. (Finanšu piedāvājums K1.1.+K3 vai K1.2.).</t>
  </si>
  <si>
    <t>Darba stundas likmē ir ievērtētas visas izmaksas, kas nepieciešamas veicot remontdarbus un avāriju lokalizācijas darbus, t.i., pieskaitamie izdevumi (virsizdevumi, peļna, attīstība utt.), transporta izdevumi  Izpildītāja speciālistu  nokļūšanai uz/no Objekta, samaksa par pielietojamajiem tehniskajiem līdzekļiem, kas nepieciešami veicot remontdarbus un avāriju lokalizācijas darbus (rokas instrumenti);</t>
  </si>
  <si>
    <t>KOPĀ PAR K1.1 kritēriju bez PVN</t>
  </si>
  <si>
    <t>KOPĀ PAR K1.1 kritēriju ar PVN</t>
  </si>
  <si>
    <t>KOPĀ PAR K1.2 kritēriju bez PVN</t>
  </si>
  <si>
    <t>KOPĀ PAR K1.2 kritēriju ar PVN</t>
  </si>
  <si>
    <t>2026.gada "___"._____________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</si>
</sst>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0"/>
      <name val="Arial"/>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000000"/>
      <name val="Calibri"/>
      <family val="2"/>
      <charset val="186"/>
    </font>
    <font>
      <sz val="11"/>
      <name val="Calibri"/>
      <family val="2"/>
      <charset val="186"/>
      <scheme val="minor"/>
    </font>
    <font>
      <sz val="11"/>
      <color rgb="FF000000"/>
      <name val="Calibri"/>
      <family val="2"/>
      <charset val="186"/>
      <scheme val="minor"/>
    </font>
    <font>
      <sz val="10"/>
      <name val="Arial"/>
      <family val="2"/>
      <charset val="186"/>
    </font>
    <font>
      <sz val="11"/>
      <name val="Times New Roman"/>
      <family val="1"/>
      <charset val="186"/>
    </font>
    <font>
      <sz val="9"/>
      <name val="Verdana"/>
      <family val="2"/>
      <charset val="186"/>
    </font>
    <font>
      <sz val="11"/>
      <color indexed="8"/>
      <name val="Arial"/>
      <family val="2"/>
      <charset val="186"/>
    </font>
    <font>
      <sz val="10"/>
      <name val="Calibri"/>
      <family val="2"/>
      <charset val="186"/>
      <scheme val="minor"/>
    </font>
    <font>
      <sz val="9"/>
      <color theme="1"/>
      <name val="Verdana"/>
      <family val="2"/>
      <charset val="186"/>
    </font>
    <font>
      <b/>
      <sz val="11"/>
      <name val="Times New Roman"/>
      <family val="1"/>
      <charset val="186"/>
    </font>
    <font>
      <sz val="10"/>
      <color theme="1"/>
      <name val="Calibri"/>
      <family val="2"/>
      <charset val="186"/>
      <scheme val="minor"/>
    </font>
    <font>
      <sz val="9"/>
      <name val="Calibri"/>
      <family val="2"/>
      <charset val="186"/>
      <scheme val="minor"/>
    </font>
    <font>
      <b/>
      <sz val="10"/>
      <name val="Calibri"/>
      <family val="2"/>
      <charset val="186"/>
      <scheme val="minor"/>
    </font>
    <font>
      <b/>
      <sz val="10"/>
      <color indexed="8"/>
      <name val="Calibri"/>
      <family val="2"/>
      <charset val="186"/>
      <scheme val="minor"/>
    </font>
    <font>
      <i/>
      <sz val="10"/>
      <color theme="1"/>
      <name val="Calibri"/>
      <family val="2"/>
      <charset val="186"/>
      <scheme val="minor"/>
    </font>
    <font>
      <i/>
      <sz val="10"/>
      <name val="Calibri"/>
      <family val="2"/>
      <charset val="186"/>
      <scheme val="minor"/>
    </font>
    <font>
      <sz val="9"/>
      <color theme="1"/>
      <name val="Calibri"/>
      <family val="2"/>
      <charset val="186"/>
      <scheme val="minor"/>
    </font>
    <font>
      <i/>
      <sz val="10"/>
      <color theme="4"/>
      <name val="Calibri"/>
      <family val="2"/>
      <charset val="186"/>
      <scheme val="minor"/>
    </font>
    <font>
      <b/>
      <sz val="14"/>
      <color rgb="FF444444"/>
      <name val="Garamond"/>
      <family val="1"/>
      <charset val="186"/>
    </font>
    <font>
      <b/>
      <sz val="14"/>
      <color rgb="FF444444"/>
      <name val="Calibri"/>
      <family val="2"/>
      <charset val="186"/>
      <scheme val="minor"/>
    </font>
    <font>
      <sz val="10"/>
      <color theme="1"/>
      <name val="Garamond"/>
      <family val="1"/>
      <charset val="186"/>
    </font>
    <font>
      <sz val="12"/>
      <name val="Garamond"/>
      <family val="1"/>
      <charset val="186"/>
    </font>
    <font>
      <u/>
      <sz val="11"/>
      <name val="Times New Roman"/>
      <family val="1"/>
      <charset val="186"/>
    </font>
    <font>
      <sz val="10"/>
      <name val="Garamond"/>
      <family val="1"/>
      <charset val="186"/>
    </font>
    <font>
      <sz val="8"/>
      <name val="Times New Roman"/>
      <family val="1"/>
      <charset val="186"/>
    </font>
    <font>
      <sz val="11"/>
      <color theme="1"/>
      <name val="Garamond"/>
      <family val="1"/>
      <charset val="186"/>
    </font>
    <font>
      <b/>
      <sz val="11"/>
      <color theme="1"/>
      <name val="Calibri"/>
      <family val="2"/>
      <charset val="186"/>
      <scheme val="minor"/>
    </font>
    <font>
      <b/>
      <sz val="12"/>
      <color theme="1"/>
      <name val="Calibri"/>
      <family val="2"/>
      <charset val="186"/>
      <scheme val="minor"/>
    </font>
    <font>
      <sz val="20"/>
      <color theme="1"/>
      <name val="Calibri"/>
      <family val="2"/>
      <charset val="186"/>
      <scheme val="minor"/>
    </font>
    <font>
      <sz val="20"/>
      <color rgb="FFFF0000"/>
      <name val="Calibri"/>
      <family val="2"/>
      <charset val="186"/>
      <scheme val="minor"/>
    </font>
  </fonts>
  <fills count="7">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5" tint="0.39997558519241921"/>
        <bgColor indexed="64"/>
      </patternFill>
    </fill>
  </fills>
  <borders count="14">
    <border>
      <left/>
      <right/>
      <top/>
      <bottom/>
      <diagonal/>
    </border>
    <border>
      <left style="medium">
        <color indexed="64"/>
      </left>
      <right/>
      <top style="medium">
        <color indexed="64"/>
      </top>
      <bottom/>
      <diagonal/>
    </border>
    <border>
      <left style="medium">
        <color indexed="64"/>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hair">
        <color indexed="64"/>
      </top>
      <bottom style="hair">
        <color indexed="64"/>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1">
    <xf numFmtId="0" fontId="0" fillId="0" borderId="0"/>
    <xf numFmtId="0" fontId="5" fillId="0" borderId="0"/>
    <xf numFmtId="0" fontId="5" fillId="0" borderId="0"/>
    <xf numFmtId="0" fontId="8" fillId="0" borderId="0"/>
    <xf numFmtId="0" fontId="4" fillId="0" borderId="0"/>
    <xf numFmtId="0" fontId="4" fillId="0" borderId="0"/>
    <xf numFmtId="0" fontId="5" fillId="0" borderId="0"/>
    <xf numFmtId="0" fontId="11" fillId="0" borderId="0"/>
    <xf numFmtId="0" fontId="3" fillId="0" borderId="0"/>
    <xf numFmtId="0" fontId="8" fillId="0" borderId="0"/>
    <xf numFmtId="0" fontId="8" fillId="0" borderId="0"/>
  </cellStyleXfs>
  <cellXfs count="119">
    <xf numFmtId="0" fontId="0" fillId="0" borderId="0" xfId="0"/>
    <xf numFmtId="0" fontId="12" fillId="0" borderId="0" xfId="7" applyFont="1" applyAlignment="1">
      <alignment vertical="center"/>
    </xf>
    <xf numFmtId="0" fontId="10" fillId="0" borderId="0" xfId="1" applyFont="1" applyAlignment="1">
      <alignment vertical="center"/>
    </xf>
    <xf numFmtId="0" fontId="13" fillId="0" borderId="0" xfId="1" applyFont="1"/>
    <xf numFmtId="0" fontId="5" fillId="0" borderId="0" xfId="1"/>
    <xf numFmtId="0" fontId="9" fillId="0" borderId="0" xfId="3" applyFont="1"/>
    <xf numFmtId="0" fontId="8" fillId="0" borderId="0" xfId="3"/>
    <xf numFmtId="0" fontId="12" fillId="0" borderId="3" xfId="3" applyFont="1" applyBorder="1" applyAlignment="1">
      <alignment horizontal="center" vertical="center" wrapText="1"/>
    </xf>
    <xf numFmtId="0" fontId="12" fillId="0" borderId="3" xfId="3" applyFont="1" applyBorder="1" applyAlignment="1">
      <alignment horizontal="center" vertical="center"/>
    </xf>
    <xf numFmtId="0" fontId="12" fillId="0" borderId="3" xfId="3" applyFont="1" applyBorder="1" applyAlignment="1">
      <alignment horizontal="left" vertical="center" wrapText="1"/>
    </xf>
    <xf numFmtId="2" fontId="12" fillId="0" borderId="3" xfId="3" applyNumberFormat="1" applyFont="1" applyBorder="1" applyAlignment="1">
      <alignment horizontal="center" vertical="center" wrapText="1"/>
    </xf>
    <xf numFmtId="4" fontId="15" fillId="0" borderId="3" xfId="3" applyNumberFormat="1" applyFont="1" applyBorder="1" applyAlignment="1">
      <alignment horizontal="center" vertical="center" wrapText="1"/>
    </xf>
    <xf numFmtId="0" fontId="12" fillId="0" borderId="0" xfId="0" applyFont="1"/>
    <xf numFmtId="0" fontId="6" fillId="0" borderId="0" xfId="1" applyFont="1" applyAlignment="1">
      <alignment horizontal="centerContinuous" vertical="center"/>
    </xf>
    <xf numFmtId="0" fontId="16" fillId="0" borderId="0" xfId="1" applyFont="1" applyAlignment="1">
      <alignment horizontal="centerContinuous" vertical="center"/>
    </xf>
    <xf numFmtId="0" fontId="10" fillId="0" borderId="0" xfId="1" applyFont="1" applyAlignment="1">
      <alignment horizontal="centerContinuous" vertical="center"/>
    </xf>
    <xf numFmtId="0" fontId="12" fillId="0" borderId="0" xfId="3" applyFont="1" applyAlignment="1">
      <alignment horizontal="left"/>
    </xf>
    <xf numFmtId="0" fontId="12" fillId="0" borderId="0" xfId="3" applyFont="1" applyAlignment="1">
      <alignment wrapText="1"/>
    </xf>
    <xf numFmtId="0" fontId="12" fillId="0" borderId="0" xfId="3" applyFont="1"/>
    <xf numFmtId="0" fontId="17" fillId="2" borderId="3" xfId="3" applyFont="1" applyFill="1" applyBorder="1" applyAlignment="1">
      <alignment horizontal="center" vertical="center"/>
    </xf>
    <xf numFmtId="0" fontId="17" fillId="2" borderId="3" xfId="3" applyFont="1" applyFill="1" applyBorder="1" applyAlignment="1">
      <alignment horizontal="center" vertical="center" wrapText="1"/>
    </xf>
    <xf numFmtId="1" fontId="12" fillId="0" borderId="0" xfId="3" applyNumberFormat="1" applyFont="1"/>
    <xf numFmtId="0" fontId="18" fillId="0" borderId="3" xfId="3" applyFont="1" applyBorder="1" applyAlignment="1">
      <alignment horizontal="center" vertical="center" wrapText="1"/>
    </xf>
    <xf numFmtId="0" fontId="17" fillId="0" borderId="4" xfId="3" applyFont="1" applyBorder="1" applyAlignment="1">
      <alignment horizontal="center" vertical="center" wrapText="1"/>
    </xf>
    <xf numFmtId="0" fontId="17" fillId="0" borderId="3" xfId="3" applyFont="1" applyBorder="1" applyAlignment="1">
      <alignment horizontal="center" vertical="center" wrapText="1"/>
    </xf>
    <xf numFmtId="4" fontId="17" fillId="3" borderId="3" xfId="3" applyNumberFormat="1" applyFont="1" applyFill="1" applyBorder="1" applyAlignment="1">
      <alignment horizontal="center" vertical="center" wrapText="1"/>
    </xf>
    <xf numFmtId="0" fontId="19" fillId="0" borderId="0" xfId="1" applyFont="1" applyAlignment="1">
      <alignment horizontal="right" vertical="center" wrapText="1"/>
    </xf>
    <xf numFmtId="0" fontId="12" fillId="0" borderId="0" xfId="1" applyFont="1"/>
    <xf numFmtId="0" fontId="19" fillId="0" borderId="0" xfId="1" applyFont="1" applyAlignment="1">
      <alignment vertical="center" wrapText="1"/>
    </xf>
    <xf numFmtId="4" fontId="12" fillId="0" borderId="0" xfId="1" applyNumberFormat="1" applyFont="1"/>
    <xf numFmtId="0" fontId="20" fillId="0" borderId="0" xfId="3" applyFont="1" applyAlignment="1">
      <alignment horizontal="left" vertical="center" wrapText="1"/>
    </xf>
    <xf numFmtId="0" fontId="6" fillId="0" borderId="0" xfId="1" applyFont="1" applyAlignment="1">
      <alignment horizontal="left" vertical="center"/>
    </xf>
    <xf numFmtId="0" fontId="16" fillId="0" borderId="0" xfId="1" applyFont="1" applyAlignment="1">
      <alignment horizontal="left" vertical="center"/>
    </xf>
    <xf numFmtId="0" fontId="16" fillId="0" borderId="0" xfId="7" applyFont="1" applyAlignment="1">
      <alignment vertical="center"/>
    </xf>
    <xf numFmtId="0" fontId="16" fillId="0" borderId="0" xfId="1" applyFont="1" applyAlignment="1">
      <alignment vertical="center"/>
    </xf>
    <xf numFmtId="0" fontId="21" fillId="0" borderId="0" xfId="1" applyFont="1"/>
    <xf numFmtId="0" fontId="7" fillId="0" borderId="0" xfId="1" applyFont="1"/>
    <xf numFmtId="0" fontId="6" fillId="0" borderId="0" xfId="3" applyFont="1"/>
    <xf numFmtId="0" fontId="6" fillId="0" borderId="0" xfId="0" applyFont="1" applyAlignment="1">
      <alignment horizontal="right"/>
    </xf>
    <xf numFmtId="2" fontId="6" fillId="0" borderId="0" xfId="0" applyNumberFormat="1" applyFont="1" applyAlignment="1">
      <alignment horizontal="center"/>
    </xf>
    <xf numFmtId="0" fontId="6" fillId="0" borderId="0" xfId="0" applyFont="1" applyAlignment="1">
      <alignment horizontal="center"/>
    </xf>
    <xf numFmtId="0" fontId="23" fillId="0" borderId="0" xfId="8" applyFont="1" applyAlignment="1" applyProtection="1">
      <alignment horizontal="centerContinuous" wrapText="1"/>
      <protection locked="0"/>
    </xf>
    <xf numFmtId="0" fontId="24" fillId="0" borderId="0" xfId="8" applyFont="1" applyAlignment="1" applyProtection="1">
      <alignment horizontal="centerContinuous" wrapText="1"/>
      <protection locked="0"/>
    </xf>
    <xf numFmtId="0" fontId="3" fillId="0" borderId="0" xfId="8" applyAlignment="1">
      <alignment horizontal="centerContinuous"/>
    </xf>
    <xf numFmtId="0" fontId="3" fillId="0" borderId="0" xfId="8" applyAlignment="1" applyProtection="1">
      <alignment horizontal="centerContinuous"/>
      <protection locked="0"/>
    </xf>
    <xf numFmtId="0" fontId="3" fillId="0" borderId="0" xfId="8" applyProtection="1">
      <protection locked="0"/>
    </xf>
    <xf numFmtId="0" fontId="25" fillId="0" borderId="0" xfId="8" applyFont="1"/>
    <xf numFmtId="0" fontId="25" fillId="0" borderId="0" xfId="8" applyFont="1" applyAlignment="1">
      <alignment wrapText="1"/>
    </xf>
    <xf numFmtId="0" fontId="3" fillId="0" borderId="0" xfId="8" applyAlignment="1">
      <alignment horizontal="center"/>
    </xf>
    <xf numFmtId="0" fontId="3" fillId="0" borderId="0" xfId="8" applyAlignment="1" applyProtection="1">
      <alignment horizontal="center"/>
      <protection locked="0"/>
    </xf>
    <xf numFmtId="0" fontId="3" fillId="0" borderId="0" xfId="8"/>
    <xf numFmtId="0" fontId="3" fillId="0" borderId="0" xfId="8" applyAlignment="1" applyProtection="1">
      <alignment wrapText="1"/>
      <protection locked="0"/>
    </xf>
    <xf numFmtId="0" fontId="26" fillId="0" borderId="0" xfId="9" applyFont="1" applyAlignment="1">
      <alignment wrapText="1"/>
    </xf>
    <xf numFmtId="0" fontId="14" fillId="0" borderId="0" xfId="8" applyFont="1" applyAlignment="1">
      <alignment vertical="center"/>
    </xf>
    <xf numFmtId="0" fontId="27" fillId="0" borderId="0" xfId="10" applyFont="1"/>
    <xf numFmtId="0" fontId="26" fillId="0" borderId="0" xfId="9" applyFont="1" applyAlignment="1">
      <alignment horizontal="left" wrapText="1"/>
    </xf>
    <xf numFmtId="0" fontId="9" fillId="0" borderId="0" xfId="10" applyFont="1" applyAlignment="1">
      <alignment vertical="center"/>
    </xf>
    <xf numFmtId="0" fontId="9" fillId="0" borderId="0" xfId="10" applyFont="1"/>
    <xf numFmtId="0" fontId="26" fillId="0" borderId="0" xfId="9" applyFont="1" applyAlignment="1">
      <alignment horizontal="left"/>
    </xf>
    <xf numFmtId="0" fontId="26" fillId="0" borderId="0" xfId="9" applyFont="1" applyAlignment="1">
      <alignment horizontal="center"/>
    </xf>
    <xf numFmtId="0" fontId="28" fillId="0" borderId="0" xfId="9" applyFont="1" applyAlignment="1">
      <alignment horizontal="left"/>
    </xf>
    <xf numFmtId="0" fontId="29" fillId="0" borderId="0" xfId="8" applyFont="1" applyAlignment="1">
      <alignment horizontal="left" vertical="top"/>
    </xf>
    <xf numFmtId="0" fontId="28" fillId="0" borderId="0" xfId="9" applyFont="1" applyAlignment="1">
      <alignment horizontal="center" vertical="top" wrapText="1"/>
    </xf>
    <xf numFmtId="2" fontId="25" fillId="0" borderId="0" xfId="8" applyNumberFormat="1" applyFont="1"/>
    <xf numFmtId="0" fontId="14" fillId="0" borderId="0" xfId="10" applyFont="1" applyAlignment="1">
      <alignment horizontal="left"/>
    </xf>
    <xf numFmtId="0" fontId="9" fillId="0" borderId="0" xfId="10" applyFont="1" applyAlignment="1">
      <alignment horizontal="left"/>
    </xf>
    <xf numFmtId="0" fontId="3" fillId="0" borderId="0" xfId="8" applyAlignment="1">
      <alignment horizontal="left"/>
    </xf>
    <xf numFmtId="0" fontId="9" fillId="0" borderId="0" xfId="8" applyFont="1" applyAlignment="1">
      <alignment horizontal="left"/>
    </xf>
    <xf numFmtId="2" fontId="9" fillId="0" borderId="0" xfId="10" applyNumberFormat="1" applyFont="1" applyAlignment="1">
      <alignment horizontal="left"/>
    </xf>
    <xf numFmtId="0" fontId="9" fillId="0" borderId="0" xfId="3" applyFont="1" applyAlignment="1">
      <alignment horizontal="left"/>
    </xf>
    <xf numFmtId="0" fontId="2" fillId="0" borderId="0" xfId="8" applyFont="1" applyAlignment="1" applyProtection="1">
      <alignment horizontal="center"/>
      <protection locked="0"/>
    </xf>
    <xf numFmtId="0" fontId="3" fillId="4" borderId="0" xfId="8" applyFill="1" applyProtection="1">
      <protection locked="0"/>
    </xf>
    <xf numFmtId="0" fontId="3" fillId="4" borderId="0" xfId="8" applyFill="1"/>
    <xf numFmtId="0" fontId="3" fillId="5" borderId="0" xfId="8" applyFill="1" applyAlignment="1" applyProtection="1">
      <alignment wrapText="1"/>
      <protection locked="0"/>
    </xf>
    <xf numFmtId="0" fontId="3" fillId="5" borderId="0" xfId="8" applyFill="1" applyAlignment="1">
      <alignment horizontal="center"/>
    </xf>
    <xf numFmtId="0" fontId="2" fillId="5" borderId="0" xfId="8" applyFont="1" applyFill="1" applyAlignment="1" applyProtection="1">
      <alignment horizontal="center"/>
      <protection locked="0"/>
    </xf>
    <xf numFmtId="0" fontId="2" fillId="5" borderId="0" xfId="8" applyFont="1" applyFill="1" applyAlignment="1" applyProtection="1">
      <alignment horizontal="center" wrapText="1"/>
      <protection locked="0"/>
    </xf>
    <xf numFmtId="0" fontId="2" fillId="6" borderId="9" xfId="8" applyFont="1" applyFill="1" applyBorder="1" applyAlignment="1">
      <alignment horizontal="center" wrapText="1"/>
    </xf>
    <xf numFmtId="0" fontId="2" fillId="6" borderId="10" xfId="8" applyFont="1" applyFill="1" applyBorder="1" applyAlignment="1">
      <alignment horizontal="center" wrapText="1"/>
    </xf>
    <xf numFmtId="0" fontId="2" fillId="0" borderId="0" xfId="8" applyFont="1" applyAlignment="1">
      <alignment horizontal="center"/>
    </xf>
    <xf numFmtId="0" fontId="2" fillId="0" borderId="0" xfId="8" applyFont="1" applyAlignment="1">
      <alignment horizontal="left"/>
    </xf>
    <xf numFmtId="0" fontId="2" fillId="6" borderId="1" xfId="8" applyFont="1" applyFill="1" applyBorder="1" applyAlignment="1">
      <alignment horizontal="center" wrapText="1"/>
    </xf>
    <xf numFmtId="0" fontId="3" fillId="0" borderId="0" xfId="8" applyAlignment="1" applyProtection="1">
      <alignment horizontal="centerContinuous" wrapText="1"/>
      <protection locked="0"/>
    </xf>
    <xf numFmtId="0" fontId="0" fillId="0" borderId="0" xfId="0" applyAlignment="1">
      <alignment horizontal="centerContinuous"/>
    </xf>
    <xf numFmtId="0" fontId="2" fillId="0" borderId="0" xfId="8" applyFont="1" applyAlignment="1">
      <alignment horizontal="centerContinuous"/>
    </xf>
    <xf numFmtId="0" fontId="2" fillId="6" borderId="11" xfId="8" applyFont="1" applyFill="1" applyBorder="1" applyAlignment="1">
      <alignment horizontal="centerContinuous"/>
    </xf>
    <xf numFmtId="0" fontId="3" fillId="6" borderId="12" xfId="8" applyFill="1" applyBorder="1" applyAlignment="1">
      <alignment horizontal="centerContinuous"/>
    </xf>
    <xf numFmtId="0" fontId="3" fillId="6" borderId="13" xfId="8" applyFill="1" applyBorder="1" applyAlignment="1">
      <alignment horizontal="centerContinuous"/>
    </xf>
    <xf numFmtId="0" fontId="31" fillId="0" borderId="0" xfId="8" applyFont="1" applyAlignment="1">
      <alignment horizontal="left"/>
    </xf>
    <xf numFmtId="0" fontId="2" fillId="0" borderId="0" xfId="8" applyFont="1" applyProtection="1">
      <protection locked="0"/>
    </xf>
    <xf numFmtId="0" fontId="2" fillId="0" borderId="0" xfId="8" applyFont="1"/>
    <xf numFmtId="0" fontId="2" fillId="0" borderId="0" xfId="8" applyFont="1" applyAlignment="1" applyProtection="1">
      <alignment wrapText="1"/>
      <protection locked="0"/>
    </xf>
    <xf numFmtId="0" fontId="2" fillId="0" borderId="2" xfId="8" applyFont="1" applyBorder="1" applyAlignment="1">
      <alignment horizontal="center"/>
    </xf>
    <xf numFmtId="0" fontId="2" fillId="0" borderId="8" xfId="8" applyFont="1" applyBorder="1" applyAlignment="1">
      <alignment horizontal="center"/>
    </xf>
    <xf numFmtId="0" fontId="2" fillId="0" borderId="0" xfId="8" applyFont="1" applyAlignment="1" applyProtection="1">
      <alignment horizontal="centerContinuous"/>
      <protection locked="0"/>
    </xf>
    <xf numFmtId="0" fontId="32" fillId="0" borderId="0" xfId="8" applyFont="1"/>
    <xf numFmtId="0" fontId="1" fillId="0" borderId="0" xfId="8" applyFont="1" applyAlignment="1" applyProtection="1">
      <alignment wrapText="1"/>
      <protection locked="0"/>
    </xf>
    <xf numFmtId="0" fontId="1" fillId="0" borderId="0" xfId="8" applyFont="1" applyProtection="1">
      <protection locked="0"/>
    </xf>
    <xf numFmtId="0" fontId="1" fillId="0" borderId="0" xfId="8" applyFont="1"/>
    <xf numFmtId="0" fontId="1" fillId="0" borderId="0" xfId="8" applyFont="1" applyAlignment="1">
      <alignment horizontal="center"/>
    </xf>
    <xf numFmtId="0" fontId="1" fillId="0" borderId="0" xfId="8" applyFont="1" applyAlignment="1" applyProtection="1">
      <alignment horizontal="center"/>
      <protection locked="0"/>
    </xf>
    <xf numFmtId="0" fontId="1" fillId="0" borderId="2" xfId="8" applyFont="1" applyBorder="1" applyAlignment="1">
      <alignment horizontal="center"/>
    </xf>
    <xf numFmtId="0" fontId="1" fillId="0" borderId="8" xfId="8" applyFont="1" applyBorder="1" applyAlignment="1">
      <alignment horizontal="center"/>
    </xf>
    <xf numFmtId="0" fontId="33" fillId="0" borderId="0" xfId="8" applyFont="1"/>
    <xf numFmtId="0" fontId="33" fillId="0" borderId="0" xfId="8" applyFont="1" applyAlignment="1">
      <alignment horizontal="center"/>
    </xf>
    <xf numFmtId="0" fontId="34" fillId="0" borderId="0" xfId="8" applyFont="1" applyProtection="1">
      <protection locked="0"/>
    </xf>
    <xf numFmtId="0" fontId="6" fillId="0" borderId="0" xfId="1" applyFont="1" applyAlignment="1">
      <alignment horizontal="left" wrapText="1"/>
    </xf>
    <xf numFmtId="0" fontId="6" fillId="0" borderId="0" xfId="8" applyFont="1" applyAlignment="1" applyProtection="1">
      <alignment horizontal="left"/>
      <protection locked="0"/>
    </xf>
    <xf numFmtId="1" fontId="9" fillId="0" borderId="0" xfId="8" applyNumberFormat="1" applyFont="1" applyAlignment="1">
      <alignment horizontal="left"/>
    </xf>
    <xf numFmtId="0" fontId="34" fillId="0" borderId="0" xfId="8" applyFont="1" applyAlignment="1" applyProtection="1">
      <alignment horizontal="center" wrapText="1"/>
      <protection locked="0"/>
    </xf>
    <xf numFmtId="0" fontId="6" fillId="0" borderId="0" xfId="1" applyFont="1" applyAlignment="1">
      <alignment horizontal="left" wrapText="1"/>
    </xf>
    <xf numFmtId="0" fontId="26" fillId="0" borderId="0" xfId="9" applyFont="1" applyAlignment="1">
      <alignment horizontal="left" wrapText="1"/>
    </xf>
    <xf numFmtId="0" fontId="28" fillId="0" borderId="0" xfId="9" applyFont="1" applyAlignment="1">
      <alignment horizontal="left" wrapText="1"/>
    </xf>
    <xf numFmtId="0" fontId="30" fillId="0" borderId="0" xfId="8" applyFont="1" applyAlignment="1">
      <alignment horizontal="center" vertical="center"/>
    </xf>
    <xf numFmtId="0" fontId="17" fillId="3" borderId="3" xfId="3" applyFont="1" applyFill="1" applyBorder="1" applyAlignment="1">
      <alignment horizontal="right" vertical="center" wrapText="1"/>
    </xf>
    <xf numFmtId="0" fontId="19" fillId="0" borderId="5" xfId="1" applyFont="1" applyBorder="1" applyAlignment="1">
      <alignment horizontal="left" vertical="center" wrapText="1"/>
    </xf>
    <xf numFmtId="0" fontId="20" fillId="0" borderId="6" xfId="1" applyFont="1" applyBorder="1" applyAlignment="1">
      <alignment horizontal="left" vertical="center" wrapText="1"/>
    </xf>
    <xf numFmtId="0" fontId="19" fillId="0" borderId="7" xfId="1" applyFont="1" applyBorder="1" applyAlignment="1">
      <alignment horizontal="left" vertical="center" wrapText="1"/>
    </xf>
    <xf numFmtId="0" fontId="22" fillId="0" borderId="5" xfId="3" applyFont="1" applyBorder="1" applyAlignment="1">
      <alignment horizontal="left" vertical="center" wrapText="1"/>
    </xf>
  </cellXfs>
  <cellStyles count="11">
    <cellStyle name="Excel Built-in Normal" xfId="7" xr:uid="{3229A938-7EBA-4764-A53C-F91247C7E275}"/>
    <cellStyle name="Normal" xfId="0" builtinId="0"/>
    <cellStyle name="Normal 2" xfId="3" xr:uid="{F6CD15F2-6106-4A74-A9B0-196F2812BCB2}"/>
    <cellStyle name="Normal 2 2" xfId="10" xr:uid="{D84F8CE2-4773-4465-9420-48A3522B8C3F}"/>
    <cellStyle name="Normal 2 3 2 2" xfId="4" xr:uid="{AF90FA21-87F5-4A2A-B848-8B651A7D51E2}"/>
    <cellStyle name="Normal 2 5 2" xfId="5" xr:uid="{6EBB28F3-C24C-40CE-8F31-3F02EE41C8D0}"/>
    <cellStyle name="Normal 3" xfId="8" xr:uid="{B20E774E-F59D-4216-8C12-20A9D53E4D1C}"/>
    <cellStyle name="Normal 3 2" xfId="9" xr:uid="{25E138ED-AAF4-45E6-B8BB-A01087987F91}"/>
    <cellStyle name="Normal 4" xfId="1" xr:uid="{63EEBBA0-3FED-4F49-9BEC-DBE461A12742}"/>
    <cellStyle name="Normal 4 2" xfId="2" xr:uid="{8B40F166-AAA1-4136-96AC-2194D662DCD5}"/>
    <cellStyle name="Normal 5 2" xfId="6" xr:uid="{334CEE2C-4C8D-42B5-BB27-B30EC99D3022}"/>
  </cellStyles>
  <dxfs count="26">
    <dxf>
      <font>
        <strike val="0"/>
        <outline val="0"/>
        <shadow val="0"/>
        <u val="none"/>
        <vertAlign val="baseline"/>
        <sz val="11"/>
        <color theme="1"/>
        <name val="Calibri"/>
        <family val="2"/>
        <charset val="186"/>
        <scheme val="minor"/>
      </font>
      <numFmt numFmtId="0" formatCode="General"/>
      <alignment horizontal="center"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1"/>
        <color theme="1"/>
        <name val="Calibri"/>
        <family val="2"/>
        <charset val="186"/>
        <scheme val="minor"/>
      </font>
      <numFmt numFmtId="0" formatCode="General"/>
      <alignment horizontal="center" vertical="bottom" textRotation="0" wrapText="0" indent="0" justifyLastLine="0" shrinkToFit="0" readingOrder="0"/>
    </dxf>
    <dxf>
      <font>
        <strike val="0"/>
        <outline val="0"/>
        <shadow val="0"/>
        <u val="none"/>
        <vertAlign val="baseline"/>
        <sz val="11"/>
        <color theme="1"/>
        <name val="Calibri"/>
        <family val="2"/>
        <charset val="186"/>
        <scheme val="minor"/>
      </font>
      <numFmt numFmtId="0" formatCode="General"/>
      <alignment horizontal="center" vertical="bottom" textRotation="0" wrapText="0" indent="0" justifyLastLine="0" shrinkToFit="0" readingOrder="0"/>
      <protection locked="1" hidden="0"/>
    </dxf>
    <dxf>
      <font>
        <strike val="0"/>
        <outline val="0"/>
        <shadow val="0"/>
        <u val="none"/>
        <vertAlign val="baseline"/>
        <sz val="11"/>
        <color theme="1"/>
        <name val="Calibri"/>
        <family val="2"/>
        <charset val="186"/>
        <scheme val="minor"/>
      </font>
      <alignment horizontal="center" vertical="bottom" textRotation="0" wrapText="0" indent="0" justifyLastLine="0" shrinkToFit="0" readingOrder="0"/>
      <border diagonalUp="0" diagonalDown="0" outline="0">
        <left style="medium">
          <color indexed="64"/>
        </left>
        <right/>
        <top/>
        <bottom/>
      </border>
    </dxf>
    <dxf>
      <font>
        <strike val="0"/>
        <outline val="0"/>
        <shadow val="0"/>
        <u val="none"/>
        <vertAlign val="baseline"/>
        <sz val="11"/>
        <color theme="1"/>
        <name val="Calibri"/>
        <family val="2"/>
        <charset val="186"/>
        <scheme val="minor"/>
      </font>
      <alignment horizontal="center" vertical="bottom" textRotation="0" wrapText="0" indent="0" justifyLastLine="0" shrinkToFit="0" readingOrder="0"/>
      <protection locked="0" hidden="0"/>
    </dxf>
    <dxf>
      <font>
        <strike val="0"/>
        <outline val="0"/>
        <shadow val="0"/>
        <u val="none"/>
        <vertAlign val="baseline"/>
        <sz val="11"/>
        <color theme="1"/>
        <name val="Calibri"/>
        <family val="2"/>
        <charset val="186"/>
        <scheme val="minor"/>
      </font>
      <alignment horizontal="center" vertical="bottom" textRotation="0" wrapText="0" indent="0" justifyLastLine="0" shrinkToFit="0" readingOrder="0"/>
      <protection locked="0" hidden="0"/>
    </dxf>
    <dxf>
      <font>
        <strike val="0"/>
        <outline val="0"/>
        <shadow val="0"/>
        <u val="none"/>
        <vertAlign val="baseline"/>
        <sz val="11"/>
        <color theme="1"/>
        <name val="Calibri"/>
        <family val="2"/>
        <charset val="186"/>
        <scheme val="minor"/>
      </font>
      <numFmt numFmtId="0" formatCode="General"/>
      <alignment horizontal="center" vertical="bottom" textRotation="0" wrapText="0" indent="0" justifyLastLine="0" shrinkToFit="0" readingOrder="0"/>
      <protection locked="1" hidden="0"/>
    </dxf>
    <dxf>
      <font>
        <strike val="0"/>
        <outline val="0"/>
        <shadow val="0"/>
        <u val="none"/>
        <vertAlign val="baseline"/>
        <sz val="11"/>
        <color theme="1"/>
        <name val="Calibri"/>
        <family val="2"/>
        <charset val="186"/>
        <scheme val="minor"/>
      </font>
      <alignment textRotation="0" wrapText="1" indent="0" justifyLastLine="0" shrinkToFit="0" readingOrder="0"/>
      <protection locked="0" hidden="0"/>
    </dxf>
    <dxf>
      <font>
        <strike val="0"/>
        <outline val="0"/>
        <shadow val="0"/>
        <u val="none"/>
        <vertAlign val="baseline"/>
        <sz val="11"/>
        <color theme="1"/>
        <name val="Calibri"/>
        <family val="2"/>
        <charset val="186"/>
        <scheme val="minor"/>
      </font>
      <numFmt numFmtId="0" formatCode="General"/>
      <protection locked="1" hidden="0"/>
    </dxf>
    <dxf>
      <font>
        <strike val="0"/>
        <outline val="0"/>
        <shadow val="0"/>
        <u val="none"/>
        <vertAlign val="baseline"/>
        <sz val="11"/>
        <color theme="1"/>
        <name val="Calibri"/>
        <family val="2"/>
        <charset val="186"/>
        <scheme val="minor"/>
      </font>
      <numFmt numFmtId="0" formatCode="General"/>
      <protection locked="1" hidden="0"/>
    </dxf>
    <dxf>
      <font>
        <strike val="0"/>
        <outline val="0"/>
        <shadow val="0"/>
        <u val="none"/>
        <vertAlign val="baseline"/>
        <sz val="11"/>
        <color theme="1"/>
        <name val="Calibri"/>
        <family val="2"/>
        <charset val="186"/>
        <scheme val="minor"/>
      </font>
      <protection locked="0" hidden="0"/>
    </dxf>
    <dxf>
      <font>
        <strike val="0"/>
        <outline val="0"/>
        <shadow val="0"/>
        <u val="none"/>
        <vertAlign val="baseline"/>
        <sz val="11"/>
        <color theme="1"/>
        <name val="Calibri"/>
        <family val="2"/>
        <charset val="186"/>
        <scheme val="minor"/>
      </font>
      <protection locked="0" hidden="0"/>
    </dxf>
    <dxf>
      <protection locked="0" hidden="0"/>
    </dxf>
    <dxf>
      <font>
        <strike val="0"/>
        <outline val="0"/>
        <shadow val="0"/>
        <u val="none"/>
        <vertAlign val="baseline"/>
        <sz val="11"/>
        <color theme="1"/>
        <name val="Calibri"/>
        <family val="2"/>
        <charset val="186"/>
        <scheme val="minor"/>
      </font>
      <numFmt numFmtId="0" formatCode="General"/>
      <alignment horizontal="center"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1"/>
        <color theme="1"/>
        <name val="Calibri"/>
        <family val="2"/>
        <charset val="186"/>
        <scheme val="minor"/>
      </font>
      <numFmt numFmtId="0" formatCode="General"/>
      <alignment horizontal="center" vertical="bottom" textRotation="0" wrapText="0" indent="0" justifyLastLine="0" shrinkToFit="0" readingOrder="0"/>
    </dxf>
    <dxf>
      <font>
        <strike val="0"/>
        <outline val="0"/>
        <shadow val="0"/>
        <u val="none"/>
        <vertAlign val="baseline"/>
        <sz val="11"/>
        <color theme="1"/>
        <name val="Calibri"/>
        <family val="2"/>
        <charset val="186"/>
        <scheme val="minor"/>
      </font>
      <numFmt numFmtId="0" formatCode="General"/>
      <alignment horizontal="center" vertical="bottom" textRotation="0" wrapText="0" indent="0" justifyLastLine="0" shrinkToFit="0" readingOrder="0"/>
      <protection locked="1" hidden="0"/>
    </dxf>
    <dxf>
      <font>
        <strike val="0"/>
        <outline val="0"/>
        <shadow val="0"/>
        <u val="none"/>
        <vertAlign val="baseline"/>
        <sz val="11"/>
        <color theme="1"/>
        <name val="Calibri"/>
        <family val="2"/>
        <charset val="186"/>
        <scheme val="minor"/>
      </font>
      <alignment horizontal="center" vertical="bottom" textRotation="0" wrapText="0" indent="0" justifyLastLine="0" shrinkToFit="0" readingOrder="0"/>
      <border diagonalUp="0" diagonalDown="0" outline="0">
        <left style="medium">
          <color indexed="64"/>
        </left>
        <right/>
        <top/>
        <bottom/>
      </border>
    </dxf>
    <dxf>
      <font>
        <strike val="0"/>
        <outline val="0"/>
        <shadow val="0"/>
        <u val="none"/>
        <vertAlign val="baseline"/>
        <sz val="11"/>
        <color theme="1"/>
        <name val="Calibri"/>
        <family val="2"/>
        <charset val="186"/>
        <scheme val="minor"/>
      </font>
      <alignment horizontal="center" vertical="bottom" textRotation="0" wrapText="0" indent="0" justifyLastLine="0" shrinkToFit="0" readingOrder="0"/>
      <protection locked="0" hidden="0"/>
    </dxf>
    <dxf>
      <font>
        <strike val="0"/>
        <outline val="0"/>
        <shadow val="0"/>
        <u val="none"/>
        <vertAlign val="baseline"/>
        <sz val="11"/>
        <color theme="1"/>
        <name val="Calibri"/>
        <family val="2"/>
        <charset val="186"/>
        <scheme val="minor"/>
      </font>
      <alignment horizontal="center" vertical="bottom" textRotation="0" wrapText="0" indent="0" justifyLastLine="0" shrinkToFit="0" readingOrder="0"/>
      <protection locked="0" hidden="0"/>
    </dxf>
    <dxf>
      <font>
        <strike val="0"/>
        <outline val="0"/>
        <shadow val="0"/>
        <u val="none"/>
        <vertAlign val="baseline"/>
        <sz val="11"/>
        <color theme="1"/>
        <name val="Calibri"/>
        <family val="2"/>
        <charset val="186"/>
        <scheme val="minor"/>
      </font>
      <numFmt numFmtId="0" formatCode="General"/>
      <alignment horizontal="center" vertical="bottom" textRotation="0" wrapText="0" indent="0" justifyLastLine="0" shrinkToFit="0" readingOrder="0"/>
      <protection locked="1" hidden="0"/>
    </dxf>
    <dxf>
      <font>
        <strike val="0"/>
        <outline val="0"/>
        <shadow val="0"/>
        <u val="none"/>
        <vertAlign val="baseline"/>
        <sz val="11"/>
        <color theme="1"/>
        <name val="Calibri"/>
        <family val="2"/>
        <charset val="186"/>
        <scheme val="minor"/>
      </font>
      <alignment textRotation="0" wrapText="1" indent="0" justifyLastLine="0" shrinkToFit="0" readingOrder="0"/>
      <protection locked="0" hidden="0"/>
    </dxf>
    <dxf>
      <font>
        <strike val="0"/>
        <outline val="0"/>
        <shadow val="0"/>
        <u val="none"/>
        <vertAlign val="baseline"/>
        <sz val="11"/>
        <color theme="1"/>
        <name val="Calibri"/>
        <family val="2"/>
        <charset val="186"/>
        <scheme val="minor"/>
      </font>
      <numFmt numFmtId="0" formatCode="General"/>
      <protection locked="1" hidden="0"/>
    </dxf>
    <dxf>
      <font>
        <strike val="0"/>
        <outline val="0"/>
        <shadow val="0"/>
        <u val="none"/>
        <vertAlign val="baseline"/>
        <sz val="11"/>
        <color theme="1"/>
        <name val="Calibri"/>
        <family val="2"/>
        <charset val="186"/>
        <scheme val="minor"/>
      </font>
      <numFmt numFmtId="0" formatCode="General"/>
      <protection locked="1" hidden="0"/>
    </dxf>
    <dxf>
      <font>
        <strike val="0"/>
        <outline val="0"/>
        <shadow val="0"/>
        <u val="none"/>
        <vertAlign val="baseline"/>
        <sz val="11"/>
        <color theme="1"/>
        <name val="Calibri"/>
        <family val="2"/>
        <charset val="186"/>
        <scheme val="minor"/>
      </font>
      <protection locked="0" hidden="0"/>
    </dxf>
    <dxf>
      <font>
        <strike val="0"/>
        <outline val="0"/>
        <shadow val="0"/>
        <u val="none"/>
        <vertAlign val="baseline"/>
        <sz val="11"/>
        <color rgb="FF000000"/>
        <name val="Calibri"/>
        <family val="2"/>
        <charset val="186"/>
        <scheme val="none"/>
      </font>
      <protection locked="0" hidden="0"/>
    </dxf>
    <dxf>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2</xdr:col>
      <xdr:colOff>828675</xdr:colOff>
      <xdr:row>4</xdr:row>
      <xdr:rowOff>0</xdr:rowOff>
    </xdr:from>
    <xdr:ext cx="304800" cy="304800"/>
    <xdr:sp macro="" textlink="">
      <xdr:nvSpPr>
        <xdr:cNvPr id="2" name="AutoShape 4">
          <a:extLst>
            <a:ext uri="{FF2B5EF4-FFF2-40B4-BE49-F238E27FC236}">
              <a16:creationId xmlns:a16="http://schemas.microsoft.com/office/drawing/2014/main" id="{34C4FBAC-76C3-49EE-A809-84A4FADEAED6}"/>
            </a:ext>
          </a:extLst>
        </xdr:cNvPr>
        <xdr:cNvSpPr>
          <a:spLocks noChangeAspect="1" noChangeArrowheads="1"/>
        </xdr:cNvSpPr>
      </xdr:nvSpPr>
      <xdr:spPr bwMode="auto">
        <a:xfrm>
          <a:off x="5648325" y="127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828675</xdr:colOff>
      <xdr:row>2</xdr:row>
      <xdr:rowOff>638175</xdr:rowOff>
    </xdr:from>
    <xdr:ext cx="304800" cy="304800"/>
    <xdr:sp macro="" textlink="">
      <xdr:nvSpPr>
        <xdr:cNvPr id="3" name="AutoShape 4">
          <a:extLst>
            <a:ext uri="{FF2B5EF4-FFF2-40B4-BE49-F238E27FC236}">
              <a16:creationId xmlns:a16="http://schemas.microsoft.com/office/drawing/2014/main" id="{B8620018-EA88-4089-B71B-D9B411E2E2BA}"/>
            </a:ext>
          </a:extLst>
        </xdr:cNvPr>
        <xdr:cNvSpPr>
          <a:spLocks noChangeAspect="1" noChangeArrowheads="1"/>
        </xdr:cNvSpPr>
      </xdr:nvSpPr>
      <xdr:spPr bwMode="auto">
        <a:xfrm>
          <a:off x="5648325" y="1006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2</xdr:col>
      <xdr:colOff>828675</xdr:colOff>
      <xdr:row>4</xdr:row>
      <xdr:rowOff>0</xdr:rowOff>
    </xdr:from>
    <xdr:ext cx="304800" cy="304800"/>
    <xdr:sp macro="" textlink="">
      <xdr:nvSpPr>
        <xdr:cNvPr id="3" name="AutoShape 4">
          <a:extLst>
            <a:ext uri="{FF2B5EF4-FFF2-40B4-BE49-F238E27FC236}">
              <a16:creationId xmlns:a16="http://schemas.microsoft.com/office/drawing/2014/main" id="{5EE4BC3F-629D-47B0-8C7B-712E89A989D5}"/>
            </a:ext>
          </a:extLst>
        </xdr:cNvPr>
        <xdr:cNvSpPr>
          <a:spLocks noChangeAspect="1" noChangeArrowheads="1"/>
        </xdr:cNvSpPr>
      </xdr:nvSpPr>
      <xdr:spPr bwMode="auto">
        <a:xfrm>
          <a:off x="5362575" y="628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828675</xdr:colOff>
      <xdr:row>2</xdr:row>
      <xdr:rowOff>638175</xdr:rowOff>
    </xdr:from>
    <xdr:ext cx="304800" cy="304800"/>
    <xdr:sp macro="" textlink="">
      <xdr:nvSpPr>
        <xdr:cNvPr id="4" name="AutoShape 4">
          <a:extLst>
            <a:ext uri="{FF2B5EF4-FFF2-40B4-BE49-F238E27FC236}">
              <a16:creationId xmlns:a16="http://schemas.microsoft.com/office/drawing/2014/main" id="{CE77A87A-A815-44F3-936B-E39F627AF88E}"/>
            </a:ext>
          </a:extLst>
        </xdr:cNvPr>
        <xdr:cNvSpPr>
          <a:spLocks noChangeAspect="1" noChangeArrowheads="1"/>
        </xdr:cNvSpPr>
      </xdr:nvSpPr>
      <xdr:spPr bwMode="auto">
        <a:xfrm>
          <a:off x="5362575" y="238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0D9BE66-6171-4B74-B88F-6B93BEA25B3C}" name="Table13" displayName="Table13" ref="A5:K9" totalsRowShown="0" headerRowDxfId="25" dataDxfId="24">
  <autoFilter ref="A5:K9" xr:uid="{DDAB47C3-C9A9-4C27-A07F-9F2C39D1784F}"/>
  <sortState xmlns:xlrd2="http://schemas.microsoft.com/office/spreadsheetml/2017/richdata2" ref="A6:K9">
    <sortCondition ref="A5:A9"/>
  </sortState>
  <tableColumns count="11">
    <tableColumn id="2" xr3:uid="{9233E4F0-F45B-4D68-889B-ADE473042F1D}" name="Adrese" dataDxfId="23"/>
    <tableColumn id="3" xr3:uid="{A1A9E4D9-65C4-4F33-90DE-65605A2945FD}" name="Kadastra apzīmējums" dataDxfId="22"/>
    <tableColumn id="4" xr3:uid="{2699263B-EFCD-4E55-A2AB-213FF5705EF9}" name="Adreses PIN" dataDxfId="21"/>
    <tableColumn id="15" xr3:uid="{C44F8A87-E535-494D-B94B-BCAF7C83ECFE}" name="Sniegtais pakalpojums" dataDxfId="20"/>
    <tableColumn id="7" xr3:uid="{C2A93C50-67D0-4405-819F-A715532E5953}" name="Produkta kods" dataDxfId="19"/>
    <tableColumn id="9" xr3:uid="{84537493-4992-4FE3-856A-B90B151480F3}" name="Periodiskums" dataDxfId="18"/>
    <tableColumn id="12" xr3:uid="{34D91EC0-E19B-42BE-80C8-028909A3F4E1}" name="Apkopju skaits gadā" dataDxfId="17" dataCellStyle="Normal 3"/>
    <tableColumn id="5" xr3:uid="{A205935A-CEB0-4FC8-A196-CE124FA32682}" name="Vienas apkopes_x000a_ laika norma,_x000a_cilv/h" dataDxfId="16" dataCellStyle="Normal 3"/>
    <tableColumn id="13" xr3:uid="{78696888-C6C1-4CF3-804B-CB85AA677F23}" name="Darba stundas likme,_x000a_EUR bez PVN" dataDxfId="15"/>
    <tableColumn id="6" xr3:uid="{724D0301-8E82-46D5-ACAA-7B8412B216BF}" name="Vienas apkopes reizes cena,_x000a_EUR bez PVN" dataDxfId="14" dataCellStyle="Normal 3">
      <calculatedColumnFormula>Table13[[#This Row],[Darba stundas likme,
EUR bez PVN]]*Table13[[#This Row],[Vienas apkopes
 laika norma,
cilv/h]]</calculatedColumnFormula>
    </tableColumn>
    <tableColumn id="8" xr3:uid="{A3942DE2-291F-4DE0-AAE4-1422EE2051B0}" name="Cena gadā,_x000a_EUR bez PVN" dataDxfId="13" dataCellStyle="Normal 3">
      <calculatedColumnFormula>Table13[[#This Row],[Vienas apkopes reizes cena,
EUR bez PVN]]*Table13[[#This Row],[Apkopju skaits gadā]]</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F8CA51C-4541-4F52-80AE-19A80261FEBB}" name="Table1" displayName="Table1" ref="A5:K27" totalsRowShown="0" headerRowDxfId="12" dataDxfId="11">
  <autoFilter ref="A5:K27" xr:uid="{DDAB47C3-C9A9-4C27-A07F-9F2C39D1784F}"/>
  <sortState xmlns:xlrd2="http://schemas.microsoft.com/office/spreadsheetml/2017/richdata2" ref="A6:K27">
    <sortCondition ref="A5:A27"/>
  </sortState>
  <tableColumns count="11">
    <tableColumn id="2" xr3:uid="{643C6544-B251-417B-937E-273C1B1C6366}" name="Adrese" dataDxfId="10"/>
    <tableColumn id="3" xr3:uid="{81BDAEFF-795F-45A0-A3D1-A60A56722509}" name="Kadastra apzīmējums" dataDxfId="9"/>
    <tableColumn id="4" xr3:uid="{BC0A2B27-8F65-49C7-AB70-6F8428042B02}" name="Adreses PIN" dataDxfId="8"/>
    <tableColumn id="15" xr3:uid="{C62E8F49-551B-4FD9-BC03-F814E0115EA6}" name="Sniegtais pakalpojums" dataDxfId="7"/>
    <tableColumn id="7" xr3:uid="{C3B70135-E3CE-4590-BED3-881E974D61E4}" name="Produkta kods" dataDxfId="6"/>
    <tableColumn id="9" xr3:uid="{9F6A79B1-8E4B-4122-999A-9812511DB3DC}" name="Periodiskums" dataDxfId="5"/>
    <tableColumn id="12" xr3:uid="{23CA90A7-D1E4-4F42-9D8A-16B668F8DF4D}" name="Apkopju skaits gadā" dataDxfId="4" dataCellStyle="Normal 3"/>
    <tableColumn id="5" xr3:uid="{2B1D2735-8A70-4200-84A9-DCA367D10444}" name="Vienas apkopes_x000a_ laika norma,_x000a_cilv/h" dataDxfId="3" dataCellStyle="Normal 3"/>
    <tableColumn id="13" xr3:uid="{7DDB95F1-737D-4A67-89A9-74E6970A3A17}" name="Darba stundas likme,_x000a_EUR bez PVN" dataDxfId="2"/>
    <tableColumn id="6" xr3:uid="{14BB8656-22B9-4A59-BDAE-1897B1A202DA}" name="Vienas apkopes reizes cena,_x000a_EUR bez PVN" dataDxfId="1" dataCellStyle="Normal 3">
      <calculatedColumnFormula>Table1[[#This Row],[Darba stundas likme,
EUR bez PVN]]*Table1[[#This Row],[Vienas apkopes
 laika norma,
cilv/h]]</calculatedColumnFormula>
    </tableColumn>
    <tableColumn id="8" xr3:uid="{F753DC15-2D5E-4B7E-B91D-AAE6C3660902}" name="Cena gadā,_x000a_EUR bez PVN" dataDxfId="0" dataCellStyle="Normal 3">
      <calculatedColumnFormula>Table1[[#This Row],[Vienas apkopes reizes cena,
EUR bez PVN]]*Table1[[#This Row],[Apkopju skaits gadā]]</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7668C-4832-4564-A0B5-1BD804348F12}">
  <sheetPr>
    <tabColor rgb="FF7030A0"/>
  </sheetPr>
  <dimension ref="A1:N42"/>
  <sheetViews>
    <sheetView showWhiteSpace="0" zoomScale="85" zoomScaleNormal="85" workbookViewId="0">
      <selection activeCell="A6" sqref="A6:XFD7"/>
    </sheetView>
  </sheetViews>
  <sheetFormatPr defaultColWidth="8.7265625" defaultRowHeight="14.5" x14ac:dyDescent="0.35"/>
  <cols>
    <col min="1" max="1" width="45.26953125" style="45" customWidth="1"/>
    <col min="2" max="2" width="23.7265625" style="50" customWidth="1"/>
    <col min="3" max="3" width="20.453125" style="50" customWidth="1"/>
    <col min="4" max="4" width="74.81640625" style="51" customWidth="1"/>
    <col min="5" max="5" width="18.81640625" style="48" customWidth="1"/>
    <col min="6" max="6" width="23.81640625" style="49" customWidth="1"/>
    <col min="7" max="7" width="23" customWidth="1"/>
    <col min="8" max="11" width="18.81640625" style="48" customWidth="1"/>
    <col min="12" max="12" width="16.1796875" style="48" customWidth="1"/>
    <col min="13" max="13" width="16.453125" style="50" hidden="1" customWidth="1"/>
    <col min="14" max="14" width="16.81640625" style="50" customWidth="1"/>
    <col min="15" max="15" width="15.1796875" style="45" customWidth="1"/>
    <col min="16" max="16384" width="8.7265625" style="45"/>
  </cols>
  <sheetData>
    <row r="1" spans="1:14" x14ac:dyDescent="0.35">
      <c r="D1" s="91"/>
      <c r="E1" s="79"/>
      <c r="F1" s="70"/>
      <c r="G1" s="12"/>
      <c r="H1" s="88" t="s">
        <v>62</v>
      </c>
      <c r="I1" s="89"/>
      <c r="J1" s="89"/>
      <c r="K1" s="79"/>
    </row>
    <row r="2" spans="1:14" x14ac:dyDescent="0.35">
      <c r="D2" s="91"/>
      <c r="E2" s="79"/>
      <c r="F2" s="70"/>
      <c r="G2" s="12"/>
      <c r="H2" s="80"/>
      <c r="I2" s="89"/>
      <c r="J2" s="89"/>
      <c r="K2" s="79"/>
    </row>
    <row r="3" spans="1:14" ht="55" thickBot="1" x14ac:dyDescent="0.5">
      <c r="A3" s="41" t="s">
        <v>61</v>
      </c>
      <c r="B3" s="41"/>
      <c r="C3" s="41"/>
      <c r="D3" s="42"/>
      <c r="E3" s="84"/>
      <c r="F3" s="94"/>
      <c r="G3" s="94"/>
      <c r="H3" s="84"/>
      <c r="I3" s="84"/>
      <c r="J3" s="84"/>
      <c r="K3" s="84"/>
      <c r="L3" s="45"/>
      <c r="M3" s="45"/>
      <c r="N3" s="45"/>
    </row>
    <row r="4" spans="1:14" ht="16" thickBot="1" x14ac:dyDescent="0.4">
      <c r="A4" s="95" t="s">
        <v>71</v>
      </c>
      <c r="B4" s="46"/>
      <c r="C4" s="46"/>
      <c r="D4" s="47"/>
      <c r="G4" s="45"/>
      <c r="H4" s="85" t="s">
        <v>64</v>
      </c>
      <c r="I4" s="86"/>
      <c r="J4" s="86"/>
      <c r="K4" s="87"/>
      <c r="L4" s="50"/>
      <c r="M4" s="45"/>
      <c r="N4" s="45"/>
    </row>
    <row r="5" spans="1:14" ht="43.5" x14ac:dyDescent="0.35">
      <c r="A5" s="71" t="s">
        <v>33</v>
      </c>
      <c r="B5" s="72" t="s">
        <v>34</v>
      </c>
      <c r="C5" s="72" t="s">
        <v>35</v>
      </c>
      <c r="D5" s="73" t="s">
        <v>36</v>
      </c>
      <c r="E5" s="74" t="s">
        <v>37</v>
      </c>
      <c r="F5" s="75" t="s">
        <v>0</v>
      </c>
      <c r="G5" s="76" t="s">
        <v>57</v>
      </c>
      <c r="H5" s="81" t="s">
        <v>63</v>
      </c>
      <c r="I5" s="77" t="s">
        <v>58</v>
      </c>
      <c r="J5" s="77" t="s">
        <v>59</v>
      </c>
      <c r="K5" s="78" t="s">
        <v>60</v>
      </c>
      <c r="L5" s="45"/>
      <c r="M5" s="45"/>
      <c r="N5" s="45"/>
    </row>
    <row r="6" spans="1:14" x14ac:dyDescent="0.35">
      <c r="A6" s="89"/>
      <c r="B6" s="90"/>
      <c r="C6" s="90"/>
      <c r="D6" s="91" t="s">
        <v>7</v>
      </c>
      <c r="E6" s="79" t="s">
        <v>45</v>
      </c>
      <c r="F6" s="70" t="s">
        <v>44</v>
      </c>
      <c r="G6" s="70">
        <v>2</v>
      </c>
      <c r="H6" s="92"/>
      <c r="I6" s="79"/>
      <c r="J6" s="79">
        <f>Table13[[#This Row],[Darba stundas likme,
EUR bez PVN]]*Table13[[#This Row],[Vienas apkopes
 laika norma,
cilv/h]]</f>
        <v>0</v>
      </c>
      <c r="K6" s="93">
        <f>Table13[[#This Row],[Vienas apkopes reizes cena,
EUR bez PVN]]*Table13[[#This Row],[Apkopju skaits gadā]]</f>
        <v>0</v>
      </c>
      <c r="L6" s="45"/>
      <c r="M6" s="45"/>
      <c r="N6" s="45"/>
    </row>
    <row r="7" spans="1:14" x14ac:dyDescent="0.35">
      <c r="A7" s="97"/>
      <c r="B7" s="98"/>
      <c r="C7" s="98"/>
      <c r="D7" s="96" t="s">
        <v>8</v>
      </c>
      <c r="E7" s="99" t="s">
        <v>46</v>
      </c>
      <c r="F7" s="100" t="s">
        <v>38</v>
      </c>
      <c r="G7" s="100">
        <v>12</v>
      </c>
      <c r="H7" s="101"/>
      <c r="I7" s="99"/>
      <c r="J7" s="99">
        <f>Table13[[#This Row],[Darba stundas likme,
EUR bez PVN]]*Table13[[#This Row],[Vienas apkopes
 laika norma,
cilv/h]]</f>
        <v>0</v>
      </c>
      <c r="K7" s="102">
        <f>Table13[[#This Row],[Vienas apkopes reizes cena,
EUR bez PVN]]*Table13[[#This Row],[Apkopju skaits gadā]]</f>
        <v>0</v>
      </c>
      <c r="L7" s="45"/>
      <c r="M7" s="45"/>
      <c r="N7" s="45"/>
    </row>
    <row r="8" spans="1:14" x14ac:dyDescent="0.35">
      <c r="A8" s="97"/>
      <c r="B8" s="98"/>
      <c r="C8" s="98"/>
      <c r="D8" s="96" t="s">
        <v>8</v>
      </c>
      <c r="E8" s="99" t="s">
        <v>46</v>
      </c>
      <c r="F8" s="100" t="s">
        <v>39</v>
      </c>
      <c r="G8" s="100">
        <v>4</v>
      </c>
      <c r="H8" s="101"/>
      <c r="I8" s="99"/>
      <c r="J8" s="99">
        <f>Table13[[#This Row],[Darba stundas likme,
EUR bez PVN]]*Table13[[#This Row],[Vienas apkopes
 laika norma,
cilv/h]]</f>
        <v>0</v>
      </c>
      <c r="K8" s="102">
        <f>Table13[[#This Row],[Vienas apkopes reizes cena,
EUR bez PVN]]*Table13[[#This Row],[Apkopju skaits gadā]]</f>
        <v>0</v>
      </c>
      <c r="L8" s="45"/>
      <c r="M8" s="45"/>
      <c r="N8" s="45"/>
    </row>
    <row r="9" spans="1:14" x14ac:dyDescent="0.35">
      <c r="A9" s="97"/>
      <c r="B9" s="98"/>
      <c r="C9" s="98"/>
      <c r="D9" s="96" t="s">
        <v>8</v>
      </c>
      <c r="E9" s="99" t="s">
        <v>46</v>
      </c>
      <c r="F9" s="100" t="s">
        <v>42</v>
      </c>
      <c r="G9" s="100">
        <v>1</v>
      </c>
      <c r="H9" s="101"/>
      <c r="I9" s="99"/>
      <c r="J9" s="99">
        <f>Table13[[#This Row],[Darba stundas likme,
EUR bez PVN]]*Table13[[#This Row],[Vienas apkopes
 laika norma,
cilv/h]]</f>
        <v>0</v>
      </c>
      <c r="K9" s="102">
        <f>Table13[[#This Row],[Vienas apkopes reizes cena,
EUR bez PVN]]*Table13[[#This Row],[Apkopju skaits gadā]]</f>
        <v>0</v>
      </c>
      <c r="L9" s="45"/>
      <c r="M9" s="45"/>
      <c r="N9" s="45"/>
    </row>
    <row r="10" spans="1:14" ht="15.5" x14ac:dyDescent="0.35">
      <c r="B10" s="52"/>
      <c r="C10" s="52"/>
      <c r="D10" s="52"/>
      <c r="J10" s="38" t="s">
        <v>83</v>
      </c>
      <c r="K10" s="39">
        <f>SUM(Table13[Cena gadā,
EUR bez PVN])</f>
        <v>0</v>
      </c>
    </row>
    <row r="11" spans="1:14" ht="15.5" x14ac:dyDescent="0.35">
      <c r="H11" s="52"/>
      <c r="J11" s="38" t="s">
        <v>15</v>
      </c>
      <c r="K11" s="40">
        <f>K10*0.21</f>
        <v>0</v>
      </c>
    </row>
    <row r="12" spans="1:14" ht="15.5" x14ac:dyDescent="0.35">
      <c r="H12" s="59"/>
      <c r="J12" s="38" t="s">
        <v>84</v>
      </c>
      <c r="K12" s="39">
        <f>K11+K10</f>
        <v>0</v>
      </c>
    </row>
    <row r="13" spans="1:14" s="103" customFormat="1" ht="67" customHeight="1" x14ac:dyDescent="0.6">
      <c r="A13" s="109" t="s">
        <v>81</v>
      </c>
      <c r="B13" s="109"/>
      <c r="C13" s="109"/>
      <c r="D13" s="109"/>
      <c r="E13" s="109"/>
      <c r="F13" s="109"/>
      <c r="G13" s="109"/>
      <c r="H13" s="109"/>
      <c r="I13" s="109"/>
      <c r="J13" s="109"/>
      <c r="K13" s="109"/>
      <c r="L13" s="104"/>
    </row>
    <row r="14" spans="1:14" ht="60" customHeight="1" x14ac:dyDescent="0.35">
      <c r="A14" s="110" t="s">
        <v>73</v>
      </c>
      <c r="B14" s="110"/>
      <c r="C14" s="110"/>
      <c r="D14" s="110"/>
      <c r="E14" s="110"/>
      <c r="F14" s="110"/>
      <c r="G14" s="110"/>
      <c r="H14" s="110"/>
    </row>
    <row r="15" spans="1:14" x14ac:dyDescent="0.35">
      <c r="A15" s="107" t="s">
        <v>72</v>
      </c>
      <c r="B15" s="106"/>
      <c r="C15" s="106"/>
      <c r="D15" s="106"/>
      <c r="E15" s="106"/>
      <c r="F15" s="106"/>
      <c r="G15" s="106"/>
      <c r="H15" s="106"/>
    </row>
    <row r="16" spans="1:14" s="50" customFormat="1" x14ac:dyDescent="0.35">
      <c r="A16" s="45"/>
      <c r="D16" s="51"/>
      <c r="E16" s="48"/>
      <c r="F16" s="49"/>
      <c r="G16"/>
      <c r="I16" s="48"/>
      <c r="J16" s="48"/>
      <c r="K16" s="48"/>
      <c r="L16" s="48"/>
    </row>
    <row r="17" spans="1:12" s="50" customFormat="1" x14ac:dyDescent="0.35">
      <c r="A17" s="45"/>
      <c r="D17" s="51"/>
      <c r="E17" s="48"/>
      <c r="F17" s="49"/>
      <c r="G17"/>
      <c r="I17" s="48"/>
      <c r="J17" s="48"/>
      <c r="K17" s="48"/>
      <c r="L17" s="48"/>
    </row>
    <row r="18" spans="1:12" s="50" customFormat="1" x14ac:dyDescent="0.35">
      <c r="A18" s="53" t="s">
        <v>53</v>
      </c>
      <c r="D18" s="51"/>
      <c r="E18" s="48"/>
      <c r="F18" s="49"/>
      <c r="G18"/>
      <c r="I18" s="48"/>
      <c r="J18" s="48"/>
      <c r="K18" s="48"/>
      <c r="L18" s="48"/>
    </row>
    <row r="19" spans="1:12" s="50" customFormat="1" x14ac:dyDescent="0.35">
      <c r="A19" s="56" t="s">
        <v>54</v>
      </c>
      <c r="D19" s="51"/>
      <c r="E19" s="48"/>
      <c r="F19" s="49"/>
      <c r="G19"/>
      <c r="I19" s="48"/>
      <c r="J19" s="48"/>
      <c r="K19" s="48"/>
      <c r="L19" s="48"/>
    </row>
    <row r="20" spans="1:12" s="50" customFormat="1" x14ac:dyDescent="0.35">
      <c r="A20" s="57"/>
      <c r="D20" s="51"/>
      <c r="E20" s="48"/>
      <c r="F20" s="49"/>
      <c r="G20"/>
      <c r="I20" s="48"/>
      <c r="J20" s="48"/>
      <c r="K20" s="48"/>
      <c r="L20" s="48"/>
    </row>
    <row r="21" spans="1:12" s="50" customFormat="1" x14ac:dyDescent="0.35">
      <c r="A21" s="57" t="s">
        <v>55</v>
      </c>
      <c r="D21" s="51"/>
      <c r="E21" s="48"/>
      <c r="F21" s="49"/>
      <c r="G21"/>
      <c r="I21" s="48"/>
      <c r="J21" s="48"/>
      <c r="K21" s="48"/>
      <c r="L21" s="48"/>
    </row>
    <row r="22" spans="1:12" s="50" customFormat="1" x14ac:dyDescent="0.35">
      <c r="A22" s="61"/>
      <c r="D22" s="51"/>
      <c r="E22" s="48"/>
      <c r="F22" s="49"/>
      <c r="G22"/>
      <c r="I22" s="48"/>
      <c r="J22" s="48"/>
      <c r="K22" s="48"/>
      <c r="L22" s="48"/>
    </row>
    <row r="23" spans="1:12" s="50" customFormat="1" x14ac:dyDescent="0.35">
      <c r="A23" s="5" t="s">
        <v>87</v>
      </c>
      <c r="D23" s="51"/>
      <c r="E23" s="48"/>
      <c r="F23" s="49"/>
      <c r="G23"/>
      <c r="I23" s="48"/>
      <c r="J23" s="48"/>
      <c r="K23" s="48"/>
      <c r="L23" s="48"/>
    </row>
    <row r="24" spans="1:12" s="50" customFormat="1" x14ac:dyDescent="0.35">
      <c r="A24" s="45"/>
      <c r="D24" s="51"/>
      <c r="E24" s="48"/>
      <c r="F24" s="49"/>
      <c r="G24"/>
      <c r="I24" s="48"/>
      <c r="J24" s="48"/>
      <c r="K24" s="48"/>
      <c r="L24" s="48"/>
    </row>
    <row r="25" spans="1:12" s="50" customFormat="1" x14ac:dyDescent="0.35">
      <c r="A25" s="44" t="s">
        <v>56</v>
      </c>
      <c r="B25" s="43"/>
      <c r="C25" s="43"/>
      <c r="D25" s="82"/>
      <c r="E25" s="43"/>
      <c r="F25" s="44"/>
      <c r="G25" s="83"/>
      <c r="H25" s="43"/>
      <c r="I25" s="43"/>
      <c r="J25" s="43"/>
      <c r="K25" s="43"/>
      <c r="L25" s="48"/>
    </row>
    <row r="26" spans="1:12" s="50" customFormat="1" x14ac:dyDescent="0.35">
      <c r="A26" s="45"/>
      <c r="D26" s="51"/>
      <c r="E26" s="48"/>
      <c r="F26" s="49"/>
      <c r="G26"/>
      <c r="I26" s="48"/>
      <c r="J26" s="48"/>
      <c r="K26" s="48"/>
      <c r="L26" s="48"/>
    </row>
    <row r="27" spans="1:12" s="50" customFormat="1" ht="15.5" x14ac:dyDescent="0.35">
      <c r="A27" s="45"/>
      <c r="B27" s="54"/>
      <c r="C27" s="111"/>
      <c r="D27" s="111"/>
      <c r="E27" s="48"/>
      <c r="F27" s="49"/>
      <c r="G27"/>
      <c r="I27" s="48"/>
      <c r="J27" s="48"/>
      <c r="K27" s="48"/>
      <c r="L27" s="48"/>
    </row>
    <row r="28" spans="1:12" s="50" customFormat="1" ht="15.5" x14ac:dyDescent="0.35">
      <c r="A28" s="45"/>
      <c r="B28" s="57"/>
      <c r="C28" s="58"/>
      <c r="D28" s="55"/>
      <c r="E28" s="48"/>
      <c r="F28" s="49"/>
      <c r="G28"/>
      <c r="I28" s="48"/>
      <c r="J28" s="48"/>
      <c r="K28" s="48"/>
      <c r="L28" s="48"/>
    </row>
    <row r="29" spans="1:12" s="50" customFormat="1" x14ac:dyDescent="0.35">
      <c r="A29" s="45"/>
      <c r="B29" s="57"/>
      <c r="C29" s="46"/>
      <c r="D29" s="46"/>
      <c r="E29" s="44"/>
      <c r="F29" s="44"/>
      <c r="G29"/>
      <c r="I29" s="44"/>
      <c r="J29" s="44"/>
      <c r="K29" s="44"/>
      <c r="L29" s="44"/>
    </row>
    <row r="30" spans="1:12" s="50" customFormat="1" x14ac:dyDescent="0.35">
      <c r="A30" s="45"/>
      <c r="B30" s="57"/>
      <c r="C30" s="60"/>
      <c r="D30" s="46"/>
      <c r="E30" s="48"/>
      <c r="F30" s="49"/>
      <c r="G30"/>
      <c r="I30" s="48"/>
      <c r="J30" s="48"/>
      <c r="K30" s="48"/>
      <c r="L30" s="48"/>
    </row>
    <row r="31" spans="1:12" s="50" customFormat="1" x14ac:dyDescent="0.35">
      <c r="A31" s="45"/>
      <c r="B31" s="57"/>
      <c r="C31" s="112"/>
      <c r="D31" s="112"/>
      <c r="E31" s="48"/>
      <c r="F31" s="49"/>
      <c r="G31"/>
      <c r="I31" s="48"/>
      <c r="J31" s="48"/>
      <c r="K31" s="48"/>
      <c r="L31" s="48"/>
    </row>
    <row r="32" spans="1:12" s="50" customFormat="1" x14ac:dyDescent="0.35">
      <c r="A32" s="45"/>
      <c r="B32" s="57"/>
      <c r="C32" s="62"/>
      <c r="D32" s="63"/>
      <c r="E32" s="48"/>
      <c r="F32" s="49"/>
      <c r="G32"/>
      <c r="I32" s="48"/>
      <c r="J32" s="48"/>
      <c r="K32" s="48"/>
      <c r="L32" s="48"/>
    </row>
    <row r="33" spans="1:14" s="48" customFormat="1" x14ac:dyDescent="0.35">
      <c r="A33" s="113"/>
      <c r="B33" s="113"/>
      <c r="C33" s="113"/>
      <c r="D33" s="113"/>
      <c r="F33" s="49"/>
      <c r="G33"/>
      <c r="M33" s="50"/>
      <c r="N33" s="50"/>
    </row>
    <row r="34" spans="1:14" s="48" customFormat="1" x14ac:dyDescent="0.35">
      <c r="A34" s="45"/>
      <c r="B34" s="50"/>
      <c r="C34" s="50"/>
      <c r="D34" s="45"/>
      <c r="F34" s="49"/>
      <c r="G34"/>
      <c r="M34" s="50"/>
      <c r="N34" s="50"/>
    </row>
    <row r="35" spans="1:14" s="48" customFormat="1" x14ac:dyDescent="0.35">
      <c r="A35" s="64"/>
      <c r="B35" s="65"/>
      <c r="C35" s="66"/>
      <c r="D35" s="45"/>
      <c r="F35" s="49"/>
      <c r="G35"/>
      <c r="M35" s="50"/>
      <c r="N35" s="50"/>
    </row>
    <row r="36" spans="1:14" s="48" customFormat="1" x14ac:dyDescent="0.35">
      <c r="A36" s="108"/>
      <c r="B36" s="108"/>
      <c r="C36" s="108"/>
      <c r="D36" s="45"/>
      <c r="F36" s="49"/>
      <c r="G36"/>
      <c r="M36" s="50"/>
      <c r="N36" s="50"/>
    </row>
    <row r="37" spans="1:14" s="48" customFormat="1" x14ac:dyDescent="0.35">
      <c r="A37" s="67"/>
      <c r="B37" s="65"/>
      <c r="C37" s="66"/>
      <c r="D37" s="45"/>
      <c r="F37" s="49"/>
      <c r="G37"/>
      <c r="M37" s="50"/>
      <c r="N37" s="50"/>
    </row>
    <row r="38" spans="1:14" s="48" customFormat="1" x14ac:dyDescent="0.35">
      <c r="A38" s="67"/>
      <c r="B38" s="65"/>
      <c r="C38" s="66"/>
      <c r="D38" s="45"/>
      <c r="F38" s="49"/>
      <c r="G38"/>
      <c r="M38" s="50"/>
      <c r="N38" s="50"/>
    </row>
    <row r="39" spans="1:14" s="48" customFormat="1" x14ac:dyDescent="0.35">
      <c r="A39" s="67"/>
      <c r="B39" s="68"/>
      <c r="C39" s="66"/>
      <c r="D39" s="45"/>
      <c r="F39" s="49"/>
      <c r="G39"/>
      <c r="M39" s="50"/>
      <c r="N39" s="50"/>
    </row>
    <row r="40" spans="1:14" s="48" customFormat="1" x14ac:dyDescent="0.35">
      <c r="A40" s="69"/>
      <c r="B40" s="65"/>
      <c r="C40" s="66"/>
      <c r="D40" s="45"/>
      <c r="F40" s="49"/>
      <c r="G40"/>
      <c r="M40" s="50"/>
      <c r="N40" s="50"/>
    </row>
    <row r="41" spans="1:14" s="48" customFormat="1" x14ac:dyDescent="0.35">
      <c r="A41" s="45"/>
      <c r="B41" s="50"/>
      <c r="C41" s="50"/>
      <c r="D41" s="45"/>
      <c r="F41" s="49"/>
      <c r="G41"/>
      <c r="M41" s="50"/>
      <c r="N41" s="50"/>
    </row>
    <row r="42" spans="1:14" s="48" customFormat="1" x14ac:dyDescent="0.35">
      <c r="A42" s="44"/>
      <c r="B42" s="44"/>
      <c r="C42" s="44"/>
      <c r="D42" s="44"/>
      <c r="F42" s="49"/>
      <c r="G42"/>
      <c r="M42" s="50"/>
      <c r="N42" s="50"/>
    </row>
  </sheetData>
  <sheetProtection insertRows="0" deleteRows="0" selectLockedCells="1"/>
  <mergeCells count="6">
    <mergeCell ref="A36:C36"/>
    <mergeCell ref="A13:K13"/>
    <mergeCell ref="A14:H14"/>
    <mergeCell ref="C27:D27"/>
    <mergeCell ref="C31:D31"/>
    <mergeCell ref="A33:D33"/>
  </mergeCells>
  <conditionalFormatting sqref="A18">
    <cfRule type="expression" priority="3" stopIfTrue="1">
      <formula>$F$2465</formula>
    </cfRule>
    <cfRule type="expression" priority="4" stopIfTrue="1">
      <formula>$F$2464</formula>
    </cfRule>
  </conditionalFormatting>
  <conditionalFormatting sqref="A23">
    <cfRule type="expression" priority="2" stopIfTrue="1">
      <formula>$F$2465</formula>
    </cfRule>
  </conditionalFormatting>
  <conditionalFormatting sqref="A40">
    <cfRule type="expression" priority="1" stopIfTrue="1">
      <formula>$F$2465</formula>
    </cfRule>
  </conditionalFormatting>
  <dataValidations count="4">
    <dataValidation type="list" allowBlank="1" showInputMessage="1" showErrorMessage="1" sqref="D6:D9" xr:uid="{047D67C2-8B5B-4C9B-AE4B-749AD51A465F}">
      <formula1>Produkti</formula1>
    </dataValidation>
    <dataValidation type="list" allowBlank="1" showInputMessage="1" showErrorMessage="1" sqref="F6:F9" xr:uid="{CBCFBCBD-F382-4B35-8F48-FD75A2104632}">
      <formula1>ApkopesVeids</formula1>
    </dataValidation>
    <dataValidation type="list" allowBlank="1" showInputMessage="1" showErrorMessage="1" sqref="E6:E9" xr:uid="{49C89AB7-D1C9-4CDF-8610-28107C1EAB9A}">
      <formula1>ProduktuKodi</formula1>
    </dataValidation>
    <dataValidation type="list" allowBlank="1" showInputMessage="1" showErrorMessage="1" sqref="A6:A10" xr:uid="{CB963C55-21C0-48BA-A4A2-C22340F9E9D0}">
      <formula1>Ipasumi</formula1>
    </dataValidation>
  </dataValidations>
  <pageMargins left="0.7" right="0.7" top="0.75" bottom="0.75" header="0.3" footer="0.3"/>
  <pageSetup paperSize="9" orientation="portrait"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AA161-34B2-4471-A4F9-D0E18E1C0533}">
  <sheetPr>
    <tabColor rgb="FF7030A0"/>
  </sheetPr>
  <dimension ref="A1:N59"/>
  <sheetViews>
    <sheetView showWhiteSpace="0" zoomScale="85" zoomScaleNormal="85" workbookViewId="0">
      <selection activeCell="A6" sqref="A6:XFD7"/>
    </sheetView>
  </sheetViews>
  <sheetFormatPr defaultColWidth="8.7265625" defaultRowHeight="14.5" x14ac:dyDescent="0.35"/>
  <cols>
    <col min="1" max="1" width="45.26953125" style="45" customWidth="1"/>
    <col min="2" max="2" width="23.7265625" style="50" customWidth="1"/>
    <col min="3" max="3" width="20.453125" style="50" customWidth="1"/>
    <col min="4" max="4" width="74.81640625" style="51" customWidth="1"/>
    <col min="5" max="5" width="18.81640625" style="48" customWidth="1"/>
    <col min="6" max="6" width="23.81640625" style="49" customWidth="1"/>
    <col min="7" max="7" width="23" customWidth="1"/>
    <col min="8" max="11" width="18.81640625" style="48" customWidth="1"/>
    <col min="12" max="12" width="16.1796875" style="48" customWidth="1"/>
    <col min="13" max="13" width="16.453125" style="50" hidden="1" customWidth="1"/>
    <col min="14" max="14" width="16.81640625" style="50" customWidth="1"/>
    <col min="15" max="15" width="15.1796875" style="45" customWidth="1"/>
    <col min="16" max="16384" width="8.7265625" style="45"/>
  </cols>
  <sheetData>
    <row r="1" spans="1:14" x14ac:dyDescent="0.35">
      <c r="D1" s="91"/>
      <c r="E1" s="79"/>
      <c r="F1" s="70"/>
      <c r="G1" s="12"/>
      <c r="H1" s="88" t="s">
        <v>62</v>
      </c>
      <c r="I1" s="89"/>
      <c r="J1" s="89"/>
      <c r="K1" s="79"/>
    </row>
    <row r="2" spans="1:14" x14ac:dyDescent="0.35">
      <c r="D2" s="91"/>
      <c r="E2" s="79"/>
      <c r="F2" s="70"/>
      <c r="G2" s="12"/>
      <c r="H2" s="80"/>
      <c r="I2" s="89"/>
      <c r="J2" s="89"/>
      <c r="K2" s="79"/>
    </row>
    <row r="3" spans="1:14" ht="55" thickBot="1" x14ac:dyDescent="0.5">
      <c r="A3" s="41" t="s">
        <v>61</v>
      </c>
      <c r="B3" s="41"/>
      <c r="C3" s="41"/>
      <c r="D3" s="42"/>
      <c r="E3" s="84"/>
      <c r="F3" s="94"/>
      <c r="G3" s="94"/>
      <c r="H3" s="84"/>
      <c r="I3" s="84"/>
      <c r="J3" s="84"/>
      <c r="K3" s="84"/>
      <c r="L3" s="45"/>
      <c r="M3" s="45"/>
      <c r="N3" s="45"/>
    </row>
    <row r="4" spans="1:14" ht="16" thickBot="1" x14ac:dyDescent="0.4">
      <c r="A4" s="95" t="s">
        <v>74</v>
      </c>
      <c r="B4" s="46"/>
      <c r="C4" s="46"/>
      <c r="D4" s="47"/>
      <c r="G4" s="45"/>
      <c r="H4" s="85" t="s">
        <v>64</v>
      </c>
      <c r="I4" s="86"/>
      <c r="J4" s="86"/>
      <c r="K4" s="87"/>
      <c r="L4" s="50"/>
      <c r="M4" s="45"/>
      <c r="N4" s="45"/>
    </row>
    <row r="5" spans="1:14" ht="43.5" x14ac:dyDescent="0.35">
      <c r="A5" s="71" t="s">
        <v>33</v>
      </c>
      <c r="B5" s="72" t="s">
        <v>34</v>
      </c>
      <c r="C5" s="72" t="s">
        <v>35</v>
      </c>
      <c r="D5" s="73" t="s">
        <v>36</v>
      </c>
      <c r="E5" s="74" t="s">
        <v>37</v>
      </c>
      <c r="F5" s="75" t="s">
        <v>0</v>
      </c>
      <c r="G5" s="76" t="s">
        <v>57</v>
      </c>
      <c r="H5" s="81" t="s">
        <v>63</v>
      </c>
      <c r="I5" s="77" t="s">
        <v>58</v>
      </c>
      <c r="J5" s="77" t="s">
        <v>59</v>
      </c>
      <c r="K5" s="78" t="s">
        <v>60</v>
      </c>
      <c r="L5" s="45"/>
      <c r="M5" s="45"/>
      <c r="N5" s="45"/>
    </row>
    <row r="6" spans="1:14" x14ac:dyDescent="0.35">
      <c r="A6" s="89"/>
      <c r="B6" s="90"/>
      <c r="C6" s="90"/>
      <c r="D6" s="91" t="s">
        <v>40</v>
      </c>
      <c r="E6" s="79" t="s">
        <v>41</v>
      </c>
      <c r="F6" s="70" t="s">
        <v>38</v>
      </c>
      <c r="G6" s="70">
        <v>12</v>
      </c>
      <c r="H6" s="92"/>
      <c r="I6" s="79"/>
      <c r="J6" s="79">
        <f>Table1[[#This Row],[Darba stundas likme,
EUR bez PVN]]*Table1[[#This Row],[Vienas apkopes
 laika norma,
cilv/h]]</f>
        <v>0</v>
      </c>
      <c r="K6" s="93">
        <f>Table1[[#This Row],[Vienas apkopes reizes cena,
EUR bez PVN]]*Table1[[#This Row],[Apkopju skaits gadā]]</f>
        <v>0</v>
      </c>
      <c r="L6" s="45"/>
      <c r="M6" s="45"/>
      <c r="N6" s="45"/>
    </row>
    <row r="7" spans="1:14" x14ac:dyDescent="0.35">
      <c r="A7" s="89"/>
      <c r="B7" s="90"/>
      <c r="C7" s="90"/>
      <c r="D7" s="91" t="s">
        <v>40</v>
      </c>
      <c r="E7" s="79" t="s">
        <v>41</v>
      </c>
      <c r="F7" s="70" t="s">
        <v>42</v>
      </c>
      <c r="G7" s="70">
        <v>1</v>
      </c>
      <c r="H7" s="92"/>
      <c r="I7" s="79"/>
      <c r="J7" s="79">
        <f>Table1[[#This Row],[Darba stundas likme,
EUR bez PVN]]*Table1[[#This Row],[Vienas apkopes
 laika norma,
cilv/h]]</f>
        <v>0</v>
      </c>
      <c r="K7" s="93">
        <f>Table1[[#This Row],[Vienas apkopes reizes cena,
EUR bez PVN]]*Table1[[#This Row],[Apkopju skaits gadā]]</f>
        <v>0</v>
      </c>
      <c r="L7" s="45"/>
      <c r="M7" s="45"/>
      <c r="N7" s="45"/>
    </row>
    <row r="8" spans="1:14" x14ac:dyDescent="0.35">
      <c r="A8" s="89"/>
      <c r="B8" s="90"/>
      <c r="C8" s="90"/>
      <c r="D8" s="96" t="s">
        <v>70</v>
      </c>
      <c r="E8" s="79" t="s">
        <v>43</v>
      </c>
      <c r="F8" s="70" t="s">
        <v>42</v>
      </c>
      <c r="G8" s="70">
        <v>1</v>
      </c>
      <c r="H8" s="92"/>
      <c r="I8" s="79"/>
      <c r="J8" s="79">
        <f>Table1[[#This Row],[Darba stundas likme,
EUR bez PVN]]*Table1[[#This Row],[Vienas apkopes
 laika norma,
cilv/h]]</f>
        <v>0</v>
      </c>
      <c r="K8" s="93">
        <f>Table1[[#This Row],[Vienas apkopes reizes cena,
EUR bez PVN]]*Table1[[#This Row],[Apkopju skaits gadā]]</f>
        <v>0</v>
      </c>
      <c r="L8" s="45"/>
      <c r="M8" s="45"/>
      <c r="N8" s="45"/>
    </row>
    <row r="9" spans="1:14" x14ac:dyDescent="0.35">
      <c r="A9" s="89"/>
      <c r="B9" s="90"/>
      <c r="C9" s="90"/>
      <c r="D9" s="91" t="s">
        <v>7</v>
      </c>
      <c r="E9" s="79" t="s">
        <v>45</v>
      </c>
      <c r="F9" s="70" t="s">
        <v>38</v>
      </c>
      <c r="G9" s="70">
        <v>12</v>
      </c>
      <c r="H9" s="92"/>
      <c r="I9" s="79"/>
      <c r="J9" s="79">
        <f>Table1[[#This Row],[Darba stundas likme,
EUR bez PVN]]*Table1[[#This Row],[Vienas apkopes
 laika norma,
cilv/h]]</f>
        <v>0</v>
      </c>
      <c r="K9" s="93">
        <f>Table1[[#This Row],[Vienas apkopes reizes cena,
EUR bez PVN]]*Table1[[#This Row],[Apkopju skaits gadā]]</f>
        <v>0</v>
      </c>
      <c r="L9" s="45"/>
      <c r="M9" s="45"/>
      <c r="N9" s="45"/>
    </row>
    <row r="10" spans="1:14" x14ac:dyDescent="0.35">
      <c r="A10" s="89"/>
      <c r="B10" s="90"/>
      <c r="C10" s="90"/>
      <c r="D10" s="91" t="s">
        <v>7</v>
      </c>
      <c r="E10" s="79" t="s">
        <v>45</v>
      </c>
      <c r="F10" s="70" t="s">
        <v>44</v>
      </c>
      <c r="G10" s="70">
        <v>2</v>
      </c>
      <c r="H10" s="92"/>
      <c r="I10" s="79"/>
      <c r="J10" s="79">
        <f>Table1[[#This Row],[Darba stundas likme,
EUR bez PVN]]*Table1[[#This Row],[Vienas apkopes
 laika norma,
cilv/h]]</f>
        <v>0</v>
      </c>
      <c r="K10" s="93">
        <f>Table1[[#This Row],[Vienas apkopes reizes cena,
EUR bez PVN]]*Table1[[#This Row],[Apkopju skaits gadā]]</f>
        <v>0</v>
      </c>
      <c r="L10" s="45"/>
      <c r="M10" s="45"/>
      <c r="N10" s="45"/>
    </row>
    <row r="11" spans="1:14" x14ac:dyDescent="0.35">
      <c r="A11" s="97"/>
      <c r="B11" s="98"/>
      <c r="C11" s="98"/>
      <c r="D11" s="96" t="s">
        <v>8</v>
      </c>
      <c r="E11" s="99" t="s">
        <v>46</v>
      </c>
      <c r="F11" s="100" t="s">
        <v>38</v>
      </c>
      <c r="G11" s="100">
        <v>12</v>
      </c>
      <c r="H11" s="101"/>
      <c r="I11" s="99"/>
      <c r="J11" s="99">
        <f>Table1[[#This Row],[Darba stundas likme,
EUR bez PVN]]*Table1[[#This Row],[Vienas apkopes
 laika norma,
cilv/h]]</f>
        <v>0</v>
      </c>
      <c r="K11" s="102">
        <f>Table1[[#This Row],[Vienas apkopes reizes cena,
EUR bez PVN]]*Table1[[#This Row],[Apkopju skaits gadā]]</f>
        <v>0</v>
      </c>
      <c r="L11" s="45"/>
      <c r="M11" s="45"/>
      <c r="N11" s="45"/>
    </row>
    <row r="12" spans="1:14" x14ac:dyDescent="0.35">
      <c r="A12" s="97"/>
      <c r="B12" s="98"/>
      <c r="C12" s="98"/>
      <c r="D12" s="96" t="s">
        <v>8</v>
      </c>
      <c r="E12" s="99" t="s">
        <v>46</v>
      </c>
      <c r="F12" s="100" t="s">
        <v>39</v>
      </c>
      <c r="G12" s="100">
        <v>4</v>
      </c>
      <c r="H12" s="101"/>
      <c r="I12" s="99"/>
      <c r="J12" s="99">
        <f>Table1[[#This Row],[Darba stundas likme,
EUR bez PVN]]*Table1[[#This Row],[Vienas apkopes
 laika norma,
cilv/h]]</f>
        <v>0</v>
      </c>
      <c r="K12" s="102">
        <f>Table1[[#This Row],[Vienas apkopes reizes cena,
EUR bez PVN]]*Table1[[#This Row],[Apkopju skaits gadā]]</f>
        <v>0</v>
      </c>
      <c r="L12" s="45"/>
      <c r="M12" s="45"/>
      <c r="N12" s="45"/>
    </row>
    <row r="13" spans="1:14" x14ac:dyDescent="0.35">
      <c r="A13" s="97"/>
      <c r="B13" s="98"/>
      <c r="C13" s="98"/>
      <c r="D13" s="96" t="s">
        <v>8</v>
      </c>
      <c r="E13" s="99" t="s">
        <v>46</v>
      </c>
      <c r="F13" s="100" t="s">
        <v>42</v>
      </c>
      <c r="G13" s="100">
        <v>1</v>
      </c>
      <c r="H13" s="101"/>
      <c r="I13" s="99"/>
      <c r="J13" s="99">
        <f>Table1[[#This Row],[Darba stundas likme,
EUR bez PVN]]*Table1[[#This Row],[Vienas apkopes
 laika norma,
cilv/h]]</f>
        <v>0</v>
      </c>
      <c r="K13" s="102">
        <f>Table1[[#This Row],[Vienas apkopes reizes cena,
EUR bez PVN]]*Table1[[#This Row],[Apkopju skaits gadā]]</f>
        <v>0</v>
      </c>
      <c r="L13" s="45"/>
      <c r="M13" s="45"/>
      <c r="N13" s="45"/>
    </row>
    <row r="14" spans="1:14" x14ac:dyDescent="0.35">
      <c r="A14" s="89"/>
      <c r="B14" s="90"/>
      <c r="C14" s="90"/>
      <c r="D14" s="91" t="s">
        <v>9</v>
      </c>
      <c r="E14" s="79" t="s">
        <v>47</v>
      </c>
      <c r="F14" s="70" t="s">
        <v>38</v>
      </c>
      <c r="G14" s="70">
        <v>12</v>
      </c>
      <c r="H14" s="92"/>
      <c r="I14" s="79"/>
      <c r="J14" s="79">
        <f>Table1[[#This Row],[Darba stundas likme,
EUR bez PVN]]*Table1[[#This Row],[Vienas apkopes
 laika norma,
cilv/h]]</f>
        <v>0</v>
      </c>
      <c r="K14" s="93">
        <f>Table1[[#This Row],[Vienas apkopes reizes cena,
EUR bez PVN]]*Table1[[#This Row],[Apkopju skaits gadā]]</f>
        <v>0</v>
      </c>
      <c r="L14" s="45"/>
      <c r="M14" s="45"/>
      <c r="N14" s="45"/>
    </row>
    <row r="15" spans="1:14" x14ac:dyDescent="0.35">
      <c r="A15" s="89"/>
      <c r="B15" s="90"/>
      <c r="C15" s="90"/>
      <c r="D15" s="91" t="s">
        <v>9</v>
      </c>
      <c r="E15" s="79" t="s">
        <v>47</v>
      </c>
      <c r="F15" s="70" t="s">
        <v>39</v>
      </c>
      <c r="G15" s="70">
        <v>4</v>
      </c>
      <c r="H15" s="92"/>
      <c r="I15" s="79"/>
      <c r="J15" s="79">
        <f>Table1[[#This Row],[Darba stundas likme,
EUR bez PVN]]*Table1[[#This Row],[Vienas apkopes
 laika norma,
cilv/h]]</f>
        <v>0</v>
      </c>
      <c r="K15" s="93">
        <f>Table1[[#This Row],[Vienas apkopes reizes cena,
EUR bez PVN]]*Table1[[#This Row],[Apkopju skaits gadā]]</f>
        <v>0</v>
      </c>
      <c r="L15" s="45"/>
      <c r="M15" s="45"/>
      <c r="N15" s="45"/>
    </row>
    <row r="16" spans="1:14" x14ac:dyDescent="0.35">
      <c r="A16" s="89"/>
      <c r="B16" s="90"/>
      <c r="C16" s="90"/>
      <c r="D16" s="91" t="s">
        <v>9</v>
      </c>
      <c r="E16" s="79" t="s">
        <v>47</v>
      </c>
      <c r="F16" s="70" t="s">
        <v>42</v>
      </c>
      <c r="G16" s="70">
        <v>1</v>
      </c>
      <c r="H16" s="92"/>
      <c r="I16" s="79"/>
      <c r="J16" s="79">
        <f>Table1[[#This Row],[Darba stundas likme,
EUR bez PVN]]*Table1[[#This Row],[Vienas apkopes
 laika norma,
cilv/h]]</f>
        <v>0</v>
      </c>
      <c r="K16" s="93">
        <f>Table1[[#This Row],[Vienas apkopes reizes cena,
EUR bez PVN]]*Table1[[#This Row],[Apkopju skaits gadā]]</f>
        <v>0</v>
      </c>
      <c r="L16" s="45"/>
      <c r="M16" s="45"/>
      <c r="N16" s="45"/>
    </row>
    <row r="17" spans="1:14" x14ac:dyDescent="0.35">
      <c r="A17" s="89"/>
      <c r="B17" s="90"/>
      <c r="C17" s="90"/>
      <c r="D17" s="91" t="s">
        <v>10</v>
      </c>
      <c r="E17" s="79" t="s">
        <v>48</v>
      </c>
      <c r="F17" s="70" t="s">
        <v>39</v>
      </c>
      <c r="G17" s="70">
        <v>4</v>
      </c>
      <c r="H17" s="92"/>
      <c r="I17" s="79"/>
      <c r="J17" s="79">
        <f>Table1[[#This Row],[Darba stundas likme,
EUR bez PVN]]*Table1[[#This Row],[Vienas apkopes
 laika norma,
cilv/h]]</f>
        <v>0</v>
      </c>
      <c r="K17" s="93">
        <f>Table1[[#This Row],[Vienas apkopes reizes cena,
EUR bez PVN]]*Table1[[#This Row],[Apkopju skaits gadā]]</f>
        <v>0</v>
      </c>
      <c r="L17" s="45"/>
      <c r="M17" s="45"/>
      <c r="N17" s="45"/>
    </row>
    <row r="18" spans="1:14" x14ac:dyDescent="0.35">
      <c r="A18" s="89"/>
      <c r="B18" s="90"/>
      <c r="C18" s="90"/>
      <c r="D18" s="91" t="s">
        <v>10</v>
      </c>
      <c r="E18" s="79" t="s">
        <v>48</v>
      </c>
      <c r="F18" s="70" t="s">
        <v>42</v>
      </c>
      <c r="G18" s="70">
        <v>1</v>
      </c>
      <c r="H18" s="92"/>
      <c r="I18" s="79"/>
      <c r="J18" s="79">
        <f>Table1[[#This Row],[Darba stundas likme,
EUR bez PVN]]*Table1[[#This Row],[Vienas apkopes
 laika norma,
cilv/h]]</f>
        <v>0</v>
      </c>
      <c r="K18" s="93">
        <f>Table1[[#This Row],[Vienas apkopes reizes cena,
EUR bez PVN]]*Table1[[#This Row],[Apkopju skaits gadā]]</f>
        <v>0</v>
      </c>
      <c r="L18" s="45"/>
      <c r="M18" s="45"/>
      <c r="N18" s="45"/>
    </row>
    <row r="19" spans="1:14" ht="29" x14ac:dyDescent="0.35">
      <c r="A19" s="89"/>
      <c r="B19" s="90"/>
      <c r="C19" s="90"/>
      <c r="D19" s="91" t="s">
        <v>11</v>
      </c>
      <c r="E19" s="79" t="s">
        <v>49</v>
      </c>
      <c r="F19" s="70" t="s">
        <v>38</v>
      </c>
      <c r="G19" s="70">
        <v>12</v>
      </c>
      <c r="H19" s="92"/>
      <c r="I19" s="79"/>
      <c r="J19" s="79">
        <f>Table1[[#This Row],[Darba stundas likme,
EUR bez PVN]]*Table1[[#This Row],[Vienas apkopes
 laika norma,
cilv/h]]</f>
        <v>0</v>
      </c>
      <c r="K19" s="93">
        <f>Table1[[#This Row],[Vienas apkopes reizes cena,
EUR bez PVN]]*Table1[[#This Row],[Apkopju skaits gadā]]</f>
        <v>0</v>
      </c>
      <c r="L19" s="45"/>
      <c r="M19" s="45"/>
      <c r="N19" s="45"/>
    </row>
    <row r="20" spans="1:14" ht="29" x14ac:dyDescent="0.35">
      <c r="A20" s="89"/>
      <c r="B20" s="90"/>
      <c r="C20" s="90"/>
      <c r="D20" s="91" t="s">
        <v>11</v>
      </c>
      <c r="E20" s="79" t="s">
        <v>49</v>
      </c>
      <c r="F20" s="70" t="s">
        <v>39</v>
      </c>
      <c r="G20" s="70">
        <v>3</v>
      </c>
      <c r="H20" s="92"/>
      <c r="I20" s="79"/>
      <c r="J20" s="79">
        <f>Table1[[#This Row],[Darba stundas likme,
EUR bez PVN]]*Table1[[#This Row],[Vienas apkopes
 laika norma,
cilv/h]]</f>
        <v>0</v>
      </c>
      <c r="K20" s="93">
        <f>Table1[[#This Row],[Vienas apkopes reizes cena,
EUR bez PVN]]*Table1[[#This Row],[Apkopju skaits gadā]]</f>
        <v>0</v>
      </c>
      <c r="L20" s="45"/>
      <c r="M20" s="45"/>
      <c r="N20" s="45"/>
    </row>
    <row r="21" spans="1:14" ht="29" x14ac:dyDescent="0.35">
      <c r="A21" s="89"/>
      <c r="B21" s="90"/>
      <c r="C21" s="90"/>
      <c r="D21" s="91" t="s">
        <v>11</v>
      </c>
      <c r="E21" s="79" t="s">
        <v>49</v>
      </c>
      <c r="F21" s="70" t="s">
        <v>42</v>
      </c>
      <c r="G21" s="70">
        <v>1</v>
      </c>
      <c r="H21" s="92"/>
      <c r="I21" s="79"/>
      <c r="J21" s="79">
        <f>Table1[[#This Row],[Darba stundas likme,
EUR bez PVN]]*Table1[[#This Row],[Vienas apkopes
 laika norma,
cilv/h]]</f>
        <v>0</v>
      </c>
      <c r="K21" s="93">
        <f>Table1[[#This Row],[Vienas apkopes reizes cena,
EUR bez PVN]]*Table1[[#This Row],[Apkopju skaits gadā]]</f>
        <v>0</v>
      </c>
      <c r="L21" s="45"/>
      <c r="M21" s="45"/>
      <c r="N21" s="45"/>
    </row>
    <row r="22" spans="1:14" ht="29" x14ac:dyDescent="0.35">
      <c r="A22" s="89"/>
      <c r="B22" s="90"/>
      <c r="C22" s="90"/>
      <c r="D22" s="91" t="s">
        <v>12</v>
      </c>
      <c r="E22" s="79" t="s">
        <v>49</v>
      </c>
      <c r="F22" s="70" t="s">
        <v>44</v>
      </c>
      <c r="G22" s="70">
        <v>2</v>
      </c>
      <c r="H22" s="92"/>
      <c r="I22" s="79"/>
      <c r="J22" s="79">
        <f>Table1[[#This Row],[Darba stundas likme,
EUR bez PVN]]*Table1[[#This Row],[Vienas apkopes
 laika norma,
cilv/h]]</f>
        <v>0</v>
      </c>
      <c r="K22" s="93">
        <f>Table1[[#This Row],[Vienas apkopes reizes cena,
EUR bez PVN]]*Table1[[#This Row],[Apkopju skaits gadā]]</f>
        <v>0</v>
      </c>
      <c r="L22" s="45"/>
      <c r="M22" s="45"/>
      <c r="N22" s="45"/>
    </row>
    <row r="23" spans="1:14" ht="29" x14ac:dyDescent="0.35">
      <c r="A23" s="89"/>
      <c r="B23" s="90"/>
      <c r="C23" s="90"/>
      <c r="D23" s="91" t="s">
        <v>12</v>
      </c>
      <c r="E23" s="79" t="s">
        <v>50</v>
      </c>
      <c r="F23" s="70" t="s">
        <v>42</v>
      </c>
      <c r="G23" s="70">
        <v>1</v>
      </c>
      <c r="H23" s="92"/>
      <c r="I23" s="79"/>
      <c r="J23" s="79">
        <f>Table1[[#This Row],[Darba stundas likme,
EUR bez PVN]]*Table1[[#This Row],[Vienas apkopes
 laika norma,
cilv/h]]</f>
        <v>0</v>
      </c>
      <c r="K23" s="93">
        <f>Table1[[#This Row],[Vienas apkopes reizes cena,
EUR bez PVN]]*Table1[[#This Row],[Apkopju skaits gadā]]</f>
        <v>0</v>
      </c>
      <c r="L23" s="45"/>
      <c r="M23" s="45"/>
      <c r="N23" s="45"/>
    </row>
    <row r="24" spans="1:14" ht="29" x14ac:dyDescent="0.35">
      <c r="A24" s="97"/>
      <c r="B24" s="98"/>
      <c r="C24" s="98"/>
      <c r="D24" s="91" t="s">
        <v>13</v>
      </c>
      <c r="E24" s="79" t="s">
        <v>51</v>
      </c>
      <c r="F24" s="70" t="s">
        <v>38</v>
      </c>
      <c r="G24" s="70">
        <v>12</v>
      </c>
      <c r="H24" s="101"/>
      <c r="I24" s="99"/>
      <c r="J24" s="99">
        <f>Table1[[#This Row],[Darba stundas likme,
EUR bez PVN]]*Table1[[#This Row],[Vienas apkopes
 laika norma,
cilv/h]]</f>
        <v>0</v>
      </c>
      <c r="K24" s="102">
        <f>Table1[[#This Row],[Vienas apkopes reizes cena,
EUR bez PVN]]*Table1[[#This Row],[Apkopju skaits gadā]]</f>
        <v>0</v>
      </c>
      <c r="L24" s="45"/>
      <c r="M24" s="45"/>
      <c r="N24" s="45"/>
    </row>
    <row r="25" spans="1:14" ht="29" x14ac:dyDescent="0.35">
      <c r="A25" s="89"/>
      <c r="B25" s="90"/>
      <c r="C25" s="90"/>
      <c r="D25" s="91" t="s">
        <v>13</v>
      </c>
      <c r="E25" s="79" t="s">
        <v>51</v>
      </c>
      <c r="F25" s="70" t="s">
        <v>44</v>
      </c>
      <c r="G25" s="70">
        <v>2</v>
      </c>
      <c r="H25" s="92"/>
      <c r="I25" s="79"/>
      <c r="J25" s="79">
        <f>Table1[[#This Row],[Darba stundas likme,
EUR bez PVN]]*Table1[[#This Row],[Vienas apkopes
 laika norma,
cilv/h]]</f>
        <v>0</v>
      </c>
      <c r="K25" s="93">
        <f>Table1[[#This Row],[Vienas apkopes reizes cena,
EUR bez PVN]]*Table1[[#This Row],[Apkopju skaits gadā]]</f>
        <v>0</v>
      </c>
      <c r="L25" s="45"/>
      <c r="M25" s="45"/>
      <c r="N25" s="45"/>
    </row>
    <row r="26" spans="1:14" x14ac:dyDescent="0.35">
      <c r="A26" s="89"/>
      <c r="B26" s="90"/>
      <c r="C26" s="90"/>
      <c r="D26" s="91" t="s">
        <v>14</v>
      </c>
      <c r="E26" s="79" t="s">
        <v>52</v>
      </c>
      <c r="F26" s="70" t="s">
        <v>38</v>
      </c>
      <c r="G26" s="70">
        <v>5</v>
      </c>
      <c r="H26" s="92"/>
      <c r="I26" s="79"/>
      <c r="J26" s="79">
        <f>Table1[[#This Row],[Darba stundas likme,
EUR bez PVN]]*Table1[[#This Row],[Vienas apkopes
 laika norma,
cilv/h]]</f>
        <v>0</v>
      </c>
      <c r="K26" s="93">
        <f>Table1[[#This Row],[Vienas apkopes reizes cena,
EUR bez PVN]]*Table1[[#This Row],[Apkopju skaits gadā]]</f>
        <v>0</v>
      </c>
      <c r="L26" s="45"/>
      <c r="M26" s="45"/>
      <c r="N26" s="45"/>
    </row>
    <row r="27" spans="1:14" x14ac:dyDescent="0.35">
      <c r="A27" s="89"/>
      <c r="B27" s="90"/>
      <c r="C27" s="90"/>
      <c r="D27" s="91" t="s">
        <v>14</v>
      </c>
      <c r="E27" s="79" t="s">
        <v>52</v>
      </c>
      <c r="F27" s="70" t="s">
        <v>39</v>
      </c>
      <c r="G27" s="70">
        <v>2</v>
      </c>
      <c r="H27" s="92"/>
      <c r="I27" s="79"/>
      <c r="J27" s="79">
        <f>Table1[[#This Row],[Darba stundas likme,
EUR bez PVN]]*Table1[[#This Row],[Vienas apkopes
 laika norma,
cilv/h]]</f>
        <v>0</v>
      </c>
      <c r="K27" s="93">
        <f>Table1[[#This Row],[Vienas apkopes reizes cena,
EUR bez PVN]]*Table1[[#This Row],[Apkopju skaits gadā]]</f>
        <v>0</v>
      </c>
      <c r="L27" s="45"/>
      <c r="M27" s="45"/>
      <c r="N27" s="45"/>
    </row>
    <row r="28" spans="1:14" ht="15.5" x14ac:dyDescent="0.35">
      <c r="B28" s="52"/>
      <c r="C28" s="52"/>
      <c r="D28" s="52"/>
      <c r="J28" s="38" t="s">
        <v>85</v>
      </c>
      <c r="K28" s="39">
        <f>SUM(Table1[Cena gadā,
EUR bez PVN])</f>
        <v>0</v>
      </c>
    </row>
    <row r="29" spans="1:14" ht="15.5" x14ac:dyDescent="0.35">
      <c r="H29" s="52"/>
      <c r="J29" s="38" t="s">
        <v>15</v>
      </c>
      <c r="K29" s="40">
        <f>K28*0.21</f>
        <v>0</v>
      </c>
    </row>
    <row r="30" spans="1:14" ht="15.5" x14ac:dyDescent="0.35">
      <c r="H30" s="59"/>
      <c r="J30" s="38" t="s">
        <v>86</v>
      </c>
      <c r="K30" s="39">
        <f>K29+K28</f>
        <v>0</v>
      </c>
    </row>
    <row r="31" spans="1:14" s="105" customFormat="1" ht="76" customHeight="1" x14ac:dyDescent="0.6">
      <c r="A31" s="109" t="s">
        <v>80</v>
      </c>
      <c r="B31" s="109"/>
      <c r="C31" s="109"/>
      <c r="D31" s="109"/>
      <c r="E31" s="109"/>
      <c r="F31" s="109"/>
      <c r="G31" s="109"/>
      <c r="H31" s="109"/>
      <c r="I31" s="109"/>
      <c r="J31" s="109"/>
      <c r="K31" s="109"/>
    </row>
    <row r="32" spans="1:14" ht="60" customHeight="1" x14ac:dyDescent="0.35">
      <c r="A32" s="110" t="s">
        <v>73</v>
      </c>
      <c r="B32" s="110"/>
      <c r="C32" s="110"/>
      <c r="D32" s="110"/>
      <c r="E32" s="110"/>
      <c r="F32" s="110"/>
      <c r="G32" s="110"/>
      <c r="H32" s="110"/>
    </row>
    <row r="33" spans="1:12" x14ac:dyDescent="0.35">
      <c r="A33" s="107" t="s">
        <v>72</v>
      </c>
      <c r="B33" s="106"/>
      <c r="C33" s="106"/>
      <c r="D33" s="106"/>
      <c r="E33" s="106"/>
      <c r="F33" s="106"/>
      <c r="G33" s="106"/>
      <c r="H33" s="106"/>
    </row>
    <row r="34" spans="1:12" x14ac:dyDescent="0.35">
      <c r="H34" s="50"/>
    </row>
    <row r="35" spans="1:12" x14ac:dyDescent="0.35">
      <c r="A35" s="53" t="s">
        <v>53</v>
      </c>
      <c r="H35" s="50"/>
    </row>
    <row r="36" spans="1:12" x14ac:dyDescent="0.35">
      <c r="A36" s="56" t="s">
        <v>54</v>
      </c>
      <c r="H36" s="50"/>
    </row>
    <row r="37" spans="1:12" x14ac:dyDescent="0.35">
      <c r="A37" s="57"/>
      <c r="H37" s="50"/>
    </row>
    <row r="38" spans="1:12" x14ac:dyDescent="0.35">
      <c r="A38" s="57" t="s">
        <v>55</v>
      </c>
      <c r="H38" s="50"/>
    </row>
    <row r="39" spans="1:12" x14ac:dyDescent="0.35">
      <c r="A39" s="61"/>
      <c r="H39" s="50"/>
    </row>
    <row r="40" spans="1:12" x14ac:dyDescent="0.35">
      <c r="A40" s="5" t="s">
        <v>87</v>
      </c>
      <c r="H40" s="50"/>
    </row>
    <row r="41" spans="1:12" x14ac:dyDescent="0.35">
      <c r="H41" s="50"/>
    </row>
    <row r="42" spans="1:12" x14ac:dyDescent="0.35">
      <c r="A42" s="44" t="s">
        <v>56</v>
      </c>
      <c r="B42" s="43"/>
      <c r="C42" s="43"/>
      <c r="D42" s="82"/>
      <c r="E42" s="43"/>
      <c r="F42" s="44"/>
      <c r="G42" s="83"/>
      <c r="H42" s="43"/>
      <c r="I42" s="43"/>
      <c r="J42" s="43"/>
      <c r="K42" s="43"/>
    </row>
    <row r="43" spans="1:12" x14ac:dyDescent="0.35">
      <c r="H43" s="50"/>
    </row>
    <row r="44" spans="1:12" ht="15.5" x14ac:dyDescent="0.35">
      <c r="B44" s="54"/>
      <c r="C44" s="111"/>
      <c r="D44" s="111"/>
      <c r="H44" s="50"/>
    </row>
    <row r="45" spans="1:12" ht="15.5" x14ac:dyDescent="0.35">
      <c r="B45" s="57"/>
      <c r="C45" s="58"/>
      <c r="D45" s="55"/>
      <c r="H45" s="50"/>
    </row>
    <row r="46" spans="1:12" x14ac:dyDescent="0.35">
      <c r="B46" s="57"/>
      <c r="C46" s="46"/>
      <c r="D46" s="46"/>
      <c r="E46" s="44"/>
      <c r="F46" s="44"/>
      <c r="H46" s="50"/>
      <c r="I46" s="44"/>
      <c r="J46" s="44"/>
      <c r="K46" s="44"/>
      <c r="L46" s="44"/>
    </row>
    <row r="47" spans="1:12" x14ac:dyDescent="0.35">
      <c r="B47" s="57"/>
      <c r="C47" s="60"/>
      <c r="D47" s="46"/>
      <c r="H47" s="50"/>
    </row>
    <row r="48" spans="1:12" x14ac:dyDescent="0.35">
      <c r="B48" s="57"/>
      <c r="C48" s="112"/>
      <c r="D48" s="112"/>
      <c r="H48" s="50"/>
    </row>
    <row r="49" spans="1:8" x14ac:dyDescent="0.35">
      <c r="B49" s="57"/>
      <c r="C49" s="62"/>
      <c r="D49" s="63"/>
      <c r="H49" s="50"/>
    </row>
    <row r="50" spans="1:8" x14ac:dyDescent="0.35">
      <c r="A50" s="113"/>
      <c r="B50" s="113"/>
      <c r="C50" s="113"/>
      <c r="D50" s="113"/>
    </row>
    <row r="51" spans="1:8" x14ac:dyDescent="0.35">
      <c r="D51" s="45"/>
    </row>
    <row r="52" spans="1:8" x14ac:dyDescent="0.35">
      <c r="A52" s="64"/>
      <c r="B52" s="65"/>
      <c r="C52" s="66"/>
      <c r="D52" s="45"/>
    </row>
    <row r="53" spans="1:8" x14ac:dyDescent="0.35">
      <c r="A53" s="108"/>
      <c r="B53" s="108"/>
      <c r="C53" s="108"/>
      <c r="D53" s="45"/>
    </row>
    <row r="54" spans="1:8" x14ac:dyDescent="0.35">
      <c r="A54" s="67"/>
      <c r="B54" s="65"/>
      <c r="C54" s="66"/>
      <c r="D54" s="45"/>
    </row>
    <row r="55" spans="1:8" x14ac:dyDescent="0.35">
      <c r="A55" s="67"/>
      <c r="B55" s="65"/>
      <c r="C55" s="66"/>
      <c r="D55" s="45"/>
    </row>
    <row r="56" spans="1:8" x14ac:dyDescent="0.35">
      <c r="A56" s="67"/>
      <c r="B56" s="68"/>
      <c r="C56" s="66"/>
      <c r="D56" s="45"/>
    </row>
    <row r="57" spans="1:8" x14ac:dyDescent="0.35">
      <c r="A57" s="69"/>
      <c r="B57" s="65"/>
      <c r="C57" s="66"/>
      <c r="D57" s="45"/>
    </row>
    <row r="58" spans="1:8" x14ac:dyDescent="0.35">
      <c r="D58" s="45"/>
    </row>
    <row r="59" spans="1:8" x14ac:dyDescent="0.35">
      <c r="A59" s="44"/>
      <c r="B59" s="44"/>
      <c r="C59" s="44"/>
      <c r="D59" s="44"/>
    </row>
  </sheetData>
  <sheetProtection insertRows="0" deleteRows="0" selectLockedCells="1"/>
  <mergeCells count="6">
    <mergeCell ref="A53:C53"/>
    <mergeCell ref="A31:K31"/>
    <mergeCell ref="A32:H32"/>
    <mergeCell ref="C44:D44"/>
    <mergeCell ref="C48:D48"/>
    <mergeCell ref="A50:D50"/>
  </mergeCells>
  <conditionalFormatting sqref="A35">
    <cfRule type="expression" priority="3" stopIfTrue="1">
      <formula>$F$2482</formula>
    </cfRule>
    <cfRule type="expression" priority="4" stopIfTrue="1">
      <formula>$F$2481</formula>
    </cfRule>
  </conditionalFormatting>
  <conditionalFormatting sqref="A40">
    <cfRule type="expression" priority="2" stopIfTrue="1">
      <formula>$F$2482</formula>
    </cfRule>
  </conditionalFormatting>
  <conditionalFormatting sqref="A57">
    <cfRule type="expression" priority="1" stopIfTrue="1">
      <formula>$F$2482</formula>
    </cfRule>
  </conditionalFormatting>
  <dataValidations count="4">
    <dataValidation type="list" allowBlank="1" showInputMessage="1" showErrorMessage="1" sqref="E6:E27" xr:uid="{A7C847E8-1BA6-41DB-96CC-0219D154A13B}">
      <formula1>ProduktuKodi</formula1>
    </dataValidation>
    <dataValidation type="list" allowBlank="1" showInputMessage="1" showErrorMessage="1" sqref="F6:F27" xr:uid="{93CB9FA6-C16B-45CA-B838-CBD547D88FD5}">
      <formula1>ApkopesVeids</formula1>
    </dataValidation>
    <dataValidation type="list" allowBlank="1" showInputMessage="1" showErrorMessage="1" sqref="D6:D27" xr:uid="{2ED8E24A-B8C5-44AE-8CC4-0D6E0EA94765}">
      <formula1>Produkti</formula1>
    </dataValidation>
    <dataValidation type="list" allowBlank="1" showInputMessage="1" showErrorMessage="1" sqref="A6:A28" xr:uid="{69A5271D-A692-4C0D-A5CD-CAEFFB546DAF}">
      <formula1>Ipasumi</formula1>
    </dataValidation>
  </dataValidations>
  <pageMargins left="0.7" right="0.7" top="0.75" bottom="0.75" header="0.3" footer="0.3"/>
  <pageSetup paperSize="9" orientation="portrait" verticalDpi="0"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DF8FF2-864A-4A5C-875B-BDDF84E0107A}">
  <sheetPr>
    <tabColor theme="6" tint="-0.499984740745262"/>
  </sheetPr>
  <dimension ref="A1:N20"/>
  <sheetViews>
    <sheetView tabSelected="1" zoomScaleNormal="100" workbookViewId="0">
      <selection activeCell="B7" sqref="B7"/>
    </sheetView>
  </sheetViews>
  <sheetFormatPr defaultColWidth="9.26953125" defaultRowHeight="13" x14ac:dyDescent="0.3"/>
  <cols>
    <col min="1" max="1" width="9.26953125" style="18" customWidth="1"/>
    <col min="2" max="2" width="78.453125" style="18" customWidth="1"/>
    <col min="3" max="3" width="19.26953125" style="18" customWidth="1"/>
    <col min="4" max="6" width="15.7265625" style="18" customWidth="1"/>
    <col min="7" max="16384" width="9.26953125" style="18"/>
  </cols>
  <sheetData>
    <row r="1" spans="1:14" x14ac:dyDescent="0.3">
      <c r="A1" s="16"/>
      <c r="B1" s="17"/>
    </row>
    <row r="2" spans="1:14" ht="58.5" customHeight="1" x14ac:dyDescent="0.3">
      <c r="A2" s="19" t="s">
        <v>16</v>
      </c>
      <c r="B2" s="20" t="s">
        <v>65</v>
      </c>
      <c r="C2" s="20" t="s">
        <v>17</v>
      </c>
      <c r="D2" s="20" t="s">
        <v>18</v>
      </c>
      <c r="E2" s="20" t="s">
        <v>19</v>
      </c>
      <c r="F2" s="20" t="s">
        <v>20</v>
      </c>
      <c r="N2" s="21"/>
    </row>
    <row r="3" spans="1:14" x14ac:dyDescent="0.3">
      <c r="A3" s="22" t="s">
        <v>1</v>
      </c>
      <c r="B3" s="23" t="s">
        <v>2</v>
      </c>
      <c r="C3" s="22" t="s">
        <v>3</v>
      </c>
      <c r="D3" s="24" t="s">
        <v>4</v>
      </c>
      <c r="E3" s="24" t="s">
        <v>5</v>
      </c>
      <c r="F3" s="24" t="s">
        <v>6</v>
      </c>
      <c r="N3" s="21"/>
    </row>
    <row r="4" spans="1:14" ht="46.5" customHeight="1" x14ac:dyDescent="0.3">
      <c r="A4" s="8">
        <v>1</v>
      </c>
      <c r="B4" s="9" t="s">
        <v>22</v>
      </c>
      <c r="C4" s="7" t="s">
        <v>21</v>
      </c>
      <c r="D4" s="10"/>
      <c r="E4" s="7">
        <v>1</v>
      </c>
      <c r="F4" s="11">
        <f t="shared" ref="F4:F5" si="0">E4*D4</f>
        <v>0</v>
      </c>
      <c r="N4" s="21"/>
    </row>
    <row r="5" spans="1:14" ht="46.5" customHeight="1" x14ac:dyDescent="0.3">
      <c r="A5" s="8">
        <v>2</v>
      </c>
      <c r="B5" s="9" t="s">
        <v>23</v>
      </c>
      <c r="C5" s="7" t="s">
        <v>21</v>
      </c>
      <c r="D5" s="10"/>
      <c r="E5" s="7">
        <v>1</v>
      </c>
      <c r="F5" s="11">
        <f t="shared" si="0"/>
        <v>0</v>
      </c>
      <c r="N5" s="21"/>
    </row>
    <row r="6" spans="1:14" ht="46.5" customHeight="1" x14ac:dyDescent="0.3">
      <c r="A6" s="8">
        <v>3</v>
      </c>
      <c r="B6" s="9" t="s">
        <v>24</v>
      </c>
      <c r="C6" s="7" t="s">
        <v>21</v>
      </c>
      <c r="D6" s="10"/>
      <c r="E6" s="7">
        <v>1</v>
      </c>
      <c r="F6" s="11">
        <f>E6*D6</f>
        <v>0</v>
      </c>
      <c r="N6" s="21"/>
    </row>
    <row r="7" spans="1:14" ht="46.5" customHeight="1" x14ac:dyDescent="0.3">
      <c r="A7" s="8">
        <v>4</v>
      </c>
      <c r="B7" s="9" t="s">
        <v>25</v>
      </c>
      <c r="C7" s="7" t="s">
        <v>21</v>
      </c>
      <c r="D7" s="10"/>
      <c r="E7" s="7">
        <v>1</v>
      </c>
      <c r="F7" s="11">
        <f>E7*D7</f>
        <v>0</v>
      </c>
      <c r="N7" s="21"/>
    </row>
    <row r="8" spans="1:14" ht="46.5" customHeight="1" x14ac:dyDescent="0.3">
      <c r="A8" s="8">
        <v>5</v>
      </c>
      <c r="B8" s="9" t="s">
        <v>26</v>
      </c>
      <c r="C8" s="7" t="s">
        <v>21</v>
      </c>
      <c r="D8" s="10"/>
      <c r="E8" s="7">
        <v>1</v>
      </c>
      <c r="F8" s="11">
        <f>E8*D8</f>
        <v>0</v>
      </c>
      <c r="N8" s="21"/>
    </row>
    <row r="9" spans="1:14" ht="13" customHeight="1" x14ac:dyDescent="0.3">
      <c r="A9" s="114" t="s">
        <v>66</v>
      </c>
      <c r="B9" s="114"/>
      <c r="C9" s="114"/>
      <c r="D9" s="114"/>
      <c r="E9" s="114"/>
      <c r="F9" s="25">
        <f>SUM(F4:F8)</f>
        <v>0</v>
      </c>
      <c r="N9" s="21"/>
    </row>
    <row r="10" spans="1:14" x14ac:dyDescent="0.3">
      <c r="A10" s="16"/>
      <c r="B10" s="17"/>
    </row>
    <row r="11" spans="1:14" s="27" customFormat="1" ht="12.75" customHeight="1" x14ac:dyDescent="0.3">
      <c r="A11" s="26" t="s">
        <v>27</v>
      </c>
      <c r="B11" s="115" t="s">
        <v>28</v>
      </c>
      <c r="C11" s="115"/>
      <c r="D11" s="115"/>
      <c r="E11" s="115"/>
      <c r="F11" s="115"/>
    </row>
    <row r="12" spans="1:14" s="27" customFormat="1" ht="40.5" customHeight="1" x14ac:dyDescent="0.3">
      <c r="A12" s="28" t="s">
        <v>29</v>
      </c>
      <c r="B12" s="116" t="s">
        <v>82</v>
      </c>
      <c r="C12" s="116"/>
      <c r="D12" s="116"/>
      <c r="E12" s="116"/>
      <c r="F12" s="116"/>
      <c r="G12" s="29"/>
      <c r="M12" s="18"/>
    </row>
    <row r="13" spans="1:14" s="27" customFormat="1" x14ac:dyDescent="0.3">
      <c r="A13" s="28"/>
      <c r="B13" s="117" t="s">
        <v>30</v>
      </c>
      <c r="C13" s="117"/>
      <c r="D13" s="117"/>
      <c r="E13" s="117"/>
      <c r="F13" s="117"/>
      <c r="G13" s="29"/>
    </row>
    <row r="14" spans="1:14" ht="13.5" customHeight="1" x14ac:dyDescent="0.3">
      <c r="A14" s="30"/>
      <c r="B14" s="118" t="s">
        <v>31</v>
      </c>
      <c r="C14" s="118"/>
      <c r="D14" s="118"/>
      <c r="E14" s="118"/>
      <c r="F14" s="118"/>
    </row>
    <row r="15" spans="1:14" x14ac:dyDescent="0.3">
      <c r="A15" s="16"/>
      <c r="B15" s="17"/>
    </row>
    <row r="16" spans="1:14" s="17" customFormat="1" x14ac:dyDescent="0.3"/>
    <row r="17" spans="1:13" s="1" customFormat="1" ht="18" customHeight="1" x14ac:dyDescent="0.25">
      <c r="A17" s="31"/>
      <c r="B17" s="32"/>
      <c r="C17" s="32"/>
      <c r="D17" s="33"/>
      <c r="E17" s="33"/>
      <c r="F17" s="33"/>
      <c r="G17" s="33"/>
      <c r="H17" s="33"/>
      <c r="I17" s="33"/>
      <c r="J17" s="33"/>
      <c r="K17" s="33"/>
      <c r="L17" s="33"/>
      <c r="M17" s="33"/>
    </row>
    <row r="18" spans="1:13" s="1" customFormat="1" ht="18" customHeight="1" x14ac:dyDescent="0.25">
      <c r="A18" s="31"/>
      <c r="B18" s="32"/>
      <c r="C18" s="32"/>
      <c r="D18" s="33"/>
      <c r="E18" s="33"/>
      <c r="F18" s="33"/>
      <c r="G18" s="33"/>
      <c r="H18" s="33"/>
      <c r="I18" s="33"/>
      <c r="J18" s="33"/>
      <c r="K18" s="33"/>
      <c r="L18" s="33"/>
      <c r="M18" s="33"/>
    </row>
    <row r="19" spans="1:13" s="36" customFormat="1" ht="14.5" x14ac:dyDescent="0.35">
      <c r="A19" s="31"/>
      <c r="B19" s="32"/>
      <c r="C19" s="32"/>
      <c r="D19" s="34"/>
      <c r="E19" s="34"/>
      <c r="F19" s="34"/>
      <c r="G19" s="34"/>
      <c r="H19" s="34"/>
      <c r="I19" s="35"/>
      <c r="J19" s="35"/>
      <c r="K19" s="35"/>
      <c r="L19" s="35"/>
      <c r="M19" s="35"/>
    </row>
    <row r="20" spans="1:13" ht="14.5" x14ac:dyDescent="0.35">
      <c r="A20" s="37"/>
    </row>
  </sheetData>
  <mergeCells count="5">
    <mergeCell ref="A9:E9"/>
    <mergeCell ref="B11:F11"/>
    <mergeCell ref="B12:F12"/>
    <mergeCell ref="B13:F13"/>
    <mergeCell ref="B14:F14"/>
  </mergeCells>
  <pageMargins left="0.7" right="0.7" top="0.75" bottom="0.75" header="0.3" footer="0.3"/>
  <pageSetup paperSize="9" orientation="portrait" r:id="rId1"/>
  <headerFooter>
    <oddFooter>&amp;R&amp;1#&amp;"Calibri"&amp;10&amp;K000000Ierobežotas pieejamības ārēja informācija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E5097-53B1-4AF7-904A-B14ECE6C38F0}">
  <sheetPr>
    <tabColor theme="6" tint="-0.499984740745262"/>
  </sheetPr>
  <dimension ref="A1:M8"/>
  <sheetViews>
    <sheetView zoomScale="130" zoomScaleNormal="130" workbookViewId="0">
      <selection activeCell="B11" sqref="B11:B13"/>
    </sheetView>
  </sheetViews>
  <sheetFormatPr defaultColWidth="9.26953125" defaultRowHeight="12.5" x14ac:dyDescent="0.25"/>
  <cols>
    <col min="1" max="1" width="9.26953125" style="6" customWidth="1"/>
    <col min="2" max="2" width="78.453125" style="6" customWidth="1"/>
    <col min="3" max="3" width="19.26953125" style="6" customWidth="1"/>
    <col min="4" max="4" width="15.7265625" style="6" customWidth="1"/>
    <col min="5" max="5" width="17.453125" style="6" customWidth="1"/>
    <col min="6" max="6" width="15.7265625" style="6" customWidth="1"/>
    <col min="7" max="16384" width="9.26953125" style="6"/>
  </cols>
  <sheetData>
    <row r="1" spans="1:13" ht="39" x14ac:dyDescent="0.25">
      <c r="A1" s="19" t="s">
        <v>16</v>
      </c>
      <c r="B1" s="20" t="s">
        <v>68</v>
      </c>
      <c r="C1" s="20" t="s">
        <v>78</v>
      </c>
      <c r="D1" s="20" t="s">
        <v>67</v>
      </c>
      <c r="E1" s="20" t="s">
        <v>69</v>
      </c>
    </row>
    <row r="2" spans="1:13" ht="13" x14ac:dyDescent="0.25">
      <c r="A2" s="22" t="s">
        <v>1</v>
      </c>
      <c r="B2" s="23" t="s">
        <v>2</v>
      </c>
      <c r="C2" s="22" t="s">
        <v>3</v>
      </c>
      <c r="D2" s="24" t="s">
        <v>5</v>
      </c>
      <c r="E2" s="24" t="s">
        <v>6</v>
      </c>
    </row>
    <row r="3" spans="1:13" ht="26" x14ac:dyDescent="0.25">
      <c r="A3" s="8">
        <v>1</v>
      </c>
      <c r="B3" s="9" t="s">
        <v>75</v>
      </c>
      <c r="C3" s="7" t="s">
        <v>77</v>
      </c>
      <c r="D3" s="7"/>
      <c r="E3" s="11">
        <f>D3*12</f>
        <v>0</v>
      </c>
    </row>
    <row r="4" spans="1:13" ht="26" x14ac:dyDescent="0.25">
      <c r="A4" s="8">
        <v>2</v>
      </c>
      <c r="B4" s="9" t="s">
        <v>76</v>
      </c>
      <c r="C4" s="7" t="s">
        <v>77</v>
      </c>
      <c r="D4" s="7"/>
      <c r="E4" s="11">
        <f>D4*12</f>
        <v>0</v>
      </c>
    </row>
    <row r="5" spans="1:13" ht="13" x14ac:dyDescent="0.25">
      <c r="A5" s="114" t="s">
        <v>79</v>
      </c>
      <c r="B5" s="114"/>
      <c r="C5" s="114"/>
      <c r="D5" s="114"/>
      <c r="E5" s="25">
        <f>SUM(E3:E3)</f>
        <v>0</v>
      </c>
    </row>
    <row r="8" spans="1:13" s="4" customFormat="1" ht="14.5" x14ac:dyDescent="0.35">
      <c r="A8" s="13" t="s">
        <v>32</v>
      </c>
      <c r="B8" s="14"/>
      <c r="C8" s="15"/>
      <c r="D8" s="15"/>
      <c r="E8" s="15"/>
      <c r="F8" s="15"/>
      <c r="G8" s="2"/>
      <c r="H8" s="2"/>
      <c r="I8" s="3"/>
      <c r="J8" s="3"/>
      <c r="K8" s="3"/>
      <c r="L8" s="3"/>
      <c r="M8" s="3"/>
    </row>
  </sheetData>
  <mergeCells count="1">
    <mergeCell ref="A5:D5"/>
  </mergeCells>
  <pageMargins left="0.7" right="0.7" top="0.75" bottom="0.75" header="0.3" footer="0.3"/>
  <pageSetup paperSize="9" orientation="portrait" r:id="rId1"/>
  <headerFooter>
    <oddFooter>&amp;R&amp;1#&amp;"Calibri"&amp;10&amp;K000000Ierobežotas pieejamības ārēja informācija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6E0B6348F063F2499901E1858B841C1C" ma:contentTypeVersion="18" ma:contentTypeDescription="Izveidot jaunu dokumentu." ma:contentTypeScope="" ma:versionID="0421e9d8d10c9e36cb601d99b325f299">
  <xsd:schema xmlns:xsd="http://www.w3.org/2001/XMLSchema" xmlns:xs="http://www.w3.org/2001/XMLSchema" xmlns:p="http://schemas.microsoft.com/office/2006/metadata/properties" xmlns:ns2="520dbaf5-aacb-4fa5-a9f5-32ab6e55aaf4" xmlns:ns3="d73c6baf-9cf2-4cf2-a117-76c67141543a" targetNamespace="http://schemas.microsoft.com/office/2006/metadata/properties" ma:root="true" ma:fieldsID="0d476e9b1645fcf05103bb3aa1d6263a" ns2:_="" ns3:_="">
    <xsd:import namespace="520dbaf5-aacb-4fa5-a9f5-32ab6e55aaf4"/>
    <xsd:import namespace="d73c6baf-9cf2-4cf2-a117-76c67141543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0dbaf5-aacb-4fa5-a9f5-32ab6e55aa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a01c3bae-cbd4-435d-9fac-eef906313c13}"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d73c6baf-9cf2-4cf2-a117-76c67141543a" xsi:nil="true"/>
    <lcf76f155ced4ddcb4097134ff3c332f xmlns="520dbaf5-aacb-4fa5-a9f5-32ab6e55aaf4">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3822CEF-9E4F-4E9D-9ABD-BD9BD8630D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20dbaf5-aacb-4fa5-a9f5-32ab6e55aaf4"/>
    <ds:schemaRef ds:uri="d73c6baf-9cf2-4cf2-a117-76c6714154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6D8B0BA-0DCD-4890-866C-3CA519EE4286}">
  <ds:schemaRefs>
    <ds:schemaRef ds:uri="http://schemas.microsoft.com/office/2006/metadata/properties"/>
    <ds:schemaRef ds:uri="http://schemas.microsoft.com/office/infopath/2007/PartnerControls"/>
    <ds:schemaRef ds:uri="d73c6baf-9cf2-4cf2-a117-76c67141543a"/>
    <ds:schemaRef ds:uri="520dbaf5-aacb-4fa5-a9f5-32ab6e55aaf4"/>
  </ds:schemaRefs>
</ds:datastoreItem>
</file>

<file path=customXml/itemProps3.xml><?xml version="1.0" encoding="utf-8"?>
<ds:datastoreItem xmlns:ds="http://schemas.openxmlformats.org/officeDocument/2006/customXml" ds:itemID="{D6BC7DC4-6858-44E8-B062-9ADCC2DB676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Finanšu pied. K1.1</vt:lpstr>
      <vt:lpstr>Finanšu pied. K1.2</vt:lpstr>
      <vt:lpstr>Finanšu pied. K2</vt:lpstr>
      <vt:lpstr>Finanšu pied. K3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Vadims Kalmikovs</dc:creator>
  <cp:keywords/>
  <dc:description/>
  <cp:lastModifiedBy>Vadims Kalmikovs</cp:lastModifiedBy>
  <cp:revision/>
  <dcterms:created xsi:type="dcterms:W3CDTF">2025-10-09T10:06:34Z</dcterms:created>
  <dcterms:modified xsi:type="dcterms:W3CDTF">2026-07-03T08:58:48Z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0x0101006E0B6348F063F2499901E1858B841C1C</vt:lpwstr>
  </property>
  <property fmtid="{D5CDD505-2E9C-101B-9397-08002B2CF9AE}" pid="3" name="MediaServiceImageTags">
    <vt:lpwstr/>
  </property>
</Properties>
</file>