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nas2\Faili\Iepirkumi\Apspriede ar piegadatajiem\Apspriede ar piegādātājiem DŪ 2026_APS_2\"/>
    </mc:Choice>
  </mc:AlternateContent>
  <xr:revisionPtr revIDLastSave="0" documentId="8_{736F447E-2CCC-4815-9BB4-765168E27316}" xr6:coauthVersionLast="47" xr6:coauthVersionMax="47" xr10:uidLastSave="{00000000-0000-0000-0000-000000000000}"/>
  <bookViews>
    <workbookView xWindow="-120" yWindow="-120" windowWidth="29040" windowHeight="15840" tabRatio="436" activeTab="4" xr2:uid="{00000000-000D-0000-FFFF-FFFF00000000}"/>
  </bookViews>
  <sheets>
    <sheet name="Kopsavilkums" sheetId="13" r:id="rId1"/>
    <sheet name="Lok.tāme Nr.1" sheetId="18" r:id="rId2"/>
    <sheet name="Lok.tāme Nr.2" sheetId="23" r:id="rId3"/>
    <sheet name="Lok.tāme Nr.3" sheetId="24" r:id="rId4"/>
    <sheet name="Lok.tāme Nr.4" sheetId="25" r:id="rId5"/>
  </sheets>
  <externalReferences>
    <externalReference r:id="rId6"/>
  </externalReferences>
  <definedNames>
    <definedName name="_xlnm._FilterDatabase" localSheetId="1" hidden="1">'Lok.tāme Nr.1'!$D$15:$G$15</definedName>
    <definedName name="_xlnm._FilterDatabase" localSheetId="2" hidden="1">'Lok.tāme Nr.2'!$D$15:$G$15</definedName>
    <definedName name="_xlnm._FilterDatabase" localSheetId="3" hidden="1">'Lok.tāme Nr.3'!$D$8:$G$8</definedName>
    <definedName name="_xlnm.Print_Area" localSheetId="0">Kopsavilkums!$A$1:$H$21</definedName>
    <definedName name="_xlnm.Print_Area" localSheetId="1">'Lok.tāme Nr.1'!$A$1:$R$23</definedName>
    <definedName name="_xlnm.Print_Area" localSheetId="2">'Lok.tāme Nr.2'!$A$2:$R$24</definedName>
    <definedName name="_xlnm.Print_Area" localSheetId="3">'Lok.tāme Nr.3'!$A$2:$R$46</definedName>
    <definedName name="_xlnm.Print_Titles" localSheetId="1">'Lok.tāme Nr.1'!$14:$15</definedName>
    <definedName name="_xlnm.Print_Titles" localSheetId="2">'Lok.tāme Nr.2'!$14:$15</definedName>
    <definedName name="_xlnm.Print_Titles" localSheetId="3">'Lok.tāme Nr.3'!$7:$8</definedName>
  </definedNames>
  <calcPr calcId="181029"/>
</workbook>
</file>

<file path=xl/calcChain.xml><?xml version="1.0" encoding="utf-8"?>
<calcChain xmlns="http://schemas.openxmlformats.org/spreadsheetml/2006/main">
  <c r="E15" i="13" l="1"/>
  <c r="F15" i="13"/>
  <c r="G15" i="13"/>
  <c r="O18" i="23"/>
  <c r="P18" i="23"/>
  <c r="Q18" i="23"/>
  <c r="R18" i="23"/>
  <c r="N18" i="23"/>
  <c r="M16" i="23"/>
  <c r="N16" i="23"/>
  <c r="O16" i="23"/>
  <c r="P16" i="23"/>
  <c r="Q16" i="23"/>
  <c r="R16" i="23"/>
  <c r="Q85" i="25"/>
  <c r="P85" i="25"/>
  <c r="O85" i="25"/>
  <c r="R85" i="25" s="1"/>
  <c r="N85" i="25"/>
  <c r="M85" i="25"/>
  <c r="Q84" i="25"/>
  <c r="P84" i="25"/>
  <c r="O84" i="25"/>
  <c r="R84" i="25" s="1"/>
  <c r="N84" i="25"/>
  <c r="M84" i="25"/>
  <c r="Q83" i="25"/>
  <c r="P83" i="25"/>
  <c r="O83" i="25"/>
  <c r="R83" i="25" s="1"/>
  <c r="N83" i="25"/>
  <c r="M83" i="25"/>
  <c r="Q82" i="25"/>
  <c r="P82" i="25"/>
  <c r="O82" i="25"/>
  <c r="R82" i="25" s="1"/>
  <c r="N82" i="25"/>
  <c r="M82" i="25"/>
  <c r="Q81" i="25"/>
  <c r="P81" i="25"/>
  <c r="O81" i="25"/>
  <c r="R81" i="25" s="1"/>
  <c r="N81" i="25"/>
  <c r="M81" i="25"/>
  <c r="Q80" i="25"/>
  <c r="P80" i="25"/>
  <c r="O80" i="25"/>
  <c r="R80" i="25" s="1"/>
  <c r="N80" i="25"/>
  <c r="M80" i="25"/>
  <c r="Q78" i="25"/>
  <c r="P78" i="25"/>
  <c r="O78" i="25"/>
  <c r="R78" i="25" s="1"/>
  <c r="N78" i="25"/>
  <c r="M78" i="25"/>
  <c r="Q77" i="25"/>
  <c r="P77" i="25"/>
  <c r="O77" i="25"/>
  <c r="R77" i="25" s="1"/>
  <c r="N77" i="25"/>
  <c r="M77" i="25"/>
  <c r="Q76" i="25"/>
  <c r="P76" i="25"/>
  <c r="O76" i="25"/>
  <c r="R76" i="25" s="1"/>
  <c r="N76" i="25"/>
  <c r="M76" i="25"/>
  <c r="Q75" i="25"/>
  <c r="P75" i="25"/>
  <c r="O75" i="25"/>
  <c r="R75" i="25" s="1"/>
  <c r="N75" i="25"/>
  <c r="M75" i="25"/>
  <c r="Q73" i="25"/>
  <c r="P73" i="25"/>
  <c r="O73" i="25"/>
  <c r="R73" i="25" s="1"/>
  <c r="N73" i="25"/>
  <c r="M73" i="25"/>
  <c r="Q72" i="25"/>
  <c r="P72" i="25"/>
  <c r="O72" i="25"/>
  <c r="R72" i="25" s="1"/>
  <c r="N72" i="25"/>
  <c r="M72" i="25"/>
  <c r="Q71" i="25"/>
  <c r="P71" i="25"/>
  <c r="O71" i="25"/>
  <c r="R71" i="25" s="1"/>
  <c r="N71" i="25"/>
  <c r="M71" i="25"/>
  <c r="Q70" i="25"/>
  <c r="P70" i="25"/>
  <c r="O70" i="25"/>
  <c r="R70" i="25" s="1"/>
  <c r="N70" i="25"/>
  <c r="M70" i="25"/>
  <c r="Q69" i="25"/>
  <c r="P69" i="25"/>
  <c r="O69" i="25"/>
  <c r="R69" i="25" s="1"/>
  <c r="N69" i="25"/>
  <c r="M69" i="25"/>
  <c r="Q68" i="25"/>
  <c r="P68" i="25"/>
  <c r="O68" i="25"/>
  <c r="R68" i="25" s="1"/>
  <c r="N68" i="25"/>
  <c r="M68" i="25"/>
  <c r="Q67" i="25"/>
  <c r="P67" i="25"/>
  <c r="O67" i="25"/>
  <c r="N67" i="25"/>
  <c r="M67" i="25"/>
  <c r="Q65" i="25"/>
  <c r="P65" i="25"/>
  <c r="O65" i="25"/>
  <c r="R65" i="25" s="1"/>
  <c r="N65" i="25"/>
  <c r="M65" i="25"/>
  <c r="Q64" i="25"/>
  <c r="P64" i="25"/>
  <c r="O64" i="25"/>
  <c r="R64" i="25" s="1"/>
  <c r="N64" i="25"/>
  <c r="M64" i="25"/>
  <c r="Q63" i="25"/>
  <c r="P63" i="25"/>
  <c r="O63" i="25"/>
  <c r="R63" i="25" s="1"/>
  <c r="N63" i="25"/>
  <c r="M63" i="25"/>
  <c r="Q62" i="25"/>
  <c r="P62" i="25"/>
  <c r="O62" i="25"/>
  <c r="R62" i="25" s="1"/>
  <c r="N62" i="25"/>
  <c r="M62" i="25"/>
  <c r="Q61" i="25"/>
  <c r="P61" i="25"/>
  <c r="O61" i="25"/>
  <c r="R61" i="25" s="1"/>
  <c r="N61" i="25"/>
  <c r="M61" i="25"/>
  <c r="Q60" i="25"/>
  <c r="P60" i="25"/>
  <c r="O60" i="25"/>
  <c r="R60" i="25" s="1"/>
  <c r="N60" i="25"/>
  <c r="M60" i="25"/>
  <c r="Q58" i="25"/>
  <c r="P58" i="25"/>
  <c r="O58" i="25"/>
  <c r="R58" i="25" s="1"/>
  <c r="N58" i="25"/>
  <c r="M58" i="25"/>
  <c r="Q56" i="25"/>
  <c r="P56" i="25"/>
  <c r="O56" i="25"/>
  <c r="R56" i="25" s="1"/>
  <c r="N56" i="25"/>
  <c r="M56" i="25"/>
  <c r="Q55" i="25"/>
  <c r="P55" i="25"/>
  <c r="O55" i="25"/>
  <c r="R55" i="25" s="1"/>
  <c r="N55" i="25"/>
  <c r="M55" i="25"/>
  <c r="Q54" i="25"/>
  <c r="P54" i="25"/>
  <c r="O54" i="25"/>
  <c r="R54" i="25" s="1"/>
  <c r="N54" i="25"/>
  <c r="M54" i="25"/>
  <c r="Q53" i="25"/>
  <c r="P53" i="25"/>
  <c r="O53" i="25"/>
  <c r="R53" i="25" s="1"/>
  <c r="N53" i="25"/>
  <c r="M53" i="25"/>
  <c r="Q52" i="25"/>
  <c r="P52" i="25"/>
  <c r="O52" i="25"/>
  <c r="R52" i="25" s="1"/>
  <c r="N52" i="25"/>
  <c r="M52" i="25"/>
  <c r="Q50" i="25"/>
  <c r="P50" i="25"/>
  <c r="O50" i="25"/>
  <c r="N50" i="25"/>
  <c r="M50" i="25"/>
  <c r="Q49" i="25"/>
  <c r="P49" i="25"/>
  <c r="O49" i="25"/>
  <c r="N49" i="25"/>
  <c r="M49" i="25"/>
  <c r="Q48" i="25"/>
  <c r="P48" i="25"/>
  <c r="O48" i="25"/>
  <c r="R48" i="25" s="1"/>
  <c r="N48" i="25"/>
  <c r="M48" i="25"/>
  <c r="Q47" i="25"/>
  <c r="P47" i="25"/>
  <c r="O47" i="25"/>
  <c r="R47" i="25" s="1"/>
  <c r="N47" i="25"/>
  <c r="M47" i="25"/>
  <c r="Q46" i="25"/>
  <c r="P46" i="25"/>
  <c r="O46" i="25"/>
  <c r="R46" i="25" s="1"/>
  <c r="N46" i="25"/>
  <c r="M46" i="25"/>
  <c r="Q44" i="25"/>
  <c r="P44" i="25"/>
  <c r="O44" i="25"/>
  <c r="R44" i="25" s="1"/>
  <c r="N44" i="25"/>
  <c r="M44" i="25"/>
  <c r="Q43" i="25"/>
  <c r="P43" i="25"/>
  <c r="O43" i="25"/>
  <c r="R43" i="25" s="1"/>
  <c r="N43" i="25"/>
  <c r="M43" i="25"/>
  <c r="Q42" i="25"/>
  <c r="P42" i="25"/>
  <c r="O42" i="25"/>
  <c r="R42" i="25" s="1"/>
  <c r="N42" i="25"/>
  <c r="M42" i="25"/>
  <c r="Q40" i="25"/>
  <c r="P40" i="25"/>
  <c r="O40" i="25"/>
  <c r="N40" i="25"/>
  <c r="M40" i="25"/>
  <c r="Q39" i="25"/>
  <c r="P39" i="25"/>
  <c r="O39" i="25"/>
  <c r="R39" i="25" s="1"/>
  <c r="N39" i="25"/>
  <c r="M39" i="25"/>
  <c r="Q38" i="25"/>
  <c r="P38" i="25"/>
  <c r="O38" i="25"/>
  <c r="R38" i="25" s="1"/>
  <c r="N38" i="25"/>
  <c r="M38" i="25"/>
  <c r="Q37" i="25"/>
  <c r="P37" i="25"/>
  <c r="O37" i="25"/>
  <c r="R37" i="25" s="1"/>
  <c r="N37" i="25"/>
  <c r="M37" i="25"/>
  <c r="Q36" i="25"/>
  <c r="P36" i="25"/>
  <c r="O36" i="25"/>
  <c r="R36" i="25" s="1"/>
  <c r="N36" i="25"/>
  <c r="M36" i="25"/>
  <c r="Q35" i="25"/>
  <c r="P35" i="25"/>
  <c r="O35" i="25"/>
  <c r="N35" i="25"/>
  <c r="M35" i="25"/>
  <c r="Q33" i="25"/>
  <c r="P33" i="25"/>
  <c r="O33" i="25"/>
  <c r="R33" i="25" s="1"/>
  <c r="N33" i="25"/>
  <c r="M33" i="25"/>
  <c r="Q32" i="25"/>
  <c r="P32" i="25"/>
  <c r="O32" i="25"/>
  <c r="R32" i="25" s="1"/>
  <c r="N32" i="25"/>
  <c r="M32" i="25"/>
  <c r="Q30" i="25"/>
  <c r="P30" i="25"/>
  <c r="O30" i="25"/>
  <c r="N30" i="25"/>
  <c r="M30" i="25"/>
  <c r="Q29" i="25"/>
  <c r="P29" i="25"/>
  <c r="O29" i="25"/>
  <c r="R29" i="25" s="1"/>
  <c r="N29" i="25"/>
  <c r="M29" i="25"/>
  <c r="Q28" i="25"/>
  <c r="P28" i="25"/>
  <c r="O28" i="25"/>
  <c r="R28" i="25" s="1"/>
  <c r="N28" i="25"/>
  <c r="M28" i="25"/>
  <c r="Q27" i="25"/>
  <c r="P27" i="25"/>
  <c r="O27" i="25"/>
  <c r="R27" i="25" s="1"/>
  <c r="N27" i="25"/>
  <c r="M27" i="25"/>
  <c r="Q26" i="25"/>
  <c r="P26" i="25"/>
  <c r="O26" i="25"/>
  <c r="R26" i="25" s="1"/>
  <c r="N26" i="25"/>
  <c r="M26" i="25"/>
  <c r="Q25" i="25"/>
  <c r="P25" i="25"/>
  <c r="O25" i="25"/>
  <c r="R25" i="25" s="1"/>
  <c r="N25" i="25"/>
  <c r="M25" i="25"/>
  <c r="Q24" i="25"/>
  <c r="P24" i="25"/>
  <c r="O24" i="25"/>
  <c r="R24" i="25" s="1"/>
  <c r="N24" i="25"/>
  <c r="M24" i="25"/>
  <c r="Q23" i="25"/>
  <c r="P23" i="25"/>
  <c r="O23" i="25"/>
  <c r="R23" i="25" s="1"/>
  <c r="N23" i="25"/>
  <c r="M23" i="25"/>
  <c r="Q22" i="25"/>
  <c r="P22" i="25"/>
  <c r="O22" i="25"/>
  <c r="R22" i="25" s="1"/>
  <c r="N22" i="25"/>
  <c r="M22" i="25"/>
  <c r="Q20" i="25"/>
  <c r="P20" i="25"/>
  <c r="O20" i="25"/>
  <c r="R20" i="25" s="1"/>
  <c r="N20" i="25"/>
  <c r="M20" i="25"/>
  <c r="Q19" i="25"/>
  <c r="P19" i="25"/>
  <c r="O19" i="25"/>
  <c r="R19" i="25" s="1"/>
  <c r="N19" i="25"/>
  <c r="M19" i="25"/>
  <c r="Q18" i="25"/>
  <c r="P18" i="25"/>
  <c r="O18" i="25"/>
  <c r="R18" i="25" s="1"/>
  <c r="N18" i="25"/>
  <c r="M18" i="25"/>
  <c r="Q17" i="25"/>
  <c r="P17" i="25"/>
  <c r="O17" i="25"/>
  <c r="N17" i="25"/>
  <c r="M17" i="25"/>
  <c r="Q15" i="25"/>
  <c r="P15" i="25"/>
  <c r="O15" i="25"/>
  <c r="R15" i="25" s="1"/>
  <c r="N15" i="25"/>
  <c r="M15" i="25"/>
  <c r="Q14" i="25"/>
  <c r="P14" i="25"/>
  <c r="O14" i="25"/>
  <c r="R14" i="25" s="1"/>
  <c r="N14" i="25"/>
  <c r="M14" i="25"/>
  <c r="Q13" i="25"/>
  <c r="P13" i="25"/>
  <c r="O13" i="25"/>
  <c r="R13" i="25" s="1"/>
  <c r="N13" i="25"/>
  <c r="M13" i="25"/>
  <c r="Q12" i="25"/>
  <c r="P12" i="25"/>
  <c r="O12" i="25"/>
  <c r="R12" i="25" s="1"/>
  <c r="N12" i="25"/>
  <c r="M12" i="25"/>
  <c r="Q10" i="25"/>
  <c r="Q86" i="25" s="1"/>
  <c r="P10" i="25"/>
  <c r="P86" i="25" s="1"/>
  <c r="O10" i="25"/>
  <c r="N10" i="25"/>
  <c r="N86" i="25" s="1"/>
  <c r="M10" i="25"/>
  <c r="D5" i="25"/>
  <c r="D4" i="25"/>
  <c r="D3" i="25"/>
  <c r="D4" i="24"/>
  <c r="D5" i="24"/>
  <c r="D3" i="24"/>
  <c r="D8" i="23"/>
  <c r="D7" i="23"/>
  <c r="D6" i="23"/>
  <c r="D7" i="18"/>
  <c r="D8" i="18"/>
  <c r="D6" i="18"/>
  <c r="J16" i="18"/>
  <c r="M16" i="18" s="1"/>
  <c r="J18" i="18"/>
  <c r="O18" i="18" s="1"/>
  <c r="J11" i="24"/>
  <c r="J12" i="24"/>
  <c r="J13" i="24"/>
  <c r="J14" i="24"/>
  <c r="J15" i="24"/>
  <c r="J16" i="24"/>
  <c r="J17" i="24"/>
  <c r="J18" i="24"/>
  <c r="J20" i="24"/>
  <c r="J21" i="24"/>
  <c r="J22" i="24"/>
  <c r="J23" i="24"/>
  <c r="J24" i="24"/>
  <c r="J25" i="24"/>
  <c r="J26" i="24"/>
  <c r="J27" i="24"/>
  <c r="J29" i="24"/>
  <c r="J30" i="24"/>
  <c r="J31" i="24"/>
  <c r="J33" i="24"/>
  <c r="J34" i="24"/>
  <c r="J35" i="24"/>
  <c r="J36" i="24"/>
  <c r="J37" i="24"/>
  <c r="J38" i="24"/>
  <c r="J39" i="24"/>
  <c r="J40" i="24"/>
  <c r="J41" i="24"/>
  <c r="J10" i="24"/>
  <c r="N16" i="18"/>
  <c r="P16" i="18"/>
  <c r="Q16" i="18"/>
  <c r="N17" i="18"/>
  <c r="P17" i="18"/>
  <c r="Q17" i="18"/>
  <c r="N18" i="18"/>
  <c r="P18" i="18"/>
  <c r="Q18" i="18"/>
  <c r="N20" i="18"/>
  <c r="P20" i="18"/>
  <c r="Q20" i="18"/>
  <c r="N21" i="18"/>
  <c r="P21" i="18"/>
  <c r="Q21" i="18"/>
  <c r="N22" i="18"/>
  <c r="P22" i="18"/>
  <c r="Q22" i="18"/>
  <c r="J17" i="18"/>
  <c r="O17" i="18" s="1"/>
  <c r="J20" i="18"/>
  <c r="O20" i="18" s="1"/>
  <c r="J21" i="18"/>
  <c r="O21" i="18" s="1"/>
  <c r="J22" i="18"/>
  <c r="M22" i="18" s="1"/>
  <c r="R30" i="25" l="1"/>
  <c r="R49" i="25"/>
  <c r="R17" i="25"/>
  <c r="R50" i="25"/>
  <c r="R67" i="25"/>
  <c r="R40" i="25"/>
  <c r="R35" i="25"/>
  <c r="R10" i="25"/>
  <c r="O86" i="25"/>
  <c r="M21" i="18"/>
  <c r="M18" i="18"/>
  <c r="R20" i="18"/>
  <c r="R18" i="18"/>
  <c r="Q23" i="18"/>
  <c r="P23" i="18"/>
  <c r="N23" i="18"/>
  <c r="O22" i="18"/>
  <c r="R22" i="18" s="1"/>
  <c r="M20" i="18"/>
  <c r="O16" i="18"/>
  <c r="R21" i="18"/>
  <c r="R17" i="18"/>
  <c r="M17" i="18"/>
  <c r="R86" i="25" l="1"/>
  <c r="R16" i="18"/>
  <c r="R23" i="18" s="1"/>
  <c r="O23" i="18"/>
  <c r="Q41" i="24" l="1"/>
  <c r="P41" i="24"/>
  <c r="O41" i="24"/>
  <c r="N41" i="24"/>
  <c r="M41" i="24"/>
  <c r="Q40" i="24"/>
  <c r="P40" i="24"/>
  <c r="O40" i="24"/>
  <c r="N40" i="24"/>
  <c r="M40" i="24"/>
  <c r="Q39" i="24"/>
  <c r="P39" i="24"/>
  <c r="O39" i="24"/>
  <c r="N39" i="24"/>
  <c r="M39" i="24"/>
  <c r="Q38" i="24"/>
  <c r="P38" i="24"/>
  <c r="O38" i="24"/>
  <c r="N38" i="24"/>
  <c r="M38" i="24"/>
  <c r="Q37" i="24"/>
  <c r="P37" i="24"/>
  <c r="O37" i="24"/>
  <c r="N37" i="24"/>
  <c r="M37" i="24"/>
  <c r="Q36" i="24"/>
  <c r="P36" i="24"/>
  <c r="O36" i="24"/>
  <c r="N36" i="24"/>
  <c r="M36" i="24"/>
  <c r="Q35" i="24"/>
  <c r="P35" i="24"/>
  <c r="O35" i="24"/>
  <c r="N35" i="24"/>
  <c r="M35" i="24"/>
  <c r="Q34" i="24"/>
  <c r="P34" i="24"/>
  <c r="O34" i="24"/>
  <c r="N34" i="24"/>
  <c r="M34" i="24"/>
  <c r="Q33" i="24"/>
  <c r="P33" i="24"/>
  <c r="O33" i="24"/>
  <c r="N33" i="24"/>
  <c r="M33" i="24"/>
  <c r="Q31" i="24"/>
  <c r="P31" i="24"/>
  <c r="O31" i="24"/>
  <c r="N31" i="24"/>
  <c r="M31" i="24"/>
  <c r="Q30" i="24"/>
  <c r="P30" i="24"/>
  <c r="O30" i="24"/>
  <c r="N30" i="24"/>
  <c r="M30" i="24"/>
  <c r="Q29" i="24"/>
  <c r="P29" i="24"/>
  <c r="O29" i="24"/>
  <c r="N29" i="24"/>
  <c r="M29" i="24"/>
  <c r="Q27" i="24"/>
  <c r="P27" i="24"/>
  <c r="O27" i="24"/>
  <c r="N27" i="24"/>
  <c r="M27" i="24"/>
  <c r="Q26" i="24"/>
  <c r="P26" i="24"/>
  <c r="O26" i="24"/>
  <c r="N26" i="24"/>
  <c r="M26" i="24"/>
  <c r="Q25" i="24"/>
  <c r="P25" i="24"/>
  <c r="O25" i="24"/>
  <c r="N25" i="24"/>
  <c r="M25" i="24"/>
  <c r="Q24" i="24"/>
  <c r="P24" i="24"/>
  <c r="O24" i="24"/>
  <c r="N24" i="24"/>
  <c r="M24" i="24"/>
  <c r="Q23" i="24"/>
  <c r="P23" i="24"/>
  <c r="O23" i="24"/>
  <c r="N23" i="24"/>
  <c r="M23" i="24"/>
  <c r="Q22" i="24"/>
  <c r="P22" i="24"/>
  <c r="O22" i="24"/>
  <c r="N22" i="24"/>
  <c r="M22" i="24"/>
  <c r="Q21" i="24"/>
  <c r="P21" i="24"/>
  <c r="O21" i="24"/>
  <c r="N21" i="24"/>
  <c r="M21" i="24"/>
  <c r="Q20" i="24"/>
  <c r="P20" i="24"/>
  <c r="O20" i="24"/>
  <c r="N20" i="24"/>
  <c r="M20" i="24"/>
  <c r="Q18" i="24"/>
  <c r="P18" i="24"/>
  <c r="O18" i="24"/>
  <c r="N18" i="24"/>
  <c r="M18" i="24"/>
  <c r="Q17" i="24"/>
  <c r="P17" i="24"/>
  <c r="O17" i="24"/>
  <c r="N17" i="24"/>
  <c r="M17" i="24"/>
  <c r="Q16" i="24"/>
  <c r="P16" i="24"/>
  <c r="O16" i="24"/>
  <c r="N16" i="24"/>
  <c r="M16" i="24"/>
  <c r="Q15" i="24"/>
  <c r="P15" i="24"/>
  <c r="O15" i="24"/>
  <c r="N15" i="24"/>
  <c r="M15" i="24"/>
  <c r="Q14" i="24"/>
  <c r="P14" i="24"/>
  <c r="O14" i="24"/>
  <c r="N14" i="24"/>
  <c r="M14" i="24"/>
  <c r="Q13" i="24"/>
  <c r="P13" i="24"/>
  <c r="O13" i="24"/>
  <c r="N13" i="24"/>
  <c r="M13" i="24"/>
  <c r="Q12" i="24"/>
  <c r="P12" i="24"/>
  <c r="O12" i="24"/>
  <c r="N12" i="24"/>
  <c r="M12" i="24"/>
  <c r="Q11" i="24"/>
  <c r="P11" i="24"/>
  <c r="O11" i="24"/>
  <c r="N11" i="24"/>
  <c r="M11" i="24"/>
  <c r="Q10" i="24"/>
  <c r="P10" i="24"/>
  <c r="O10" i="24"/>
  <c r="N10" i="24"/>
  <c r="M10" i="24"/>
  <c r="Q17" i="23"/>
  <c r="P17" i="23"/>
  <c r="N17" i="23"/>
  <c r="O17" i="23"/>
  <c r="R41" i="24" l="1"/>
  <c r="R27" i="24"/>
  <c r="R34" i="24"/>
  <c r="R17" i="23"/>
  <c r="R38" i="24"/>
  <c r="R35" i="24"/>
  <c r="R14" i="24"/>
  <c r="R22" i="24"/>
  <c r="R30" i="24"/>
  <c r="R11" i="24"/>
  <c r="R13" i="24"/>
  <c r="R33" i="24"/>
  <c r="R40" i="24"/>
  <c r="R36" i="24"/>
  <c r="R39" i="24"/>
  <c r="R16" i="24"/>
  <c r="R21" i="24"/>
  <c r="R17" i="24"/>
  <c r="R15" i="24"/>
  <c r="R23" i="24"/>
  <c r="R12" i="24"/>
  <c r="R20" i="24"/>
  <c r="R37" i="24"/>
  <c r="R25" i="24"/>
  <c r="R24" i="24"/>
  <c r="R10" i="24"/>
  <c r="R18" i="24"/>
  <c r="R26" i="24"/>
  <c r="R29" i="24"/>
  <c r="R31" i="24"/>
  <c r="N42" i="24"/>
  <c r="H14" i="13" s="1"/>
  <c r="P42" i="24"/>
  <c r="G14" i="13" s="1"/>
  <c r="G13" i="13" s="1"/>
  <c r="G16" i="13" s="1"/>
  <c r="M17" i="23"/>
  <c r="G12" i="13"/>
  <c r="G11" i="13"/>
  <c r="F11" i="13"/>
  <c r="E11" i="13"/>
  <c r="H12" i="13"/>
  <c r="F12" i="13"/>
  <c r="H11" i="13"/>
  <c r="R42" i="24" l="1"/>
  <c r="H15" i="13" s="1"/>
  <c r="H13" i="13" s="1"/>
  <c r="D11" i="13"/>
  <c r="O42" i="24"/>
  <c r="Q42" i="24"/>
  <c r="E12" i="13"/>
  <c r="D12" i="13" s="1"/>
  <c r="G6" i="13" l="1"/>
  <c r="H16" i="13"/>
  <c r="E14" i="13"/>
  <c r="F14" i="13"/>
  <c r="F13" i="13" s="1"/>
  <c r="F16" i="13" s="1"/>
  <c r="D15" i="13"/>
  <c r="Q11" i="18"/>
  <c r="Q11" i="23"/>
  <c r="D14" i="13" l="1"/>
  <c r="E13" i="13"/>
  <c r="E16" i="13" l="1"/>
  <c r="D13" i="13"/>
  <c r="D16" i="13" s="1"/>
  <c r="G5" i="13" l="1"/>
  <c r="D17" i="13"/>
  <c r="D18" i="13" s="1"/>
</calcChain>
</file>

<file path=xl/sharedStrings.xml><?xml version="1.0" encoding="utf-8"?>
<sst xmlns="http://schemas.openxmlformats.org/spreadsheetml/2006/main" count="670" uniqueCount="219">
  <si>
    <t>Vienības izmaksas</t>
  </si>
  <si>
    <t>Kopā:</t>
  </si>
  <si>
    <t>Tāmes Nr.</t>
  </si>
  <si>
    <t>tai skaitā</t>
  </si>
  <si>
    <t>Objekta nosaukums:</t>
  </si>
  <si>
    <t>Būves nosaukums:</t>
  </si>
  <si>
    <t>Objekta adrese:</t>
  </si>
  <si>
    <t>Mērvienība</t>
  </si>
  <si>
    <t>Daudzums</t>
  </si>
  <si>
    <t>Nr.p.k.</t>
  </si>
  <si>
    <t>Kopā visam apjomam</t>
  </si>
  <si>
    <t>Darbu nosaukums</t>
  </si>
  <si>
    <t>kompl.</t>
  </si>
  <si>
    <t xml:space="preserve"> </t>
  </si>
  <si>
    <t>Tāmes izmaksas:</t>
  </si>
  <si>
    <t>Darba veids vai konstruktīvā elementa nosaukums</t>
  </si>
  <si>
    <t>KOPTĀME</t>
  </si>
  <si>
    <t>``Krīgeri``, Bērzes pag., Dobeles nov.</t>
  </si>
  <si>
    <t>Projektēšana</t>
  </si>
  <si>
    <t>Autoruzraudzība</t>
  </si>
  <si>
    <t>Tāmes izmaksas, EUR</t>
  </si>
  <si>
    <t>Veids</t>
  </si>
  <si>
    <t>Darba alga, EUR</t>
  </si>
  <si>
    <t>Būvizstrādājumi, EUR</t>
  </si>
  <si>
    <t>Mehānismi, EUR</t>
  </si>
  <si>
    <t>Kopā, EUR</t>
  </si>
  <si>
    <t>Laika norma, c/st.</t>
  </si>
  <si>
    <t>Darba samaksas likme, EUR/st.</t>
  </si>
  <si>
    <t>Darbietilpība, c/st.</t>
  </si>
  <si>
    <t>Summa, EUR</t>
  </si>
  <si>
    <t>EUR</t>
  </si>
  <si>
    <t>c/st.</t>
  </si>
  <si>
    <t>Par kopējo summu:</t>
  </si>
  <si>
    <t>Kopējā darbietilpība:</t>
  </si>
  <si>
    <t>Notekūdeņu attīrīšanas iekārtas  “Krīgeri”  , Bērzes pag., Dobeles nov.</t>
  </si>
  <si>
    <t>Lokālā tāme Nr.2 - Autoruzraudzība</t>
  </si>
  <si>
    <t>Lokālā tāme Nr.3 - Būvdarbi</t>
  </si>
  <si>
    <t>Inženiertopogrāfija</t>
  </si>
  <si>
    <t>TN iegūšana un būvatļaujas saņemšana</t>
  </si>
  <si>
    <t>1.4.1.</t>
  </si>
  <si>
    <t>TH daļa</t>
  </si>
  <si>
    <t>1.4.2.</t>
  </si>
  <si>
    <t>UKT daļa</t>
  </si>
  <si>
    <t>1.4.3.</t>
  </si>
  <si>
    <t>ha</t>
  </si>
  <si>
    <t>k-ts</t>
  </si>
  <si>
    <t xml:space="preserve">Pakalpojums </t>
  </si>
  <si>
    <t>Lokālā tāme Nr.1 - Projektēšana</t>
  </si>
  <si>
    <t xml:space="preserve">Būvdarbi </t>
  </si>
  <si>
    <t xml:space="preserve">Piegāde/Būvdarbi </t>
  </si>
  <si>
    <t xml:space="preserve">Esošas sūkņu stacijas apsaistes demontāžas darbi. </t>
  </si>
  <si>
    <t>m</t>
  </si>
  <si>
    <t xml:space="preserve">Nerūsējoša tērauda AISI 304 kāpnes nokļūšanai uz dūņu blīvētāja virsmas. </t>
  </si>
  <si>
    <t xml:space="preserve">Elektromagnētiskais plūsmas mērītājs DN65 dūņu padevei uz dūņu presi un polimēra sagatavošanas iekārtu. </t>
  </si>
  <si>
    <t>gab</t>
  </si>
  <si>
    <t>6.10</t>
  </si>
  <si>
    <t xml:space="preserve">Gaiss - gaiss siltumsūkņa montāža dūņu atūdeņošanas ēkā. </t>
  </si>
  <si>
    <t>Dūņu blīvētāja pārplūdes cauruļvadu pieslēgšana pie sūkņu stacijas vai ieplūstoša pašteces kanalizācijas tīkla.</t>
  </si>
  <si>
    <t>6.8</t>
  </si>
  <si>
    <t xml:space="preserve">PVN 21%: </t>
  </si>
  <si>
    <t xml:space="preserve">Pavisam būvniecības izmaksas ar PVN: </t>
  </si>
  <si>
    <t>Tāme sastādīta 2026. gada</t>
  </si>
  <si>
    <t>___. _________</t>
  </si>
  <si>
    <t>1. Tāmes izmaksas Kopā, tai skaita, bet neaprobežojoties, darba devēja sociālais nodoklis, virsizdevumi un plānotā peļņa.</t>
  </si>
  <si>
    <t>Esošo sūkņu staciju apsekošana un uzmērīšana būvprojekta izstrādes vajadzībām. (Recirkulācijas un NAI iekšējā sūkņu stacija)</t>
  </si>
  <si>
    <t>AR, BK,VS, ELT un automātikas, kā arī citas projekta daļas un/vai sadaļas pēc nepieciešamības</t>
  </si>
  <si>
    <t>Ievada izbūve dūņu atūdeņošanas ēkā un pieslēgšana pie dūņu sūkņiem</t>
  </si>
  <si>
    <t xml:space="preserve">Nepieciešamie cauruļvadu ievadi dūņu atūdeņošanas ēkā un tehnoloģiskie cauruļvadi ēkā </t>
  </si>
  <si>
    <t>NAI iekšējās sūkņu stacijas pārbūve atbilstoši tehnoloģiskajām vajadzībām</t>
  </si>
  <si>
    <t xml:space="preserve">Jauna sūkņu stacijas apsaiste, t.sk. cauruļvadi, pretvārsti, aizbīdņi, plūsmas mērītāji,  elektroinstalācija un automātikas sistēmas. Esošo būvkonstrukciju sakārtošana un krāsošana. </t>
  </si>
  <si>
    <r>
      <t>Jauna sūkņu stacijas apsaiste , t.sk. cauruļvadi, pretvārsti, aizbīdņi, plūsmas mērītājs plūsmai uz dūņu blīvētāju</t>
    </r>
    <r>
      <rPr>
        <sz val="10"/>
        <rFont val="Times New Roman"/>
        <family val="1"/>
      </rPr>
      <t xml:space="preserve">,  elektroinstalācija un automātikas sistēmas. Esošo būvkonstrukciju sakārtošana un krāsošana. </t>
    </r>
  </si>
  <si>
    <r>
      <t xml:space="preserve">Nerūsējoša tērauda režģa AISI </t>
    </r>
    <r>
      <rPr>
        <sz val="10"/>
        <rFont val="Times New Roman"/>
        <family val="1"/>
      </rPr>
      <t xml:space="preserve">304 34x38/30x2 vai plastikāta režģa 38x38/30x7 apkalpošanas platformas virs dūņu blīvētāja izbūve, t.sk. konstrukcijas platformas turēšanai </t>
    </r>
    <r>
      <rPr>
        <sz val="10"/>
        <rFont val="Times New Roman"/>
        <family val="1"/>
        <charset val="186"/>
      </rPr>
      <t>AISI</t>
    </r>
    <r>
      <rPr>
        <sz val="10"/>
        <rFont val="Times New Roman"/>
        <family val="1"/>
      </rPr>
      <t xml:space="preserve"> 304. </t>
    </r>
  </si>
  <si>
    <t>Piezīme:</t>
  </si>
  <si>
    <r>
      <t>m</t>
    </r>
    <r>
      <rPr>
        <vertAlign val="superscript"/>
        <sz val="10"/>
        <rFont val="Times New Roman"/>
        <family val="1"/>
        <charset val="186"/>
      </rPr>
      <t>2</t>
    </r>
  </si>
  <si>
    <t>Sūkņu stacijas pieslēgšana pie NAI SCADA.</t>
  </si>
  <si>
    <t>Esošo sūkņu, to vadulu saudzīga demontāža un nodošana Pasūtītājam.</t>
  </si>
  <si>
    <t>Jaunu kanalizācijas sūkņu un to vadulu piegāde un montāža sūkņu stacijā.</t>
  </si>
  <si>
    <t xml:space="preserve">Ūdens līmeņa sensora montāža dūņu blīvētājā (sensors tiks nodrošināts no Pasūtītāja puses) un pieslēgšana no/pie NAI SCADA (jauna opcija esošajai automātikai). </t>
  </si>
  <si>
    <t>Tehnoloģisko cauruļvadu ievadi/izvadi dūņu blīvētājā (ienākošais, izejošais, pārplūde, tukšošana) (t.sk. aka ar aizbīdni tukšošanas cauruļvadam).</t>
  </si>
  <si>
    <t xml:space="preserve">Nerūsējoša tērauda AISI 304 margas h=1.2 m dūņu blīvētāja perimetru. </t>
  </si>
  <si>
    <t xml:space="preserve">Nerūsējošā tērauda AISI 316 tekne ar konstruktīviem stiprinājumiem ar iespēju pieregulēt vienmērīgu ūdens novadīšanu visā teknes garumā vismaz 300x200 izmēros un aprīkota ar 5 cm 90 gr. zāģveida zobiem pa dūņu blīvētāja perimetru vienmērīgai liekā ūdens un dūņu savākšanai un novadīšanai uz NAI iekšējo sūkņu staciju. </t>
  </si>
  <si>
    <t xml:space="preserve">Dūņu blīvētāja centrālais vertikālais cauruļvads AISI 316, D300 - 350 mm, L - 3 m ar stiprinājumiem un ienākošā cauruļvada pieslēgumu. </t>
  </si>
  <si>
    <t>Dūņu blīvētāja betona konstrukcijas D3000 mm, Hd=4 m (pieļaujami arī rūpnieciski ražoti grodi), ar koniski slīpu dibenu un virszemes daļas siltināšanu (daļēji iegremdēts gruntī, t.sk, cauruļvadu pieslēguma vietām).</t>
  </si>
  <si>
    <r>
      <t>Dūņu blīvētāja konstrukcijas D3000 mm, H=4 m (</t>
    </r>
    <r>
      <rPr>
        <b/>
        <i/>
        <sz val="10"/>
        <rFont val="Times New Roman"/>
        <family val="1"/>
        <charset val="186"/>
      </rPr>
      <t>izbūve un aprīkojums</t>
    </r>
    <r>
      <rPr>
        <b/>
        <sz val="10"/>
        <rFont val="Times New Roman"/>
        <family val="1"/>
        <charset val="186"/>
      </rPr>
      <t>)</t>
    </r>
  </si>
  <si>
    <t xml:space="preserve">Jaunu zemē ieguldāmu elektroapgādes kabeļu (5x4 mm)  izbūve tehnoloģisko iekārtu vajadzībām (apjoms tiks precizēts būvprojektā un būvdarbu laikā pēc fakta, ja būs tāda nepieciešamība). </t>
  </si>
  <si>
    <r>
      <t>Dūņu padeves sistēmas izveide uz dūņu blīvētāju 15 m</t>
    </r>
    <r>
      <rPr>
        <vertAlign val="superscript"/>
        <sz val="10"/>
        <rFont val="Times New Roman"/>
        <family val="1"/>
        <charset val="186"/>
      </rPr>
      <t>3</t>
    </r>
    <r>
      <rPr>
        <sz val="10"/>
        <rFont val="Times New Roman"/>
        <family val="1"/>
        <charset val="186"/>
      </rPr>
      <t xml:space="preserve">/h. (Risinājums precizējams projektēšanas gaitā vai izmantojot papildus sūkņus 2 gab. (pamatrisinājums) vai automatiski pārslēdzot plūsmu uz dūņu spiedvadu (alternatīvais risinājums), t.sk. elektromagnētiskais plūsmas mērītaja mezgls. </t>
    </r>
  </si>
  <si>
    <t>Esošo sūkņu un to vadulu saudzīga demontāža un nodošana Pasūtītājam.</t>
  </si>
  <si>
    <t>Pasūtījuma Nr.:</t>
  </si>
  <si>
    <t>Esoša izlaides kolektora posma D500mm rekonstrukcija vai pārbūve</t>
  </si>
  <si>
    <t>-</t>
  </si>
  <si>
    <t>Akas izbūve</t>
  </si>
  <si>
    <t xml:space="preserve">Avārijas pārplūdes izveide </t>
  </si>
  <si>
    <t>Siltināts plastmasas (PE vai PP)  vai nerūsējoša AISI 304L  tērauda divdaļīgs vāks</t>
  </si>
  <si>
    <t xml:space="preserve">Izlietotā ūdens izliešanas tehnoloģiskās akas  izbūve uz izlaides kolektora D2000mm, H2m </t>
  </si>
  <si>
    <t xml:space="preserve">Akas  ar cauruļvadu pieslēgumiem 3 gab D500, vienu D300 unvienu D160mm izbūve. </t>
  </si>
  <si>
    <t xml:space="preserve">Pretvārsts D500 uz ienākošajiem D500 kolektoriem. </t>
  </si>
  <si>
    <t>Iekārtas būvdarbiem</t>
  </si>
  <si>
    <t xml:space="preserve">Ūdens ņemšanas akas izbūve  D2000mm H4m. t.sk.siltināts plastmasas (PE vai PP)  vai nerūsējoša AISI 304L  tērauda divdaļīgs vāks. </t>
  </si>
  <si>
    <t xml:space="preserve">Sūkņi  ar spiedvadiem akā NAI tehnoloģisko ēku  siltumapgādei  ar montāžu Q=1 l/s, H =10m (precizēt projektēšanas gaitā). t.sk vadulas sūkņa montāžai. Spiedvads akā, aizbīdņi, pretvārti u.t.t. Elektroapgādes un automātikas pieslēgums. </t>
  </si>
  <si>
    <t>Sūkņi  ar spiedvadiem akā NAI tehnoloģisko ēku  siltumapgādei  (rezerves) Q=1 l/s, H =10m (precizēt projektēšanas gaitā)</t>
  </si>
  <si>
    <t>Iekārtu piegāde, Sūknis</t>
  </si>
  <si>
    <t xml:space="preserve">Sūkņi ar spiedvadiem akā  notekūdeņu pieņemšanas  ēkas siltumapgādei ar montāžu Q=2.5 l/s, H =10m (precizēt projektēšanas gaitā). t.sk vadulas sūkņa montāžai. Spiedvads akā, aizbīdņi, pretvārti u.t.t. Elektroapgādes un automātikas pieslēgums. </t>
  </si>
  <si>
    <t>Pašteces vads D500 mm izbūve</t>
  </si>
  <si>
    <t>Pārplūdes izveide D500 mm</t>
  </si>
  <si>
    <t xml:space="preserve">Akas elektroapgādes un automātikas sadalne. </t>
  </si>
  <si>
    <t xml:space="preserve">Kabeļu izbūve lekktroapgādei </t>
  </si>
  <si>
    <t>NAI operatoru un automātikas telpu pārbūve atbilstoši tehnoloģiskajām vajadzībām</t>
  </si>
  <si>
    <t>U siltināta spiedvada D63mm izbūve (aktīvo diametru precizēt projektēšanas laikā)</t>
  </si>
  <si>
    <t xml:space="preserve">Pašteces vada D160 mm izbūve </t>
  </si>
  <si>
    <t xml:space="preserve">NAI operatoru un automātikas papildus telpas (ēka) tehnoloģiskajām vajadzībām. </t>
  </si>
  <si>
    <t xml:space="preserve">Pamatu plātne- Dzelzbetona </t>
  </si>
  <si>
    <t xml:space="preserve">Ēkas elektroinstalācija un automātika </t>
  </si>
  <si>
    <t xml:space="preserve">Ekas eleketroinstalācijas pieslēguma kabeļi </t>
  </si>
  <si>
    <t xml:space="preserve">Ēkas K pieslēguma izveide pie NAI K tīkliem (caur esošo ēku vai tai apkārt) </t>
  </si>
  <si>
    <t>Siltumsūknis ūdens- ūdens 12kW</t>
  </si>
  <si>
    <t>Siltummainis ar filtru  filtrs  15kW</t>
  </si>
  <si>
    <t xml:space="preserve">Siltummainis </t>
  </si>
  <si>
    <t xml:space="preserve">Ūdens filtrs </t>
  </si>
  <si>
    <t xml:space="preserve">k-ts </t>
  </si>
  <si>
    <t>Siltumsūknim atbilstošs cirkulācijas sūknis (ja nav iekļauts siltumsūkņa komplektācijā)</t>
  </si>
  <si>
    <t>U-pieslēgums</t>
  </si>
  <si>
    <t>Apkures sistēmas pieslēgums</t>
  </si>
  <si>
    <t xml:space="preserve">Cauruļvadu apsaiste starp iekārtām </t>
  </si>
  <si>
    <t xml:space="preserve">Radiatoru montāža (t.sk. radiatori) </t>
  </si>
  <si>
    <t xml:space="preserve">Siltuma akumulators (siltināta akumulācijas tvertne) ar cirkulācijas sūkni </t>
  </si>
  <si>
    <t>Apkures sistēmas cirkulācijas sūknis (parametrus precizēt projektēšanas laikā)</t>
  </si>
  <si>
    <t xml:space="preserve">Siltināta akumulācijas tvertne vismaz 500 l apojomā. </t>
  </si>
  <si>
    <t xml:space="preserve">Vadības un automatizācijas sistēma </t>
  </si>
  <si>
    <t>m2</t>
  </si>
  <si>
    <t xml:space="preserve">Zālāja atjaunošanas darbi būvdarbu un tai cieši pieguļošajā zonā. </t>
  </si>
  <si>
    <t xml:space="preserve">U siltināta Spiedvada D110 izbūve </t>
  </si>
  <si>
    <t>Siltumsūknis ūdens- ūdens  kopā 30kW  (divi paralēli siltumsūkņi  2 x15 kw)</t>
  </si>
  <si>
    <t xml:space="preserve">Ieplūdes gaisa filtrs ventilācijas kanālam </t>
  </si>
  <si>
    <t xml:space="preserve">Elektriskais kalorīfers 30kW apsildei avārijas gadījumā. </t>
  </si>
  <si>
    <t>Kalorifers ventilācijas kanālam 30 kw</t>
  </si>
  <si>
    <t xml:space="preserve">Montāžas materiāli un stiprinājumi (cauruļvadi, pārejas, stiprinājumi u.t.t.) </t>
  </si>
  <si>
    <t xml:space="preserve">K pieslēguma D160mm izveide </t>
  </si>
  <si>
    <t>Kopā, t. sk. darba devēja sociālais nodoklis:</t>
  </si>
  <si>
    <t xml:space="preserve">Norādījums piedāvājuma veidņu aizpildīšanai: </t>
  </si>
  <si>
    <t xml:space="preserve">Aizpildot iepirkumu veidnes pretendents dotajās pozīcijās paredz visus darbus un materiālus projekta mērķa sasniegšanai. Ja pretendents uzskata, ka kādi svarīgi darbi un materiāli tehniskajā specifikācijā nav iekļauti, tad pretendents savlaicīgi uzdod jautājumu iepirkumu komisijai vai iekļauj šo materiālus esošajās pozīcijās. Saņemot piedāvājumu tiek uzskatīts,ka visi nepieciešami darbi, iekārtas un materiali ir iekļauti piedāvājumā. </t>
  </si>
  <si>
    <t>Lokālā tāme Nr.4 - Būvdarbi</t>
  </si>
  <si>
    <t>“Apvienotā projektēšana un būvdarbi dūņu blīvētāja sistēmas izbūvē un attīrīto notekūdeņu izvada atjaunošanā un pārbūvē  notekūdeņu attīrīšanas iekārtās “Krīgeri” Dobeles aglomerācijā”</t>
  </si>
  <si>
    <t>5.3.1</t>
  </si>
  <si>
    <t>5.3.2</t>
  </si>
  <si>
    <t>5.3.3</t>
  </si>
  <si>
    <t>5.3.4</t>
  </si>
  <si>
    <t>5.3.5</t>
  </si>
  <si>
    <t>5.5</t>
  </si>
  <si>
    <t>5.5.1</t>
  </si>
  <si>
    <t>5.5.2</t>
  </si>
  <si>
    <t>5.6</t>
  </si>
  <si>
    <t>5.7</t>
  </si>
  <si>
    <t>5.7.1</t>
  </si>
  <si>
    <t>5.7.2</t>
  </si>
  <si>
    <t>5.7.3</t>
  </si>
  <si>
    <t>5.8</t>
  </si>
  <si>
    <t>5.9</t>
  </si>
  <si>
    <t>5.10</t>
  </si>
  <si>
    <t>5.10.1</t>
  </si>
  <si>
    <t>5.10.2</t>
  </si>
  <si>
    <t>5.11</t>
  </si>
  <si>
    <t>5.12</t>
  </si>
  <si>
    <t>5.13</t>
  </si>
  <si>
    <t>6</t>
  </si>
  <si>
    <t>6.1</t>
  </si>
  <si>
    <t>6.2</t>
  </si>
  <si>
    <t>6.2.1</t>
  </si>
  <si>
    <t>6.2.2</t>
  </si>
  <si>
    <t>6.2.3</t>
  </si>
  <si>
    <t>6.2.4</t>
  </si>
  <si>
    <t>6.2.5</t>
  </si>
  <si>
    <t>6.3</t>
  </si>
  <si>
    <t>6.4</t>
  </si>
  <si>
    <t>6.4.1</t>
  </si>
  <si>
    <t>6.4.2</t>
  </si>
  <si>
    <t>6.5</t>
  </si>
  <si>
    <t>6.6</t>
  </si>
  <si>
    <t>6.7</t>
  </si>
  <si>
    <t>6.9</t>
  </si>
  <si>
    <t>6.10.1</t>
  </si>
  <si>
    <t>6.10.2</t>
  </si>
  <si>
    <t>6.11</t>
  </si>
  <si>
    <t>6.12</t>
  </si>
  <si>
    <t>6.13</t>
  </si>
  <si>
    <t>6.13.1</t>
  </si>
  <si>
    <t>6.13.2</t>
  </si>
  <si>
    <t>6.13.3</t>
  </si>
  <si>
    <t>6.13.4</t>
  </si>
  <si>
    <t>6.14</t>
  </si>
  <si>
    <t>6.15</t>
  </si>
  <si>
    <t>Autoruzraudzība - Dūņu blīvētājs</t>
  </si>
  <si>
    <t xml:space="preserve">Projektēšanas darbi </t>
  </si>
  <si>
    <t>Būvdarbi - Lokālā tāme Nr.3 (Dūņu blīvētājs)</t>
  </si>
  <si>
    <t>Būvdarbi  -Lokālā tāme Nr.4 (izvada atjaunošana)</t>
  </si>
  <si>
    <r>
      <t>Kopā</t>
    </r>
    <r>
      <rPr>
        <b/>
        <vertAlign val="superscript"/>
        <sz val="10"/>
        <rFont val="Times New Roman"/>
        <family val="1"/>
        <charset val="186"/>
      </rPr>
      <t>1</t>
    </r>
    <r>
      <rPr>
        <b/>
        <sz val="10"/>
        <rFont val="Times New Roman"/>
        <family val="1"/>
        <charset val="186"/>
      </rPr>
      <t>:</t>
    </r>
  </si>
  <si>
    <t>Autoruzraudzība  - Izvada atjaunošana</t>
  </si>
  <si>
    <t>NAI recirkulācijas sūknētavas rekonstrukcija un pārbūve dūņu padevei uz dūņu  blīvētāju</t>
  </si>
  <si>
    <t>Dūņu spiedvada izbūve PE D110</t>
  </si>
  <si>
    <t>Pašteces cauruļvadu izbūve D200 PP no dūņu blīvētāja līdz iekšējai kanalizācijas sūkņu stacijai (t.sk skatakas, kur nepieciešams)</t>
  </si>
  <si>
    <t>Cietā seguma demontāža un utilizācija, izveides un atjaunošanas darbi pēc būvdarbiem, (t.sk. salizturīgs smilšu slānis 50 cm un šķembu apakškārta  (0/56) 15 cm, šķembu virskārta (0/45) 10 cm, asfalts AC22 bāze 8 cm, asfalts AC11 virskārta 6 cm biezumā</t>
  </si>
  <si>
    <t>Pasākumi NAI darbības nepārtrauktības nodrošināšanai būvdarbu laikā (t.sk. šo pasākumu demontāža pēc būvdarbu pabeigšanas)</t>
  </si>
  <si>
    <t>Zālāja atjaunošanas darbi pēc veiktajiem rakšanas darbiem. Melnzemes slānis 10 cm. Zālāja iesēšana un iestrāde</t>
  </si>
  <si>
    <t>Pašteces vada D315 mm izbūve ar pieslēgumiem pie dzelzbetona akām</t>
  </si>
  <si>
    <t xml:space="preserve">Ūdens ņemšanas siltumapgādei akas izbūve un aprīkošana   </t>
  </si>
  <si>
    <t>Notekūdeņu pieņemšanas un mehāniskās attīrīšanas ēkas siltumapgāde un ventilācija</t>
  </si>
  <si>
    <t>Aizvars D500 uz aizejošajiem kolektoriem</t>
  </si>
  <si>
    <t>Ūdens ņemšanas tehnoloģiskās akas un noslēgarmatūras izbūve uz esošā izlaides kolektora D2000mm, H2m. t.sk.siltināts plastmasas (PE vai PP)  vai nerūsējoša AISI 304L tērauda divdaļīgs vāks. Aizvari D500 uz aizejošajiem kolektoriem</t>
  </si>
  <si>
    <t>Moduļu tipa (vai līdzvērtīga) ēka iekārtu izvietošana</t>
  </si>
  <si>
    <t>Moduļu tipa (vai līdzvērtīga) ēka iekārtu izvietošanai</t>
  </si>
  <si>
    <t xml:space="preserve">Pieslēguma izveide starp NAI operatoru un automātikas un NAI tehnoloģiskajām ēkām </t>
  </si>
  <si>
    <t xml:space="preserve">Siltumapgādes cauruļvadu montāža ēkā (t.sk radiatoru pieslēgumi) </t>
  </si>
  <si>
    <t xml:space="preserve">Notekūdeņu pieņemšanas un mehāniskās attīrīšanas ēkas siltumapgāde </t>
  </si>
  <si>
    <t xml:space="preserve">Ēkas elektroinstalācijas pieslēguma kabeļi </t>
  </si>
  <si>
    <t>Siltummainis ar filtru,  filtrs 35kW</t>
  </si>
  <si>
    <t>Siltumapgādes sistēmas montāža notekūdeņu pieņemšanas un mehāniskās attīrīšanas ēkā</t>
  </si>
  <si>
    <t xml:space="preserve">Siltumsūknim atbilstošs cirkulācijas sūknis, ja nav iekļauts siltumsūkņa komplektācijā. (Siltumsūkņa ārējais kontūrs) </t>
  </si>
  <si>
    <t>Pieslēguma izveide starp notekūdeņu pieņemšanas un mehāniskās attīrīšanas ēku un  NAI tehnoloģiskajām ēkām</t>
  </si>
  <si>
    <t>Sūkņi ar spiedvadiem akā notekūdeņu pieņemšanas ēkas siltumapgādei (rezerves)Q=2.5 l/s, H =10m (precizēt projektēšanas gaitā)</t>
  </si>
  <si>
    <t>Cietā seguma atjaunošanas darbi būvdarbu un tai cieši pieguļošajā zonā. (t.sk. salizturīgais un nesošais slānis)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</si>
</sst>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0.0000000000"/>
  </numFmts>
  <fonts count="32" x14ac:knownFonts="1">
    <font>
      <sz val="10"/>
      <name val="Arial"/>
      <charset val="186"/>
    </font>
    <font>
      <sz val="10"/>
      <name val="Arial"/>
      <family val="2"/>
      <charset val="186"/>
    </font>
    <font>
      <sz val="10"/>
      <name val="Times New Roman"/>
      <family val="1"/>
      <charset val="186"/>
    </font>
    <font>
      <sz val="10"/>
      <name val="Arial"/>
      <family val="2"/>
    </font>
    <font>
      <b/>
      <sz val="10"/>
      <name val="Times New Roman"/>
      <family val="1"/>
      <charset val="186"/>
    </font>
    <font>
      <sz val="9"/>
      <name val="Times New Roman"/>
      <family val="1"/>
      <charset val="186"/>
    </font>
    <font>
      <b/>
      <sz val="10"/>
      <name val="Times New Roman"/>
      <family val="1"/>
    </font>
    <font>
      <sz val="10"/>
      <name val="Times New Roman"/>
      <family val="1"/>
    </font>
    <font>
      <b/>
      <sz val="14"/>
      <name val="Times New Roman"/>
      <family val="1"/>
    </font>
    <font>
      <sz val="12"/>
      <name val="Times New Roman"/>
      <family val="1"/>
    </font>
    <font>
      <i/>
      <sz val="10"/>
      <name val="Times New Roman"/>
      <family val="1"/>
    </font>
    <font>
      <b/>
      <sz val="12"/>
      <name val="Times New Roman"/>
      <family val="1"/>
    </font>
    <font>
      <sz val="12"/>
      <name val="Times New Roman"/>
      <family val="1"/>
      <charset val="186"/>
    </font>
    <font>
      <i/>
      <sz val="9"/>
      <name val="Times New Roman"/>
      <family val="1"/>
    </font>
    <font>
      <sz val="8"/>
      <name val="Arial"/>
      <family val="2"/>
    </font>
    <font>
      <b/>
      <sz val="9"/>
      <name val="Times New Roman"/>
      <family val="1"/>
    </font>
    <font>
      <sz val="9"/>
      <name val="Times New Roman"/>
      <family val="1"/>
    </font>
    <font>
      <sz val="10"/>
      <color rgb="FFFF0000"/>
      <name val="Times New Roman"/>
      <family val="1"/>
    </font>
    <font>
      <b/>
      <u/>
      <sz val="10"/>
      <color rgb="FFFF0000"/>
      <name val="Times New Roman"/>
      <family val="1"/>
    </font>
    <font>
      <sz val="10"/>
      <color theme="1"/>
      <name val="Times New Roman"/>
      <family val="1"/>
    </font>
    <font>
      <sz val="10"/>
      <color rgb="FF000000"/>
      <name val="Times New Roman"/>
      <family val="1"/>
    </font>
    <font>
      <b/>
      <i/>
      <sz val="10"/>
      <name val="Times New Roman"/>
      <family val="1"/>
    </font>
    <font>
      <i/>
      <sz val="10"/>
      <name val="Times New Roman"/>
      <family val="1"/>
      <charset val="186"/>
    </font>
    <font>
      <b/>
      <i/>
      <sz val="10"/>
      <name val="Times New Roman"/>
      <family val="1"/>
      <charset val="186"/>
    </font>
    <font>
      <vertAlign val="superscript"/>
      <sz val="10"/>
      <name val="Times New Roman"/>
      <family val="1"/>
      <charset val="186"/>
    </font>
    <font>
      <sz val="8"/>
      <name val="Times New Roman"/>
      <family val="1"/>
    </font>
    <font>
      <sz val="8"/>
      <name val="Times New Roman"/>
      <family val="1"/>
      <charset val="186"/>
    </font>
    <font>
      <sz val="11"/>
      <color rgb="FF000000"/>
      <name val="Times New Roman"/>
      <family val="1"/>
      <charset val="186"/>
    </font>
    <font>
      <i/>
      <sz val="11"/>
      <color theme="1"/>
      <name val="Times New Roman"/>
      <family val="1"/>
      <charset val="186"/>
    </font>
    <font>
      <i/>
      <sz val="11"/>
      <name val="Arial"/>
      <family val="2"/>
      <charset val="186"/>
    </font>
    <font>
      <sz val="8"/>
      <name val="Arial"/>
      <family val="2"/>
      <charset val="186"/>
    </font>
    <font>
      <b/>
      <vertAlign val="superscript"/>
      <sz val="10"/>
      <name val="Times New Roman"/>
      <family val="1"/>
      <charset val="186"/>
    </font>
  </fonts>
  <fills count="3">
    <fill>
      <patternFill patternType="none"/>
    </fill>
    <fill>
      <patternFill patternType="gray125"/>
    </fill>
    <fill>
      <patternFill patternType="solid">
        <fgColor rgb="FFFFFFFF"/>
        <bgColor indexed="64"/>
      </patternFill>
    </fill>
  </fills>
  <borders count="49">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rgb="FF000000"/>
      </right>
      <top style="medium">
        <color indexed="64"/>
      </top>
      <bottom style="hair">
        <color rgb="FF000000"/>
      </bottom>
      <diagonal/>
    </border>
    <border>
      <left style="thin">
        <color rgb="FF000000"/>
      </left>
      <right style="thin">
        <color rgb="FF000000"/>
      </right>
      <top style="medium">
        <color indexed="64"/>
      </top>
      <bottom style="hair">
        <color rgb="FF000000"/>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rgb="FF000000"/>
      </left>
      <right/>
      <top style="medium">
        <color indexed="64"/>
      </top>
      <bottom style="hair">
        <color rgb="FF000000"/>
      </bottom>
      <diagonal/>
    </border>
    <border>
      <left style="medium">
        <color rgb="FF000000"/>
      </left>
      <right style="medium">
        <color indexed="64"/>
      </right>
      <top style="medium">
        <color indexed="64"/>
      </top>
      <bottom style="hair">
        <color rgb="FF000000"/>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medium">
        <color rgb="FF000000"/>
      </left>
      <right style="medium">
        <color rgb="FF000000"/>
      </right>
      <top style="hair">
        <color rgb="FF000000"/>
      </top>
      <bottom style="hair">
        <color rgb="FF000000"/>
      </bottom>
      <diagonal/>
    </border>
    <border>
      <left style="thin">
        <color rgb="FF000000"/>
      </left>
      <right/>
      <top style="hair">
        <color rgb="FF000000"/>
      </top>
      <bottom style="hair">
        <color rgb="FF000000"/>
      </bottom>
      <diagonal/>
    </border>
    <border>
      <left style="medium">
        <color rgb="FF000000"/>
      </left>
      <right style="medium">
        <color indexed="64"/>
      </right>
      <top style="hair">
        <color rgb="FF000000"/>
      </top>
      <bottom style="hair">
        <color rgb="FF000000"/>
      </bottom>
      <diagonal/>
    </border>
  </borders>
  <cellStyleXfs count="10">
    <xf numFmtId="0" fontId="0" fillId="0" borderId="0"/>
    <xf numFmtId="43" fontId="3" fillId="0" borderId="0" applyFont="0" applyFill="0" applyBorder="0" applyAlignment="0" applyProtection="0"/>
    <xf numFmtId="43" fontId="3" fillId="0" borderId="0" applyFont="0" applyFill="0" applyBorder="0" applyAlignment="0" applyProtection="0"/>
    <xf numFmtId="0" fontId="3" fillId="0" borderId="0"/>
    <xf numFmtId="0" fontId="1" fillId="0" borderId="0"/>
    <xf numFmtId="0" fontId="3" fillId="0" borderId="0"/>
    <xf numFmtId="0" fontId="1" fillId="0" borderId="0"/>
    <xf numFmtId="0" fontId="3" fillId="0" borderId="0"/>
    <xf numFmtId="0" fontId="1" fillId="0" borderId="0"/>
    <xf numFmtId="0" fontId="3" fillId="0" borderId="0"/>
  </cellStyleXfs>
  <cellXfs count="243">
    <xf numFmtId="0" fontId="0" fillId="0" borderId="0" xfId="0"/>
    <xf numFmtId="0" fontId="2"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2" fillId="0" borderId="0" xfId="0" applyFont="1"/>
    <xf numFmtId="0" fontId="7" fillId="0" borderId="0" xfId="7" applyFont="1" applyAlignment="1">
      <alignment horizontal="left"/>
    </xf>
    <xf numFmtId="0" fontId="7" fillId="0" borderId="0" xfId="7" applyFont="1"/>
    <xf numFmtId="0" fontId="7" fillId="0" borderId="0" xfId="7" applyFont="1" applyAlignment="1">
      <alignment horizontal="center"/>
    </xf>
    <xf numFmtId="0" fontId="10" fillId="0" borderId="0" xfId="7" applyFont="1"/>
    <xf numFmtId="0" fontId="7" fillId="0" borderId="0" xfId="4" applyFont="1" applyAlignment="1">
      <alignment horizontal="right"/>
    </xf>
    <xf numFmtId="0" fontId="6" fillId="0" borderId="0" xfId="7" applyFont="1" applyAlignment="1">
      <alignment horizontal="right"/>
    </xf>
    <xf numFmtId="0" fontId="7" fillId="0" borderId="0" xfId="7" applyFont="1" applyAlignment="1">
      <alignment horizontal="right"/>
    </xf>
    <xf numFmtId="4" fontId="7" fillId="0" borderId="0" xfId="7" applyNumberFormat="1" applyFont="1" applyAlignment="1">
      <alignment horizontal="left"/>
    </xf>
    <xf numFmtId="4" fontId="7" fillId="0" borderId="0" xfId="7" applyNumberFormat="1" applyFont="1"/>
    <xf numFmtId="0" fontId="5" fillId="0" borderId="0" xfId="0" applyFont="1" applyAlignment="1">
      <alignment vertical="center"/>
    </xf>
    <xf numFmtId="0" fontId="5" fillId="0" borderId="0" xfId="0" applyFont="1" applyAlignment="1">
      <alignment horizontal="center" vertical="center"/>
    </xf>
    <xf numFmtId="4" fontId="6" fillId="0" borderId="0" xfId="7" applyNumberFormat="1" applyFont="1" applyAlignment="1">
      <alignment horizontal="center"/>
    </xf>
    <xf numFmtId="0" fontId="7" fillId="0" borderId="0" xfId="0" applyFont="1"/>
    <xf numFmtId="165" fontId="7" fillId="0" borderId="5" xfId="0" applyNumberFormat="1" applyFont="1" applyBorder="1" applyAlignment="1">
      <alignment horizontal="center" vertical="center" wrapText="1"/>
    </xf>
    <xf numFmtId="0" fontId="7" fillId="0" borderId="0" xfId="7" applyFont="1" applyAlignment="1">
      <alignment horizontal="left" wrapText="1"/>
    </xf>
    <xf numFmtId="0" fontId="7" fillId="0" borderId="0" xfId="0" applyFont="1" applyAlignment="1">
      <alignment horizontal="right" vertical="center"/>
    </xf>
    <xf numFmtId="0" fontId="7" fillId="0" borderId="0" xfId="0" applyFont="1" applyAlignment="1">
      <alignment horizontal="left" vertical="center"/>
    </xf>
    <xf numFmtId="0" fontId="7" fillId="0" borderId="0" xfId="0" applyFont="1" applyAlignment="1">
      <alignment horizontal="left" vertical="center" wrapText="1"/>
    </xf>
    <xf numFmtId="0" fontId="6" fillId="0" borderId="0" xfId="7" applyFont="1"/>
    <xf numFmtId="0" fontId="7" fillId="0" borderId="0" xfId="7" applyFont="1" applyAlignment="1">
      <alignment vertical="center"/>
    </xf>
    <xf numFmtId="0" fontId="8" fillId="0" borderId="0" xfId="0" applyFont="1" applyAlignment="1">
      <alignment horizontal="center" vertical="center"/>
    </xf>
    <xf numFmtId="0" fontId="7" fillId="0" borderId="0" xfId="0" applyFont="1" applyAlignment="1">
      <alignment vertical="center"/>
    </xf>
    <xf numFmtId="0" fontId="15" fillId="0" borderId="0" xfId="0" applyFont="1" applyAlignment="1">
      <alignment horizontal="center" vertical="center"/>
    </xf>
    <xf numFmtId="0" fontId="9" fillId="0" borderId="0" xfId="0" applyFont="1"/>
    <xf numFmtId="1" fontId="11" fillId="0" borderId="0" xfId="0" applyNumberFormat="1" applyFont="1" applyAlignment="1">
      <alignment horizontal="left"/>
    </xf>
    <xf numFmtId="0" fontId="16" fillId="0" borderId="0" xfId="0" applyFont="1" applyAlignment="1">
      <alignment horizontal="center"/>
    </xf>
    <xf numFmtId="0" fontId="16" fillId="0" borderId="0" xfId="0" applyFont="1"/>
    <xf numFmtId="0" fontId="9" fillId="0" borderId="0" xfId="0" applyFont="1" applyAlignment="1">
      <alignment vertical="center"/>
    </xf>
    <xf numFmtId="0" fontId="6" fillId="0" borderId="0" xfId="0" applyFont="1" applyAlignment="1">
      <alignment horizontal="left"/>
    </xf>
    <xf numFmtId="0" fontId="13" fillId="0" borderId="0" xfId="0" applyFont="1" applyAlignment="1">
      <alignment vertical="center"/>
    </xf>
    <xf numFmtId="0" fontId="7" fillId="0" borderId="0" xfId="0" applyFont="1" applyAlignment="1">
      <alignment horizontal="left"/>
    </xf>
    <xf numFmtId="164" fontId="16" fillId="0" borderId="0" xfId="0" applyNumberFormat="1" applyFont="1"/>
    <xf numFmtId="0" fontId="16" fillId="0" borderId="0" xfId="4" applyFont="1" applyAlignment="1">
      <alignment horizontal="right"/>
    </xf>
    <xf numFmtId="2" fontId="16" fillId="0" borderId="0" xfId="4" applyNumberFormat="1" applyFont="1"/>
    <xf numFmtId="0" fontId="16" fillId="0" borderId="0" xfId="4" applyFont="1"/>
    <xf numFmtId="0" fontId="7" fillId="0" borderId="0" xfId="0" applyFont="1" applyAlignment="1">
      <alignment horizontal="center" vertical="center"/>
    </xf>
    <xf numFmtId="0" fontId="16" fillId="0" borderId="0" xfId="0" applyFont="1" applyAlignment="1">
      <alignment horizontal="center" vertical="center"/>
    </xf>
    <xf numFmtId="0" fontId="16" fillId="0" borderId="0" xfId="0" applyFont="1" applyAlignment="1">
      <alignment vertical="center"/>
    </xf>
    <xf numFmtId="0" fontId="17" fillId="0" borderId="0" xfId="7" applyFont="1" applyAlignment="1">
      <alignment horizontal="right"/>
    </xf>
    <xf numFmtId="2" fontId="18" fillId="0" borderId="0" xfId="7" applyNumberFormat="1" applyFont="1" applyAlignment="1">
      <alignment horizontal="center"/>
    </xf>
    <xf numFmtId="0" fontId="17" fillId="0" borderId="0" xfId="7" applyFont="1"/>
    <xf numFmtId="0" fontId="7" fillId="0" borderId="0" xfId="7" applyFont="1" applyAlignment="1">
      <alignment horizontal="center" vertical="center"/>
    </xf>
    <xf numFmtId="0" fontId="7" fillId="0" borderId="0" xfId="0" applyFont="1" applyAlignment="1">
      <alignment horizontal="center"/>
    </xf>
    <xf numFmtId="0" fontId="10" fillId="0" borderId="0" xfId="0" applyFont="1" applyAlignment="1">
      <alignment vertical="center"/>
    </xf>
    <xf numFmtId="4" fontId="7" fillId="0" borderId="0" xfId="7" applyNumberFormat="1" applyFont="1" applyAlignment="1">
      <alignment horizontal="right"/>
    </xf>
    <xf numFmtId="165" fontId="7" fillId="0" borderId="4" xfId="0" applyNumberFormat="1" applyFont="1" applyBorder="1" applyAlignment="1">
      <alignment horizontal="center" vertical="center" wrapText="1"/>
    </xf>
    <xf numFmtId="165" fontId="7" fillId="0" borderId="1" xfId="0" applyNumberFormat="1" applyFont="1" applyBorder="1" applyAlignment="1">
      <alignment horizontal="center" vertical="center" wrapText="1"/>
    </xf>
    <xf numFmtId="165" fontId="7" fillId="0" borderId="13" xfId="0" applyNumberFormat="1" applyFont="1" applyBorder="1" applyAlignment="1">
      <alignment horizontal="center" vertical="center" wrapText="1"/>
    </xf>
    <xf numFmtId="165" fontId="7" fillId="0" borderId="11" xfId="0" applyNumberFormat="1" applyFont="1" applyBorder="1" applyAlignment="1">
      <alignment horizontal="center" vertical="center" wrapText="1"/>
    </xf>
    <xf numFmtId="0" fontId="19" fillId="0" borderId="17" xfId="0" applyFont="1" applyBorder="1" applyAlignment="1">
      <alignment horizontal="center" vertical="center"/>
    </xf>
    <xf numFmtId="0" fontId="19" fillId="0" borderId="17" xfId="0" applyFont="1" applyBorder="1" applyAlignment="1">
      <alignment horizontal="left" vertical="center" wrapText="1"/>
    </xf>
    <xf numFmtId="0" fontId="19" fillId="0" borderId="17" xfId="0" applyFont="1" applyBorder="1" applyAlignment="1">
      <alignment horizontal="center" vertical="center" wrapText="1"/>
    </xf>
    <xf numFmtId="4" fontId="20" fillId="0" borderId="15" xfId="0" applyNumberFormat="1" applyFont="1" applyBorder="1" applyAlignment="1">
      <alignment horizontal="center" vertical="center" wrapText="1"/>
    </xf>
    <xf numFmtId="0" fontId="19" fillId="0" borderId="20" xfId="0" applyFont="1" applyBorder="1" applyAlignment="1">
      <alignment horizontal="center" vertical="center"/>
    </xf>
    <xf numFmtId="0" fontId="19" fillId="0" borderId="20" xfId="0" applyFont="1" applyBorder="1" applyAlignment="1">
      <alignment horizontal="left" vertical="center" wrapText="1"/>
    </xf>
    <xf numFmtId="0" fontId="19" fillId="0" borderId="20" xfId="0" applyFont="1" applyBorder="1" applyAlignment="1">
      <alignment horizontal="center" vertical="center" wrapText="1"/>
    </xf>
    <xf numFmtId="4" fontId="20" fillId="0" borderId="4" xfId="0" applyNumberFormat="1" applyFont="1" applyBorder="1" applyAlignment="1">
      <alignment horizontal="center" vertical="center" wrapText="1"/>
    </xf>
    <xf numFmtId="0" fontId="19" fillId="0" borderId="20" xfId="0" applyFont="1" applyBorder="1" applyAlignment="1">
      <alignment horizontal="right" vertical="center" wrapText="1"/>
    </xf>
    <xf numFmtId="0" fontId="19" fillId="0" borderId="18" xfId="0" applyFont="1" applyBorder="1" applyAlignment="1">
      <alignment horizontal="center" vertical="center"/>
    </xf>
    <xf numFmtId="0" fontId="19" fillId="0" borderId="18" xfId="0" applyFont="1" applyBorder="1" applyAlignment="1">
      <alignment horizontal="right" vertical="center" wrapText="1"/>
    </xf>
    <xf numFmtId="0" fontId="19" fillId="0" borderId="18" xfId="0" applyFont="1" applyBorder="1" applyAlignment="1">
      <alignment horizontal="center" vertical="center" wrapText="1"/>
    </xf>
    <xf numFmtId="4" fontId="20" fillId="0" borderId="11" xfId="0" applyNumberFormat="1" applyFont="1" applyBorder="1" applyAlignment="1">
      <alignment horizontal="center" vertical="center" wrapText="1"/>
    </xf>
    <xf numFmtId="2" fontId="7" fillId="0" borderId="6" xfId="0" applyNumberFormat="1" applyFont="1" applyBorder="1" applyAlignment="1">
      <alignment horizontal="center" vertical="center"/>
    </xf>
    <xf numFmtId="2" fontId="7" fillId="0" borderId="7" xfId="0" applyNumberFormat="1" applyFont="1" applyBorder="1" applyAlignment="1">
      <alignment horizontal="center" vertical="center"/>
    </xf>
    <xf numFmtId="0" fontId="7" fillId="0" borderId="7" xfId="0" applyFont="1" applyBorder="1" applyAlignment="1">
      <alignment horizontal="center"/>
    </xf>
    <xf numFmtId="0" fontId="7" fillId="0" borderId="7" xfId="0" applyFont="1" applyBorder="1"/>
    <xf numFmtId="0" fontId="19" fillId="0" borderId="19" xfId="0" applyFont="1" applyBorder="1" applyAlignment="1">
      <alignment horizontal="center" vertical="center"/>
    </xf>
    <xf numFmtId="0" fontId="19" fillId="0" borderId="27" xfId="0" applyFont="1" applyBorder="1" applyAlignment="1">
      <alignment horizontal="center" vertical="center"/>
    </xf>
    <xf numFmtId="0" fontId="19" fillId="0" borderId="26" xfId="0" applyFont="1" applyBorder="1" applyAlignment="1">
      <alignment horizontal="center" vertical="center"/>
    </xf>
    <xf numFmtId="2" fontId="7" fillId="0" borderId="31" xfId="0" applyNumberFormat="1" applyFont="1" applyBorder="1" applyAlignment="1">
      <alignment horizontal="center" vertical="center"/>
    </xf>
    <xf numFmtId="2" fontId="7" fillId="0" borderId="32" xfId="0" applyNumberFormat="1" applyFont="1" applyBorder="1" applyAlignment="1">
      <alignment horizontal="center" vertical="center"/>
    </xf>
    <xf numFmtId="0" fontId="7" fillId="0" borderId="32" xfId="0" applyFont="1" applyBorder="1" applyAlignment="1">
      <alignment horizontal="center"/>
    </xf>
    <xf numFmtId="0" fontId="7" fillId="0" borderId="32" xfId="0" applyFont="1" applyBorder="1"/>
    <xf numFmtId="2" fontId="21" fillId="0" borderId="32" xfId="0" applyNumberFormat="1" applyFont="1" applyBorder="1" applyAlignment="1">
      <alignment horizontal="center"/>
    </xf>
    <xf numFmtId="4" fontId="20" fillId="0" borderId="2" xfId="0" applyNumberFormat="1" applyFont="1" applyBorder="1" applyAlignment="1">
      <alignment horizontal="center" vertical="center" wrapText="1"/>
    </xf>
    <xf numFmtId="4" fontId="20" fillId="0" borderId="3" xfId="0" applyNumberFormat="1" applyFont="1" applyBorder="1" applyAlignment="1">
      <alignment horizontal="center" vertical="center" wrapText="1"/>
    </xf>
    <xf numFmtId="165" fontId="7" fillId="0" borderId="12" xfId="0" applyNumberFormat="1" applyFont="1" applyBorder="1" applyAlignment="1">
      <alignment horizontal="center" vertical="center" wrapText="1"/>
    </xf>
    <xf numFmtId="165" fontId="7" fillId="0" borderId="10" xfId="0" applyNumberFormat="1" applyFont="1" applyBorder="1" applyAlignment="1">
      <alignment horizontal="center" vertical="center" wrapText="1"/>
    </xf>
    <xf numFmtId="4" fontId="20" fillId="0" borderId="10" xfId="0" applyNumberFormat="1" applyFont="1" applyBorder="1" applyAlignment="1">
      <alignment horizontal="center" vertical="center" wrapText="1"/>
    </xf>
    <xf numFmtId="165" fontId="7" fillId="0" borderId="6" xfId="0" applyNumberFormat="1" applyFont="1" applyBorder="1" applyAlignment="1">
      <alignment horizontal="center" vertical="center" wrapText="1"/>
    </xf>
    <xf numFmtId="165" fontId="7" fillId="0" borderId="7" xfId="0" applyNumberFormat="1" applyFont="1" applyBorder="1" applyAlignment="1">
      <alignment horizontal="center" vertical="center" wrapText="1"/>
    </xf>
    <xf numFmtId="165" fontId="7" fillId="0" borderId="33" xfId="0" applyNumberFormat="1" applyFont="1" applyBorder="1" applyAlignment="1">
      <alignment horizontal="center" vertical="center" wrapText="1"/>
    </xf>
    <xf numFmtId="4" fontId="20" fillId="0" borderId="34" xfId="0" applyNumberFormat="1" applyFont="1" applyBorder="1" applyAlignment="1">
      <alignment horizontal="center" vertical="center" wrapText="1"/>
    </xf>
    <xf numFmtId="4" fontId="20" fillId="0" borderId="23" xfId="0" applyNumberFormat="1" applyFont="1" applyBorder="1" applyAlignment="1">
      <alignment horizontal="center" vertical="center" wrapText="1"/>
    </xf>
    <xf numFmtId="4" fontId="20" fillId="0" borderId="35" xfId="0" applyNumberFormat="1" applyFont="1" applyBorder="1" applyAlignment="1">
      <alignment horizontal="center" vertical="center" wrapText="1"/>
    </xf>
    <xf numFmtId="165" fontId="7" fillId="0" borderId="28" xfId="0" applyNumberFormat="1" applyFont="1" applyBorder="1" applyAlignment="1">
      <alignment horizontal="center" vertical="center" wrapText="1"/>
    </xf>
    <xf numFmtId="165" fontId="7" fillId="0" borderId="29" xfId="0" applyNumberFormat="1" applyFont="1" applyBorder="1" applyAlignment="1">
      <alignment horizontal="center" vertical="center" wrapText="1"/>
    </xf>
    <xf numFmtId="165" fontId="7" fillId="0" borderId="30" xfId="0" applyNumberFormat="1" applyFont="1" applyBorder="1" applyAlignment="1">
      <alignment horizontal="center" vertical="center" wrapText="1"/>
    </xf>
    <xf numFmtId="2" fontId="21" fillId="0" borderId="36" xfId="0" applyNumberFormat="1" applyFont="1" applyBorder="1" applyAlignment="1">
      <alignment horizontal="center"/>
    </xf>
    <xf numFmtId="4" fontId="20" fillId="0" borderId="14" xfId="0" applyNumberFormat="1" applyFont="1" applyBorder="1" applyAlignment="1">
      <alignment horizontal="center" vertical="center" wrapText="1"/>
    </xf>
    <xf numFmtId="4" fontId="20" fillId="0" borderId="9" xfId="0" applyNumberFormat="1" applyFont="1" applyBorder="1" applyAlignment="1">
      <alignment horizontal="center" vertical="center" wrapText="1"/>
    </xf>
    <xf numFmtId="4" fontId="20" fillId="0" borderId="1" xfId="0" applyNumberFormat="1" applyFont="1" applyBorder="1" applyAlignment="1">
      <alignment horizontal="center" vertical="center" wrapText="1"/>
    </xf>
    <xf numFmtId="4" fontId="20" fillId="0" borderId="13" xfId="0" applyNumberFormat="1" applyFont="1" applyBorder="1" applyAlignment="1">
      <alignment horizontal="center" vertical="center" wrapText="1"/>
    </xf>
    <xf numFmtId="0" fontId="21" fillId="0" borderId="37" xfId="0" applyFont="1" applyBorder="1"/>
    <xf numFmtId="2" fontId="21" fillId="0" borderId="31" xfId="0" applyNumberFormat="1" applyFont="1" applyBorder="1" applyAlignment="1">
      <alignment horizontal="center"/>
    </xf>
    <xf numFmtId="4" fontId="20" fillId="0" borderId="21" xfId="0" applyNumberFormat="1" applyFont="1" applyBorder="1" applyAlignment="1">
      <alignment horizontal="center" vertical="center" wrapText="1"/>
    </xf>
    <xf numFmtId="4" fontId="20" fillId="0" borderId="22" xfId="0" applyNumberFormat="1" applyFont="1" applyBorder="1" applyAlignment="1">
      <alignment horizontal="center" vertical="center" wrapText="1"/>
    </xf>
    <xf numFmtId="4" fontId="20" fillId="0" borderId="38" xfId="0" applyNumberFormat="1" applyFont="1" applyBorder="1" applyAlignment="1">
      <alignment horizontal="center" vertical="center" wrapText="1"/>
    </xf>
    <xf numFmtId="4" fontId="20" fillId="0" borderId="39" xfId="0" applyNumberFormat="1" applyFont="1" applyBorder="1" applyAlignment="1">
      <alignment horizontal="center" vertical="center" wrapText="1"/>
    </xf>
    <xf numFmtId="2" fontId="21" fillId="0" borderId="6" xfId="0" applyNumberFormat="1" applyFont="1" applyBorder="1" applyAlignment="1">
      <alignment horizontal="center"/>
    </xf>
    <xf numFmtId="0" fontId="21" fillId="0" borderId="8" xfId="0" applyFont="1" applyBorder="1"/>
    <xf numFmtId="1" fontId="7" fillId="0" borderId="6" xfId="0" applyNumberFormat="1" applyFont="1" applyBorder="1" applyAlignment="1">
      <alignment horizontal="center" vertical="center"/>
    </xf>
    <xf numFmtId="0" fontId="7" fillId="0" borderId="7" xfId="0" applyFont="1" applyBorder="1" applyAlignment="1">
      <alignment vertical="center" wrapText="1"/>
    </xf>
    <xf numFmtId="0" fontId="7" fillId="0" borderId="7" xfId="0" applyFont="1" applyBorder="1" applyAlignment="1">
      <alignment horizontal="center" vertical="center"/>
    </xf>
    <xf numFmtId="2" fontId="6" fillId="0" borderId="8" xfId="0" applyNumberFormat="1" applyFont="1" applyBorder="1" applyAlignment="1">
      <alignment horizontal="center" vertical="center" wrapText="1"/>
    </xf>
    <xf numFmtId="0" fontId="2" fillId="0" borderId="0" xfId="7" applyFont="1"/>
    <xf numFmtId="164" fontId="7" fillId="0" borderId="0" xfId="0" applyNumberFormat="1" applyFont="1"/>
    <xf numFmtId="2" fontId="7" fillId="0" borderId="0" xfId="4" applyNumberFormat="1" applyFont="1"/>
    <xf numFmtId="0" fontId="7" fillId="0" borderId="0" xfId="4" applyFont="1"/>
    <xf numFmtId="0" fontId="6" fillId="0" borderId="0" xfId="0" applyFont="1" applyAlignment="1">
      <alignment horizontal="center" vertical="center"/>
    </xf>
    <xf numFmtId="1" fontId="6" fillId="0" borderId="0" xfId="0" applyNumberFormat="1" applyFont="1" applyAlignment="1">
      <alignment horizontal="left"/>
    </xf>
    <xf numFmtId="0" fontId="19" fillId="0" borderId="0" xfId="0" applyFont="1" applyAlignment="1">
      <alignment vertical="center"/>
    </xf>
    <xf numFmtId="0" fontId="7" fillId="0" borderId="7" xfId="0" applyFont="1" applyBorder="1" applyAlignment="1">
      <alignment horizontal="center" vertical="center" wrapText="1"/>
    </xf>
    <xf numFmtId="49" fontId="4" fillId="0" borderId="41" xfId="0" applyNumberFormat="1" applyFont="1" applyBorder="1" applyAlignment="1">
      <alignment horizontal="center" vertical="center"/>
    </xf>
    <xf numFmtId="0" fontId="4" fillId="0" borderId="41" xfId="0" applyFont="1" applyBorder="1" applyAlignment="1">
      <alignment vertical="center" wrapText="1"/>
    </xf>
    <xf numFmtId="49" fontId="4" fillId="0" borderId="20" xfId="0" applyNumberFormat="1" applyFont="1" applyBorder="1" applyAlignment="1">
      <alignment horizontal="center" vertical="center"/>
    </xf>
    <xf numFmtId="0" fontId="4" fillId="0" borderId="20" xfId="0" applyFont="1" applyBorder="1" applyAlignment="1">
      <alignment vertical="center" wrapText="1"/>
    </xf>
    <xf numFmtId="0" fontId="6" fillId="0" borderId="0" xfId="0" applyFont="1" applyAlignment="1">
      <alignment vertical="center"/>
    </xf>
    <xf numFmtId="0" fontId="22" fillId="0" borderId="0" xfId="0" applyFont="1" applyAlignment="1">
      <alignment vertical="center"/>
    </xf>
    <xf numFmtId="165" fontId="2" fillId="0" borderId="6" xfId="0" applyNumberFormat="1" applyFont="1" applyBorder="1" applyAlignment="1">
      <alignment horizontal="center" vertical="center" wrapText="1"/>
    </xf>
    <xf numFmtId="165" fontId="2" fillId="0" borderId="7" xfId="0" applyNumberFormat="1" applyFont="1" applyBorder="1" applyAlignment="1">
      <alignment horizontal="center" vertical="center" wrapText="1"/>
    </xf>
    <xf numFmtId="165" fontId="2" fillId="0" borderId="8" xfId="0" applyNumberFormat="1" applyFont="1" applyBorder="1" applyAlignment="1">
      <alignment horizontal="center" vertical="center" wrapText="1"/>
    </xf>
    <xf numFmtId="165" fontId="2" fillId="0" borderId="5" xfId="0" applyNumberFormat="1" applyFont="1" applyBorder="1" applyAlignment="1">
      <alignment horizontal="center" vertical="center" wrapText="1"/>
    </xf>
    <xf numFmtId="0" fontId="2" fillId="0" borderId="41" xfId="0" applyFont="1" applyBorder="1" applyAlignment="1">
      <alignment horizontal="center" vertical="center" wrapText="1"/>
    </xf>
    <xf numFmtId="0" fontId="2" fillId="0" borderId="41" xfId="0" applyFont="1" applyBorder="1" applyAlignment="1">
      <alignment horizontal="center" vertical="center"/>
    </xf>
    <xf numFmtId="4" fontId="2" fillId="0" borderId="1" xfId="0" applyNumberFormat="1" applyFont="1" applyBorder="1" applyAlignment="1">
      <alignment horizontal="center" vertical="center" wrapText="1"/>
    </xf>
    <xf numFmtId="4" fontId="2" fillId="0" borderId="12" xfId="0" applyNumberFormat="1" applyFont="1" applyBorder="1" applyAlignment="1">
      <alignment horizontal="center" vertical="center" wrapText="1"/>
    </xf>
    <xf numFmtId="4" fontId="2" fillId="0" borderId="10" xfId="0" applyNumberFormat="1" applyFont="1" applyBorder="1" applyAlignment="1">
      <alignment horizontal="center" vertical="center" wrapText="1"/>
    </xf>
    <xf numFmtId="4" fontId="2" fillId="0" borderId="34" xfId="0" applyNumberFormat="1" applyFont="1" applyBorder="1" applyAlignment="1">
      <alignment horizontal="center" vertical="center" wrapText="1"/>
    </xf>
    <xf numFmtId="4" fontId="2" fillId="0" borderId="16" xfId="0" applyNumberFormat="1" applyFont="1" applyBorder="1" applyAlignment="1">
      <alignment horizontal="center" vertical="center" wrapText="1"/>
    </xf>
    <xf numFmtId="4" fontId="2" fillId="0" borderId="42" xfId="0" applyNumberFormat="1" applyFont="1" applyBorder="1" applyAlignment="1">
      <alignment horizontal="center" vertical="center" wrapText="1"/>
    </xf>
    <xf numFmtId="49" fontId="2" fillId="0" borderId="20" xfId="0" applyNumberFormat="1" applyFont="1" applyBorder="1" applyAlignment="1">
      <alignment horizontal="center" vertical="center"/>
    </xf>
    <xf numFmtId="0" fontId="2" fillId="0" borderId="20" xfId="0" applyFont="1" applyBorder="1" applyAlignment="1">
      <alignment vertical="center" wrapText="1"/>
    </xf>
    <xf numFmtId="0" fontId="2" fillId="0" borderId="20" xfId="0" applyFont="1" applyBorder="1" applyAlignment="1">
      <alignment horizontal="center" vertical="center" wrapText="1"/>
    </xf>
    <xf numFmtId="0" fontId="2" fillId="0" borderId="20" xfId="0" applyFont="1" applyBorder="1" applyAlignment="1">
      <alignment horizontal="center" vertical="center"/>
    </xf>
    <xf numFmtId="2" fontId="2" fillId="0" borderId="27" xfId="0" applyNumberFormat="1" applyFont="1" applyBorder="1" applyAlignment="1">
      <alignment horizontal="center" vertical="center" wrapText="1"/>
    </xf>
    <xf numFmtId="4" fontId="2" fillId="0" borderId="4" xfId="0" applyNumberFormat="1" applyFont="1" applyBorder="1" applyAlignment="1">
      <alignment horizontal="center" vertical="center" wrapText="1"/>
    </xf>
    <xf numFmtId="4" fontId="2" fillId="0" borderId="23"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4" fontId="2" fillId="0" borderId="40" xfId="0" applyNumberFormat="1" applyFont="1" applyBorder="1" applyAlignment="1">
      <alignment horizontal="center" vertical="center" wrapText="1"/>
    </xf>
    <xf numFmtId="0" fontId="4" fillId="0" borderId="0" xfId="0" applyFont="1" applyAlignment="1">
      <alignment vertical="center"/>
    </xf>
    <xf numFmtId="2" fontId="2" fillId="0" borderId="12" xfId="0" applyNumberFormat="1" applyFont="1" applyBorder="1" applyAlignment="1">
      <alignment horizontal="center" vertical="center"/>
    </xf>
    <xf numFmtId="2" fontId="2" fillId="0" borderId="10" xfId="0" applyNumberFormat="1" applyFont="1" applyBorder="1" applyAlignment="1">
      <alignment horizontal="center" vertical="center"/>
    </xf>
    <xf numFmtId="0" fontId="2" fillId="0" borderId="10" xfId="0" applyFont="1" applyBorder="1" applyAlignment="1">
      <alignment horizontal="center"/>
    </xf>
    <xf numFmtId="0" fontId="2" fillId="0" borderId="10" xfId="0" applyFont="1" applyBorder="1"/>
    <xf numFmtId="0" fontId="23" fillId="0" borderId="10" xfId="0" applyFont="1" applyBorder="1"/>
    <xf numFmtId="2" fontId="23" fillId="0" borderId="10" xfId="0" applyNumberFormat="1" applyFont="1" applyBorder="1" applyAlignment="1">
      <alignment horizontal="center"/>
    </xf>
    <xf numFmtId="2" fontId="23" fillId="0" borderId="16" xfId="0" applyNumberFormat="1" applyFont="1" applyBorder="1" applyAlignment="1">
      <alignment horizontal="center"/>
    </xf>
    <xf numFmtId="0" fontId="1" fillId="0" borderId="0" xfId="0" applyFont="1" applyAlignment="1">
      <alignment vertical="center"/>
    </xf>
    <xf numFmtId="0" fontId="4" fillId="0" borderId="0" xfId="7" applyFont="1"/>
    <xf numFmtId="0" fontId="2" fillId="0" borderId="0" xfId="7" applyFont="1" applyAlignment="1">
      <alignment vertical="center"/>
    </xf>
    <xf numFmtId="4" fontId="7" fillId="0" borderId="4" xfId="4" applyNumberFormat="1" applyFont="1" applyBorder="1" applyAlignment="1">
      <alignment horizontal="center" vertical="center" wrapText="1"/>
    </xf>
    <xf numFmtId="4" fontId="7" fillId="0" borderId="4" xfId="7" applyNumberFormat="1" applyFont="1" applyBorder="1" applyAlignment="1">
      <alignment horizontal="center" vertical="center" wrapText="1"/>
    </xf>
    <xf numFmtId="4" fontId="7" fillId="0" borderId="3" xfId="7" applyNumberFormat="1" applyFont="1" applyBorder="1" applyAlignment="1">
      <alignment horizontal="center"/>
    </xf>
    <xf numFmtId="4" fontId="7" fillId="0" borderId="0" xfId="7" applyNumberFormat="1" applyFont="1" applyAlignment="1">
      <alignment horizontal="center"/>
    </xf>
    <xf numFmtId="2" fontId="7" fillId="0" borderId="0" xfId="7" applyNumberFormat="1" applyFont="1" applyAlignment="1">
      <alignment horizontal="center"/>
    </xf>
    <xf numFmtId="0" fontId="25" fillId="0" borderId="0" xfId="0" applyFont="1" applyAlignment="1">
      <alignment vertical="center"/>
    </xf>
    <xf numFmtId="0" fontId="26" fillId="0" borderId="0" xfId="0" applyFont="1" applyAlignment="1">
      <alignment vertical="center"/>
    </xf>
    <xf numFmtId="0" fontId="27" fillId="2" borderId="0" xfId="0" applyFont="1" applyFill="1" applyAlignment="1">
      <alignment vertical="center" wrapText="1"/>
    </xf>
    <xf numFmtId="0" fontId="0" fillId="0" borderId="0" xfId="0" applyAlignment="1">
      <alignment vertical="center" wrapText="1"/>
    </xf>
    <xf numFmtId="0" fontId="0" fillId="0" borderId="0" xfId="0" applyAlignment="1">
      <alignment vertical="center"/>
    </xf>
    <xf numFmtId="1" fontId="6" fillId="0" borderId="4" xfId="0" applyNumberFormat="1" applyFont="1" applyBorder="1" applyAlignment="1">
      <alignment horizontal="center" vertical="center"/>
    </xf>
    <xf numFmtId="0" fontId="6" fillId="0" borderId="4" xfId="0" applyFont="1" applyBorder="1" applyAlignment="1">
      <alignment vertical="center" wrapText="1"/>
    </xf>
    <xf numFmtId="0" fontId="7" fillId="0" borderId="4" xfId="0" applyFont="1" applyBorder="1" applyAlignment="1">
      <alignment vertical="center" wrapText="1"/>
    </xf>
    <xf numFmtId="0" fontId="7" fillId="0" borderId="4" xfId="0" applyFont="1" applyBorder="1" applyAlignment="1">
      <alignment horizontal="center" vertical="center"/>
    </xf>
    <xf numFmtId="2" fontId="6" fillId="0" borderId="4" xfId="0" applyNumberFormat="1" applyFont="1" applyBorder="1" applyAlignment="1">
      <alignment horizontal="center" vertical="center" wrapText="1"/>
    </xf>
    <xf numFmtId="4" fontId="20" fillId="0" borderId="44" xfId="0" applyNumberFormat="1" applyFont="1" applyBorder="1" applyAlignment="1">
      <alignment horizontal="center" vertical="center" wrapText="1"/>
    </xf>
    <xf numFmtId="4" fontId="20" fillId="0" borderId="45" xfId="0" applyNumberFormat="1" applyFont="1" applyBorder="1" applyAlignment="1">
      <alignment horizontal="center" vertical="center" wrapText="1"/>
    </xf>
    <xf numFmtId="4" fontId="20" fillId="0" borderId="46" xfId="0" applyNumberFormat="1" applyFont="1" applyBorder="1" applyAlignment="1">
      <alignment horizontal="center" vertical="center" wrapText="1"/>
    </xf>
    <xf numFmtId="4" fontId="20" fillId="0" borderId="47" xfId="0" applyNumberFormat="1" applyFont="1" applyBorder="1" applyAlignment="1">
      <alignment horizontal="center" vertical="center" wrapText="1"/>
    </xf>
    <xf numFmtId="4" fontId="20" fillId="0" borderId="48" xfId="0" applyNumberFormat="1" applyFont="1" applyBorder="1" applyAlignment="1">
      <alignment horizontal="center" vertical="center" wrapText="1"/>
    </xf>
    <xf numFmtId="2" fontId="7" fillId="0" borderId="14" xfId="0" applyNumberFormat="1" applyFont="1" applyBorder="1" applyAlignment="1">
      <alignment horizontal="center" vertical="center"/>
    </xf>
    <xf numFmtId="2" fontId="7" fillId="0" borderId="15" xfId="0" applyNumberFormat="1" applyFont="1" applyBorder="1" applyAlignment="1">
      <alignment horizontal="center" vertical="center"/>
    </xf>
    <xf numFmtId="0" fontId="7" fillId="0" borderId="15" xfId="0" applyFont="1" applyBorder="1" applyAlignment="1">
      <alignment horizontal="center"/>
    </xf>
    <xf numFmtId="0" fontId="7" fillId="0" borderId="15" xfId="0" applyFont="1" applyBorder="1"/>
    <xf numFmtId="0" fontId="21" fillId="0" borderId="15" xfId="0" applyFont="1" applyBorder="1"/>
    <xf numFmtId="2" fontId="21" fillId="0" borderId="15" xfId="0" applyNumberFormat="1" applyFont="1" applyBorder="1" applyAlignment="1">
      <alignment horizontal="center"/>
    </xf>
    <xf numFmtId="2" fontId="21" fillId="0" borderId="9" xfId="0" applyNumberFormat="1" applyFont="1" applyBorder="1" applyAlignment="1">
      <alignment horizontal="center"/>
    </xf>
    <xf numFmtId="164"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49" fontId="6" fillId="0" borderId="4" xfId="0" applyNumberFormat="1" applyFont="1" applyBorder="1" applyAlignment="1">
      <alignment horizontal="center" vertical="center"/>
    </xf>
    <xf numFmtId="4" fontId="7" fillId="0" borderId="36" xfId="7" applyNumberFormat="1" applyFont="1" applyBorder="1" applyAlignment="1">
      <alignment horizontal="center"/>
    </xf>
    <xf numFmtId="164" fontId="7" fillId="0" borderId="4" xfId="7" applyNumberFormat="1" applyFont="1" applyBorder="1" applyAlignment="1">
      <alignment horizontal="center" vertical="center" wrapText="1"/>
    </xf>
    <xf numFmtId="0" fontId="7" fillId="0" borderId="4" xfId="7" applyFont="1" applyBorder="1" applyAlignment="1">
      <alignment horizontal="right"/>
    </xf>
    <xf numFmtId="0" fontId="4" fillId="0" borderId="4" xfId="7" applyFont="1" applyBorder="1" applyAlignment="1">
      <alignment horizontal="center" vertical="center" wrapText="1"/>
    </xf>
    <xf numFmtId="1" fontId="4" fillId="0" borderId="4" xfId="7" applyNumberFormat="1" applyFont="1" applyBorder="1" applyAlignment="1">
      <alignment horizontal="center" vertical="center" wrapText="1"/>
    </xf>
    <xf numFmtId="0" fontId="4" fillId="0" borderId="4" xfId="7" applyFont="1" applyBorder="1"/>
    <xf numFmtId="4" fontId="4" fillId="0" borderId="4" xfId="4" applyNumberFormat="1" applyFont="1" applyBorder="1" applyAlignment="1">
      <alignment horizontal="center" vertical="center" wrapText="1"/>
    </xf>
    <xf numFmtId="4" fontId="4" fillId="0" borderId="4" xfId="7" applyNumberFormat="1" applyFont="1" applyBorder="1" applyAlignment="1">
      <alignment horizontal="center" vertical="center" wrapText="1"/>
    </xf>
    <xf numFmtId="4" fontId="4" fillId="0" borderId="4" xfId="7" applyNumberFormat="1" applyFont="1" applyBorder="1" applyAlignment="1">
      <alignment horizontal="center"/>
    </xf>
    <xf numFmtId="0" fontId="7" fillId="0" borderId="31" xfId="7" applyFont="1" applyBorder="1" applyAlignment="1">
      <alignment horizontal="right" wrapText="1"/>
    </xf>
    <xf numFmtId="0" fontId="7" fillId="0" borderId="32" xfId="7" applyFont="1" applyBorder="1" applyAlignment="1">
      <alignment horizontal="right" wrapText="1"/>
    </xf>
    <xf numFmtId="0" fontId="7" fillId="0" borderId="13" xfId="7" applyFont="1" applyBorder="1" applyAlignment="1">
      <alignment horizontal="right" wrapText="1"/>
    </xf>
    <xf numFmtId="0" fontId="7" fillId="0" borderId="11" xfId="7" applyFont="1" applyBorder="1" applyAlignment="1">
      <alignment horizontal="right" wrapText="1"/>
    </xf>
    <xf numFmtId="0" fontId="4" fillId="0" borderId="4" xfId="7" applyFont="1" applyBorder="1" applyAlignment="1">
      <alignment horizontal="right"/>
    </xf>
    <xf numFmtId="0" fontId="9" fillId="0" borderId="0" xfId="7" applyFont="1" applyAlignment="1">
      <alignment horizontal="center"/>
    </xf>
    <xf numFmtId="0" fontId="10" fillId="0" borderId="0" xfId="0" applyFont="1" applyAlignment="1">
      <alignment horizontal="left" wrapText="1"/>
    </xf>
    <xf numFmtId="0" fontId="4" fillId="0" borderId="14" xfId="7" applyFont="1" applyBorder="1" applyAlignment="1">
      <alignment horizontal="center" vertical="center" wrapText="1"/>
    </xf>
    <xf numFmtId="0" fontId="4" fillId="0" borderId="1" xfId="7" applyFont="1" applyBorder="1" applyAlignment="1">
      <alignment horizontal="center" vertical="center" wrapText="1"/>
    </xf>
    <xf numFmtId="0" fontId="4" fillId="0" borderId="15" xfId="7" applyFont="1" applyBorder="1" applyAlignment="1">
      <alignment horizontal="left" vertical="center" wrapText="1"/>
    </xf>
    <xf numFmtId="0" fontId="4" fillId="0" borderId="4" xfId="7" applyFont="1" applyBorder="1" applyAlignment="1">
      <alignment horizontal="left" vertical="center" wrapText="1"/>
    </xf>
    <xf numFmtId="0" fontId="4" fillId="0" borderId="15" xfId="7" applyFont="1" applyBorder="1" applyAlignment="1">
      <alignment horizontal="center" vertical="center" wrapText="1"/>
    </xf>
    <xf numFmtId="0" fontId="4" fillId="0" borderId="4" xfId="7" applyFont="1" applyBorder="1" applyAlignment="1">
      <alignment horizontal="center" vertical="center" wrapText="1"/>
    </xf>
    <xf numFmtId="0" fontId="4" fillId="0" borderId="9" xfId="7" applyFont="1" applyBorder="1" applyAlignment="1">
      <alignment horizontal="center" vertical="center" wrapText="1"/>
    </xf>
    <xf numFmtId="0" fontId="4" fillId="0" borderId="2" xfId="7" applyFont="1" applyBorder="1" applyAlignment="1">
      <alignment horizontal="center" vertical="center" wrapText="1"/>
    </xf>
    <xf numFmtId="165" fontId="7" fillId="0" borderId="28" xfId="0" applyNumberFormat="1" applyFont="1" applyBorder="1" applyAlignment="1">
      <alignment horizontal="center" vertical="center"/>
    </xf>
    <xf numFmtId="165" fontId="7" fillId="0" borderId="29" xfId="0" applyNumberFormat="1" applyFont="1" applyBorder="1" applyAlignment="1">
      <alignment horizontal="center" vertical="center"/>
    </xf>
    <xf numFmtId="165" fontId="7" fillId="0" borderId="30" xfId="0" applyNumberFormat="1" applyFont="1" applyBorder="1" applyAlignment="1">
      <alignment horizontal="center" vertical="center"/>
    </xf>
    <xf numFmtId="0" fontId="10" fillId="0" borderId="0" xfId="0" applyFont="1" applyAlignment="1">
      <alignment horizontal="left" vertical="center"/>
    </xf>
    <xf numFmtId="0" fontId="7" fillId="0" borderId="0" xfId="0" applyFont="1" applyAlignment="1">
      <alignment horizontal="left" vertical="center"/>
    </xf>
    <xf numFmtId="0" fontId="7" fillId="0" borderId="17" xfId="7" applyFont="1" applyBorder="1" applyAlignment="1">
      <alignment horizontal="center" vertical="center" wrapText="1"/>
    </xf>
    <xf numFmtId="0" fontId="7" fillId="0" borderId="18" xfId="7" applyFont="1" applyBorder="1" applyAlignment="1">
      <alignment horizontal="center" vertical="center" wrapText="1"/>
    </xf>
    <xf numFmtId="0" fontId="7" fillId="0" borderId="24" xfId="7" applyFont="1" applyBorder="1" applyAlignment="1">
      <alignment horizontal="center" vertical="center" wrapText="1"/>
    </xf>
    <xf numFmtId="0" fontId="7" fillId="0" borderId="25" xfId="7" applyFont="1" applyBorder="1" applyAlignment="1">
      <alignment horizontal="center" vertical="center" wrapText="1"/>
    </xf>
    <xf numFmtId="0" fontId="7" fillId="0" borderId="17" xfId="7" applyFont="1" applyBorder="1" applyAlignment="1">
      <alignment horizontal="left" vertical="center" wrapText="1"/>
    </xf>
    <xf numFmtId="0" fontId="7" fillId="0" borderId="18" xfId="7" applyFont="1" applyBorder="1" applyAlignment="1">
      <alignment horizontal="left" vertical="center" wrapText="1"/>
    </xf>
    <xf numFmtId="0" fontId="7" fillId="0" borderId="26" xfId="7" applyFont="1" applyBorder="1" applyAlignment="1">
      <alignment horizontal="center" vertical="center" wrapText="1"/>
    </xf>
    <xf numFmtId="0" fontId="7" fillId="0" borderId="0" xfId="0" applyFont="1" applyAlignment="1">
      <alignment horizontal="center" vertical="center"/>
    </xf>
    <xf numFmtId="0" fontId="6" fillId="0" borderId="0" xfId="0" applyFont="1" applyAlignment="1">
      <alignment horizontal="left" vertical="center"/>
    </xf>
    <xf numFmtId="0" fontId="7" fillId="0" borderId="0" xfId="7" applyFont="1" applyAlignment="1">
      <alignment horizontal="left" vertical="center"/>
    </xf>
    <xf numFmtId="0" fontId="12" fillId="0" borderId="0" xfId="0" applyFont="1" applyAlignment="1">
      <alignment horizontal="center" vertical="center"/>
    </xf>
    <xf numFmtId="0" fontId="11" fillId="0" borderId="0" xfId="0" applyFont="1" applyAlignment="1">
      <alignment horizontal="left" vertical="center"/>
    </xf>
    <xf numFmtId="165" fontId="7" fillId="0" borderId="6" xfId="0" applyNumberFormat="1" applyFont="1" applyBorder="1" applyAlignment="1">
      <alignment horizontal="center" vertical="center"/>
    </xf>
    <xf numFmtId="165" fontId="7" fillId="0" borderId="7" xfId="0" applyNumberFormat="1" applyFont="1" applyBorder="1" applyAlignment="1">
      <alignment horizontal="center" vertical="center"/>
    </xf>
    <xf numFmtId="165" fontId="7" fillId="0" borderId="8" xfId="0" applyNumberFormat="1" applyFont="1" applyBorder="1" applyAlignment="1">
      <alignment horizontal="center" vertical="center"/>
    </xf>
    <xf numFmtId="165" fontId="2" fillId="0" borderId="28" xfId="0" applyNumberFormat="1" applyFont="1" applyBorder="1" applyAlignment="1">
      <alignment horizontal="center" vertical="center"/>
    </xf>
    <xf numFmtId="165" fontId="2" fillId="0" borderId="29" xfId="0" applyNumberFormat="1" applyFont="1" applyBorder="1" applyAlignment="1">
      <alignment horizontal="center" vertical="center"/>
    </xf>
    <xf numFmtId="165" fontId="2" fillId="0" borderId="30" xfId="0" applyNumberFormat="1" applyFont="1" applyBorder="1" applyAlignment="1">
      <alignment horizontal="center" vertical="center"/>
    </xf>
    <xf numFmtId="0" fontId="2" fillId="0" borderId="17" xfId="7" applyFont="1" applyBorder="1" applyAlignment="1">
      <alignment horizontal="center" vertical="center" wrapText="1"/>
    </xf>
    <xf numFmtId="0" fontId="2" fillId="0" borderId="18" xfId="7" applyFont="1" applyBorder="1" applyAlignment="1">
      <alignment horizontal="center" vertical="center" wrapText="1"/>
    </xf>
    <xf numFmtId="0" fontId="2" fillId="0" borderId="0" xfId="0" applyFont="1" applyAlignment="1">
      <alignment horizontal="left" vertical="center"/>
    </xf>
    <xf numFmtId="0" fontId="22" fillId="0" borderId="0" xfId="0" applyFont="1" applyAlignment="1">
      <alignment horizontal="left" vertical="center"/>
    </xf>
    <xf numFmtId="0" fontId="2" fillId="0" borderId="26" xfId="7" applyFont="1" applyBorder="1" applyAlignment="1">
      <alignment horizontal="center" vertical="center" wrapText="1"/>
    </xf>
    <xf numFmtId="0" fontId="6" fillId="0" borderId="0" xfId="0" applyFont="1" applyAlignment="1">
      <alignment horizontal="right" vertical="center"/>
    </xf>
    <xf numFmtId="0" fontId="28" fillId="0" borderId="0" xfId="0" applyFont="1" applyAlignment="1">
      <alignment vertical="center" wrapText="1"/>
    </xf>
    <xf numFmtId="0" fontId="29" fillId="0" borderId="0" xfId="0" applyFont="1" applyAlignment="1">
      <alignment vertical="center" wrapText="1"/>
    </xf>
    <xf numFmtId="0" fontId="7" fillId="0" borderId="43" xfId="7" applyFont="1" applyBorder="1" applyAlignment="1">
      <alignment horizontal="center" vertical="center" wrapText="1"/>
    </xf>
    <xf numFmtId="0" fontId="6" fillId="0" borderId="0" xfId="0" applyFont="1" applyAlignment="1">
      <alignment horizontal="center" vertical="center"/>
    </xf>
  </cellXfs>
  <cellStyles count="10">
    <cellStyle name="Comma 2" xfId="1" xr:uid="{00000000-0005-0000-0000-000000000000}"/>
    <cellStyle name="Comma 2 2" xfId="2" xr:uid="{00000000-0005-0000-0000-000001000000}"/>
    <cellStyle name="Normal 16" xfId="3" xr:uid="{00000000-0005-0000-0000-000003000000}"/>
    <cellStyle name="Normal 2" xfId="4" xr:uid="{00000000-0005-0000-0000-000004000000}"/>
    <cellStyle name="Normal 2 10" xfId="5" xr:uid="{00000000-0005-0000-0000-000005000000}"/>
    <cellStyle name="Normal 2 4" xfId="6" xr:uid="{00000000-0005-0000-0000-000006000000}"/>
    <cellStyle name="Normal 3" xfId="7" xr:uid="{00000000-0005-0000-0000-000007000000}"/>
    <cellStyle name="Normal 5" xfId="8" xr:uid="{00000000-0005-0000-0000-000008000000}"/>
    <cellStyle name="Parasts" xfId="0" builtinId="0"/>
    <cellStyle name="Parasts 2" xfId="9" xr:uid="{00000000-0005-0000-0000-000009000000}"/>
  </cellStyles>
  <dxfs count="15">
    <dxf>
      <fill>
        <patternFill>
          <bgColor indexed="47"/>
        </patternFill>
      </fill>
    </dxf>
    <dxf>
      <fill>
        <patternFill>
          <bgColor indexed="22"/>
        </patternFill>
      </fill>
    </dxf>
    <dxf>
      <fill>
        <patternFill>
          <bgColor indexed="10"/>
        </patternFill>
      </fill>
    </dxf>
    <dxf>
      <fill>
        <patternFill>
          <bgColor indexed="10"/>
        </patternFill>
      </fill>
    </dxf>
    <dxf>
      <font>
        <color rgb="FF9C0006"/>
      </font>
      <fill>
        <patternFill>
          <bgColor rgb="FFFFC7CE"/>
        </patternFill>
      </fill>
    </dxf>
    <dxf>
      <font>
        <color rgb="FF9C0006"/>
      </font>
      <fill>
        <patternFill>
          <bgColor rgb="FFFFC7CE"/>
        </patternFill>
      </fill>
    </dxf>
    <dxf>
      <fill>
        <patternFill>
          <bgColor indexed="47"/>
        </patternFill>
      </fill>
    </dxf>
    <dxf>
      <fill>
        <patternFill>
          <bgColor indexed="22"/>
        </patternFill>
      </fill>
    </dxf>
    <dxf>
      <fill>
        <patternFill>
          <bgColor indexed="10"/>
        </patternFill>
      </fill>
    </dxf>
    <dxf>
      <fill>
        <patternFill>
          <bgColor indexed="10"/>
        </patternFill>
      </fill>
    </dxf>
    <dxf>
      <font>
        <color rgb="FF9C0006"/>
      </font>
      <fill>
        <patternFill>
          <bgColor rgb="FFFFC7CE"/>
        </patternFill>
      </fill>
    </dxf>
    <dxf>
      <fill>
        <patternFill>
          <bgColor indexed="47"/>
        </patternFill>
      </fill>
    </dxf>
    <dxf>
      <fill>
        <patternFill>
          <bgColor indexed="22"/>
        </patternFill>
      </fill>
    </dxf>
    <dxf>
      <fill>
        <patternFill>
          <bgColor indexed="10"/>
        </patternFill>
      </fill>
    </dxf>
    <dxf>
      <fill>
        <patternFill>
          <bgColor indexed="1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rnis\AppData\Local\Temp\pid-13736\Pielikums%20Nr.11.1.%20ar%20groz&#299;jumiem%20Nr.2%20Finansu%20piedavajuma%20pielikums.xlsx" TargetMode="External"/><Relationship Id="rId1" Type="http://schemas.openxmlformats.org/officeDocument/2006/relationships/externalLinkPath" Target="file:///C:\Users\Arnis\AppData\Local\Temp\pid-13736\Pielikums%20Nr.11.1.%20ar%20groz&#299;jumiem%20Nr.2%20Finansu%20piedavajuma%20pielikum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tāme"/>
      <sheetName val="Kopsavilkums"/>
      <sheetName val="Lok.tāme Nr.1"/>
      <sheetName val="Lok.tāme Nr.2"/>
      <sheetName val="Lok.tāme Nr.3"/>
    </sheetNames>
    <sheetDataSet>
      <sheetData sheetId="0">
        <row r="5">
          <cell r="B5" t="str">
            <v>Notekūdeņu attīrīšanas iekārtas  “Krīgeri”  , Bērzes pag., Dobeles nov.</v>
          </cell>
        </row>
        <row r="6">
          <cell r="B6" t="str">
            <v>Apvienotā projektēšana un būvdarbi attīrīto notekūdeņu izvada atjaunošanā un pārbūvē NAI  “Krīgeri”  Dobeles aglomerācijā</v>
          </cell>
        </row>
        <row r="7">
          <cell r="B7" t="str">
            <v>``Krīgeri``, Bērzes pag., Dobeles nov.</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2:H21"/>
  <sheetViews>
    <sheetView zoomScaleNormal="100" zoomScaleSheetLayoutView="100" workbookViewId="0">
      <selection activeCell="C34" sqref="C34"/>
    </sheetView>
  </sheetViews>
  <sheetFormatPr defaultColWidth="9.140625" defaultRowHeight="12.75" x14ac:dyDescent="0.2"/>
  <cols>
    <col min="1" max="1" width="1.140625" style="17" customWidth="1"/>
    <col min="2" max="2" width="16.28515625" style="17" customWidth="1"/>
    <col min="3" max="3" width="59.42578125" style="17" customWidth="1"/>
    <col min="4" max="4" width="19.5703125" style="17" customWidth="1"/>
    <col min="5" max="5" width="12.85546875" style="17" customWidth="1"/>
    <col min="6" max="6" width="13.42578125" style="17" customWidth="1"/>
    <col min="7" max="7" width="12.85546875" style="17" customWidth="1"/>
    <col min="8" max="8" width="11.7109375" style="17" customWidth="1"/>
    <col min="9" max="16384" width="9.140625" style="17"/>
  </cols>
  <sheetData>
    <row r="2" spans="2:8" ht="15.75" x14ac:dyDescent="0.25">
      <c r="B2" s="200" t="s">
        <v>16</v>
      </c>
      <c r="C2" s="200"/>
      <c r="D2" s="200"/>
      <c r="E2" s="200"/>
      <c r="F2" s="200"/>
      <c r="G2" s="200"/>
      <c r="H2" s="200"/>
    </row>
    <row r="3" spans="2:8" x14ac:dyDescent="0.2">
      <c r="B3" s="5" t="s">
        <v>5</v>
      </c>
      <c r="C3" s="201" t="s">
        <v>34</v>
      </c>
      <c r="D3" s="201"/>
      <c r="E3" s="8"/>
      <c r="F3" s="6"/>
      <c r="G3" s="6"/>
      <c r="H3" s="6"/>
    </row>
    <row r="4" spans="2:8" ht="42" customHeight="1" x14ac:dyDescent="0.2">
      <c r="B4" s="5" t="s">
        <v>4</v>
      </c>
      <c r="C4" s="201" t="s">
        <v>141</v>
      </c>
      <c r="D4" s="201"/>
      <c r="E4" s="8"/>
      <c r="F4" s="6"/>
      <c r="G4" s="6"/>
      <c r="H4" s="6"/>
    </row>
    <row r="5" spans="2:8" x14ac:dyDescent="0.2">
      <c r="B5" s="5" t="s">
        <v>6</v>
      </c>
      <c r="C5" s="201" t="s">
        <v>17</v>
      </c>
      <c r="D5" s="201"/>
      <c r="E5" s="12"/>
      <c r="F5" s="11" t="s">
        <v>32</v>
      </c>
      <c r="G5" s="49">
        <f>D16</f>
        <v>0</v>
      </c>
      <c r="H5" s="6" t="s">
        <v>30</v>
      </c>
    </row>
    <row r="6" spans="2:8" x14ac:dyDescent="0.2">
      <c r="B6" s="5"/>
      <c r="C6" s="201"/>
      <c r="D6" s="201"/>
      <c r="E6" s="12"/>
      <c r="F6" s="11" t="s">
        <v>33</v>
      </c>
      <c r="G6" s="49">
        <f>SUM(H11:H15)</f>
        <v>0</v>
      </c>
      <c r="H6" s="6" t="s">
        <v>31</v>
      </c>
    </row>
    <row r="7" spans="2:8" x14ac:dyDescent="0.2">
      <c r="B7" s="5"/>
      <c r="C7" s="11"/>
      <c r="D7" s="11"/>
      <c r="E7" s="8"/>
      <c r="F7" s="11" t="s">
        <v>61</v>
      </c>
      <c r="G7" s="6" t="s">
        <v>62</v>
      </c>
      <c r="H7" s="6"/>
    </row>
    <row r="8" spans="2:8" ht="13.5" thickBot="1" x14ac:dyDescent="0.25">
      <c r="B8" s="5"/>
      <c r="C8" s="11"/>
      <c r="D8" s="11"/>
      <c r="E8" s="8"/>
      <c r="F8" s="11"/>
      <c r="G8" s="6"/>
      <c r="H8" s="6"/>
    </row>
    <row r="9" spans="2:8" x14ac:dyDescent="0.2">
      <c r="B9" s="202" t="s">
        <v>2</v>
      </c>
      <c r="C9" s="204" t="s">
        <v>15</v>
      </c>
      <c r="D9" s="206" t="s">
        <v>20</v>
      </c>
      <c r="E9" s="206" t="s">
        <v>3</v>
      </c>
      <c r="F9" s="206"/>
      <c r="G9" s="206"/>
      <c r="H9" s="208" t="s">
        <v>28</v>
      </c>
    </row>
    <row r="10" spans="2:8" ht="25.5" x14ac:dyDescent="0.2">
      <c r="B10" s="203"/>
      <c r="C10" s="205"/>
      <c r="D10" s="207"/>
      <c r="E10" s="189" t="s">
        <v>22</v>
      </c>
      <c r="F10" s="189" t="s">
        <v>23</v>
      </c>
      <c r="G10" s="189" t="s">
        <v>24</v>
      </c>
      <c r="H10" s="209"/>
    </row>
    <row r="11" spans="2:8" x14ac:dyDescent="0.2">
      <c r="B11" s="190">
        <v>1</v>
      </c>
      <c r="C11" s="191" t="s">
        <v>18</v>
      </c>
      <c r="D11" s="192">
        <f>SUM(E11:G11)</f>
        <v>0</v>
      </c>
      <c r="E11" s="193">
        <f>'Lok.tāme Nr.1'!O23</f>
        <v>0</v>
      </c>
      <c r="F11" s="193">
        <f>'Lok.tāme Nr.1'!P23</f>
        <v>0</v>
      </c>
      <c r="G11" s="193">
        <f>'Lok.tāme Nr.1'!Q23</f>
        <v>0</v>
      </c>
      <c r="H11" s="194">
        <f>'Lok.tāme Nr.1'!N23</f>
        <v>0</v>
      </c>
    </row>
    <row r="12" spans="2:8" x14ac:dyDescent="0.2">
      <c r="B12" s="190">
        <v>2</v>
      </c>
      <c r="C12" s="191" t="s">
        <v>19</v>
      </c>
      <c r="D12" s="192">
        <f t="shared" ref="D12:D15" si="0">SUM(E12:G12)</f>
        <v>0</v>
      </c>
      <c r="E12" s="193">
        <f>'Lok.tāme Nr.2'!O18</f>
        <v>0</v>
      </c>
      <c r="F12" s="193">
        <f>'Lok.tāme Nr.2'!P18</f>
        <v>0</v>
      </c>
      <c r="G12" s="193">
        <f>'Lok.tāme Nr.2'!Q18</f>
        <v>0</v>
      </c>
      <c r="H12" s="194">
        <f>'Lok.tāme Nr.2'!N18</f>
        <v>0</v>
      </c>
    </row>
    <row r="13" spans="2:8" x14ac:dyDescent="0.2">
      <c r="B13" s="190">
        <v>3</v>
      </c>
      <c r="C13" s="191" t="s">
        <v>48</v>
      </c>
      <c r="D13" s="192">
        <f t="shared" ref="D13:D14" si="1">SUM(E13:G13)</f>
        <v>0</v>
      </c>
      <c r="E13" s="193">
        <f>E14+E15</f>
        <v>0</v>
      </c>
      <c r="F13" s="193">
        <f t="shared" ref="F13:H13" si="2">F14+F15</f>
        <v>0</v>
      </c>
      <c r="G13" s="193">
        <f t="shared" si="2"/>
        <v>0</v>
      </c>
      <c r="H13" s="193">
        <f t="shared" si="2"/>
        <v>0</v>
      </c>
    </row>
    <row r="14" spans="2:8" x14ac:dyDescent="0.2">
      <c r="B14" s="187">
        <v>3.1</v>
      </c>
      <c r="C14" s="188" t="s">
        <v>192</v>
      </c>
      <c r="D14" s="156">
        <f t="shared" si="1"/>
        <v>0</v>
      </c>
      <c r="E14" s="157">
        <f>'Lok.tāme Nr.3'!O42</f>
        <v>0</v>
      </c>
      <c r="F14" s="157">
        <f>'Lok.tāme Nr.3'!O42</f>
        <v>0</v>
      </c>
      <c r="G14" s="157">
        <f>'Lok.tāme Nr.3'!P42</f>
        <v>0</v>
      </c>
      <c r="H14" s="157">
        <f>'Lok.tāme Nr.3'!N42</f>
        <v>0</v>
      </c>
    </row>
    <row r="15" spans="2:8" x14ac:dyDescent="0.2">
      <c r="B15" s="187">
        <v>3.2</v>
      </c>
      <c r="C15" s="188" t="s">
        <v>193</v>
      </c>
      <c r="D15" s="156">
        <f t="shared" si="0"/>
        <v>0</v>
      </c>
      <c r="E15" s="157">
        <f>'Lok.tāme Nr.4'!O86</f>
        <v>0</v>
      </c>
      <c r="F15" s="157">
        <f>'Lok.tāme Nr.4'!O86</f>
        <v>0</v>
      </c>
      <c r="G15" s="157">
        <f>'Lok.tāme Nr.4'!P86</f>
        <v>0</v>
      </c>
      <c r="H15" s="157">
        <f>'Lok.tāme Nr.3'!R42</f>
        <v>0</v>
      </c>
    </row>
    <row r="16" spans="2:8" ht="15.75" x14ac:dyDescent="0.2">
      <c r="B16" s="199" t="s">
        <v>194</v>
      </c>
      <c r="C16" s="199"/>
      <c r="D16" s="193">
        <f>SUM(D11:D15)</f>
        <v>0</v>
      </c>
      <c r="E16" s="193">
        <f>E11+E12+E13</f>
        <v>0</v>
      </c>
      <c r="F16" s="193">
        <f t="shared" ref="F16:H16" si="3">F11+F12+F13</f>
        <v>0</v>
      </c>
      <c r="G16" s="193">
        <f t="shared" si="3"/>
        <v>0</v>
      </c>
      <c r="H16" s="193">
        <f t="shared" si="3"/>
        <v>0</v>
      </c>
    </row>
    <row r="17" spans="1:8" ht="13.5" thickBot="1" x14ac:dyDescent="0.25">
      <c r="B17" s="195" t="s">
        <v>59</v>
      </c>
      <c r="C17" s="196"/>
      <c r="D17" s="186">
        <f>ROUND(D16*21%,2)</f>
        <v>0</v>
      </c>
      <c r="E17" s="159"/>
      <c r="F17" s="47"/>
      <c r="G17" s="160"/>
      <c r="H17" s="7"/>
    </row>
    <row r="18" spans="1:8" ht="13.5" thickBot="1" x14ac:dyDescent="0.25">
      <c r="B18" s="197" t="s">
        <v>60</v>
      </c>
      <c r="C18" s="198"/>
      <c r="D18" s="158">
        <f>SUM(D16:D17)</f>
        <v>0</v>
      </c>
      <c r="E18" s="7"/>
      <c r="F18" s="6"/>
      <c r="G18" s="6"/>
      <c r="H18" s="6"/>
    </row>
    <row r="19" spans="1:8" ht="12.75" customHeight="1" x14ac:dyDescent="0.2">
      <c r="B19" s="10"/>
      <c r="C19" s="10"/>
      <c r="D19" s="16"/>
      <c r="E19" s="7"/>
      <c r="F19" s="6"/>
      <c r="G19" s="5"/>
      <c r="H19" s="13"/>
    </row>
    <row r="20" spans="1:8" ht="4.5" customHeight="1" x14ac:dyDescent="0.2"/>
    <row r="21" spans="1:8" x14ac:dyDescent="0.2">
      <c r="A21" s="7"/>
      <c r="B21" s="35" t="s">
        <v>72</v>
      </c>
      <c r="C21" s="17" t="s">
        <v>63</v>
      </c>
      <c r="E21" s="7"/>
      <c r="F21" s="6"/>
      <c r="G21" s="6"/>
      <c r="H21" s="6"/>
    </row>
  </sheetData>
  <mergeCells count="13">
    <mergeCell ref="B17:C17"/>
    <mergeCell ref="B18:C18"/>
    <mergeCell ref="B16:C16"/>
    <mergeCell ref="B2:H2"/>
    <mergeCell ref="C3:D3"/>
    <mergeCell ref="C4:D4"/>
    <mergeCell ref="B9:B10"/>
    <mergeCell ref="C9:C10"/>
    <mergeCell ref="D9:D10"/>
    <mergeCell ref="C6:D6"/>
    <mergeCell ref="C5:D5"/>
    <mergeCell ref="E9:G9"/>
    <mergeCell ref="H9:H10"/>
  </mergeCells>
  <pageMargins left="0.31496062992125984" right="0.11811023622047245" top="0.35433070866141736" bottom="0.70866141732283472" header="0.31496062992125984" footer="0.31496062992125984"/>
  <pageSetup paperSize="9" scale="99" firstPageNumber="5" fitToHeight="0" orientation="landscape" useFirstPageNumber="1" r:id="rId1"/>
  <headerFooter>
    <oddFooter xml:space="preserve">&amp;L&amp;"Times New Roman,Regular"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2:R39"/>
  <sheetViews>
    <sheetView topLeftCell="C1" zoomScaleNormal="100" zoomScaleSheetLayoutView="90" workbookViewId="0">
      <selection activeCell="K31" sqref="K31"/>
    </sheetView>
  </sheetViews>
  <sheetFormatPr defaultColWidth="9.140625" defaultRowHeight="12.75" x14ac:dyDescent="0.2"/>
  <cols>
    <col min="1" max="1" width="1.140625" style="26" customWidth="1"/>
    <col min="2" max="2" width="4.42578125" style="26" customWidth="1"/>
    <col min="3" max="3" width="11.140625" style="26" customWidth="1"/>
    <col min="4" max="4" width="76.7109375" style="21" customWidth="1"/>
    <col min="5" max="5" width="14.42578125" style="21" customWidth="1"/>
    <col min="6" max="6" width="10" style="40" customWidth="1"/>
    <col min="7" max="8" width="9.28515625" style="40" customWidth="1"/>
    <col min="9" max="15" width="9.28515625" style="26" customWidth="1"/>
    <col min="16" max="16" width="10" style="26" customWidth="1"/>
    <col min="17" max="17" width="9.28515625" style="26" customWidth="1"/>
    <col min="18" max="18" width="11.28515625" style="26" bestFit="1" customWidth="1"/>
    <col min="19" max="16384" width="9.140625" style="26"/>
  </cols>
  <sheetData>
    <row r="2" spans="1:18" x14ac:dyDescent="0.2">
      <c r="A2" s="222" t="s">
        <v>47</v>
      </c>
      <c r="B2" s="222"/>
      <c r="C2" s="222"/>
      <c r="D2" s="222"/>
      <c r="E2" s="222"/>
      <c r="F2" s="222"/>
      <c r="G2" s="222"/>
      <c r="H2" s="222"/>
      <c r="I2" s="222"/>
      <c r="J2" s="222"/>
      <c r="K2" s="222"/>
      <c r="L2" s="222"/>
      <c r="M2" s="222"/>
      <c r="N2" s="222"/>
      <c r="O2" s="222"/>
      <c r="P2" s="222"/>
      <c r="Q2" s="222"/>
      <c r="R2" s="222"/>
    </row>
    <row r="3" spans="1:18" ht="8.1" customHeight="1" x14ac:dyDescent="0.2">
      <c r="A3" s="114"/>
      <c r="B3" s="114"/>
      <c r="C3" s="114"/>
      <c r="D3" s="114"/>
      <c r="E3" s="114"/>
      <c r="F3" s="114"/>
      <c r="G3" s="114"/>
      <c r="H3" s="114"/>
      <c r="I3" s="114"/>
      <c r="J3" s="114"/>
      <c r="K3" s="114"/>
      <c r="L3" s="114"/>
      <c r="M3" s="114"/>
      <c r="N3" s="114"/>
      <c r="O3" s="114"/>
      <c r="P3" s="114"/>
      <c r="Q3" s="114"/>
      <c r="R3" s="114"/>
    </row>
    <row r="4" spans="1:18" x14ac:dyDescent="0.2">
      <c r="A4" s="17"/>
      <c r="B4" s="223"/>
      <c r="C4" s="223"/>
      <c r="D4" s="115"/>
      <c r="E4" s="115"/>
      <c r="F4" s="17"/>
      <c r="G4" s="17"/>
      <c r="H4" s="47"/>
      <c r="I4" s="47"/>
      <c r="J4" s="47"/>
      <c r="K4" s="47"/>
      <c r="L4" s="17"/>
      <c r="M4" s="17"/>
      <c r="N4" s="17"/>
      <c r="O4" s="17"/>
      <c r="P4" s="17"/>
      <c r="Q4" s="17"/>
      <c r="R4" s="17"/>
    </row>
    <row r="5" spans="1:18" ht="5.0999999999999996" customHeight="1" x14ac:dyDescent="0.2">
      <c r="A5" s="17"/>
      <c r="B5" s="17"/>
      <c r="C5" s="17"/>
      <c r="D5" s="33"/>
      <c r="E5" s="33"/>
      <c r="F5" s="17"/>
      <c r="G5" s="17"/>
      <c r="H5" s="47"/>
      <c r="I5" s="47"/>
      <c r="J5" s="47"/>
      <c r="K5" s="47"/>
      <c r="L5" s="17"/>
      <c r="M5" s="17"/>
      <c r="N5" s="17"/>
      <c r="O5" s="17"/>
      <c r="P5" s="17"/>
      <c r="Q5" s="17"/>
      <c r="R5" s="17"/>
    </row>
    <row r="6" spans="1:18" x14ac:dyDescent="0.2">
      <c r="A6" s="17"/>
      <c r="B6" s="214" t="s">
        <v>5</v>
      </c>
      <c r="C6" s="214"/>
      <c r="D6" s="213" t="str">
        <f>Kopsavilkums!C3</f>
        <v>Notekūdeņu attīrīšanas iekārtas  “Krīgeri”  , Bērzes pag., Dobeles nov.</v>
      </c>
      <c r="E6" s="213"/>
      <c r="F6" s="213"/>
      <c r="G6" s="213"/>
      <c r="H6" s="213"/>
      <c r="I6" s="213"/>
      <c r="J6" s="213"/>
      <c r="K6" s="48"/>
      <c r="L6" s="48"/>
      <c r="M6" s="48"/>
      <c r="N6" s="48"/>
      <c r="O6" s="48"/>
      <c r="P6" s="48"/>
      <c r="Q6" s="48"/>
      <c r="R6" s="48"/>
    </row>
    <row r="7" spans="1:18" x14ac:dyDescent="0.2">
      <c r="A7" s="17"/>
      <c r="B7" s="214" t="s">
        <v>4</v>
      </c>
      <c r="C7" s="214"/>
      <c r="D7" s="213" t="str">
        <f>Kopsavilkums!C4</f>
        <v>“Apvienotā projektēšana un būvdarbi dūņu blīvētāja sistēmas izbūvē un attīrīto notekūdeņu izvada atjaunošanā un pārbūvē  notekūdeņu attīrīšanas iekārtās “Krīgeri” Dobeles aglomerācijā”</v>
      </c>
      <c r="E7" s="213"/>
      <c r="F7" s="213"/>
      <c r="G7" s="213"/>
      <c r="H7" s="213"/>
      <c r="I7" s="213"/>
      <c r="J7" s="213"/>
      <c r="K7" s="48"/>
      <c r="L7" s="48"/>
      <c r="M7" s="48"/>
      <c r="N7" s="48"/>
      <c r="O7" s="48"/>
      <c r="P7" s="48"/>
      <c r="Q7" s="48"/>
      <c r="R7" s="48"/>
    </row>
    <row r="8" spans="1:18" x14ac:dyDescent="0.2">
      <c r="A8" s="17"/>
      <c r="B8" s="214" t="s">
        <v>6</v>
      </c>
      <c r="C8" s="214"/>
      <c r="D8" s="213" t="str">
        <f>Kopsavilkums!C5</f>
        <v>``Krīgeri``, Bērzes pag., Dobeles nov.</v>
      </c>
      <c r="E8" s="213"/>
      <c r="F8" s="213"/>
      <c r="G8" s="213"/>
      <c r="H8" s="213"/>
      <c r="I8" s="213"/>
      <c r="J8" s="213"/>
      <c r="K8" s="48"/>
      <c r="L8" s="48"/>
      <c r="M8" s="48"/>
      <c r="N8" s="48"/>
      <c r="O8" s="48"/>
      <c r="P8" s="48"/>
      <c r="Q8" s="48"/>
      <c r="R8" s="48"/>
    </row>
    <row r="9" spans="1:18" x14ac:dyDescent="0.2">
      <c r="A9" s="17"/>
      <c r="B9" s="224"/>
      <c r="C9" s="224"/>
      <c r="D9" s="213"/>
      <c r="E9" s="213"/>
      <c r="F9" s="213"/>
      <c r="G9" s="213"/>
      <c r="H9" s="213"/>
      <c r="I9" s="213"/>
      <c r="J9" s="213"/>
      <c r="K9" s="48"/>
      <c r="L9" s="48"/>
      <c r="M9" s="48"/>
      <c r="N9" s="48"/>
      <c r="O9" s="48"/>
      <c r="P9" s="48"/>
      <c r="Q9" s="48"/>
      <c r="R9" s="48"/>
    </row>
    <row r="10" spans="1:18" x14ac:dyDescent="0.2">
      <c r="A10" s="17"/>
      <c r="B10" s="17"/>
      <c r="C10" s="17"/>
      <c r="D10" s="35"/>
      <c r="E10" s="35"/>
      <c r="F10" s="17"/>
      <c r="G10" s="17"/>
      <c r="H10" s="47"/>
      <c r="I10" s="47"/>
      <c r="J10" s="47"/>
      <c r="K10" s="47"/>
      <c r="L10" s="17"/>
      <c r="M10" s="17"/>
      <c r="N10" s="17"/>
      <c r="O10" s="17"/>
      <c r="P10" s="17"/>
      <c r="Q10" s="111"/>
      <c r="R10" s="17"/>
    </row>
    <row r="11" spans="1:18" x14ac:dyDescent="0.2">
      <c r="A11" s="17"/>
      <c r="B11" s="17"/>
      <c r="C11" s="17"/>
      <c r="D11" s="35"/>
      <c r="E11" s="35"/>
      <c r="F11" s="17"/>
      <c r="G11" s="17"/>
      <c r="H11" s="47"/>
      <c r="I11" s="47"/>
      <c r="J11" s="47"/>
      <c r="K11" s="47"/>
      <c r="L11" s="17" t="s">
        <v>13</v>
      </c>
      <c r="M11" s="17"/>
      <c r="N11" s="17"/>
      <c r="O11" s="17"/>
      <c r="P11" s="9" t="s">
        <v>14</v>
      </c>
      <c r="Q11" s="112">
        <f>R23</f>
        <v>0</v>
      </c>
      <c r="R11" s="113" t="s">
        <v>30</v>
      </c>
    </row>
    <row r="12" spans="1:18" x14ac:dyDescent="0.2">
      <c r="A12" s="17"/>
      <c r="B12" s="17"/>
      <c r="C12" s="17"/>
      <c r="D12" s="35"/>
      <c r="E12" s="35"/>
      <c r="F12" s="17"/>
      <c r="G12" s="17"/>
      <c r="H12" s="47"/>
      <c r="I12" s="47"/>
      <c r="J12" s="47"/>
      <c r="K12" s="47"/>
      <c r="L12" s="17"/>
      <c r="M12" s="17"/>
      <c r="N12" s="17"/>
      <c r="O12" s="17"/>
      <c r="P12" s="11" t="s">
        <v>61</v>
      </c>
      <c r="Q12" s="5" t="s">
        <v>62</v>
      </c>
      <c r="R12" s="113"/>
    </row>
    <row r="13" spans="1:18" ht="13.5" thickBot="1" x14ac:dyDescent="0.25"/>
    <row r="14" spans="1:18" ht="12.75" customHeight="1" thickBot="1" x14ac:dyDescent="0.25">
      <c r="C14" s="215" t="s">
        <v>9</v>
      </c>
      <c r="D14" s="219" t="s">
        <v>11</v>
      </c>
      <c r="E14" s="217" t="s">
        <v>21</v>
      </c>
      <c r="F14" s="215" t="s">
        <v>7</v>
      </c>
      <c r="G14" s="215" t="s">
        <v>8</v>
      </c>
      <c r="H14" s="210" t="s">
        <v>0</v>
      </c>
      <c r="I14" s="211"/>
      <c r="J14" s="211"/>
      <c r="K14" s="211"/>
      <c r="L14" s="211"/>
      <c r="M14" s="212"/>
      <c r="N14" s="210" t="s">
        <v>10</v>
      </c>
      <c r="O14" s="211"/>
      <c r="P14" s="211"/>
      <c r="Q14" s="211"/>
      <c r="R14" s="212"/>
    </row>
    <row r="15" spans="1:18" ht="51.75" thickBot="1" x14ac:dyDescent="0.25">
      <c r="C15" s="216"/>
      <c r="D15" s="220"/>
      <c r="E15" s="218"/>
      <c r="F15" s="216"/>
      <c r="G15" s="221"/>
      <c r="H15" s="84" t="s">
        <v>26</v>
      </c>
      <c r="I15" s="85" t="s">
        <v>27</v>
      </c>
      <c r="J15" s="85" t="s">
        <v>22</v>
      </c>
      <c r="K15" s="85" t="s">
        <v>23</v>
      </c>
      <c r="L15" s="85" t="s">
        <v>24</v>
      </c>
      <c r="M15" s="86" t="s">
        <v>25</v>
      </c>
      <c r="N15" s="90" t="s">
        <v>28</v>
      </c>
      <c r="O15" s="91" t="s">
        <v>22</v>
      </c>
      <c r="P15" s="91" t="s">
        <v>23</v>
      </c>
      <c r="Q15" s="91" t="s">
        <v>24</v>
      </c>
      <c r="R15" s="92" t="s">
        <v>29</v>
      </c>
    </row>
    <row r="16" spans="1:18" x14ac:dyDescent="0.2">
      <c r="C16" s="54">
        <v>1.1000000000000001</v>
      </c>
      <c r="D16" s="55" t="s">
        <v>37</v>
      </c>
      <c r="E16" s="56" t="s">
        <v>46</v>
      </c>
      <c r="F16" s="54" t="s">
        <v>44</v>
      </c>
      <c r="G16" s="71">
        <v>1.5</v>
      </c>
      <c r="H16" s="81"/>
      <c r="I16" s="82"/>
      <c r="J16" s="83">
        <f t="shared" ref="J16:J22" si="0">ROUND(H16*I16,2)</f>
        <v>0</v>
      </c>
      <c r="K16" s="82"/>
      <c r="L16" s="82"/>
      <c r="M16" s="87">
        <f t="shared" ref="M16:M22" si="1">ROUND(J16+K16+L16,2)</f>
        <v>0</v>
      </c>
      <c r="N16" s="94">
        <f t="shared" ref="N16:N22" si="2">ROUND(H16*G16,2)</f>
        <v>0</v>
      </c>
      <c r="O16" s="57">
        <f t="shared" ref="O16:O22" si="3">ROUND(G16*J16,2)</f>
        <v>0</v>
      </c>
      <c r="P16" s="57">
        <f t="shared" ref="P16:P22" si="4">ROUND(G16*K16,2)</f>
        <v>0</v>
      </c>
      <c r="Q16" s="57">
        <f t="shared" ref="Q16:Q22" si="5">ROUND(G16*L16,2)</f>
        <v>0</v>
      </c>
      <c r="R16" s="95">
        <f t="shared" ref="R16:R22" si="6">SUM(O16:Q16)</f>
        <v>0</v>
      </c>
    </row>
    <row r="17" spans="3:18" x14ac:dyDescent="0.2">
      <c r="C17" s="58">
        <v>1.2</v>
      </c>
      <c r="D17" s="59" t="s">
        <v>38</v>
      </c>
      <c r="E17" s="60" t="s">
        <v>46</v>
      </c>
      <c r="F17" s="58" t="s">
        <v>45</v>
      </c>
      <c r="G17" s="72">
        <v>1</v>
      </c>
      <c r="H17" s="51"/>
      <c r="I17" s="50"/>
      <c r="J17" s="61">
        <f t="shared" si="0"/>
        <v>0</v>
      </c>
      <c r="K17" s="50"/>
      <c r="L17" s="50"/>
      <c r="M17" s="88">
        <f t="shared" si="1"/>
        <v>0</v>
      </c>
      <c r="N17" s="96">
        <f t="shared" si="2"/>
        <v>0</v>
      </c>
      <c r="O17" s="61">
        <f t="shared" si="3"/>
        <v>0</v>
      </c>
      <c r="P17" s="61">
        <f t="shared" si="4"/>
        <v>0</v>
      </c>
      <c r="Q17" s="61">
        <f t="shared" si="5"/>
        <v>0</v>
      </c>
      <c r="R17" s="79">
        <f t="shared" si="6"/>
        <v>0</v>
      </c>
    </row>
    <row r="18" spans="3:18" ht="25.5" x14ac:dyDescent="0.2">
      <c r="C18" s="58">
        <v>1.3</v>
      </c>
      <c r="D18" s="59" t="s">
        <v>64</v>
      </c>
      <c r="E18" s="60" t="s">
        <v>46</v>
      </c>
      <c r="F18" s="58" t="s">
        <v>45</v>
      </c>
      <c r="G18" s="72">
        <v>2</v>
      </c>
      <c r="H18" s="51"/>
      <c r="I18" s="50"/>
      <c r="J18" s="61">
        <f t="shared" si="0"/>
        <v>0</v>
      </c>
      <c r="K18" s="50"/>
      <c r="L18" s="50"/>
      <c r="M18" s="88">
        <f t="shared" si="1"/>
        <v>0</v>
      </c>
      <c r="N18" s="96">
        <f t="shared" si="2"/>
        <v>0</v>
      </c>
      <c r="O18" s="61">
        <f t="shared" si="3"/>
        <v>0</v>
      </c>
      <c r="P18" s="61">
        <f t="shared" si="4"/>
        <v>0</v>
      </c>
      <c r="Q18" s="61">
        <f t="shared" si="5"/>
        <v>0</v>
      </c>
      <c r="R18" s="79">
        <f t="shared" si="6"/>
        <v>0</v>
      </c>
    </row>
    <row r="19" spans="3:18" x14ac:dyDescent="0.2">
      <c r="C19" s="58">
        <v>1.4</v>
      </c>
      <c r="D19" s="59" t="s">
        <v>191</v>
      </c>
      <c r="E19" s="60" t="s">
        <v>46</v>
      </c>
      <c r="F19" s="58" t="s">
        <v>45</v>
      </c>
      <c r="G19" s="72">
        <v>1</v>
      </c>
      <c r="H19" s="51"/>
      <c r="I19" s="50"/>
      <c r="J19" s="61"/>
      <c r="K19" s="50"/>
      <c r="L19" s="50"/>
      <c r="M19" s="88"/>
      <c r="N19" s="96"/>
      <c r="O19" s="61"/>
      <c r="P19" s="61"/>
      <c r="Q19" s="61"/>
      <c r="R19" s="79"/>
    </row>
    <row r="20" spans="3:18" x14ac:dyDescent="0.2">
      <c r="C20" s="58" t="s">
        <v>39</v>
      </c>
      <c r="D20" s="62" t="s">
        <v>40</v>
      </c>
      <c r="E20" s="60" t="s">
        <v>46</v>
      </c>
      <c r="F20" s="58" t="s">
        <v>45</v>
      </c>
      <c r="G20" s="72">
        <v>1</v>
      </c>
      <c r="H20" s="51"/>
      <c r="I20" s="50"/>
      <c r="J20" s="61">
        <f t="shared" si="0"/>
        <v>0</v>
      </c>
      <c r="K20" s="50"/>
      <c r="L20" s="50"/>
      <c r="M20" s="88">
        <f t="shared" si="1"/>
        <v>0</v>
      </c>
      <c r="N20" s="96">
        <f t="shared" si="2"/>
        <v>0</v>
      </c>
      <c r="O20" s="61">
        <f t="shared" si="3"/>
        <v>0</v>
      </c>
      <c r="P20" s="61">
        <f t="shared" si="4"/>
        <v>0</v>
      </c>
      <c r="Q20" s="61">
        <f t="shared" si="5"/>
        <v>0</v>
      </c>
      <c r="R20" s="79">
        <f t="shared" si="6"/>
        <v>0</v>
      </c>
    </row>
    <row r="21" spans="3:18" x14ac:dyDescent="0.2">
      <c r="C21" s="58" t="s">
        <v>41</v>
      </c>
      <c r="D21" s="62" t="s">
        <v>42</v>
      </c>
      <c r="E21" s="60" t="s">
        <v>46</v>
      </c>
      <c r="F21" s="58" t="s">
        <v>45</v>
      </c>
      <c r="G21" s="72">
        <v>1</v>
      </c>
      <c r="H21" s="51"/>
      <c r="I21" s="50"/>
      <c r="J21" s="61">
        <f t="shared" si="0"/>
        <v>0</v>
      </c>
      <c r="K21" s="50"/>
      <c r="L21" s="50"/>
      <c r="M21" s="88">
        <f t="shared" si="1"/>
        <v>0</v>
      </c>
      <c r="N21" s="96">
        <f t="shared" si="2"/>
        <v>0</v>
      </c>
      <c r="O21" s="61">
        <f t="shared" si="3"/>
        <v>0</v>
      </c>
      <c r="P21" s="61">
        <f t="shared" si="4"/>
        <v>0</v>
      </c>
      <c r="Q21" s="61">
        <f t="shared" si="5"/>
        <v>0</v>
      </c>
      <c r="R21" s="79">
        <f t="shared" si="6"/>
        <v>0</v>
      </c>
    </row>
    <row r="22" spans="3:18" ht="13.5" thickBot="1" x14ac:dyDescent="0.25">
      <c r="C22" s="63" t="s">
        <v>43</v>
      </c>
      <c r="D22" s="64" t="s">
        <v>65</v>
      </c>
      <c r="E22" s="65" t="s">
        <v>46</v>
      </c>
      <c r="F22" s="63" t="s">
        <v>45</v>
      </c>
      <c r="G22" s="73">
        <v>1</v>
      </c>
      <c r="H22" s="52"/>
      <c r="I22" s="53"/>
      <c r="J22" s="66">
        <f t="shared" si="0"/>
        <v>0</v>
      </c>
      <c r="K22" s="53"/>
      <c r="L22" s="53"/>
      <c r="M22" s="89">
        <f t="shared" si="1"/>
        <v>0</v>
      </c>
      <c r="N22" s="97">
        <f t="shared" si="2"/>
        <v>0</v>
      </c>
      <c r="O22" s="66">
        <f t="shared" si="3"/>
        <v>0</v>
      </c>
      <c r="P22" s="66">
        <f t="shared" si="4"/>
        <v>0</v>
      </c>
      <c r="Q22" s="66">
        <f t="shared" si="5"/>
        <v>0</v>
      </c>
      <c r="R22" s="80">
        <f t="shared" si="6"/>
        <v>0</v>
      </c>
    </row>
    <row r="23" spans="3:18" ht="14.25" thickBot="1" x14ac:dyDescent="0.3">
      <c r="D23" s="122"/>
      <c r="E23" s="122"/>
      <c r="F23" s="122"/>
      <c r="G23" s="122" t="s">
        <v>1</v>
      </c>
      <c r="H23" s="74"/>
      <c r="I23" s="75"/>
      <c r="J23" s="75"/>
      <c r="K23" s="76"/>
      <c r="L23" s="77"/>
      <c r="M23" s="98"/>
      <c r="N23" s="99">
        <f>SUM(N16:N22)</f>
        <v>0</v>
      </c>
      <c r="O23" s="78">
        <f>SUM(O16:O22)</f>
        <v>0</v>
      </c>
      <c r="P23" s="78">
        <f>SUM(P16:P22)</f>
        <v>0</v>
      </c>
      <c r="Q23" s="78">
        <f>SUM(Q16:Q22)</f>
        <v>0</v>
      </c>
      <c r="R23" s="93">
        <f>SUM(R16:R22)</f>
        <v>0</v>
      </c>
    </row>
    <row r="24" spans="3:18" x14ac:dyDescent="0.2">
      <c r="C24" s="20"/>
      <c r="D24" s="22"/>
      <c r="E24" s="22"/>
      <c r="N24" s="43"/>
      <c r="O24" s="44"/>
    </row>
    <row r="25" spans="3:18" x14ac:dyDescent="0.2">
      <c r="C25" s="20"/>
      <c r="N25" s="19"/>
      <c r="O25" s="19"/>
    </row>
    <row r="26" spans="3:18" x14ac:dyDescent="0.2">
      <c r="C26" s="20"/>
      <c r="D26" s="116"/>
      <c r="E26" s="116"/>
      <c r="G26" s="26"/>
      <c r="H26" s="26"/>
      <c r="O26" s="45"/>
    </row>
    <row r="27" spans="3:18" x14ac:dyDescent="0.2">
      <c r="C27" s="20"/>
      <c r="G27" s="26"/>
      <c r="H27" s="26"/>
      <c r="O27" s="19"/>
    </row>
    <row r="28" spans="3:18" x14ac:dyDescent="0.2">
      <c r="C28" s="20"/>
      <c r="G28" s="26"/>
      <c r="H28" s="26"/>
      <c r="O28" s="45"/>
    </row>
    <row r="29" spans="3:18" x14ac:dyDescent="0.2">
      <c r="C29" s="20"/>
      <c r="F29" s="46"/>
      <c r="G29" s="46"/>
      <c r="H29" s="46"/>
      <c r="I29" s="46"/>
      <c r="J29" s="46"/>
      <c r="K29" s="46"/>
      <c r="M29" s="24"/>
      <c r="N29" s="45"/>
      <c r="O29" s="45"/>
    </row>
    <row r="30" spans="3:18" x14ac:dyDescent="0.2">
      <c r="C30" s="20"/>
      <c r="D30" s="22"/>
      <c r="E30" s="22"/>
      <c r="F30" s="19"/>
      <c r="G30" s="19"/>
      <c r="H30" s="19"/>
      <c r="I30" s="19"/>
      <c r="J30" s="19"/>
      <c r="K30" s="19"/>
      <c r="L30" s="19"/>
      <c r="M30" s="46"/>
      <c r="N30" s="45"/>
      <c r="O30" s="45"/>
    </row>
    <row r="31" spans="3:18" x14ac:dyDescent="0.2">
      <c r="C31" s="20"/>
      <c r="D31" s="22"/>
      <c r="E31" s="22"/>
      <c r="F31" s="46"/>
      <c r="G31" s="46"/>
      <c r="H31" s="46"/>
      <c r="I31" s="46"/>
      <c r="J31" s="46"/>
      <c r="K31" s="46"/>
      <c r="L31" s="45"/>
    </row>
    <row r="32" spans="3:18" x14ac:dyDescent="0.2">
      <c r="C32" s="20"/>
      <c r="F32" s="26"/>
    </row>
    <row r="33" spans="3:12" x14ac:dyDescent="0.2">
      <c r="C33" s="20"/>
      <c r="D33" s="22"/>
      <c r="E33" s="22"/>
    </row>
    <row r="34" spans="3:12" x14ac:dyDescent="0.2">
      <c r="C34" s="20"/>
      <c r="D34" s="22"/>
      <c r="E34" s="22"/>
      <c r="L34" s="23"/>
    </row>
    <row r="35" spans="3:12" x14ac:dyDescent="0.2">
      <c r="L35" s="24"/>
    </row>
    <row r="36" spans="3:12" x14ac:dyDescent="0.2">
      <c r="L36" s="6"/>
    </row>
    <row r="37" spans="3:12" x14ac:dyDescent="0.2">
      <c r="L37" s="23"/>
    </row>
    <row r="38" spans="3:12" x14ac:dyDescent="0.2">
      <c r="L38" s="24"/>
    </row>
    <row r="39" spans="3:12" x14ac:dyDescent="0.2">
      <c r="L39" s="6"/>
    </row>
  </sheetData>
  <mergeCells count="17">
    <mergeCell ref="A2:R2"/>
    <mergeCell ref="B4:C4"/>
    <mergeCell ref="B6:C6"/>
    <mergeCell ref="D6:J6"/>
    <mergeCell ref="D9:J9"/>
    <mergeCell ref="B9:C9"/>
    <mergeCell ref="N14:R14"/>
    <mergeCell ref="D8:J8"/>
    <mergeCell ref="D7:J7"/>
    <mergeCell ref="B8:C8"/>
    <mergeCell ref="B7:C7"/>
    <mergeCell ref="C14:C15"/>
    <mergeCell ref="H14:M14"/>
    <mergeCell ref="E14:E15"/>
    <mergeCell ref="F14:F15"/>
    <mergeCell ref="D14:D15"/>
    <mergeCell ref="G14:G15"/>
  </mergeCells>
  <phoneticPr fontId="14" type="noConversion"/>
  <pageMargins left="0.31496062992125984" right="0.31496062992125984" top="0.74803149606299213" bottom="0.74803149606299213" header="0.31496062992125984" footer="0.31496062992125984"/>
  <pageSetup paperSize="9" scale="62" firstPageNumber="6" orientation="landscape" useFirstPageNumber="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2:R24"/>
  <sheetViews>
    <sheetView zoomScaleNormal="100" zoomScaleSheetLayoutView="100" workbookViewId="0">
      <selection activeCell="D23" sqref="D23"/>
    </sheetView>
  </sheetViews>
  <sheetFormatPr defaultColWidth="9.140625" defaultRowHeight="12.75" x14ac:dyDescent="0.2"/>
  <cols>
    <col min="1" max="1" width="1.140625" style="26" customWidth="1"/>
    <col min="2" max="2" width="4.42578125" style="26" customWidth="1"/>
    <col min="3" max="3" width="11.140625" style="26" customWidth="1"/>
    <col min="4" max="4" width="76.7109375" style="21" customWidth="1"/>
    <col min="5" max="5" width="14.42578125" style="21" customWidth="1"/>
    <col min="6" max="6" width="10" style="40" customWidth="1"/>
    <col min="7" max="7" width="9.28515625" style="40" customWidth="1"/>
    <col min="8" max="8" width="9.28515625" style="41" customWidth="1"/>
    <col min="9" max="15" width="9.28515625" style="42" customWidth="1"/>
    <col min="16" max="16" width="10" style="42" customWidth="1"/>
    <col min="17" max="17" width="9.28515625" style="42" customWidth="1"/>
    <col min="18" max="18" width="11.28515625" style="42" bestFit="1" customWidth="1"/>
    <col min="19" max="16384" width="9.140625" style="26"/>
  </cols>
  <sheetData>
    <row r="2" spans="1:18" ht="15.75" x14ac:dyDescent="0.2">
      <c r="A2" s="225" t="s">
        <v>35</v>
      </c>
      <c r="B2" s="225"/>
      <c r="C2" s="225"/>
      <c r="D2" s="225"/>
      <c r="E2" s="225"/>
      <c r="F2" s="225"/>
      <c r="G2" s="225"/>
      <c r="H2" s="225"/>
      <c r="I2" s="225"/>
      <c r="J2" s="225"/>
      <c r="K2" s="225"/>
      <c r="L2" s="225"/>
      <c r="M2" s="225"/>
      <c r="N2" s="225"/>
      <c r="O2" s="225"/>
      <c r="P2" s="225"/>
      <c r="Q2" s="225"/>
      <c r="R2" s="225"/>
    </row>
    <row r="3" spans="1:18" ht="8.1" customHeight="1" x14ac:dyDescent="0.2">
      <c r="A3" s="25"/>
      <c r="B3" s="25"/>
      <c r="C3" s="25"/>
      <c r="D3" s="25"/>
      <c r="E3" s="25"/>
      <c r="F3" s="25"/>
      <c r="G3" s="25"/>
      <c r="H3" s="27"/>
      <c r="I3" s="27"/>
      <c r="J3" s="27"/>
      <c r="K3" s="27"/>
      <c r="L3" s="27"/>
      <c r="M3" s="27"/>
      <c r="N3" s="27"/>
      <c r="O3" s="27"/>
      <c r="P3" s="27"/>
      <c r="Q3" s="27"/>
      <c r="R3" s="27"/>
    </row>
    <row r="4" spans="1:18" s="32" customFormat="1" ht="15.75" x14ac:dyDescent="0.25">
      <c r="A4" s="28"/>
      <c r="B4" s="226"/>
      <c r="C4" s="226"/>
      <c r="D4" s="29"/>
      <c r="E4" s="29"/>
      <c r="F4" s="28"/>
      <c r="G4" s="28"/>
      <c r="H4" s="30"/>
      <c r="I4" s="30"/>
      <c r="J4" s="30"/>
      <c r="K4" s="30"/>
      <c r="L4" s="31"/>
      <c r="M4" s="31"/>
      <c r="N4" s="31"/>
      <c r="O4" s="31"/>
      <c r="P4" s="31"/>
      <c r="Q4" s="31"/>
      <c r="R4" s="31"/>
    </row>
    <row r="5" spans="1:18" ht="5.0999999999999996" customHeight="1" x14ac:dyDescent="0.2">
      <c r="A5" s="17"/>
      <c r="B5" s="17"/>
      <c r="C5" s="17"/>
      <c r="D5" s="33"/>
      <c r="E5" s="33"/>
      <c r="F5" s="17"/>
      <c r="G5" s="17"/>
      <c r="H5" s="30"/>
      <c r="I5" s="30"/>
      <c r="J5" s="30"/>
      <c r="K5" s="30"/>
      <c r="L5" s="31"/>
      <c r="M5" s="31"/>
      <c r="N5" s="31"/>
      <c r="O5" s="31"/>
      <c r="P5" s="31"/>
      <c r="Q5" s="31"/>
      <c r="R5" s="31"/>
    </row>
    <row r="6" spans="1:18" x14ac:dyDescent="0.2">
      <c r="A6" s="17"/>
      <c r="B6" s="214" t="s">
        <v>5</v>
      </c>
      <c r="C6" s="214"/>
      <c r="D6" s="213" t="str">
        <f>Kopsavilkums!C3</f>
        <v>Notekūdeņu attīrīšanas iekārtas  “Krīgeri”  , Bērzes pag., Dobeles nov.</v>
      </c>
      <c r="E6" s="213"/>
      <c r="F6" s="213"/>
      <c r="G6" s="213"/>
      <c r="H6" s="213"/>
      <c r="I6" s="213"/>
      <c r="J6" s="213"/>
      <c r="K6" s="34"/>
      <c r="L6" s="34"/>
      <c r="M6" s="34"/>
      <c r="N6" s="34"/>
      <c r="O6" s="34"/>
      <c r="P6" s="34"/>
      <c r="Q6" s="34"/>
      <c r="R6" s="34"/>
    </row>
    <row r="7" spans="1:18" x14ac:dyDescent="0.2">
      <c r="A7" s="17"/>
      <c r="B7" s="214" t="s">
        <v>4</v>
      </c>
      <c r="C7" s="214"/>
      <c r="D7" s="213" t="str">
        <f>Kopsavilkums!C4</f>
        <v>“Apvienotā projektēšana un būvdarbi dūņu blīvētāja sistēmas izbūvē un attīrīto notekūdeņu izvada atjaunošanā un pārbūvē  notekūdeņu attīrīšanas iekārtās “Krīgeri” Dobeles aglomerācijā”</v>
      </c>
      <c r="E7" s="213"/>
      <c r="F7" s="213"/>
      <c r="G7" s="213"/>
      <c r="H7" s="213"/>
      <c r="I7" s="213"/>
      <c r="J7" s="213"/>
      <c r="K7" s="34"/>
      <c r="L7" s="34"/>
      <c r="M7" s="34"/>
      <c r="N7" s="34"/>
      <c r="O7" s="34"/>
      <c r="P7" s="34"/>
      <c r="Q7" s="34"/>
      <c r="R7" s="34"/>
    </row>
    <row r="8" spans="1:18" x14ac:dyDescent="0.2">
      <c r="A8" s="17"/>
      <c r="B8" s="214" t="s">
        <v>6</v>
      </c>
      <c r="C8" s="214"/>
      <c r="D8" s="213" t="str">
        <f>Kopsavilkums!C5</f>
        <v>``Krīgeri``, Bērzes pag., Dobeles nov.</v>
      </c>
      <c r="E8" s="213"/>
      <c r="F8" s="213"/>
      <c r="G8" s="213"/>
      <c r="H8" s="213"/>
      <c r="I8" s="213"/>
      <c r="J8" s="213"/>
      <c r="K8" s="34"/>
      <c r="L8" s="34"/>
      <c r="M8" s="34"/>
      <c r="N8" s="34"/>
      <c r="O8" s="34"/>
      <c r="P8" s="34"/>
      <c r="Q8" s="34"/>
      <c r="R8" s="34"/>
    </row>
    <row r="9" spans="1:18" x14ac:dyDescent="0.2">
      <c r="A9" s="17"/>
      <c r="B9" s="224"/>
      <c r="C9" s="224"/>
      <c r="D9" s="213"/>
      <c r="E9" s="213"/>
      <c r="F9" s="213"/>
      <c r="G9" s="213"/>
      <c r="H9" s="213"/>
      <c r="I9" s="213"/>
      <c r="J9" s="213"/>
      <c r="K9" s="34"/>
      <c r="L9" s="34"/>
      <c r="M9" s="34"/>
      <c r="N9" s="34"/>
      <c r="O9" s="34"/>
      <c r="P9" s="34"/>
      <c r="Q9" s="34"/>
      <c r="R9" s="34"/>
    </row>
    <row r="10" spans="1:18" x14ac:dyDescent="0.2">
      <c r="A10" s="17"/>
      <c r="B10" s="17"/>
      <c r="C10" s="17"/>
      <c r="D10" s="35"/>
      <c r="E10" s="35"/>
      <c r="F10" s="17"/>
      <c r="G10" s="17"/>
      <c r="H10" s="30"/>
      <c r="I10" s="30"/>
      <c r="J10" s="30"/>
      <c r="K10" s="30"/>
      <c r="L10" s="31"/>
      <c r="M10" s="31"/>
      <c r="N10" s="31"/>
      <c r="O10" s="31"/>
      <c r="P10" s="31"/>
      <c r="Q10" s="36"/>
      <c r="R10" s="31"/>
    </row>
    <row r="11" spans="1:18" x14ac:dyDescent="0.2">
      <c r="A11" s="17"/>
      <c r="B11" s="17"/>
      <c r="C11" s="17"/>
      <c r="D11" s="35"/>
      <c r="E11" s="35"/>
      <c r="F11" s="17"/>
      <c r="G11" s="17"/>
      <c r="H11" s="30"/>
      <c r="I11" s="30"/>
      <c r="J11" s="30"/>
      <c r="K11" s="30"/>
      <c r="L11" s="31" t="s">
        <v>13</v>
      </c>
      <c r="M11" s="31"/>
      <c r="N11" s="31"/>
      <c r="O11" s="31"/>
      <c r="P11" s="37" t="s">
        <v>14</v>
      </c>
      <c r="Q11" s="38">
        <f>R18</f>
        <v>0</v>
      </c>
      <c r="R11" s="39" t="s">
        <v>30</v>
      </c>
    </row>
    <row r="12" spans="1:18" x14ac:dyDescent="0.2">
      <c r="A12" s="17"/>
      <c r="B12" s="17"/>
      <c r="C12" s="17"/>
      <c r="D12" s="35"/>
      <c r="E12" s="35"/>
      <c r="F12" s="17"/>
      <c r="G12" s="17"/>
      <c r="H12" s="30"/>
      <c r="I12" s="30"/>
      <c r="J12" s="30"/>
      <c r="K12" s="30"/>
      <c r="L12" s="31"/>
      <c r="M12" s="31"/>
      <c r="N12" s="31"/>
      <c r="O12" s="31"/>
      <c r="P12" s="11" t="s">
        <v>61</v>
      </c>
      <c r="Q12" s="5" t="s">
        <v>62</v>
      </c>
      <c r="R12" s="39"/>
    </row>
    <row r="13" spans="1:18" ht="13.5" thickBot="1" x14ac:dyDescent="0.25"/>
    <row r="14" spans="1:18" ht="12.75" customHeight="1" thickBot="1" x14ac:dyDescent="0.25">
      <c r="C14" s="215" t="s">
        <v>9</v>
      </c>
      <c r="D14" s="215" t="s">
        <v>11</v>
      </c>
      <c r="E14" s="217" t="s">
        <v>21</v>
      </c>
      <c r="F14" s="215" t="s">
        <v>7</v>
      </c>
      <c r="G14" s="215" t="s">
        <v>8</v>
      </c>
      <c r="H14" s="227" t="s">
        <v>0</v>
      </c>
      <c r="I14" s="228"/>
      <c r="J14" s="228"/>
      <c r="K14" s="228"/>
      <c r="L14" s="228"/>
      <c r="M14" s="229"/>
      <c r="N14" s="227" t="s">
        <v>10</v>
      </c>
      <c r="O14" s="228"/>
      <c r="P14" s="228"/>
      <c r="Q14" s="228"/>
      <c r="R14" s="229"/>
    </row>
    <row r="15" spans="1:18" ht="51.75" thickBot="1" x14ac:dyDescent="0.25">
      <c r="C15" s="216"/>
      <c r="D15" s="216"/>
      <c r="E15" s="218"/>
      <c r="F15" s="216"/>
      <c r="G15" s="216"/>
      <c r="H15" s="18" t="s">
        <v>26</v>
      </c>
      <c r="I15" s="18" t="s">
        <v>27</v>
      </c>
      <c r="J15" s="18" t="s">
        <v>22</v>
      </c>
      <c r="K15" s="18" t="s">
        <v>23</v>
      </c>
      <c r="L15" s="18" t="s">
        <v>24</v>
      </c>
      <c r="M15" s="18" t="s">
        <v>25</v>
      </c>
      <c r="N15" s="18" t="s">
        <v>28</v>
      </c>
      <c r="O15" s="18" t="s">
        <v>22</v>
      </c>
      <c r="P15" s="18" t="s">
        <v>23</v>
      </c>
      <c r="Q15" s="18" t="s">
        <v>24</v>
      </c>
      <c r="R15" s="18" t="s">
        <v>29</v>
      </c>
    </row>
    <row r="16" spans="1:18" ht="13.5" thickBot="1" x14ac:dyDescent="0.25">
      <c r="C16" s="106">
        <v>1</v>
      </c>
      <c r="D16" s="107" t="s">
        <v>190</v>
      </c>
      <c r="E16" s="117" t="s">
        <v>46</v>
      </c>
      <c r="F16" s="108" t="s">
        <v>12</v>
      </c>
      <c r="G16" s="109">
        <v>1</v>
      </c>
      <c r="H16" s="100"/>
      <c r="I16" s="101"/>
      <c r="J16" s="101"/>
      <c r="K16" s="101"/>
      <c r="L16" s="101"/>
      <c r="M16" s="103">
        <f>ROUND(J16+K16+L16,2)</f>
        <v>0</v>
      </c>
      <c r="N16" s="100">
        <f t="shared" ref="N16" si="0">ROUND(H16*G16,2)</f>
        <v>0</v>
      </c>
      <c r="O16" s="101">
        <f t="shared" ref="O16" si="1">ROUND(G16*J16,2)</f>
        <v>0</v>
      </c>
      <c r="P16" s="101">
        <f t="shared" ref="P16" si="2">ROUND(G16*K16,2)</f>
        <v>0</v>
      </c>
      <c r="Q16" s="102">
        <f t="shared" ref="Q16" si="3">ROUND(G16*L16,2)</f>
        <v>0</v>
      </c>
      <c r="R16" s="103">
        <f t="shared" ref="R16" si="4">SUM(O16:Q16)</f>
        <v>0</v>
      </c>
    </row>
    <row r="17" spans="3:18" ht="13.5" thickBot="1" x14ac:dyDescent="0.25">
      <c r="C17" s="106">
        <v>1</v>
      </c>
      <c r="D17" s="107" t="s">
        <v>195</v>
      </c>
      <c r="E17" s="117" t="s">
        <v>46</v>
      </c>
      <c r="F17" s="108" t="s">
        <v>12</v>
      </c>
      <c r="G17" s="109">
        <v>1</v>
      </c>
      <c r="H17" s="100"/>
      <c r="I17" s="101"/>
      <c r="J17" s="101"/>
      <c r="K17" s="101"/>
      <c r="L17" s="101"/>
      <c r="M17" s="103">
        <f>ROUND(J17+K17+L17,2)</f>
        <v>0</v>
      </c>
      <c r="N17" s="100">
        <f t="shared" ref="N17" si="5">ROUND(H17*G17,2)</f>
        <v>0</v>
      </c>
      <c r="O17" s="101">
        <f t="shared" ref="O17" si="6">ROUND(G17*J17,2)</f>
        <v>0</v>
      </c>
      <c r="P17" s="101">
        <f t="shared" ref="P17" si="7">ROUND(G17*K17,2)</f>
        <v>0</v>
      </c>
      <c r="Q17" s="102">
        <f t="shared" ref="Q17" si="8">ROUND(G17*L17,2)</f>
        <v>0</v>
      </c>
      <c r="R17" s="103">
        <f t="shared" ref="R17" si="9">SUM(O17:Q17)</f>
        <v>0</v>
      </c>
    </row>
    <row r="18" spans="3:18" ht="14.25" thickBot="1" x14ac:dyDescent="0.3">
      <c r="D18" s="122"/>
      <c r="E18" s="122"/>
      <c r="F18" s="122"/>
      <c r="G18" s="122" t="s">
        <v>1</v>
      </c>
      <c r="H18" s="67"/>
      <c r="I18" s="68"/>
      <c r="J18" s="68"/>
      <c r="K18" s="69"/>
      <c r="L18" s="70"/>
      <c r="M18" s="105"/>
      <c r="N18" s="104">
        <f>SUM(N16:N17)</f>
        <v>0</v>
      </c>
      <c r="O18" s="104">
        <f t="shared" ref="O18:R18" si="10">SUM(O16:O17)</f>
        <v>0</v>
      </c>
      <c r="P18" s="104">
        <f t="shared" si="10"/>
        <v>0</v>
      </c>
      <c r="Q18" s="104">
        <f t="shared" si="10"/>
        <v>0</v>
      </c>
      <c r="R18" s="104">
        <f t="shared" si="10"/>
        <v>0</v>
      </c>
    </row>
    <row r="19" spans="3:18" x14ac:dyDescent="0.2">
      <c r="L19" s="23"/>
    </row>
    <row r="20" spans="3:18" x14ac:dyDescent="0.2">
      <c r="L20" s="24"/>
    </row>
    <row r="21" spans="3:18" x14ac:dyDescent="0.2">
      <c r="L21" s="6"/>
    </row>
    <row r="22" spans="3:18" x14ac:dyDescent="0.2">
      <c r="L22" s="23"/>
    </row>
    <row r="23" spans="3:18" x14ac:dyDescent="0.2">
      <c r="L23" s="24"/>
    </row>
    <row r="24" spans="3:18" x14ac:dyDescent="0.2">
      <c r="L24" s="6"/>
    </row>
  </sheetData>
  <mergeCells count="17">
    <mergeCell ref="N14:R14"/>
    <mergeCell ref="E14:E15"/>
    <mergeCell ref="A2:R2"/>
    <mergeCell ref="B4:C4"/>
    <mergeCell ref="B6:C6"/>
    <mergeCell ref="D6:J6"/>
    <mergeCell ref="B7:C7"/>
    <mergeCell ref="D7:J7"/>
    <mergeCell ref="B8:C8"/>
    <mergeCell ref="D8:J8"/>
    <mergeCell ref="B9:C9"/>
    <mergeCell ref="D9:J9"/>
    <mergeCell ref="C14:C15"/>
    <mergeCell ref="D14:D15"/>
    <mergeCell ref="F14:F15"/>
    <mergeCell ref="G14:G15"/>
    <mergeCell ref="H14:M14"/>
  </mergeCells>
  <conditionalFormatting sqref="L16:L17">
    <cfRule type="expression" dxfId="14" priority="17" stopIfTrue="1">
      <formula>#REF!&gt;0</formula>
    </cfRule>
    <cfRule type="expression" dxfId="13" priority="18" stopIfTrue="1">
      <formula>#REF!=3</formula>
    </cfRule>
    <cfRule type="expression" dxfId="12" priority="19" stopIfTrue="1">
      <formula>#REF!=2</formula>
    </cfRule>
    <cfRule type="expression" dxfId="11" priority="20" stopIfTrue="1">
      <formula>L16=#REF!=FALSE</formula>
    </cfRule>
  </conditionalFormatting>
  <pageMargins left="0.31496062992125984" right="0.31496062992125984" top="0.74803149606299213" bottom="0.74803149606299213" header="0.31496062992125984" footer="0.31496062992125984"/>
  <pageSetup paperSize="9" scale="62" firstPageNumber="7" fitToHeight="0" orientation="landscape" useFirstPageNumber="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2:R46"/>
  <sheetViews>
    <sheetView topLeftCell="A23" zoomScale="110" zoomScaleNormal="110" zoomScaleSheetLayoutView="90" workbookViewId="0">
      <selection activeCell="D34" sqref="D34"/>
    </sheetView>
  </sheetViews>
  <sheetFormatPr defaultColWidth="9.140625" defaultRowHeight="12.75" x14ac:dyDescent="0.2"/>
  <cols>
    <col min="1" max="1" width="1.140625" style="2" customWidth="1"/>
    <col min="2" max="2" width="4.42578125" style="2" customWidth="1"/>
    <col min="3" max="3" width="11.140625" style="2" customWidth="1"/>
    <col min="4" max="4" width="78.140625" style="3" customWidth="1"/>
    <col min="5" max="5" width="14.42578125" style="3" customWidth="1"/>
    <col min="6" max="6" width="10" style="1" customWidth="1"/>
    <col min="7" max="7" width="9.28515625" style="1" customWidth="1"/>
    <col min="8" max="8" width="9.28515625" style="15" customWidth="1"/>
    <col min="9" max="15" width="9.28515625" style="14" customWidth="1"/>
    <col min="16" max="16" width="10" style="14" customWidth="1"/>
    <col min="17" max="17" width="9.28515625" style="14" customWidth="1"/>
    <col min="18" max="18" width="11.28515625" style="14" bestFit="1" customWidth="1"/>
    <col min="19" max="16384" width="9.140625" style="2"/>
  </cols>
  <sheetData>
    <row r="2" spans="1:18" ht="15.75" x14ac:dyDescent="0.2">
      <c r="A2" s="225" t="s">
        <v>36</v>
      </c>
      <c r="B2" s="225"/>
      <c r="C2" s="225"/>
      <c r="D2" s="225"/>
      <c r="E2" s="225"/>
      <c r="F2" s="225"/>
      <c r="G2" s="225"/>
      <c r="H2" s="225"/>
      <c r="I2" s="225"/>
      <c r="J2" s="225"/>
      <c r="K2" s="225"/>
      <c r="L2" s="225"/>
      <c r="M2" s="225"/>
      <c r="N2" s="225"/>
      <c r="O2" s="225"/>
      <c r="P2" s="225"/>
      <c r="Q2" s="225"/>
      <c r="R2" s="225"/>
    </row>
    <row r="3" spans="1:18" x14ac:dyDescent="0.2">
      <c r="A3" s="4"/>
      <c r="B3" s="235" t="s">
        <v>5</v>
      </c>
      <c r="C3" s="235"/>
      <c r="D3" s="236" t="str">
        <f>Kopsavilkums!C3</f>
        <v>Notekūdeņu attīrīšanas iekārtas  “Krīgeri”  , Bērzes pag., Dobeles nov.</v>
      </c>
      <c r="E3" s="236"/>
      <c r="F3" s="236"/>
      <c r="G3" s="236"/>
      <c r="H3" s="236"/>
      <c r="I3" s="236"/>
      <c r="J3" s="236"/>
      <c r="K3" s="123"/>
      <c r="L3" s="123"/>
      <c r="M3" s="123"/>
      <c r="N3" s="123"/>
      <c r="O3" s="123"/>
      <c r="P3" s="123"/>
      <c r="Q3" s="123"/>
      <c r="R3" s="123"/>
    </row>
    <row r="4" spans="1:18" x14ac:dyDescent="0.2">
      <c r="A4" s="4"/>
      <c r="B4" s="235" t="s">
        <v>4</v>
      </c>
      <c r="C4" s="235"/>
      <c r="D4" s="236" t="str">
        <f>Kopsavilkums!C4</f>
        <v>“Apvienotā projektēšana un būvdarbi dūņu blīvētāja sistēmas izbūvē un attīrīto notekūdeņu izvada atjaunošanā un pārbūvē  notekūdeņu attīrīšanas iekārtās “Krīgeri” Dobeles aglomerācijā”</v>
      </c>
      <c r="E4" s="236"/>
      <c r="F4" s="236"/>
      <c r="G4" s="236"/>
      <c r="H4" s="236"/>
      <c r="I4" s="236"/>
      <c r="J4" s="236"/>
      <c r="K4" s="123"/>
      <c r="L4" s="123"/>
      <c r="M4" s="123"/>
      <c r="N4" s="123"/>
      <c r="O4" s="123"/>
      <c r="P4" s="123"/>
      <c r="Q4" s="123"/>
      <c r="R4" s="123"/>
    </row>
    <row r="5" spans="1:18" x14ac:dyDescent="0.2">
      <c r="A5" s="4"/>
      <c r="B5" s="235" t="s">
        <v>6</v>
      </c>
      <c r="C5" s="235"/>
      <c r="D5" s="236" t="str">
        <f>Kopsavilkums!C5</f>
        <v>``Krīgeri``, Bērzes pag., Dobeles nov.</v>
      </c>
      <c r="E5" s="236"/>
      <c r="F5" s="236"/>
      <c r="G5" s="236"/>
      <c r="H5" s="236"/>
      <c r="I5" s="236"/>
      <c r="J5" s="236"/>
      <c r="K5" s="123"/>
      <c r="L5" s="123"/>
      <c r="M5" s="123"/>
      <c r="N5" s="123"/>
      <c r="O5" s="123"/>
      <c r="P5" s="123"/>
      <c r="Q5" s="123"/>
      <c r="R5" s="123"/>
    </row>
    <row r="6" spans="1:18" ht="13.5" thickBot="1" x14ac:dyDescent="0.25">
      <c r="H6" s="1"/>
      <c r="I6" s="2"/>
      <c r="J6" s="2"/>
      <c r="K6" s="2"/>
      <c r="L6" s="2"/>
      <c r="M6" s="2"/>
      <c r="N6" s="2"/>
      <c r="O6" s="2"/>
      <c r="P6" s="2"/>
      <c r="Q6" s="2"/>
      <c r="R6" s="2"/>
    </row>
    <row r="7" spans="1:18" ht="12.75" customHeight="1" thickBot="1" x14ac:dyDescent="0.25">
      <c r="C7" s="233" t="s">
        <v>9</v>
      </c>
      <c r="D7" s="233" t="s">
        <v>11</v>
      </c>
      <c r="E7" s="233" t="s">
        <v>21</v>
      </c>
      <c r="F7" s="233" t="s">
        <v>7</v>
      </c>
      <c r="G7" s="233" t="s">
        <v>8</v>
      </c>
      <c r="H7" s="230" t="s">
        <v>0</v>
      </c>
      <c r="I7" s="231"/>
      <c r="J7" s="231"/>
      <c r="K7" s="231"/>
      <c r="L7" s="231"/>
      <c r="M7" s="232"/>
      <c r="N7" s="230" t="s">
        <v>10</v>
      </c>
      <c r="O7" s="231"/>
      <c r="P7" s="231"/>
      <c r="Q7" s="231"/>
      <c r="R7" s="232"/>
    </row>
    <row r="8" spans="1:18" ht="51.75" thickBot="1" x14ac:dyDescent="0.25">
      <c r="C8" s="234"/>
      <c r="D8" s="234"/>
      <c r="E8" s="234"/>
      <c r="F8" s="234"/>
      <c r="G8" s="237"/>
      <c r="H8" s="124" t="s">
        <v>26</v>
      </c>
      <c r="I8" s="125" t="s">
        <v>27</v>
      </c>
      <c r="J8" s="125" t="s">
        <v>22</v>
      </c>
      <c r="K8" s="125" t="s">
        <v>23</v>
      </c>
      <c r="L8" s="125" t="s">
        <v>24</v>
      </c>
      <c r="M8" s="126" t="s">
        <v>25</v>
      </c>
      <c r="N8" s="124" t="s">
        <v>28</v>
      </c>
      <c r="O8" s="125" t="s">
        <v>22</v>
      </c>
      <c r="P8" s="125" t="s">
        <v>23</v>
      </c>
      <c r="Q8" s="126" t="s">
        <v>24</v>
      </c>
      <c r="R8" s="127" t="s">
        <v>29</v>
      </c>
    </row>
    <row r="9" spans="1:18" x14ac:dyDescent="0.2">
      <c r="C9" s="118">
        <v>1</v>
      </c>
      <c r="D9" s="119" t="s">
        <v>196</v>
      </c>
      <c r="E9" s="128" t="s">
        <v>48</v>
      </c>
      <c r="F9" s="129"/>
      <c r="G9" s="130"/>
      <c r="H9" s="131"/>
      <c r="I9" s="132"/>
      <c r="J9" s="132"/>
      <c r="K9" s="132"/>
      <c r="L9" s="132"/>
      <c r="M9" s="133"/>
      <c r="N9" s="131"/>
      <c r="O9" s="132"/>
      <c r="P9" s="132"/>
      <c r="Q9" s="134"/>
      <c r="R9" s="135"/>
    </row>
    <row r="10" spans="1:18" x14ac:dyDescent="0.2">
      <c r="C10" s="136">
        <v>1.1000000000000001</v>
      </c>
      <c r="D10" s="137" t="s">
        <v>86</v>
      </c>
      <c r="E10" s="138" t="s">
        <v>48</v>
      </c>
      <c r="F10" s="139" t="s">
        <v>45</v>
      </c>
      <c r="G10" s="140">
        <v>3</v>
      </c>
      <c r="H10" s="130"/>
      <c r="I10" s="141"/>
      <c r="J10" s="141">
        <f t="shared" ref="J10:J41" si="0">ROUND(H10*I10,2)</f>
        <v>0</v>
      </c>
      <c r="K10" s="141"/>
      <c r="L10" s="141"/>
      <c r="M10" s="142">
        <f t="shared" ref="M10:M13" si="1">ROUND(J10+K10+L10,2)</f>
        <v>0</v>
      </c>
      <c r="N10" s="130">
        <f t="shared" ref="N10:N13" si="2">ROUND(H10*G10,2)</f>
        <v>0</v>
      </c>
      <c r="O10" s="141">
        <f t="shared" ref="O10:O13" si="3">ROUND(G10*J10,2)</f>
        <v>0</v>
      </c>
      <c r="P10" s="141">
        <f t="shared" ref="P10:P13" si="4">ROUND(G10*K10,2)</f>
        <v>0</v>
      </c>
      <c r="Q10" s="143">
        <f t="shared" ref="Q10:Q13" si="5">ROUND(G10*L10,2)</f>
        <v>0</v>
      </c>
      <c r="R10" s="144">
        <f t="shared" ref="R10:R13" si="6">SUM(O10:Q10)</f>
        <v>0</v>
      </c>
    </row>
    <row r="11" spans="1:18" ht="25.5" x14ac:dyDescent="0.2">
      <c r="C11" s="136">
        <v>1.2</v>
      </c>
      <c r="D11" s="137" t="s">
        <v>76</v>
      </c>
      <c r="E11" s="138" t="s">
        <v>49</v>
      </c>
      <c r="F11" s="139" t="s">
        <v>45</v>
      </c>
      <c r="G11" s="140">
        <v>3</v>
      </c>
      <c r="H11" s="130"/>
      <c r="I11" s="141"/>
      <c r="J11" s="141">
        <f t="shared" si="0"/>
        <v>0</v>
      </c>
      <c r="K11" s="141"/>
      <c r="L11" s="141"/>
      <c r="M11" s="142">
        <f t="shared" si="1"/>
        <v>0</v>
      </c>
      <c r="N11" s="130">
        <f t="shared" si="2"/>
        <v>0</v>
      </c>
      <c r="O11" s="141">
        <f t="shared" si="3"/>
        <v>0</v>
      </c>
      <c r="P11" s="141">
        <f t="shared" si="4"/>
        <v>0</v>
      </c>
      <c r="Q11" s="143">
        <f t="shared" si="5"/>
        <v>0</v>
      </c>
      <c r="R11" s="144">
        <f t="shared" si="6"/>
        <v>0</v>
      </c>
    </row>
    <row r="12" spans="1:18" x14ac:dyDescent="0.2">
      <c r="C12" s="136">
        <v>1.3</v>
      </c>
      <c r="D12" s="137" t="s">
        <v>50</v>
      </c>
      <c r="E12" s="138" t="s">
        <v>48</v>
      </c>
      <c r="F12" s="139" t="s">
        <v>45</v>
      </c>
      <c r="G12" s="140">
        <v>1</v>
      </c>
      <c r="H12" s="130"/>
      <c r="I12" s="141"/>
      <c r="J12" s="141">
        <f t="shared" si="0"/>
        <v>0</v>
      </c>
      <c r="K12" s="141"/>
      <c r="L12" s="141"/>
      <c r="M12" s="142">
        <f t="shared" si="1"/>
        <v>0</v>
      </c>
      <c r="N12" s="130">
        <f t="shared" si="2"/>
        <v>0</v>
      </c>
      <c r="O12" s="141">
        <f t="shared" si="3"/>
        <v>0</v>
      </c>
      <c r="P12" s="141">
        <f t="shared" si="4"/>
        <v>0</v>
      </c>
      <c r="Q12" s="143">
        <f t="shared" si="5"/>
        <v>0</v>
      </c>
      <c r="R12" s="144">
        <f t="shared" si="6"/>
        <v>0</v>
      </c>
    </row>
    <row r="13" spans="1:18" ht="38.25" x14ac:dyDescent="0.2">
      <c r="C13" s="136">
        <v>1.4</v>
      </c>
      <c r="D13" s="137" t="s">
        <v>70</v>
      </c>
      <c r="E13" s="138" t="s">
        <v>48</v>
      </c>
      <c r="F13" s="139" t="s">
        <v>45</v>
      </c>
      <c r="G13" s="140">
        <v>1</v>
      </c>
      <c r="H13" s="130"/>
      <c r="I13" s="141"/>
      <c r="J13" s="141">
        <f t="shared" si="0"/>
        <v>0</v>
      </c>
      <c r="K13" s="141"/>
      <c r="L13" s="141"/>
      <c r="M13" s="142">
        <f t="shared" si="1"/>
        <v>0</v>
      </c>
      <c r="N13" s="130">
        <f t="shared" si="2"/>
        <v>0</v>
      </c>
      <c r="O13" s="141">
        <f t="shared" si="3"/>
        <v>0</v>
      </c>
      <c r="P13" s="141">
        <f t="shared" si="4"/>
        <v>0</v>
      </c>
      <c r="Q13" s="143">
        <f t="shared" si="5"/>
        <v>0</v>
      </c>
      <c r="R13" s="144">
        <f t="shared" si="6"/>
        <v>0</v>
      </c>
    </row>
    <row r="14" spans="1:18" ht="41.25" x14ac:dyDescent="0.2">
      <c r="C14" s="136">
        <v>1.5</v>
      </c>
      <c r="D14" s="137" t="s">
        <v>85</v>
      </c>
      <c r="E14" s="138" t="s">
        <v>48</v>
      </c>
      <c r="F14" s="139" t="s">
        <v>45</v>
      </c>
      <c r="G14" s="140">
        <v>1</v>
      </c>
      <c r="H14" s="130"/>
      <c r="I14" s="141"/>
      <c r="J14" s="141">
        <f t="shared" si="0"/>
        <v>0</v>
      </c>
      <c r="K14" s="141"/>
      <c r="L14" s="141"/>
      <c r="M14" s="142">
        <f t="shared" ref="M14:M17" si="7">ROUND(J14+K14+L14,2)</f>
        <v>0</v>
      </c>
      <c r="N14" s="130">
        <f t="shared" ref="N14:N17" si="8">ROUND(H14*G14,2)</f>
        <v>0</v>
      </c>
      <c r="O14" s="141">
        <f t="shared" ref="O14:O17" si="9">ROUND(G14*J14,2)</f>
        <v>0</v>
      </c>
      <c r="P14" s="141">
        <f t="shared" ref="P14:P17" si="10">ROUND(G14*K14,2)</f>
        <v>0</v>
      </c>
      <c r="Q14" s="143">
        <f t="shared" ref="Q14:Q17" si="11">ROUND(G14*L14,2)</f>
        <v>0</v>
      </c>
      <c r="R14" s="144">
        <f t="shared" ref="R14:R17" si="12">SUM(O14:Q14)</f>
        <v>0</v>
      </c>
    </row>
    <row r="15" spans="1:18" x14ac:dyDescent="0.2">
      <c r="C15" s="136">
        <v>1.6</v>
      </c>
      <c r="D15" s="137" t="s">
        <v>74</v>
      </c>
      <c r="E15" s="138" t="s">
        <v>48</v>
      </c>
      <c r="F15" s="139" t="s">
        <v>45</v>
      </c>
      <c r="G15" s="140">
        <v>1</v>
      </c>
      <c r="H15" s="130"/>
      <c r="I15" s="141"/>
      <c r="J15" s="141">
        <f t="shared" si="0"/>
        <v>0</v>
      </c>
      <c r="K15" s="141"/>
      <c r="L15" s="141"/>
      <c r="M15" s="142">
        <f t="shared" si="7"/>
        <v>0</v>
      </c>
      <c r="N15" s="130">
        <f t="shared" si="8"/>
        <v>0</v>
      </c>
      <c r="O15" s="141">
        <f t="shared" si="9"/>
        <v>0</v>
      </c>
      <c r="P15" s="141">
        <f t="shared" si="10"/>
        <v>0</v>
      </c>
      <c r="Q15" s="143">
        <f t="shared" si="11"/>
        <v>0</v>
      </c>
      <c r="R15" s="144">
        <f t="shared" si="12"/>
        <v>0</v>
      </c>
    </row>
    <row r="16" spans="1:18" x14ac:dyDescent="0.2">
      <c r="C16" s="120">
        <v>2</v>
      </c>
      <c r="D16" s="121" t="s">
        <v>197</v>
      </c>
      <c r="E16" s="138" t="s">
        <v>48</v>
      </c>
      <c r="F16" s="139" t="s">
        <v>51</v>
      </c>
      <c r="G16" s="140">
        <v>40</v>
      </c>
      <c r="H16" s="130"/>
      <c r="I16" s="141"/>
      <c r="J16" s="141">
        <f t="shared" si="0"/>
        <v>0</v>
      </c>
      <c r="K16" s="141"/>
      <c r="L16" s="141"/>
      <c r="M16" s="142">
        <f t="shared" si="7"/>
        <v>0</v>
      </c>
      <c r="N16" s="130">
        <f t="shared" si="8"/>
        <v>0</v>
      </c>
      <c r="O16" s="141">
        <f t="shared" si="9"/>
        <v>0</v>
      </c>
      <c r="P16" s="141">
        <f t="shared" si="10"/>
        <v>0</v>
      </c>
      <c r="Q16" s="143">
        <f t="shared" si="11"/>
        <v>0</v>
      </c>
      <c r="R16" s="144">
        <f t="shared" si="12"/>
        <v>0</v>
      </c>
    </row>
    <row r="17" spans="3:18" ht="25.5" x14ac:dyDescent="0.2">
      <c r="C17" s="120">
        <v>3</v>
      </c>
      <c r="D17" s="121" t="s">
        <v>198</v>
      </c>
      <c r="E17" s="138" t="s">
        <v>48</v>
      </c>
      <c r="F17" s="139" t="s">
        <v>51</v>
      </c>
      <c r="G17" s="140">
        <v>40</v>
      </c>
      <c r="H17" s="130"/>
      <c r="I17" s="141"/>
      <c r="J17" s="141">
        <f t="shared" si="0"/>
        <v>0</v>
      </c>
      <c r="K17" s="141"/>
      <c r="L17" s="141"/>
      <c r="M17" s="142">
        <f t="shared" si="7"/>
        <v>0</v>
      </c>
      <c r="N17" s="130">
        <f t="shared" si="8"/>
        <v>0</v>
      </c>
      <c r="O17" s="141">
        <f t="shared" si="9"/>
        <v>0</v>
      </c>
      <c r="P17" s="141">
        <f t="shared" si="10"/>
        <v>0</v>
      </c>
      <c r="Q17" s="143">
        <f t="shared" si="11"/>
        <v>0</v>
      </c>
      <c r="R17" s="144">
        <f t="shared" si="12"/>
        <v>0</v>
      </c>
    </row>
    <row r="18" spans="3:18" ht="38.25" x14ac:dyDescent="0.2">
      <c r="C18" s="120">
        <v>4</v>
      </c>
      <c r="D18" s="121" t="s">
        <v>84</v>
      </c>
      <c r="E18" s="138" t="s">
        <v>48</v>
      </c>
      <c r="F18" s="139" t="s">
        <v>51</v>
      </c>
      <c r="G18" s="140">
        <v>40</v>
      </c>
      <c r="H18" s="130"/>
      <c r="I18" s="141"/>
      <c r="J18" s="141">
        <f t="shared" si="0"/>
        <v>0</v>
      </c>
      <c r="K18" s="141"/>
      <c r="L18" s="141"/>
      <c r="M18" s="142">
        <f t="shared" ref="M18:M26" si="13">ROUND(J18+K18+L18,2)</f>
        <v>0</v>
      </c>
      <c r="N18" s="130">
        <f t="shared" ref="N18:N26" si="14">ROUND(H18*G18,2)</f>
        <v>0</v>
      </c>
      <c r="O18" s="141">
        <f t="shared" ref="O18:O26" si="15">ROUND(G18*J18,2)</f>
        <v>0</v>
      </c>
      <c r="P18" s="141">
        <f t="shared" ref="P18:P26" si="16">ROUND(G18*K18,2)</f>
        <v>0</v>
      </c>
      <c r="Q18" s="143">
        <f t="shared" ref="Q18:Q26" si="17">ROUND(G18*L18,2)</f>
        <v>0</v>
      </c>
      <c r="R18" s="144">
        <f t="shared" ref="R18:R26" si="18">SUM(O18:Q18)</f>
        <v>0</v>
      </c>
    </row>
    <row r="19" spans="3:18" ht="13.5" x14ac:dyDescent="0.2">
      <c r="C19" s="120">
        <v>5</v>
      </c>
      <c r="D19" s="121" t="s">
        <v>83</v>
      </c>
      <c r="E19" s="138"/>
      <c r="F19" s="139"/>
      <c r="G19" s="130"/>
      <c r="H19" s="130"/>
      <c r="I19" s="141"/>
      <c r="J19" s="141"/>
      <c r="K19" s="141"/>
      <c r="L19" s="141"/>
      <c r="M19" s="142"/>
      <c r="N19" s="130"/>
      <c r="O19" s="141"/>
      <c r="P19" s="141"/>
      <c r="Q19" s="143"/>
      <c r="R19" s="144"/>
    </row>
    <row r="20" spans="3:18" ht="38.25" x14ac:dyDescent="0.2">
      <c r="C20" s="136">
        <v>5.0999999999999996</v>
      </c>
      <c r="D20" s="137" t="s">
        <v>82</v>
      </c>
      <c r="E20" s="138" t="s">
        <v>48</v>
      </c>
      <c r="F20" s="139" t="s">
        <v>45</v>
      </c>
      <c r="G20" s="140">
        <v>1</v>
      </c>
      <c r="H20" s="130"/>
      <c r="I20" s="141"/>
      <c r="J20" s="141">
        <f t="shared" si="0"/>
        <v>0</v>
      </c>
      <c r="K20" s="141"/>
      <c r="L20" s="141"/>
      <c r="M20" s="142">
        <f t="shared" si="13"/>
        <v>0</v>
      </c>
      <c r="N20" s="130">
        <f t="shared" si="14"/>
        <v>0</v>
      </c>
      <c r="O20" s="141">
        <f t="shared" si="15"/>
        <v>0</v>
      </c>
      <c r="P20" s="141">
        <f t="shared" si="16"/>
        <v>0</v>
      </c>
      <c r="Q20" s="143">
        <f t="shared" si="17"/>
        <v>0</v>
      </c>
      <c r="R20" s="144">
        <f t="shared" si="18"/>
        <v>0</v>
      </c>
    </row>
    <row r="21" spans="3:18" ht="25.5" x14ac:dyDescent="0.2">
      <c r="C21" s="136">
        <v>5.2</v>
      </c>
      <c r="D21" s="137" t="s">
        <v>81</v>
      </c>
      <c r="E21" s="138" t="s">
        <v>48</v>
      </c>
      <c r="F21" s="139" t="s">
        <v>45</v>
      </c>
      <c r="G21" s="140">
        <v>1</v>
      </c>
      <c r="H21" s="130"/>
      <c r="I21" s="141"/>
      <c r="J21" s="141">
        <f t="shared" si="0"/>
        <v>0</v>
      </c>
      <c r="K21" s="141"/>
      <c r="L21" s="141"/>
      <c r="M21" s="142">
        <f t="shared" si="13"/>
        <v>0</v>
      </c>
      <c r="N21" s="130">
        <f t="shared" si="14"/>
        <v>0</v>
      </c>
      <c r="O21" s="141">
        <f t="shared" si="15"/>
        <v>0</v>
      </c>
      <c r="P21" s="141">
        <f t="shared" si="16"/>
        <v>0</v>
      </c>
      <c r="Q21" s="143">
        <f t="shared" si="17"/>
        <v>0</v>
      </c>
      <c r="R21" s="144">
        <f t="shared" si="18"/>
        <v>0</v>
      </c>
    </row>
    <row r="22" spans="3:18" ht="51" x14ac:dyDescent="0.2">
      <c r="C22" s="136">
        <v>5.3</v>
      </c>
      <c r="D22" s="137" t="s">
        <v>80</v>
      </c>
      <c r="E22" s="138" t="s">
        <v>48</v>
      </c>
      <c r="F22" s="139" t="s">
        <v>45</v>
      </c>
      <c r="G22" s="140">
        <v>1</v>
      </c>
      <c r="H22" s="130"/>
      <c r="I22" s="141"/>
      <c r="J22" s="141">
        <f t="shared" si="0"/>
        <v>0</v>
      </c>
      <c r="K22" s="141"/>
      <c r="L22" s="141"/>
      <c r="M22" s="142">
        <f t="shared" si="13"/>
        <v>0</v>
      </c>
      <c r="N22" s="130">
        <f t="shared" si="14"/>
        <v>0</v>
      </c>
      <c r="O22" s="141">
        <f t="shared" si="15"/>
        <v>0</v>
      </c>
      <c r="P22" s="141">
        <f t="shared" si="16"/>
        <v>0</v>
      </c>
      <c r="Q22" s="143">
        <f t="shared" si="17"/>
        <v>0</v>
      </c>
      <c r="R22" s="144">
        <f t="shared" si="18"/>
        <v>0</v>
      </c>
    </row>
    <row r="23" spans="3:18" x14ac:dyDescent="0.2">
      <c r="C23" s="136">
        <v>5.4</v>
      </c>
      <c r="D23" s="137" t="s">
        <v>52</v>
      </c>
      <c r="E23" s="138" t="s">
        <v>48</v>
      </c>
      <c r="F23" s="139" t="s">
        <v>45</v>
      </c>
      <c r="G23" s="140">
        <v>1</v>
      </c>
      <c r="H23" s="130"/>
      <c r="I23" s="141"/>
      <c r="J23" s="141">
        <f t="shared" si="0"/>
        <v>0</v>
      </c>
      <c r="K23" s="141"/>
      <c r="L23" s="141"/>
      <c r="M23" s="142">
        <f t="shared" si="13"/>
        <v>0</v>
      </c>
      <c r="N23" s="130">
        <f t="shared" si="14"/>
        <v>0</v>
      </c>
      <c r="O23" s="141">
        <f t="shared" si="15"/>
        <v>0</v>
      </c>
      <c r="P23" s="141">
        <f t="shared" si="16"/>
        <v>0</v>
      </c>
      <c r="Q23" s="143">
        <f t="shared" si="17"/>
        <v>0</v>
      </c>
      <c r="R23" s="144">
        <f t="shared" si="18"/>
        <v>0</v>
      </c>
    </row>
    <row r="24" spans="3:18" x14ac:dyDescent="0.2">
      <c r="C24" s="136">
        <v>5.5</v>
      </c>
      <c r="D24" s="137" t="s">
        <v>79</v>
      </c>
      <c r="E24" s="138" t="s">
        <v>48</v>
      </c>
      <c r="F24" s="139" t="s">
        <v>45</v>
      </c>
      <c r="G24" s="140">
        <v>1</v>
      </c>
      <c r="H24" s="130"/>
      <c r="I24" s="141"/>
      <c r="J24" s="141">
        <f t="shared" si="0"/>
        <v>0</v>
      </c>
      <c r="K24" s="141"/>
      <c r="L24" s="141"/>
      <c r="M24" s="142">
        <f t="shared" si="13"/>
        <v>0</v>
      </c>
      <c r="N24" s="130">
        <f t="shared" si="14"/>
        <v>0</v>
      </c>
      <c r="O24" s="141">
        <f t="shared" si="15"/>
        <v>0</v>
      </c>
      <c r="P24" s="141">
        <f t="shared" si="16"/>
        <v>0</v>
      </c>
      <c r="Q24" s="143">
        <f t="shared" si="17"/>
        <v>0</v>
      </c>
      <c r="R24" s="144">
        <f t="shared" si="18"/>
        <v>0</v>
      </c>
    </row>
    <row r="25" spans="3:18" ht="25.5" x14ac:dyDescent="0.2">
      <c r="C25" s="136">
        <v>5.6</v>
      </c>
      <c r="D25" s="137" t="s">
        <v>71</v>
      </c>
      <c r="E25" s="138" t="s">
        <v>48</v>
      </c>
      <c r="F25" s="139" t="s">
        <v>73</v>
      </c>
      <c r="G25" s="140">
        <v>7.1</v>
      </c>
      <c r="H25" s="130"/>
      <c r="I25" s="141"/>
      <c r="J25" s="141">
        <f t="shared" si="0"/>
        <v>0</v>
      </c>
      <c r="K25" s="141"/>
      <c r="L25" s="141"/>
      <c r="M25" s="142">
        <f t="shared" si="13"/>
        <v>0</v>
      </c>
      <c r="N25" s="130">
        <f t="shared" si="14"/>
        <v>0</v>
      </c>
      <c r="O25" s="141">
        <f t="shared" si="15"/>
        <v>0</v>
      </c>
      <c r="P25" s="141">
        <f t="shared" si="16"/>
        <v>0</v>
      </c>
      <c r="Q25" s="143">
        <f t="shared" si="17"/>
        <v>0</v>
      </c>
      <c r="R25" s="144">
        <f t="shared" si="18"/>
        <v>0</v>
      </c>
    </row>
    <row r="26" spans="3:18" ht="25.5" x14ac:dyDescent="0.2">
      <c r="C26" s="136">
        <v>5.7</v>
      </c>
      <c r="D26" s="137" t="s">
        <v>78</v>
      </c>
      <c r="E26" s="138" t="s">
        <v>48</v>
      </c>
      <c r="F26" s="139" t="s">
        <v>45</v>
      </c>
      <c r="G26" s="140">
        <v>1</v>
      </c>
      <c r="H26" s="130"/>
      <c r="I26" s="141"/>
      <c r="J26" s="141">
        <f t="shared" si="0"/>
        <v>0</v>
      </c>
      <c r="K26" s="141"/>
      <c r="L26" s="141"/>
      <c r="M26" s="142">
        <f t="shared" si="13"/>
        <v>0</v>
      </c>
      <c r="N26" s="130">
        <f t="shared" si="14"/>
        <v>0</v>
      </c>
      <c r="O26" s="141">
        <f t="shared" si="15"/>
        <v>0</v>
      </c>
      <c r="P26" s="141">
        <f t="shared" si="16"/>
        <v>0</v>
      </c>
      <c r="Q26" s="143">
        <f t="shared" si="17"/>
        <v>0</v>
      </c>
      <c r="R26" s="144">
        <f t="shared" si="18"/>
        <v>0</v>
      </c>
    </row>
    <row r="27" spans="3:18" ht="25.5" x14ac:dyDescent="0.2">
      <c r="C27" s="136">
        <v>5.8</v>
      </c>
      <c r="D27" s="137" t="s">
        <v>77</v>
      </c>
      <c r="E27" s="138" t="s">
        <v>48</v>
      </c>
      <c r="F27" s="139" t="s">
        <v>45</v>
      </c>
      <c r="G27" s="140">
        <v>1</v>
      </c>
      <c r="H27" s="130"/>
      <c r="I27" s="141"/>
      <c r="J27" s="141">
        <f t="shared" si="0"/>
        <v>0</v>
      </c>
      <c r="K27" s="141"/>
      <c r="L27" s="141"/>
      <c r="M27" s="142">
        <f t="shared" ref="M27" si="19">ROUND(J27+K27+L27,2)</f>
        <v>0</v>
      </c>
      <c r="N27" s="130">
        <f t="shared" ref="N27" si="20">ROUND(H27*G27,2)</f>
        <v>0</v>
      </c>
      <c r="O27" s="141">
        <f t="shared" ref="O27" si="21">ROUND(G27*J27,2)</f>
        <v>0</v>
      </c>
      <c r="P27" s="141">
        <f t="shared" ref="P27" si="22">ROUND(G27*K27,2)</f>
        <v>0</v>
      </c>
      <c r="Q27" s="143">
        <f t="shared" ref="Q27" si="23">ROUND(G27*L27,2)</f>
        <v>0</v>
      </c>
      <c r="R27" s="144">
        <f t="shared" ref="R27" si="24">SUM(O27:Q27)</f>
        <v>0</v>
      </c>
    </row>
    <row r="28" spans="3:18" x14ac:dyDescent="0.2">
      <c r="C28" s="120">
        <v>6</v>
      </c>
      <c r="D28" s="121" t="s">
        <v>66</v>
      </c>
      <c r="E28" s="138"/>
      <c r="F28" s="139"/>
      <c r="G28" s="130"/>
      <c r="H28" s="130"/>
      <c r="I28" s="141"/>
      <c r="J28" s="141"/>
      <c r="K28" s="141"/>
      <c r="L28" s="141"/>
      <c r="M28" s="142"/>
      <c r="N28" s="130"/>
      <c r="O28" s="141"/>
      <c r="P28" s="141"/>
      <c r="Q28" s="143"/>
      <c r="R28" s="144"/>
    </row>
    <row r="29" spans="3:18" x14ac:dyDescent="0.2">
      <c r="C29" s="136">
        <v>6.1</v>
      </c>
      <c r="D29" s="137" t="s">
        <v>67</v>
      </c>
      <c r="E29" s="138" t="s">
        <v>48</v>
      </c>
      <c r="F29" s="139" t="s">
        <v>45</v>
      </c>
      <c r="G29" s="140">
        <v>1</v>
      </c>
      <c r="H29" s="130"/>
      <c r="I29" s="141"/>
      <c r="J29" s="141">
        <f t="shared" si="0"/>
        <v>0</v>
      </c>
      <c r="K29" s="141"/>
      <c r="L29" s="141"/>
      <c r="M29" s="142">
        <f t="shared" ref="M29:M30" si="25">ROUND(J29+K29+L29,2)</f>
        <v>0</v>
      </c>
      <c r="N29" s="130">
        <f t="shared" ref="N29:N30" si="26">ROUND(H29*G29,2)</f>
        <v>0</v>
      </c>
      <c r="O29" s="141">
        <f t="shared" ref="O29:O30" si="27">ROUND(G29*J29,2)</f>
        <v>0</v>
      </c>
      <c r="P29" s="141">
        <f t="shared" ref="P29:P30" si="28">ROUND(G29*K29,2)</f>
        <v>0</v>
      </c>
      <c r="Q29" s="143">
        <f t="shared" ref="Q29:Q30" si="29">ROUND(G29*L29,2)</f>
        <v>0</v>
      </c>
      <c r="R29" s="144">
        <f t="shared" ref="R29:R30" si="30">SUM(O29:Q29)</f>
        <v>0</v>
      </c>
    </row>
    <row r="30" spans="3:18" ht="25.5" x14ac:dyDescent="0.2">
      <c r="C30" s="136">
        <v>6.2</v>
      </c>
      <c r="D30" s="137" t="s">
        <v>53</v>
      </c>
      <c r="E30" s="138" t="s">
        <v>48</v>
      </c>
      <c r="F30" s="139" t="s">
        <v>54</v>
      </c>
      <c r="G30" s="140">
        <v>1</v>
      </c>
      <c r="H30" s="130"/>
      <c r="I30" s="141"/>
      <c r="J30" s="141">
        <f t="shared" si="0"/>
        <v>0</v>
      </c>
      <c r="K30" s="141"/>
      <c r="L30" s="141"/>
      <c r="M30" s="142">
        <f t="shared" si="25"/>
        <v>0</v>
      </c>
      <c r="N30" s="130">
        <f t="shared" si="26"/>
        <v>0</v>
      </c>
      <c r="O30" s="141">
        <f t="shared" si="27"/>
        <v>0</v>
      </c>
      <c r="P30" s="141">
        <f t="shared" si="28"/>
        <v>0</v>
      </c>
      <c r="Q30" s="143">
        <f t="shared" si="29"/>
        <v>0</v>
      </c>
      <c r="R30" s="144">
        <f t="shared" si="30"/>
        <v>0</v>
      </c>
    </row>
    <row r="31" spans="3:18" x14ac:dyDescent="0.2">
      <c r="C31" s="136" t="s">
        <v>171</v>
      </c>
      <c r="D31" s="137" t="s">
        <v>56</v>
      </c>
      <c r="E31" s="138" t="s">
        <v>48</v>
      </c>
      <c r="F31" s="139" t="s">
        <v>45</v>
      </c>
      <c r="G31" s="140">
        <v>1</v>
      </c>
      <c r="H31" s="130"/>
      <c r="I31" s="141"/>
      <c r="J31" s="141">
        <f t="shared" si="0"/>
        <v>0</v>
      </c>
      <c r="K31" s="141"/>
      <c r="L31" s="141"/>
      <c r="M31" s="142">
        <f t="shared" ref="M31:M33" si="31">ROUND(J31+K31+L31,2)</f>
        <v>0</v>
      </c>
      <c r="N31" s="130">
        <f t="shared" ref="N31:N33" si="32">ROUND(H31*G31,2)</f>
        <v>0</v>
      </c>
      <c r="O31" s="141">
        <f t="shared" ref="O31:O33" si="33">ROUND(G31*J31,2)</f>
        <v>0</v>
      </c>
      <c r="P31" s="141">
        <f t="shared" ref="P31:P33" si="34">ROUND(G31*K31,2)</f>
        <v>0</v>
      </c>
      <c r="Q31" s="143">
        <f t="shared" ref="Q31:Q33" si="35">ROUND(G31*L31,2)</f>
        <v>0</v>
      </c>
      <c r="R31" s="144">
        <f t="shared" ref="R31:R33" si="36">SUM(O31:Q31)</f>
        <v>0</v>
      </c>
    </row>
    <row r="32" spans="3:18" x14ac:dyDescent="0.2">
      <c r="C32" s="120">
        <v>7</v>
      </c>
      <c r="D32" s="121" t="s">
        <v>68</v>
      </c>
      <c r="E32" s="138"/>
      <c r="F32" s="139"/>
      <c r="G32" s="130"/>
      <c r="H32" s="130"/>
      <c r="I32" s="141"/>
      <c r="J32" s="141"/>
      <c r="K32" s="141"/>
      <c r="L32" s="141"/>
      <c r="M32" s="142"/>
      <c r="N32" s="130"/>
      <c r="O32" s="141"/>
      <c r="P32" s="141"/>
      <c r="Q32" s="143"/>
      <c r="R32" s="144"/>
    </row>
    <row r="33" spans="3:18" x14ac:dyDescent="0.2">
      <c r="C33" s="136">
        <v>7.1</v>
      </c>
      <c r="D33" s="137" t="s">
        <v>75</v>
      </c>
      <c r="E33" s="138" t="s">
        <v>48</v>
      </c>
      <c r="F33" s="139" t="s">
        <v>45</v>
      </c>
      <c r="G33" s="140">
        <v>2</v>
      </c>
      <c r="H33" s="130"/>
      <c r="I33" s="141"/>
      <c r="J33" s="141">
        <f t="shared" si="0"/>
        <v>0</v>
      </c>
      <c r="K33" s="141"/>
      <c r="L33" s="141"/>
      <c r="M33" s="142">
        <f t="shared" si="31"/>
        <v>0</v>
      </c>
      <c r="N33" s="130">
        <f t="shared" si="32"/>
        <v>0</v>
      </c>
      <c r="O33" s="141">
        <f t="shared" si="33"/>
        <v>0</v>
      </c>
      <c r="P33" s="141">
        <f t="shared" si="34"/>
        <v>0</v>
      </c>
      <c r="Q33" s="143">
        <f t="shared" si="35"/>
        <v>0</v>
      </c>
      <c r="R33" s="144">
        <f t="shared" si="36"/>
        <v>0</v>
      </c>
    </row>
    <row r="34" spans="3:18" ht="16.5" customHeight="1" x14ac:dyDescent="0.2">
      <c r="C34" s="136">
        <v>7.2</v>
      </c>
      <c r="D34" s="137" t="s">
        <v>76</v>
      </c>
      <c r="E34" s="138" t="s">
        <v>49</v>
      </c>
      <c r="F34" s="139" t="s">
        <v>45</v>
      </c>
      <c r="G34" s="140">
        <v>2</v>
      </c>
      <c r="H34" s="130"/>
      <c r="I34" s="141"/>
      <c r="J34" s="141">
        <f t="shared" si="0"/>
        <v>0</v>
      </c>
      <c r="K34" s="141"/>
      <c r="L34" s="141"/>
      <c r="M34" s="142">
        <f t="shared" ref="M34:M38" si="37">ROUND(J34+K34+L34,2)</f>
        <v>0</v>
      </c>
      <c r="N34" s="130">
        <f t="shared" ref="N34:N38" si="38">ROUND(H34*G34,2)</f>
        <v>0</v>
      </c>
      <c r="O34" s="141">
        <f t="shared" ref="O34:O38" si="39">ROUND(G34*J34,2)</f>
        <v>0</v>
      </c>
      <c r="P34" s="141">
        <f t="shared" ref="P34:P38" si="40">ROUND(G34*K34,2)</f>
        <v>0</v>
      </c>
      <c r="Q34" s="143">
        <f t="shared" ref="Q34:Q38" si="41">ROUND(G34*L34,2)</f>
        <v>0</v>
      </c>
      <c r="R34" s="144">
        <f t="shared" ref="R34:R38" si="42">SUM(O34:Q34)</f>
        <v>0</v>
      </c>
    </row>
    <row r="35" spans="3:18" x14ac:dyDescent="0.2">
      <c r="C35" s="136">
        <v>7.3</v>
      </c>
      <c r="D35" s="137" t="s">
        <v>50</v>
      </c>
      <c r="E35" s="138" t="s">
        <v>48</v>
      </c>
      <c r="F35" s="139" t="s">
        <v>45</v>
      </c>
      <c r="G35" s="140">
        <v>1</v>
      </c>
      <c r="H35" s="130"/>
      <c r="I35" s="141"/>
      <c r="J35" s="141">
        <f t="shared" si="0"/>
        <v>0</v>
      </c>
      <c r="K35" s="141"/>
      <c r="L35" s="141"/>
      <c r="M35" s="142">
        <f t="shared" si="37"/>
        <v>0</v>
      </c>
      <c r="N35" s="130">
        <f t="shared" si="38"/>
        <v>0</v>
      </c>
      <c r="O35" s="141">
        <f t="shared" si="39"/>
        <v>0</v>
      </c>
      <c r="P35" s="141">
        <f t="shared" si="40"/>
        <v>0</v>
      </c>
      <c r="Q35" s="143">
        <f t="shared" si="41"/>
        <v>0</v>
      </c>
      <c r="R35" s="144">
        <f t="shared" si="42"/>
        <v>0</v>
      </c>
    </row>
    <row r="36" spans="3:18" ht="25.5" x14ac:dyDescent="0.2">
      <c r="C36" s="136">
        <v>7.4</v>
      </c>
      <c r="D36" s="137" t="s">
        <v>69</v>
      </c>
      <c r="E36" s="138" t="s">
        <v>48</v>
      </c>
      <c r="F36" s="139" t="s">
        <v>45</v>
      </c>
      <c r="G36" s="140">
        <v>1</v>
      </c>
      <c r="H36" s="130"/>
      <c r="I36" s="141"/>
      <c r="J36" s="141">
        <f t="shared" si="0"/>
        <v>0</v>
      </c>
      <c r="K36" s="141"/>
      <c r="L36" s="141"/>
      <c r="M36" s="142">
        <f t="shared" si="37"/>
        <v>0</v>
      </c>
      <c r="N36" s="130">
        <f t="shared" si="38"/>
        <v>0</v>
      </c>
      <c r="O36" s="141">
        <f t="shared" si="39"/>
        <v>0</v>
      </c>
      <c r="P36" s="141">
        <f t="shared" si="40"/>
        <v>0</v>
      </c>
      <c r="Q36" s="143">
        <f t="shared" si="41"/>
        <v>0</v>
      </c>
      <c r="R36" s="144">
        <f t="shared" si="42"/>
        <v>0</v>
      </c>
    </row>
    <row r="37" spans="3:18" x14ac:dyDescent="0.2">
      <c r="C37" s="136">
        <v>7.5</v>
      </c>
      <c r="D37" s="137" t="s">
        <v>74</v>
      </c>
      <c r="E37" s="138" t="s">
        <v>48</v>
      </c>
      <c r="F37" s="139" t="s">
        <v>45</v>
      </c>
      <c r="G37" s="140">
        <v>1</v>
      </c>
      <c r="H37" s="130"/>
      <c r="I37" s="141"/>
      <c r="J37" s="141">
        <f t="shared" si="0"/>
        <v>0</v>
      </c>
      <c r="K37" s="141"/>
      <c r="L37" s="141"/>
      <c r="M37" s="142">
        <f t="shared" si="37"/>
        <v>0</v>
      </c>
      <c r="N37" s="130">
        <f t="shared" si="38"/>
        <v>0</v>
      </c>
      <c r="O37" s="141">
        <f t="shared" si="39"/>
        <v>0</v>
      </c>
      <c r="P37" s="141">
        <f t="shared" si="40"/>
        <v>0</v>
      </c>
      <c r="Q37" s="143">
        <f t="shared" si="41"/>
        <v>0</v>
      </c>
      <c r="R37" s="144">
        <f t="shared" si="42"/>
        <v>0</v>
      </c>
    </row>
    <row r="38" spans="3:18" ht="25.5" x14ac:dyDescent="0.2">
      <c r="C38" s="136">
        <v>7.6</v>
      </c>
      <c r="D38" s="137" t="s">
        <v>57</v>
      </c>
      <c r="E38" s="138" t="s">
        <v>48</v>
      </c>
      <c r="F38" s="139" t="s">
        <v>45</v>
      </c>
      <c r="G38" s="140">
        <v>1</v>
      </c>
      <c r="H38" s="130"/>
      <c r="I38" s="141"/>
      <c r="J38" s="141">
        <f t="shared" si="0"/>
        <v>0</v>
      </c>
      <c r="K38" s="141"/>
      <c r="L38" s="141"/>
      <c r="M38" s="142">
        <f t="shared" si="37"/>
        <v>0</v>
      </c>
      <c r="N38" s="130">
        <f t="shared" si="38"/>
        <v>0</v>
      </c>
      <c r="O38" s="141">
        <f t="shared" si="39"/>
        <v>0</v>
      </c>
      <c r="P38" s="141">
        <f t="shared" si="40"/>
        <v>0</v>
      </c>
      <c r="Q38" s="143">
        <f t="shared" si="41"/>
        <v>0</v>
      </c>
      <c r="R38" s="144">
        <f t="shared" si="42"/>
        <v>0</v>
      </c>
    </row>
    <row r="39" spans="3:18" ht="38.25" x14ac:dyDescent="0.2">
      <c r="C39" s="120">
        <v>8</v>
      </c>
      <c r="D39" s="121" t="s">
        <v>199</v>
      </c>
      <c r="E39" s="138" t="s">
        <v>48</v>
      </c>
      <c r="F39" s="139" t="s">
        <v>73</v>
      </c>
      <c r="G39" s="140">
        <v>285</v>
      </c>
      <c r="H39" s="130"/>
      <c r="I39" s="141"/>
      <c r="J39" s="141">
        <f t="shared" si="0"/>
        <v>0</v>
      </c>
      <c r="K39" s="141"/>
      <c r="L39" s="141"/>
      <c r="M39" s="142">
        <f t="shared" ref="M39" si="43">ROUND(J39+K39+L39,2)</f>
        <v>0</v>
      </c>
      <c r="N39" s="130">
        <f t="shared" ref="N39" si="44">ROUND(H39*G39,2)</f>
        <v>0</v>
      </c>
      <c r="O39" s="141">
        <f t="shared" ref="O39" si="45">ROUND(G39*J39,2)</f>
        <v>0</v>
      </c>
      <c r="P39" s="141">
        <f t="shared" ref="P39" si="46">ROUND(G39*K39,2)</f>
        <v>0</v>
      </c>
      <c r="Q39" s="143">
        <f t="shared" ref="Q39" si="47">ROUND(G39*L39,2)</f>
        <v>0</v>
      </c>
      <c r="R39" s="144">
        <f t="shared" ref="R39" si="48">SUM(O39:Q39)</f>
        <v>0</v>
      </c>
    </row>
    <row r="40" spans="3:18" ht="25.5" x14ac:dyDescent="0.2">
      <c r="C40" s="120">
        <v>9</v>
      </c>
      <c r="D40" s="121" t="s">
        <v>201</v>
      </c>
      <c r="E40" s="138" t="s">
        <v>48</v>
      </c>
      <c r="F40" s="139" t="s">
        <v>73</v>
      </c>
      <c r="G40" s="140">
        <v>80</v>
      </c>
      <c r="H40" s="130"/>
      <c r="I40" s="141"/>
      <c r="J40" s="141">
        <f t="shared" si="0"/>
        <v>0</v>
      </c>
      <c r="K40" s="141"/>
      <c r="L40" s="141"/>
      <c r="M40" s="142">
        <f t="shared" ref="M40:M41" si="49">ROUND(J40+K40+L40,2)</f>
        <v>0</v>
      </c>
      <c r="N40" s="130">
        <f t="shared" ref="N40:N41" si="50">ROUND(H40*G40,2)</f>
        <v>0</v>
      </c>
      <c r="O40" s="141">
        <f t="shared" ref="O40:O41" si="51">ROUND(G40*J40,2)</f>
        <v>0</v>
      </c>
      <c r="P40" s="141">
        <f t="shared" ref="P40:P41" si="52">ROUND(G40*K40,2)</f>
        <v>0</v>
      </c>
      <c r="Q40" s="143">
        <f t="shared" ref="Q40:Q41" si="53">ROUND(G40*L40,2)</f>
        <v>0</v>
      </c>
      <c r="R40" s="144">
        <f t="shared" ref="R40:R41" si="54">SUM(O40:Q40)</f>
        <v>0</v>
      </c>
    </row>
    <row r="41" spans="3:18" ht="25.5" x14ac:dyDescent="0.2">
      <c r="C41" s="120">
        <v>10</v>
      </c>
      <c r="D41" s="121" t="s">
        <v>200</v>
      </c>
      <c r="E41" s="138" t="s">
        <v>48</v>
      </c>
      <c r="F41" s="139" t="s">
        <v>45</v>
      </c>
      <c r="G41" s="140">
        <v>1</v>
      </c>
      <c r="H41" s="130"/>
      <c r="I41" s="141"/>
      <c r="J41" s="141">
        <f t="shared" si="0"/>
        <v>0</v>
      </c>
      <c r="K41" s="141"/>
      <c r="L41" s="141"/>
      <c r="M41" s="142">
        <f t="shared" si="49"/>
        <v>0</v>
      </c>
      <c r="N41" s="130">
        <f t="shared" si="50"/>
        <v>0</v>
      </c>
      <c r="O41" s="141">
        <f t="shared" si="51"/>
        <v>0</v>
      </c>
      <c r="P41" s="141">
        <f t="shared" si="52"/>
        <v>0</v>
      </c>
      <c r="Q41" s="143">
        <f t="shared" si="53"/>
        <v>0</v>
      </c>
      <c r="R41" s="144">
        <f t="shared" si="54"/>
        <v>0</v>
      </c>
    </row>
    <row r="42" spans="3:18" ht="13.5" x14ac:dyDescent="0.25">
      <c r="F42" s="145"/>
      <c r="G42" s="145" t="s">
        <v>1</v>
      </c>
      <c r="H42" s="146"/>
      <c r="I42" s="147"/>
      <c r="J42" s="147"/>
      <c r="K42" s="148"/>
      <c r="L42" s="149"/>
      <c r="M42" s="150"/>
      <c r="N42" s="151">
        <f>SUM(N9:N41)</f>
        <v>0</v>
      </c>
      <c r="O42" s="151">
        <f>SUM(O9:O41)</f>
        <v>0</v>
      </c>
      <c r="P42" s="151">
        <f>SUM(P9:P41)</f>
        <v>0</v>
      </c>
      <c r="Q42" s="151">
        <f>SUM(Q9:Q41)</f>
        <v>0</v>
      </c>
      <c r="R42" s="152">
        <f>SUM(R9:R41)</f>
        <v>0</v>
      </c>
    </row>
    <row r="43" spans="3:18" x14ac:dyDescent="0.2">
      <c r="F43" s="153"/>
      <c r="G43" s="153"/>
      <c r="H43" s="153"/>
      <c r="I43" s="153"/>
      <c r="J43" s="153"/>
      <c r="K43" s="153"/>
      <c r="L43" s="153"/>
      <c r="M43" s="153"/>
      <c r="N43" s="153"/>
      <c r="O43" s="153"/>
      <c r="P43" s="153"/>
      <c r="Q43" s="153"/>
      <c r="R43" s="153"/>
    </row>
    <row r="44" spans="3:18" x14ac:dyDescent="0.2">
      <c r="L44" s="154"/>
    </row>
    <row r="45" spans="3:18" x14ac:dyDescent="0.2">
      <c r="L45" s="155"/>
    </row>
    <row r="46" spans="3:18" x14ac:dyDescent="0.2">
      <c r="L46" s="110"/>
    </row>
  </sheetData>
  <mergeCells count="14">
    <mergeCell ref="N7:R7"/>
    <mergeCell ref="E7:E8"/>
    <mergeCell ref="A2:R2"/>
    <mergeCell ref="B3:C3"/>
    <mergeCell ref="D3:J3"/>
    <mergeCell ref="B4:C4"/>
    <mergeCell ref="D4:J4"/>
    <mergeCell ref="B5:C5"/>
    <mergeCell ref="D5:J5"/>
    <mergeCell ref="C7:C8"/>
    <mergeCell ref="D7:D8"/>
    <mergeCell ref="F7:F8"/>
    <mergeCell ref="G7:G8"/>
    <mergeCell ref="H7:M7"/>
  </mergeCells>
  <conditionalFormatting sqref="G10:G18 G20:G27 G29:G31 G33:G41">
    <cfRule type="cellIs" dxfId="10" priority="13" operator="equal">
      <formula>0</formula>
    </cfRule>
  </conditionalFormatting>
  <conditionalFormatting sqref="L9:L41">
    <cfRule type="expression" dxfId="9" priority="1" stopIfTrue="1">
      <formula>#REF!&gt;0</formula>
    </cfRule>
    <cfRule type="expression" dxfId="8" priority="2" stopIfTrue="1">
      <formula>#REF!=3</formula>
    </cfRule>
    <cfRule type="expression" dxfId="7" priority="3" stopIfTrue="1">
      <formula>#REF!=2</formula>
    </cfRule>
    <cfRule type="expression" dxfId="6" priority="4" stopIfTrue="1">
      <formula>L9=#REF!=FALSE</formula>
    </cfRule>
  </conditionalFormatting>
  <pageMargins left="0.31496062992125984" right="0.31496062992125984" top="0.74803149606299213" bottom="0.74803149606299213" header="0.31496062992125984" footer="0.31496062992125984"/>
  <pageSetup paperSize="9" scale="62" firstPageNumber="8" fitToHeight="0" orientation="landscape" useFirstPageNumber="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FA1E3-2618-4A75-95F4-9D67F7484E8A}">
  <dimension ref="A2:R94"/>
  <sheetViews>
    <sheetView tabSelected="1" topLeftCell="A73" workbookViewId="0">
      <selection activeCell="D55" sqref="D55"/>
    </sheetView>
  </sheetViews>
  <sheetFormatPr defaultColWidth="9.140625" defaultRowHeight="12.75" x14ac:dyDescent="0.2"/>
  <cols>
    <col min="1" max="1" width="4.7109375" style="2" customWidth="1"/>
    <col min="2" max="2" width="6.7109375" style="2" customWidth="1"/>
    <col min="3" max="3" width="9.85546875" style="2" customWidth="1"/>
    <col min="4" max="4" width="76.7109375" style="3" customWidth="1"/>
    <col min="5" max="5" width="14.5703125" style="3" customWidth="1"/>
    <col min="6" max="6" width="10" style="1" customWidth="1"/>
    <col min="7" max="7" width="9.28515625" style="1" customWidth="1"/>
    <col min="8" max="8" width="9.28515625" style="15" customWidth="1"/>
    <col min="9" max="15" width="9.28515625" style="14" customWidth="1"/>
    <col min="16" max="16" width="10" style="14" customWidth="1"/>
    <col min="17" max="17" width="9.28515625" style="14" customWidth="1"/>
    <col min="18" max="18" width="11.28515625" style="14" bestFit="1" customWidth="1"/>
    <col min="19" max="16384" width="9.140625" style="2"/>
  </cols>
  <sheetData>
    <row r="2" spans="1:18" ht="25.15" customHeight="1" x14ac:dyDescent="0.2">
      <c r="A2" s="242" t="s">
        <v>140</v>
      </c>
      <c r="B2" s="242"/>
      <c r="C2" s="242"/>
      <c r="D2" s="242"/>
      <c r="E2" s="242"/>
      <c r="F2" s="242"/>
      <c r="G2" s="242"/>
      <c r="H2" s="242"/>
      <c r="I2" s="242"/>
      <c r="J2" s="242"/>
      <c r="K2" s="242"/>
      <c r="L2" s="242"/>
      <c r="M2" s="242"/>
      <c r="N2" s="242"/>
      <c r="O2" s="242"/>
      <c r="P2" s="242"/>
      <c r="Q2" s="242"/>
      <c r="R2" s="242"/>
    </row>
    <row r="3" spans="1:18" x14ac:dyDescent="0.2">
      <c r="A3" s="17"/>
      <c r="B3" s="214" t="s">
        <v>5</v>
      </c>
      <c r="C3" s="214"/>
      <c r="D3" s="213" t="str">
        <f>[1]Koptāme!B5</f>
        <v>Notekūdeņu attīrīšanas iekārtas  “Krīgeri”  , Bērzes pag., Dobeles nov.</v>
      </c>
      <c r="E3" s="213"/>
      <c r="F3" s="213"/>
      <c r="G3" s="213"/>
      <c r="H3" s="213"/>
      <c r="I3" s="213"/>
      <c r="J3" s="213"/>
      <c r="K3" s="48"/>
      <c r="L3" s="48"/>
      <c r="M3" s="48"/>
      <c r="N3" s="48"/>
      <c r="O3" s="48"/>
      <c r="P3" s="48"/>
      <c r="Q3" s="48"/>
      <c r="R3" s="48"/>
    </row>
    <row r="4" spans="1:18" x14ac:dyDescent="0.2">
      <c r="A4" s="17"/>
      <c r="B4" s="214" t="s">
        <v>4</v>
      </c>
      <c r="C4" s="214"/>
      <c r="D4" s="213" t="str">
        <f>[1]Koptāme!B6</f>
        <v>Apvienotā projektēšana un būvdarbi attīrīto notekūdeņu izvada atjaunošanā un pārbūvē NAI  “Krīgeri”  Dobeles aglomerācijā</v>
      </c>
      <c r="E4" s="213"/>
      <c r="F4" s="213"/>
      <c r="G4" s="213"/>
      <c r="H4" s="213"/>
      <c r="I4" s="213"/>
      <c r="J4" s="213"/>
      <c r="K4" s="48"/>
      <c r="L4" s="48"/>
      <c r="M4" s="48"/>
      <c r="N4" s="48"/>
      <c r="O4" s="48"/>
      <c r="P4" s="48"/>
      <c r="Q4" s="48"/>
      <c r="R4" s="48"/>
    </row>
    <row r="5" spans="1:18" x14ac:dyDescent="0.2">
      <c r="A5" s="17"/>
      <c r="B5" s="214" t="s">
        <v>6</v>
      </c>
      <c r="C5" s="214"/>
      <c r="D5" s="213" t="str">
        <f>[1]Koptāme!B7</f>
        <v>``Krīgeri``, Bērzes pag., Dobeles nov.</v>
      </c>
      <c r="E5" s="213"/>
      <c r="F5" s="213"/>
      <c r="G5" s="213"/>
      <c r="H5" s="213"/>
      <c r="I5" s="213"/>
      <c r="J5" s="213"/>
      <c r="K5" s="48"/>
      <c r="L5" s="48"/>
      <c r="M5" s="48"/>
      <c r="N5" s="48"/>
      <c r="O5" s="48"/>
      <c r="P5" s="48"/>
      <c r="Q5" s="48"/>
      <c r="R5" s="48"/>
    </row>
    <row r="6" spans="1:18" x14ac:dyDescent="0.2">
      <c r="A6" s="17"/>
      <c r="B6" s="224" t="s">
        <v>87</v>
      </c>
      <c r="C6" s="224"/>
      <c r="D6" s="213"/>
      <c r="E6" s="213"/>
      <c r="F6" s="213"/>
      <c r="G6" s="213"/>
      <c r="H6" s="213"/>
      <c r="I6" s="213"/>
      <c r="J6" s="213"/>
      <c r="K6" s="48"/>
      <c r="L6" s="48"/>
      <c r="M6" s="48"/>
      <c r="N6" s="48"/>
      <c r="O6" s="48"/>
      <c r="P6" s="48"/>
      <c r="Q6" s="48"/>
      <c r="R6" s="48"/>
    </row>
    <row r="7" spans="1:18" ht="13.5" thickBot="1" x14ac:dyDescent="0.25">
      <c r="A7" s="26"/>
      <c r="B7" s="26"/>
      <c r="C7" s="26"/>
      <c r="D7" s="21"/>
      <c r="E7" s="21"/>
      <c r="F7" s="40"/>
      <c r="G7" s="40"/>
      <c r="H7" s="40"/>
      <c r="I7" s="26"/>
      <c r="J7" s="26"/>
      <c r="K7" s="26"/>
      <c r="L7" s="26"/>
      <c r="M7" s="26"/>
      <c r="N7" s="26"/>
      <c r="O7" s="26"/>
      <c r="P7" s="26"/>
      <c r="Q7" s="26"/>
      <c r="R7" s="26"/>
    </row>
    <row r="8" spans="1:18" ht="12.75" customHeight="1" thickBot="1" x14ac:dyDescent="0.25">
      <c r="A8" s="26"/>
      <c r="B8" s="26"/>
      <c r="C8" s="215" t="s">
        <v>9</v>
      </c>
      <c r="D8" s="215" t="s">
        <v>11</v>
      </c>
      <c r="E8" s="215" t="s">
        <v>21</v>
      </c>
      <c r="F8" s="215" t="s">
        <v>7</v>
      </c>
      <c r="G8" s="215" t="s">
        <v>8</v>
      </c>
      <c r="H8" s="227" t="s">
        <v>0</v>
      </c>
      <c r="I8" s="228"/>
      <c r="J8" s="228"/>
      <c r="K8" s="228"/>
      <c r="L8" s="228"/>
      <c r="M8" s="229"/>
      <c r="N8" s="227" t="s">
        <v>10</v>
      </c>
      <c r="O8" s="228"/>
      <c r="P8" s="228"/>
      <c r="Q8" s="228"/>
      <c r="R8" s="229"/>
    </row>
    <row r="9" spans="1:18" ht="51.75" thickBot="1" x14ac:dyDescent="0.25">
      <c r="A9" s="26"/>
      <c r="B9" s="26"/>
      <c r="C9" s="241"/>
      <c r="D9" s="241"/>
      <c r="E9" s="241"/>
      <c r="F9" s="241"/>
      <c r="G9" s="241"/>
      <c r="H9" s="18" t="s">
        <v>26</v>
      </c>
      <c r="I9" s="18" t="s">
        <v>27</v>
      </c>
      <c r="J9" s="18" t="s">
        <v>22</v>
      </c>
      <c r="K9" s="18" t="s">
        <v>23</v>
      </c>
      <c r="L9" s="18" t="s">
        <v>24</v>
      </c>
      <c r="M9" s="18" t="s">
        <v>25</v>
      </c>
      <c r="N9" s="18" t="s">
        <v>28</v>
      </c>
      <c r="O9" s="18" t="s">
        <v>22</v>
      </c>
      <c r="P9" s="18" t="s">
        <v>23</v>
      </c>
      <c r="Q9" s="18" t="s">
        <v>24</v>
      </c>
      <c r="R9" s="18" t="s">
        <v>29</v>
      </c>
    </row>
    <row r="10" spans="1:18" s="161" customFormat="1" x14ac:dyDescent="0.2">
      <c r="A10" s="26"/>
      <c r="B10" s="26"/>
      <c r="C10" s="166">
        <v>1</v>
      </c>
      <c r="D10" s="167" t="s">
        <v>88</v>
      </c>
      <c r="E10" s="168" t="s">
        <v>48</v>
      </c>
      <c r="F10" s="169" t="s">
        <v>51</v>
      </c>
      <c r="G10" s="170">
        <v>27</v>
      </c>
      <c r="H10" s="171"/>
      <c r="I10" s="172"/>
      <c r="J10" s="172"/>
      <c r="K10" s="172"/>
      <c r="L10" s="172"/>
      <c r="M10" s="173">
        <f t="shared" ref="M10" si="0">ROUND(J10+K10+L10,2)</f>
        <v>0</v>
      </c>
      <c r="N10" s="171">
        <f t="shared" ref="N10" si="1">ROUND(H10*G10,2)</f>
        <v>0</v>
      </c>
      <c r="O10" s="172">
        <f t="shared" ref="O10" si="2">ROUND(G10*J10,2)</f>
        <v>0</v>
      </c>
      <c r="P10" s="172">
        <f t="shared" ref="P10" si="3">ROUND(G10*K10,2)</f>
        <v>0</v>
      </c>
      <c r="Q10" s="174">
        <f t="shared" ref="Q10" si="4">ROUND(G10*L10,2)</f>
        <v>0</v>
      </c>
      <c r="R10" s="175">
        <f t="shared" ref="R10" si="5">SUM(O10:Q10)</f>
        <v>0</v>
      </c>
    </row>
    <row r="11" spans="1:18" s="161" customFormat="1" ht="38.25" x14ac:dyDescent="0.2">
      <c r="A11" s="26"/>
      <c r="B11" s="26"/>
      <c r="C11" s="166">
        <v>2</v>
      </c>
      <c r="D11" s="167" t="s">
        <v>206</v>
      </c>
      <c r="E11" s="168" t="s">
        <v>48</v>
      </c>
      <c r="F11" s="169"/>
      <c r="G11" s="169"/>
      <c r="H11" s="171" t="s">
        <v>89</v>
      </c>
      <c r="I11" s="172" t="s">
        <v>89</v>
      </c>
      <c r="J11" s="172" t="s">
        <v>89</v>
      </c>
      <c r="K11" s="172" t="s">
        <v>89</v>
      </c>
      <c r="L11" s="172" t="s">
        <v>89</v>
      </c>
      <c r="M11" s="173" t="s">
        <v>89</v>
      </c>
      <c r="N11" s="171" t="s">
        <v>89</v>
      </c>
      <c r="O11" s="172" t="s">
        <v>89</v>
      </c>
      <c r="P11" s="172" t="s">
        <v>89</v>
      </c>
      <c r="Q11" s="174" t="s">
        <v>89</v>
      </c>
      <c r="R11" s="175" t="s">
        <v>89</v>
      </c>
    </row>
    <row r="12" spans="1:18" s="161" customFormat="1" x14ac:dyDescent="0.2">
      <c r="A12" s="26"/>
      <c r="B12" s="26"/>
      <c r="C12" s="183">
        <v>2.1</v>
      </c>
      <c r="D12" s="168" t="s">
        <v>205</v>
      </c>
      <c r="E12" s="168" t="s">
        <v>48</v>
      </c>
      <c r="F12" s="169" t="s">
        <v>54</v>
      </c>
      <c r="G12" s="170">
        <v>2</v>
      </c>
      <c r="H12" s="171"/>
      <c r="I12" s="172"/>
      <c r="J12" s="172"/>
      <c r="K12" s="172"/>
      <c r="L12" s="172"/>
      <c r="M12" s="173">
        <f t="shared" ref="M12:M15" si="6">ROUND(J12+K12+L12,2)</f>
        <v>0</v>
      </c>
      <c r="N12" s="171">
        <f t="shared" ref="N12:N15" si="7">ROUND(H12*G12,2)</f>
        <v>0</v>
      </c>
      <c r="O12" s="172">
        <f t="shared" ref="O12:O15" si="8">ROUND(G12*J12,2)</f>
        <v>0</v>
      </c>
      <c r="P12" s="172">
        <f t="shared" ref="P12:P15" si="9">ROUND(G12*K12,2)</f>
        <v>0</v>
      </c>
      <c r="Q12" s="174">
        <f t="shared" ref="Q12:Q15" si="10">ROUND(G12*L12,2)</f>
        <v>0</v>
      </c>
      <c r="R12" s="175">
        <f t="shared" ref="R12:R15" si="11">SUM(O12:Q12)</f>
        <v>0</v>
      </c>
    </row>
    <row r="13" spans="1:18" s="161" customFormat="1" x14ac:dyDescent="0.2">
      <c r="A13" s="26"/>
      <c r="B13" s="26"/>
      <c r="C13" s="183">
        <v>2.2000000000000002</v>
      </c>
      <c r="D13" s="168" t="s">
        <v>90</v>
      </c>
      <c r="E13" s="168" t="s">
        <v>48</v>
      </c>
      <c r="F13" s="169" t="s">
        <v>54</v>
      </c>
      <c r="G13" s="170">
        <v>1</v>
      </c>
      <c r="H13" s="171"/>
      <c r="I13" s="172"/>
      <c r="J13" s="172"/>
      <c r="K13" s="172"/>
      <c r="L13" s="172"/>
      <c r="M13" s="173">
        <f t="shared" si="6"/>
        <v>0</v>
      </c>
      <c r="N13" s="171">
        <f t="shared" si="7"/>
        <v>0</v>
      </c>
      <c r="O13" s="172">
        <f t="shared" si="8"/>
        <v>0</v>
      </c>
      <c r="P13" s="172">
        <f t="shared" si="9"/>
        <v>0</v>
      </c>
      <c r="Q13" s="174">
        <f t="shared" si="10"/>
        <v>0</v>
      </c>
      <c r="R13" s="175">
        <f t="shared" si="11"/>
        <v>0</v>
      </c>
    </row>
    <row r="14" spans="1:18" s="161" customFormat="1" x14ac:dyDescent="0.2">
      <c r="A14" s="26"/>
      <c r="B14" s="26"/>
      <c r="C14" s="183">
        <v>2.2999999999999998</v>
      </c>
      <c r="D14" s="168" t="s">
        <v>91</v>
      </c>
      <c r="E14" s="168" t="s">
        <v>48</v>
      </c>
      <c r="F14" s="169" t="s">
        <v>54</v>
      </c>
      <c r="G14" s="170">
        <v>1</v>
      </c>
      <c r="H14" s="171"/>
      <c r="I14" s="172"/>
      <c r="J14" s="172"/>
      <c r="K14" s="172"/>
      <c r="L14" s="172"/>
      <c r="M14" s="173">
        <f t="shared" si="6"/>
        <v>0</v>
      </c>
      <c r="N14" s="171">
        <f t="shared" si="7"/>
        <v>0</v>
      </c>
      <c r="O14" s="172">
        <f t="shared" si="8"/>
        <v>0</v>
      </c>
      <c r="P14" s="172">
        <f t="shared" si="9"/>
        <v>0</v>
      </c>
      <c r="Q14" s="174">
        <f t="shared" si="10"/>
        <v>0</v>
      </c>
      <c r="R14" s="175">
        <f t="shared" si="11"/>
        <v>0</v>
      </c>
    </row>
    <row r="15" spans="1:18" s="161" customFormat="1" x14ac:dyDescent="0.2">
      <c r="A15" s="26"/>
      <c r="B15" s="26"/>
      <c r="C15" s="183">
        <v>2.4</v>
      </c>
      <c r="D15" s="168" t="s">
        <v>92</v>
      </c>
      <c r="E15" s="168" t="s">
        <v>48</v>
      </c>
      <c r="F15" s="169" t="s">
        <v>54</v>
      </c>
      <c r="G15" s="170">
        <v>1</v>
      </c>
      <c r="H15" s="171"/>
      <c r="I15" s="172"/>
      <c r="J15" s="172"/>
      <c r="K15" s="172"/>
      <c r="L15" s="172"/>
      <c r="M15" s="173">
        <f t="shared" si="6"/>
        <v>0</v>
      </c>
      <c r="N15" s="171">
        <f t="shared" si="7"/>
        <v>0</v>
      </c>
      <c r="O15" s="172">
        <f t="shared" si="8"/>
        <v>0</v>
      </c>
      <c r="P15" s="172">
        <f t="shared" si="9"/>
        <v>0</v>
      </c>
      <c r="Q15" s="174">
        <f t="shared" si="10"/>
        <v>0</v>
      </c>
      <c r="R15" s="175">
        <f t="shared" si="11"/>
        <v>0</v>
      </c>
    </row>
    <row r="16" spans="1:18" s="161" customFormat="1" x14ac:dyDescent="0.2">
      <c r="A16" s="26"/>
      <c r="B16" s="26"/>
      <c r="C16" s="183">
        <v>2.5</v>
      </c>
      <c r="D16" s="168" t="s">
        <v>93</v>
      </c>
      <c r="E16" s="168" t="s">
        <v>48</v>
      </c>
      <c r="F16" s="169"/>
      <c r="G16" s="169"/>
      <c r="H16" s="171" t="s">
        <v>89</v>
      </c>
      <c r="I16" s="172" t="s">
        <v>89</v>
      </c>
      <c r="J16" s="172" t="s">
        <v>89</v>
      </c>
      <c r="K16" s="172" t="s">
        <v>89</v>
      </c>
      <c r="L16" s="172" t="s">
        <v>89</v>
      </c>
      <c r="M16" s="173" t="s">
        <v>89</v>
      </c>
      <c r="N16" s="171" t="s">
        <v>89</v>
      </c>
      <c r="O16" s="172" t="s">
        <v>89</v>
      </c>
      <c r="P16" s="172" t="s">
        <v>89</v>
      </c>
      <c r="Q16" s="174" t="s">
        <v>89</v>
      </c>
      <c r="R16" s="175" t="s">
        <v>89</v>
      </c>
    </row>
    <row r="17" spans="1:18" s="161" customFormat="1" x14ac:dyDescent="0.2">
      <c r="A17" s="26"/>
      <c r="B17" s="26"/>
      <c r="C17" s="183">
        <v>2.6</v>
      </c>
      <c r="D17" s="168" t="s">
        <v>94</v>
      </c>
      <c r="E17" s="168" t="s">
        <v>48</v>
      </c>
      <c r="F17" s="169" t="s">
        <v>45</v>
      </c>
      <c r="G17" s="170">
        <v>1</v>
      </c>
      <c r="H17" s="171"/>
      <c r="I17" s="172"/>
      <c r="J17" s="172"/>
      <c r="K17" s="172"/>
      <c r="L17" s="172"/>
      <c r="M17" s="173">
        <f t="shared" ref="M17:M20" si="12">ROUND(J17+K17+L17,2)</f>
        <v>0</v>
      </c>
      <c r="N17" s="171">
        <f t="shared" ref="N17:N20" si="13">ROUND(H17*G17,2)</f>
        <v>0</v>
      </c>
      <c r="O17" s="172">
        <f t="shared" ref="O17:O20" si="14">ROUND(G17*J17,2)</f>
        <v>0</v>
      </c>
      <c r="P17" s="172">
        <f t="shared" ref="P17:P20" si="15">ROUND(G17*K17,2)</f>
        <v>0</v>
      </c>
      <c r="Q17" s="174">
        <f t="shared" ref="Q17:Q20" si="16">ROUND(G17*L17,2)</f>
        <v>0</v>
      </c>
      <c r="R17" s="175">
        <f t="shared" ref="R17:R20" si="17">SUM(O17:Q17)</f>
        <v>0</v>
      </c>
    </row>
    <row r="18" spans="1:18" s="161" customFormat="1" ht="25.5" x14ac:dyDescent="0.2">
      <c r="A18" s="26"/>
      <c r="B18" s="26"/>
      <c r="C18" s="183">
        <v>2.7</v>
      </c>
      <c r="D18" s="168" t="s">
        <v>95</v>
      </c>
      <c r="E18" s="168" t="s">
        <v>96</v>
      </c>
      <c r="F18" s="169" t="s">
        <v>45</v>
      </c>
      <c r="G18" s="170">
        <v>2</v>
      </c>
      <c r="H18" s="171"/>
      <c r="I18" s="172"/>
      <c r="J18" s="172"/>
      <c r="K18" s="172"/>
      <c r="L18" s="172"/>
      <c r="M18" s="173">
        <f t="shared" si="12"/>
        <v>0</v>
      </c>
      <c r="N18" s="171">
        <f t="shared" si="13"/>
        <v>0</v>
      </c>
      <c r="O18" s="172">
        <f t="shared" si="14"/>
        <v>0</v>
      </c>
      <c r="P18" s="172">
        <f t="shared" si="15"/>
        <v>0</v>
      </c>
      <c r="Q18" s="174">
        <f t="shared" si="16"/>
        <v>0</v>
      </c>
      <c r="R18" s="175">
        <f t="shared" si="17"/>
        <v>0</v>
      </c>
    </row>
    <row r="19" spans="1:18" s="161" customFormat="1" ht="25.5" x14ac:dyDescent="0.2">
      <c r="A19" s="26"/>
      <c r="B19" s="26"/>
      <c r="C19" s="183">
        <v>2.8</v>
      </c>
      <c r="D19" s="168" t="s">
        <v>92</v>
      </c>
      <c r="E19" s="168" t="s">
        <v>96</v>
      </c>
      <c r="F19" s="169" t="s">
        <v>45</v>
      </c>
      <c r="G19" s="170">
        <v>1</v>
      </c>
      <c r="H19" s="171"/>
      <c r="I19" s="172"/>
      <c r="J19" s="172"/>
      <c r="K19" s="172"/>
      <c r="L19" s="172"/>
      <c r="M19" s="173">
        <f t="shared" si="12"/>
        <v>0</v>
      </c>
      <c r="N19" s="171">
        <f t="shared" si="13"/>
        <v>0</v>
      </c>
      <c r="O19" s="172">
        <f t="shared" si="14"/>
        <v>0</v>
      </c>
      <c r="P19" s="172">
        <f t="shared" si="15"/>
        <v>0</v>
      </c>
      <c r="Q19" s="174">
        <f t="shared" si="16"/>
        <v>0</v>
      </c>
      <c r="R19" s="175">
        <f t="shared" si="17"/>
        <v>0</v>
      </c>
    </row>
    <row r="20" spans="1:18" s="161" customFormat="1" x14ac:dyDescent="0.2">
      <c r="A20" s="26"/>
      <c r="B20" s="26"/>
      <c r="C20" s="166">
        <v>3</v>
      </c>
      <c r="D20" s="167" t="s">
        <v>202</v>
      </c>
      <c r="E20" s="168" t="s">
        <v>48</v>
      </c>
      <c r="F20" s="169" t="s">
        <v>51</v>
      </c>
      <c r="G20" s="170">
        <v>15</v>
      </c>
      <c r="H20" s="171"/>
      <c r="I20" s="172"/>
      <c r="J20" s="172"/>
      <c r="K20" s="172"/>
      <c r="L20" s="172"/>
      <c r="M20" s="173">
        <f t="shared" si="12"/>
        <v>0</v>
      </c>
      <c r="N20" s="171">
        <f t="shared" si="13"/>
        <v>0</v>
      </c>
      <c r="O20" s="172">
        <f t="shared" si="14"/>
        <v>0</v>
      </c>
      <c r="P20" s="172">
        <f t="shared" si="15"/>
        <v>0</v>
      </c>
      <c r="Q20" s="174">
        <f t="shared" si="16"/>
        <v>0</v>
      </c>
      <c r="R20" s="175">
        <f t="shared" si="17"/>
        <v>0</v>
      </c>
    </row>
    <row r="21" spans="1:18" s="161" customFormat="1" x14ac:dyDescent="0.2">
      <c r="A21" s="26"/>
      <c r="B21" s="26"/>
      <c r="C21" s="166">
        <v>4</v>
      </c>
      <c r="D21" s="167" t="s">
        <v>203</v>
      </c>
      <c r="E21" s="168"/>
      <c r="F21" s="169"/>
      <c r="G21" s="169"/>
      <c r="H21" s="171" t="s">
        <v>89</v>
      </c>
      <c r="I21" s="172" t="s">
        <v>89</v>
      </c>
      <c r="J21" s="172" t="s">
        <v>89</v>
      </c>
      <c r="K21" s="172" t="s">
        <v>89</v>
      </c>
      <c r="L21" s="172" t="s">
        <v>89</v>
      </c>
      <c r="M21" s="173" t="s">
        <v>89</v>
      </c>
      <c r="N21" s="171" t="s">
        <v>89</v>
      </c>
      <c r="O21" s="172" t="s">
        <v>89</v>
      </c>
      <c r="P21" s="172" t="s">
        <v>89</v>
      </c>
      <c r="Q21" s="174" t="s">
        <v>89</v>
      </c>
      <c r="R21" s="175" t="s">
        <v>89</v>
      </c>
    </row>
    <row r="22" spans="1:18" s="161" customFormat="1" ht="25.5" x14ac:dyDescent="0.2">
      <c r="A22" s="26"/>
      <c r="B22" s="26"/>
      <c r="C22" s="183">
        <v>4.0999999999999996</v>
      </c>
      <c r="D22" s="168" t="s">
        <v>97</v>
      </c>
      <c r="E22" s="168" t="s">
        <v>48</v>
      </c>
      <c r="F22" s="169" t="s">
        <v>45</v>
      </c>
      <c r="G22" s="170">
        <v>1</v>
      </c>
      <c r="H22" s="171"/>
      <c r="I22" s="172"/>
      <c r="J22" s="172"/>
      <c r="K22" s="172"/>
      <c r="L22" s="172"/>
      <c r="M22" s="173">
        <f t="shared" ref="M22:M30" si="18">ROUND(J22+K22+L22,2)</f>
        <v>0</v>
      </c>
      <c r="N22" s="171">
        <f t="shared" ref="N22:N30" si="19">ROUND(H22*G22,2)</f>
        <v>0</v>
      </c>
      <c r="O22" s="172">
        <f t="shared" ref="O22:O30" si="20">ROUND(G22*J22,2)</f>
        <v>0</v>
      </c>
      <c r="P22" s="172">
        <f t="shared" ref="P22:P30" si="21">ROUND(G22*K22,2)</f>
        <v>0</v>
      </c>
      <c r="Q22" s="174">
        <f t="shared" ref="Q22:Q30" si="22">ROUND(G22*L22,2)</f>
        <v>0</v>
      </c>
      <c r="R22" s="175">
        <f t="shared" ref="R22:R30" si="23">SUM(O22:Q22)</f>
        <v>0</v>
      </c>
    </row>
    <row r="23" spans="1:18" s="161" customFormat="1" ht="38.25" x14ac:dyDescent="0.2">
      <c r="A23" s="26"/>
      <c r="B23" s="26"/>
      <c r="C23" s="183">
        <v>4.2</v>
      </c>
      <c r="D23" s="168" t="s">
        <v>98</v>
      </c>
      <c r="E23" s="168" t="s">
        <v>96</v>
      </c>
      <c r="F23" s="169" t="s">
        <v>54</v>
      </c>
      <c r="G23" s="170">
        <v>1</v>
      </c>
      <c r="H23" s="171"/>
      <c r="I23" s="172"/>
      <c r="J23" s="172"/>
      <c r="K23" s="172"/>
      <c r="L23" s="172"/>
      <c r="M23" s="173">
        <f t="shared" si="18"/>
        <v>0</v>
      </c>
      <c r="N23" s="171">
        <f t="shared" si="19"/>
        <v>0</v>
      </c>
      <c r="O23" s="172">
        <f t="shared" si="20"/>
        <v>0</v>
      </c>
      <c r="P23" s="172">
        <f t="shared" si="21"/>
        <v>0</v>
      </c>
      <c r="Q23" s="174">
        <f t="shared" si="22"/>
        <v>0</v>
      </c>
      <c r="R23" s="175">
        <f t="shared" si="23"/>
        <v>0</v>
      </c>
    </row>
    <row r="24" spans="1:18" s="161" customFormat="1" ht="25.5" x14ac:dyDescent="0.2">
      <c r="A24" s="26"/>
      <c r="B24" s="26"/>
      <c r="C24" s="183">
        <v>4.3</v>
      </c>
      <c r="D24" s="168" t="s">
        <v>99</v>
      </c>
      <c r="E24" s="168" t="s">
        <v>100</v>
      </c>
      <c r="F24" s="169" t="s">
        <v>54</v>
      </c>
      <c r="G24" s="170">
        <v>1</v>
      </c>
      <c r="H24" s="171"/>
      <c r="I24" s="172"/>
      <c r="J24" s="172"/>
      <c r="K24" s="172"/>
      <c r="L24" s="172"/>
      <c r="M24" s="173">
        <f t="shared" si="18"/>
        <v>0</v>
      </c>
      <c r="N24" s="171">
        <f t="shared" si="19"/>
        <v>0</v>
      </c>
      <c r="O24" s="172">
        <f t="shared" si="20"/>
        <v>0</v>
      </c>
      <c r="P24" s="172">
        <f t="shared" si="21"/>
        <v>0</v>
      </c>
      <c r="Q24" s="174">
        <f t="shared" si="22"/>
        <v>0</v>
      </c>
      <c r="R24" s="175">
        <f t="shared" si="23"/>
        <v>0</v>
      </c>
    </row>
    <row r="25" spans="1:18" s="161" customFormat="1" ht="38.25" x14ac:dyDescent="0.2">
      <c r="A25" s="26"/>
      <c r="B25" s="26"/>
      <c r="C25" s="183">
        <v>4.4000000000000004</v>
      </c>
      <c r="D25" s="168" t="s">
        <v>101</v>
      </c>
      <c r="E25" s="168" t="s">
        <v>96</v>
      </c>
      <c r="F25" s="169" t="s">
        <v>54</v>
      </c>
      <c r="G25" s="170">
        <v>1</v>
      </c>
      <c r="H25" s="171"/>
      <c r="I25" s="172"/>
      <c r="J25" s="172"/>
      <c r="K25" s="172"/>
      <c r="L25" s="172"/>
      <c r="M25" s="173">
        <f t="shared" si="18"/>
        <v>0</v>
      </c>
      <c r="N25" s="171">
        <f t="shared" si="19"/>
        <v>0</v>
      </c>
      <c r="O25" s="172">
        <f t="shared" si="20"/>
        <v>0</v>
      </c>
      <c r="P25" s="172">
        <f t="shared" si="21"/>
        <v>0</v>
      </c>
      <c r="Q25" s="174">
        <f t="shared" si="22"/>
        <v>0</v>
      </c>
      <c r="R25" s="175">
        <f t="shared" si="23"/>
        <v>0</v>
      </c>
    </row>
    <row r="26" spans="1:18" s="161" customFormat="1" ht="25.5" x14ac:dyDescent="0.2">
      <c r="A26" s="26"/>
      <c r="B26" s="26"/>
      <c r="C26" s="183">
        <v>4.5</v>
      </c>
      <c r="D26" s="168" t="s">
        <v>217</v>
      </c>
      <c r="E26" s="168" t="s">
        <v>100</v>
      </c>
      <c r="F26" s="169" t="s">
        <v>54</v>
      </c>
      <c r="G26" s="170">
        <v>1</v>
      </c>
      <c r="H26" s="171"/>
      <c r="I26" s="172"/>
      <c r="J26" s="172"/>
      <c r="K26" s="172"/>
      <c r="L26" s="172"/>
      <c r="M26" s="173">
        <f t="shared" si="18"/>
        <v>0</v>
      </c>
      <c r="N26" s="171">
        <f t="shared" si="19"/>
        <v>0</v>
      </c>
      <c r="O26" s="172">
        <f t="shared" si="20"/>
        <v>0</v>
      </c>
      <c r="P26" s="172">
        <f t="shared" si="21"/>
        <v>0</v>
      </c>
      <c r="Q26" s="174">
        <f t="shared" si="22"/>
        <v>0</v>
      </c>
      <c r="R26" s="175">
        <f t="shared" si="23"/>
        <v>0</v>
      </c>
    </row>
    <row r="27" spans="1:18" s="161" customFormat="1" x14ac:dyDescent="0.2">
      <c r="A27" s="26"/>
      <c r="B27" s="26"/>
      <c r="C27" s="183">
        <v>4.5999999999999996</v>
      </c>
      <c r="D27" s="168" t="s">
        <v>102</v>
      </c>
      <c r="E27" s="168" t="s">
        <v>48</v>
      </c>
      <c r="F27" s="169" t="s">
        <v>51</v>
      </c>
      <c r="G27" s="170">
        <v>10</v>
      </c>
      <c r="H27" s="171"/>
      <c r="I27" s="172"/>
      <c r="J27" s="172"/>
      <c r="K27" s="172"/>
      <c r="L27" s="172"/>
      <c r="M27" s="173">
        <f t="shared" si="18"/>
        <v>0</v>
      </c>
      <c r="N27" s="171">
        <f t="shared" si="19"/>
        <v>0</v>
      </c>
      <c r="O27" s="172">
        <f t="shared" si="20"/>
        <v>0</v>
      </c>
      <c r="P27" s="172">
        <f t="shared" si="21"/>
        <v>0</v>
      </c>
      <c r="Q27" s="174">
        <f t="shared" si="22"/>
        <v>0</v>
      </c>
      <c r="R27" s="175">
        <f t="shared" si="23"/>
        <v>0</v>
      </c>
    </row>
    <row r="28" spans="1:18" s="161" customFormat="1" x14ac:dyDescent="0.2">
      <c r="A28" s="26"/>
      <c r="B28" s="26"/>
      <c r="C28" s="183">
        <v>4.7</v>
      </c>
      <c r="D28" s="168" t="s">
        <v>103</v>
      </c>
      <c r="E28" s="168" t="s">
        <v>48</v>
      </c>
      <c r="F28" s="169" t="s">
        <v>45</v>
      </c>
      <c r="G28" s="170">
        <v>1</v>
      </c>
      <c r="H28" s="171"/>
      <c r="I28" s="172"/>
      <c r="J28" s="172"/>
      <c r="K28" s="172"/>
      <c r="L28" s="172"/>
      <c r="M28" s="173">
        <f t="shared" si="18"/>
        <v>0</v>
      </c>
      <c r="N28" s="171">
        <f t="shared" si="19"/>
        <v>0</v>
      </c>
      <c r="O28" s="172">
        <f t="shared" si="20"/>
        <v>0</v>
      </c>
      <c r="P28" s="172">
        <f t="shared" si="21"/>
        <v>0</v>
      </c>
      <c r="Q28" s="174">
        <f t="shared" si="22"/>
        <v>0</v>
      </c>
      <c r="R28" s="175">
        <f t="shared" si="23"/>
        <v>0</v>
      </c>
    </row>
    <row r="29" spans="1:18" s="161" customFormat="1" x14ac:dyDescent="0.2">
      <c r="A29" s="26"/>
      <c r="B29" s="26"/>
      <c r="C29" s="183">
        <v>4.8</v>
      </c>
      <c r="D29" s="168" t="s">
        <v>104</v>
      </c>
      <c r="E29" s="168" t="s">
        <v>48</v>
      </c>
      <c r="F29" s="169" t="s">
        <v>45</v>
      </c>
      <c r="G29" s="170">
        <v>1</v>
      </c>
      <c r="H29" s="171"/>
      <c r="I29" s="172"/>
      <c r="J29" s="172"/>
      <c r="K29" s="172"/>
      <c r="L29" s="172"/>
      <c r="M29" s="173">
        <f t="shared" si="18"/>
        <v>0</v>
      </c>
      <c r="N29" s="171">
        <f t="shared" si="19"/>
        <v>0</v>
      </c>
      <c r="O29" s="172">
        <f t="shared" si="20"/>
        <v>0</v>
      </c>
      <c r="P29" s="172">
        <f t="shared" si="21"/>
        <v>0</v>
      </c>
      <c r="Q29" s="174">
        <f t="shared" si="22"/>
        <v>0</v>
      </c>
      <c r="R29" s="175">
        <f t="shared" si="23"/>
        <v>0</v>
      </c>
    </row>
    <row r="30" spans="1:18" s="161" customFormat="1" x14ac:dyDescent="0.2">
      <c r="A30" s="26"/>
      <c r="B30" s="26"/>
      <c r="C30" s="183">
        <v>4.9000000000000004</v>
      </c>
      <c r="D30" s="168" t="s">
        <v>105</v>
      </c>
      <c r="E30" s="168" t="s">
        <v>48</v>
      </c>
      <c r="F30" s="169" t="s">
        <v>51</v>
      </c>
      <c r="G30" s="170">
        <v>15</v>
      </c>
      <c r="H30" s="171"/>
      <c r="I30" s="172"/>
      <c r="J30" s="172"/>
      <c r="K30" s="172"/>
      <c r="L30" s="172"/>
      <c r="M30" s="173">
        <f t="shared" si="18"/>
        <v>0</v>
      </c>
      <c r="N30" s="171">
        <f t="shared" si="19"/>
        <v>0</v>
      </c>
      <c r="O30" s="172">
        <f t="shared" si="20"/>
        <v>0</v>
      </c>
      <c r="P30" s="172">
        <f t="shared" si="21"/>
        <v>0</v>
      </c>
      <c r="Q30" s="174">
        <f t="shared" si="22"/>
        <v>0</v>
      </c>
      <c r="R30" s="175">
        <f t="shared" si="23"/>
        <v>0</v>
      </c>
    </row>
    <row r="31" spans="1:18" s="161" customFormat="1" x14ac:dyDescent="0.2">
      <c r="A31" s="26"/>
      <c r="B31" s="26"/>
      <c r="C31" s="166">
        <v>5</v>
      </c>
      <c r="D31" s="167" t="s">
        <v>106</v>
      </c>
      <c r="E31" s="168" t="s">
        <v>48</v>
      </c>
      <c r="F31" s="169"/>
      <c r="G31" s="169"/>
      <c r="H31" s="171" t="s">
        <v>89</v>
      </c>
      <c r="I31" s="172" t="s">
        <v>89</v>
      </c>
      <c r="J31" s="172" t="s">
        <v>89</v>
      </c>
      <c r="K31" s="172" t="s">
        <v>89</v>
      </c>
      <c r="L31" s="172" t="s">
        <v>89</v>
      </c>
      <c r="M31" s="173" t="s">
        <v>89</v>
      </c>
      <c r="N31" s="171" t="s">
        <v>89</v>
      </c>
      <c r="O31" s="172" t="s">
        <v>89</v>
      </c>
      <c r="P31" s="172" t="s">
        <v>89</v>
      </c>
      <c r="Q31" s="174" t="s">
        <v>89</v>
      </c>
      <c r="R31" s="175" t="s">
        <v>89</v>
      </c>
    </row>
    <row r="32" spans="1:18" s="161" customFormat="1" x14ac:dyDescent="0.2">
      <c r="A32" s="26"/>
      <c r="B32" s="26"/>
      <c r="C32" s="183">
        <v>5.0999999999999996</v>
      </c>
      <c r="D32" s="168" t="s">
        <v>107</v>
      </c>
      <c r="E32" s="168" t="s">
        <v>48</v>
      </c>
      <c r="F32" s="169" t="s">
        <v>51</v>
      </c>
      <c r="G32" s="170">
        <v>20</v>
      </c>
      <c r="H32" s="171"/>
      <c r="I32" s="172"/>
      <c r="J32" s="172"/>
      <c r="K32" s="172"/>
      <c r="L32" s="172"/>
      <c r="M32" s="173">
        <f t="shared" ref="M32:M33" si="24">ROUND(J32+K32+L32,2)</f>
        <v>0</v>
      </c>
      <c r="N32" s="171">
        <f t="shared" ref="N32:N33" si="25">ROUND(H32*G32,2)</f>
        <v>0</v>
      </c>
      <c r="O32" s="172">
        <f t="shared" ref="O32:O33" si="26">ROUND(G32*J32,2)</f>
        <v>0</v>
      </c>
      <c r="P32" s="172">
        <f t="shared" ref="P32:P33" si="27">ROUND(G32*K32,2)</f>
        <v>0</v>
      </c>
      <c r="Q32" s="174">
        <f t="shared" ref="Q32:Q33" si="28">ROUND(G32*L32,2)</f>
        <v>0</v>
      </c>
      <c r="R32" s="175">
        <f t="shared" ref="R32:R33" si="29">SUM(O32:Q32)</f>
        <v>0</v>
      </c>
    </row>
    <row r="33" spans="1:18" s="161" customFormat="1" x14ac:dyDescent="0.2">
      <c r="A33" s="26"/>
      <c r="B33" s="26"/>
      <c r="C33" s="183">
        <v>5.2</v>
      </c>
      <c r="D33" s="168" t="s">
        <v>108</v>
      </c>
      <c r="E33" s="168" t="s">
        <v>48</v>
      </c>
      <c r="F33" s="169" t="s">
        <v>51</v>
      </c>
      <c r="G33" s="170">
        <v>15</v>
      </c>
      <c r="H33" s="171"/>
      <c r="I33" s="172"/>
      <c r="J33" s="172"/>
      <c r="K33" s="172"/>
      <c r="L33" s="172"/>
      <c r="M33" s="173">
        <f t="shared" si="24"/>
        <v>0</v>
      </c>
      <c r="N33" s="171">
        <f t="shared" si="25"/>
        <v>0</v>
      </c>
      <c r="O33" s="172">
        <f t="shared" si="26"/>
        <v>0</v>
      </c>
      <c r="P33" s="172">
        <f t="shared" si="27"/>
        <v>0</v>
      </c>
      <c r="Q33" s="174">
        <f t="shared" si="28"/>
        <v>0</v>
      </c>
      <c r="R33" s="175">
        <f t="shared" si="29"/>
        <v>0</v>
      </c>
    </row>
    <row r="34" spans="1:18" s="161" customFormat="1" x14ac:dyDescent="0.2">
      <c r="A34" s="26"/>
      <c r="B34" s="26"/>
      <c r="C34" s="183">
        <v>5.3</v>
      </c>
      <c r="D34" s="168" t="s">
        <v>109</v>
      </c>
      <c r="E34" s="168" t="s">
        <v>48</v>
      </c>
      <c r="F34" s="169" t="s">
        <v>45</v>
      </c>
      <c r="G34" s="170">
        <v>1</v>
      </c>
      <c r="H34" s="171" t="s">
        <v>89</v>
      </c>
      <c r="I34" s="172" t="s">
        <v>89</v>
      </c>
      <c r="J34" s="172" t="s">
        <v>89</v>
      </c>
      <c r="K34" s="172" t="s">
        <v>89</v>
      </c>
      <c r="L34" s="172" t="s">
        <v>89</v>
      </c>
      <c r="M34" s="173" t="s">
        <v>89</v>
      </c>
      <c r="N34" s="171" t="s">
        <v>89</v>
      </c>
      <c r="O34" s="172" t="s">
        <v>89</v>
      </c>
      <c r="P34" s="172" t="s">
        <v>89</v>
      </c>
      <c r="Q34" s="174" t="s">
        <v>89</v>
      </c>
      <c r="R34" s="175" t="s">
        <v>89</v>
      </c>
    </row>
    <row r="35" spans="1:18" s="161" customFormat="1" x14ac:dyDescent="0.2">
      <c r="A35" s="26"/>
      <c r="B35" s="26"/>
      <c r="C35" s="184" t="s">
        <v>142</v>
      </c>
      <c r="D35" s="168" t="s">
        <v>110</v>
      </c>
      <c r="E35" s="168" t="s">
        <v>48</v>
      </c>
      <c r="F35" s="169" t="s">
        <v>45</v>
      </c>
      <c r="G35" s="170">
        <v>1</v>
      </c>
      <c r="H35" s="171"/>
      <c r="I35" s="172"/>
      <c r="J35" s="172"/>
      <c r="K35" s="172"/>
      <c r="L35" s="172"/>
      <c r="M35" s="173">
        <f t="shared" ref="M35:M40" si="30">ROUND(J35+K35+L35,2)</f>
        <v>0</v>
      </c>
      <c r="N35" s="171">
        <f t="shared" ref="N35:N40" si="31">ROUND(H35*G35,2)</f>
        <v>0</v>
      </c>
      <c r="O35" s="172">
        <f t="shared" ref="O35:O40" si="32">ROUND(G35*J35,2)</f>
        <v>0</v>
      </c>
      <c r="P35" s="172">
        <f t="shared" ref="P35:P40" si="33">ROUND(G35*K35,2)</f>
        <v>0</v>
      </c>
      <c r="Q35" s="174">
        <f t="shared" ref="Q35:Q40" si="34">ROUND(G35*L35,2)</f>
        <v>0</v>
      </c>
      <c r="R35" s="175">
        <f t="shared" ref="R35:R40" si="35">SUM(O35:Q35)</f>
        <v>0</v>
      </c>
    </row>
    <row r="36" spans="1:18" s="161" customFormat="1" x14ac:dyDescent="0.2">
      <c r="A36" s="26"/>
      <c r="B36" s="26"/>
      <c r="C36" s="184" t="s">
        <v>143</v>
      </c>
      <c r="D36" s="168" t="s">
        <v>208</v>
      </c>
      <c r="E36" s="168" t="s">
        <v>48</v>
      </c>
      <c r="F36" s="169" t="s">
        <v>45</v>
      </c>
      <c r="G36" s="170">
        <v>1</v>
      </c>
      <c r="H36" s="171"/>
      <c r="I36" s="172"/>
      <c r="J36" s="172"/>
      <c r="K36" s="172"/>
      <c r="L36" s="172"/>
      <c r="M36" s="173">
        <f t="shared" si="30"/>
        <v>0</v>
      </c>
      <c r="N36" s="171">
        <f t="shared" si="31"/>
        <v>0</v>
      </c>
      <c r="O36" s="172">
        <f t="shared" si="32"/>
        <v>0</v>
      </c>
      <c r="P36" s="172">
        <f t="shared" si="33"/>
        <v>0</v>
      </c>
      <c r="Q36" s="174">
        <f t="shared" si="34"/>
        <v>0</v>
      </c>
      <c r="R36" s="175">
        <f t="shared" si="35"/>
        <v>0</v>
      </c>
    </row>
    <row r="37" spans="1:18" s="161" customFormat="1" x14ac:dyDescent="0.2">
      <c r="A37" s="26"/>
      <c r="B37" s="26"/>
      <c r="C37" s="184" t="s">
        <v>144</v>
      </c>
      <c r="D37" s="168" t="s">
        <v>111</v>
      </c>
      <c r="E37" s="168" t="s">
        <v>48</v>
      </c>
      <c r="F37" s="169" t="s">
        <v>45</v>
      </c>
      <c r="G37" s="170">
        <v>1</v>
      </c>
      <c r="H37" s="171"/>
      <c r="I37" s="172"/>
      <c r="J37" s="172"/>
      <c r="K37" s="172"/>
      <c r="L37" s="172"/>
      <c r="M37" s="173">
        <f t="shared" si="30"/>
        <v>0</v>
      </c>
      <c r="N37" s="171">
        <f t="shared" si="31"/>
        <v>0</v>
      </c>
      <c r="O37" s="172">
        <f t="shared" si="32"/>
        <v>0</v>
      </c>
      <c r="P37" s="172">
        <f t="shared" si="33"/>
        <v>0</v>
      </c>
      <c r="Q37" s="174">
        <f t="shared" si="34"/>
        <v>0</v>
      </c>
      <c r="R37" s="175">
        <f t="shared" si="35"/>
        <v>0</v>
      </c>
    </row>
    <row r="38" spans="1:18" s="161" customFormat="1" x14ac:dyDescent="0.2">
      <c r="A38" s="26"/>
      <c r="B38" s="26"/>
      <c r="C38" s="184" t="s">
        <v>145</v>
      </c>
      <c r="D38" s="168" t="s">
        <v>112</v>
      </c>
      <c r="E38" s="168" t="s">
        <v>48</v>
      </c>
      <c r="F38" s="169" t="s">
        <v>51</v>
      </c>
      <c r="G38" s="170">
        <v>65</v>
      </c>
      <c r="H38" s="171"/>
      <c r="I38" s="172"/>
      <c r="J38" s="172"/>
      <c r="K38" s="172"/>
      <c r="L38" s="172"/>
      <c r="M38" s="173">
        <f t="shared" si="30"/>
        <v>0</v>
      </c>
      <c r="N38" s="171">
        <f t="shared" si="31"/>
        <v>0</v>
      </c>
      <c r="O38" s="172">
        <f t="shared" si="32"/>
        <v>0</v>
      </c>
      <c r="P38" s="172">
        <f t="shared" si="33"/>
        <v>0</v>
      </c>
      <c r="Q38" s="174">
        <f t="shared" si="34"/>
        <v>0</v>
      </c>
      <c r="R38" s="175">
        <f t="shared" si="35"/>
        <v>0</v>
      </c>
    </row>
    <row r="39" spans="1:18" s="161" customFormat="1" x14ac:dyDescent="0.2">
      <c r="A39" s="26"/>
      <c r="B39" s="26"/>
      <c r="C39" s="184" t="s">
        <v>146</v>
      </c>
      <c r="D39" s="168" t="s">
        <v>113</v>
      </c>
      <c r="E39" s="168" t="s">
        <v>48</v>
      </c>
      <c r="F39" s="169" t="s">
        <v>45</v>
      </c>
      <c r="G39" s="170">
        <v>1</v>
      </c>
      <c r="H39" s="171"/>
      <c r="I39" s="172"/>
      <c r="J39" s="172"/>
      <c r="K39" s="172"/>
      <c r="L39" s="172"/>
      <c r="M39" s="173">
        <f t="shared" si="30"/>
        <v>0</v>
      </c>
      <c r="N39" s="171">
        <f t="shared" si="31"/>
        <v>0</v>
      </c>
      <c r="O39" s="172">
        <f t="shared" si="32"/>
        <v>0</v>
      </c>
      <c r="P39" s="172">
        <f t="shared" si="33"/>
        <v>0</v>
      </c>
      <c r="Q39" s="174">
        <f t="shared" si="34"/>
        <v>0</v>
      </c>
      <c r="R39" s="175">
        <f t="shared" si="35"/>
        <v>0</v>
      </c>
    </row>
    <row r="40" spans="1:18" s="161" customFormat="1" ht="25.5" x14ac:dyDescent="0.2">
      <c r="A40" s="26"/>
      <c r="B40" s="26"/>
      <c r="C40" s="184">
        <v>5.4</v>
      </c>
      <c r="D40" s="168" t="s">
        <v>114</v>
      </c>
      <c r="E40" s="168" t="s">
        <v>96</v>
      </c>
      <c r="F40" s="169" t="s">
        <v>45</v>
      </c>
      <c r="G40" s="170">
        <v>1</v>
      </c>
      <c r="H40" s="171"/>
      <c r="I40" s="172"/>
      <c r="J40" s="172"/>
      <c r="K40" s="172"/>
      <c r="L40" s="172"/>
      <c r="M40" s="173">
        <f t="shared" si="30"/>
        <v>0</v>
      </c>
      <c r="N40" s="171">
        <f t="shared" si="31"/>
        <v>0</v>
      </c>
      <c r="O40" s="172">
        <f t="shared" si="32"/>
        <v>0</v>
      </c>
      <c r="P40" s="172">
        <f t="shared" si="33"/>
        <v>0</v>
      </c>
      <c r="Q40" s="174">
        <f t="shared" si="34"/>
        <v>0</v>
      </c>
      <c r="R40" s="175">
        <f t="shared" si="35"/>
        <v>0</v>
      </c>
    </row>
    <row r="41" spans="1:18" s="161" customFormat="1" ht="25.5" x14ac:dyDescent="0.2">
      <c r="A41" s="26"/>
      <c r="B41" s="26"/>
      <c r="C41" s="184" t="s">
        <v>147</v>
      </c>
      <c r="D41" s="168" t="s">
        <v>115</v>
      </c>
      <c r="E41" s="168" t="s">
        <v>96</v>
      </c>
      <c r="F41" s="169"/>
      <c r="G41" s="169"/>
      <c r="H41" s="171" t="s">
        <v>89</v>
      </c>
      <c r="I41" s="172" t="s">
        <v>89</v>
      </c>
      <c r="J41" s="172" t="s">
        <v>89</v>
      </c>
      <c r="K41" s="172" t="s">
        <v>89</v>
      </c>
      <c r="L41" s="172" t="s">
        <v>89</v>
      </c>
      <c r="M41" s="173" t="s">
        <v>89</v>
      </c>
      <c r="N41" s="171" t="s">
        <v>89</v>
      </c>
      <c r="O41" s="172" t="s">
        <v>89</v>
      </c>
      <c r="P41" s="172" t="s">
        <v>89</v>
      </c>
      <c r="Q41" s="174" t="s">
        <v>89</v>
      </c>
      <c r="R41" s="175" t="s">
        <v>89</v>
      </c>
    </row>
    <row r="42" spans="1:18" s="161" customFormat="1" ht="25.5" x14ac:dyDescent="0.2">
      <c r="A42" s="26"/>
      <c r="B42" s="26"/>
      <c r="C42" s="184" t="s">
        <v>148</v>
      </c>
      <c r="D42" s="168" t="s">
        <v>116</v>
      </c>
      <c r="E42" s="168" t="s">
        <v>96</v>
      </c>
      <c r="F42" s="169" t="s">
        <v>45</v>
      </c>
      <c r="G42" s="170">
        <v>1</v>
      </c>
      <c r="H42" s="171"/>
      <c r="I42" s="172"/>
      <c r="J42" s="172"/>
      <c r="K42" s="172"/>
      <c r="L42" s="172"/>
      <c r="M42" s="173">
        <f t="shared" ref="M42:M44" si="36">ROUND(J42+K42+L42,2)</f>
        <v>0</v>
      </c>
      <c r="N42" s="171">
        <f t="shared" ref="N42:N44" si="37">ROUND(H42*G42,2)</f>
        <v>0</v>
      </c>
      <c r="O42" s="172">
        <f t="shared" ref="O42:O44" si="38">ROUND(G42*J42,2)</f>
        <v>0</v>
      </c>
      <c r="P42" s="172">
        <f t="shared" ref="P42:P44" si="39">ROUND(G42*K42,2)</f>
        <v>0</v>
      </c>
      <c r="Q42" s="174">
        <f t="shared" ref="Q42:Q44" si="40">ROUND(G42*L42,2)</f>
        <v>0</v>
      </c>
      <c r="R42" s="175">
        <f t="shared" ref="R42:R44" si="41">SUM(O42:Q42)</f>
        <v>0</v>
      </c>
    </row>
    <row r="43" spans="1:18" s="161" customFormat="1" ht="25.5" x14ac:dyDescent="0.2">
      <c r="A43" s="26"/>
      <c r="B43" s="26"/>
      <c r="C43" s="184" t="s">
        <v>149</v>
      </c>
      <c r="D43" s="168" t="s">
        <v>117</v>
      </c>
      <c r="E43" s="168" t="s">
        <v>96</v>
      </c>
      <c r="F43" s="169" t="s">
        <v>118</v>
      </c>
      <c r="G43" s="170">
        <v>1</v>
      </c>
      <c r="H43" s="171"/>
      <c r="I43" s="172"/>
      <c r="J43" s="172"/>
      <c r="K43" s="172"/>
      <c r="L43" s="172"/>
      <c r="M43" s="173">
        <f t="shared" si="36"/>
        <v>0</v>
      </c>
      <c r="N43" s="171">
        <f t="shared" si="37"/>
        <v>0</v>
      </c>
      <c r="O43" s="172">
        <f t="shared" si="38"/>
        <v>0</v>
      </c>
      <c r="P43" s="172">
        <f t="shared" si="39"/>
        <v>0</v>
      </c>
      <c r="Q43" s="174">
        <f t="shared" si="40"/>
        <v>0</v>
      </c>
      <c r="R43" s="175">
        <f t="shared" si="41"/>
        <v>0</v>
      </c>
    </row>
    <row r="44" spans="1:18" s="161" customFormat="1" ht="25.5" x14ac:dyDescent="0.2">
      <c r="A44" s="26"/>
      <c r="B44" s="26"/>
      <c r="C44" s="184" t="s">
        <v>150</v>
      </c>
      <c r="D44" s="168" t="s">
        <v>119</v>
      </c>
      <c r="E44" s="168" t="s">
        <v>96</v>
      </c>
      <c r="F44" s="169" t="s">
        <v>54</v>
      </c>
      <c r="G44" s="170">
        <v>1</v>
      </c>
      <c r="H44" s="171"/>
      <c r="I44" s="172"/>
      <c r="J44" s="172"/>
      <c r="K44" s="172"/>
      <c r="L44" s="172"/>
      <c r="M44" s="173">
        <f t="shared" si="36"/>
        <v>0</v>
      </c>
      <c r="N44" s="171">
        <f t="shared" si="37"/>
        <v>0</v>
      </c>
      <c r="O44" s="172">
        <f t="shared" si="38"/>
        <v>0</v>
      </c>
      <c r="P44" s="172">
        <f t="shared" si="39"/>
        <v>0</v>
      </c>
      <c r="Q44" s="174">
        <f t="shared" si="40"/>
        <v>0</v>
      </c>
      <c r="R44" s="175">
        <f t="shared" si="41"/>
        <v>0</v>
      </c>
    </row>
    <row r="45" spans="1:18" s="161" customFormat="1" x14ac:dyDescent="0.2">
      <c r="A45" s="26"/>
      <c r="B45" s="26"/>
      <c r="C45" s="184" t="s">
        <v>151</v>
      </c>
      <c r="D45" s="168" t="s">
        <v>209</v>
      </c>
      <c r="E45" s="168" t="s">
        <v>48</v>
      </c>
      <c r="F45" s="169" t="s">
        <v>45</v>
      </c>
      <c r="G45" s="170">
        <v>1</v>
      </c>
      <c r="H45" s="171" t="s">
        <v>89</v>
      </c>
      <c r="I45" s="172" t="s">
        <v>89</v>
      </c>
      <c r="J45" s="172" t="s">
        <v>89</v>
      </c>
      <c r="K45" s="172" t="s">
        <v>89</v>
      </c>
      <c r="L45" s="172" t="s">
        <v>89</v>
      </c>
      <c r="M45" s="173" t="s">
        <v>89</v>
      </c>
      <c r="N45" s="171" t="s">
        <v>89</v>
      </c>
      <c r="O45" s="172" t="s">
        <v>89</v>
      </c>
      <c r="P45" s="172" t="s">
        <v>89</v>
      </c>
      <c r="Q45" s="174" t="s">
        <v>89</v>
      </c>
      <c r="R45" s="175" t="s">
        <v>89</v>
      </c>
    </row>
    <row r="46" spans="1:18" s="161" customFormat="1" x14ac:dyDescent="0.2">
      <c r="A46" s="26"/>
      <c r="B46" s="26"/>
      <c r="C46" s="184" t="s">
        <v>152</v>
      </c>
      <c r="D46" s="168" t="s">
        <v>120</v>
      </c>
      <c r="E46" s="168" t="s">
        <v>48</v>
      </c>
      <c r="F46" s="169" t="s">
        <v>45</v>
      </c>
      <c r="G46" s="170">
        <v>1</v>
      </c>
      <c r="H46" s="171"/>
      <c r="I46" s="172"/>
      <c r="J46" s="172"/>
      <c r="K46" s="172"/>
      <c r="L46" s="172"/>
      <c r="M46" s="173">
        <f t="shared" ref="M46:M50" si="42">ROUND(J46+K46+L46,2)</f>
        <v>0</v>
      </c>
      <c r="N46" s="171">
        <f t="shared" ref="N46:N50" si="43">ROUND(H46*G46,2)</f>
        <v>0</v>
      </c>
      <c r="O46" s="172">
        <f t="shared" ref="O46:O50" si="44">ROUND(G46*J46,2)</f>
        <v>0</v>
      </c>
      <c r="P46" s="172">
        <f t="shared" ref="P46:P50" si="45">ROUND(G46*K46,2)</f>
        <v>0</v>
      </c>
      <c r="Q46" s="174">
        <f t="shared" ref="Q46:Q50" si="46">ROUND(G46*L46,2)</f>
        <v>0</v>
      </c>
      <c r="R46" s="175">
        <f t="shared" ref="R46:R50" si="47">SUM(O46:Q46)</f>
        <v>0</v>
      </c>
    </row>
    <row r="47" spans="1:18" s="161" customFormat="1" x14ac:dyDescent="0.2">
      <c r="A47" s="26"/>
      <c r="B47" s="26"/>
      <c r="C47" s="184" t="s">
        <v>153</v>
      </c>
      <c r="D47" s="168" t="s">
        <v>121</v>
      </c>
      <c r="E47" s="168" t="s">
        <v>48</v>
      </c>
      <c r="F47" s="169" t="s">
        <v>45</v>
      </c>
      <c r="G47" s="170">
        <v>1</v>
      </c>
      <c r="H47" s="171"/>
      <c r="I47" s="172"/>
      <c r="J47" s="172"/>
      <c r="K47" s="172"/>
      <c r="L47" s="172"/>
      <c r="M47" s="173">
        <f t="shared" si="42"/>
        <v>0</v>
      </c>
      <c r="N47" s="171">
        <f t="shared" si="43"/>
        <v>0</v>
      </c>
      <c r="O47" s="172">
        <f t="shared" si="44"/>
        <v>0</v>
      </c>
      <c r="P47" s="172">
        <f t="shared" si="45"/>
        <v>0</v>
      </c>
      <c r="Q47" s="174">
        <f t="shared" si="46"/>
        <v>0</v>
      </c>
      <c r="R47" s="175">
        <f t="shared" si="47"/>
        <v>0</v>
      </c>
    </row>
    <row r="48" spans="1:18" s="161" customFormat="1" x14ac:dyDescent="0.2">
      <c r="A48" s="26"/>
      <c r="B48" s="26"/>
      <c r="C48" s="184" t="s">
        <v>154</v>
      </c>
      <c r="D48" s="168" t="s">
        <v>122</v>
      </c>
      <c r="E48" s="168" t="s">
        <v>48</v>
      </c>
      <c r="F48" s="169" t="s">
        <v>45</v>
      </c>
      <c r="G48" s="170">
        <v>1</v>
      </c>
      <c r="H48" s="171"/>
      <c r="I48" s="172"/>
      <c r="J48" s="172"/>
      <c r="K48" s="172"/>
      <c r="L48" s="172"/>
      <c r="M48" s="173">
        <f t="shared" si="42"/>
        <v>0</v>
      </c>
      <c r="N48" s="171">
        <f t="shared" si="43"/>
        <v>0</v>
      </c>
      <c r="O48" s="172">
        <f t="shared" si="44"/>
        <v>0</v>
      </c>
      <c r="P48" s="172">
        <f t="shared" si="45"/>
        <v>0</v>
      </c>
      <c r="Q48" s="174">
        <f t="shared" si="46"/>
        <v>0</v>
      </c>
      <c r="R48" s="175">
        <f t="shared" si="47"/>
        <v>0</v>
      </c>
    </row>
    <row r="49" spans="1:18" s="161" customFormat="1" x14ac:dyDescent="0.2">
      <c r="A49" s="26"/>
      <c r="B49" s="26"/>
      <c r="C49" s="184" t="s">
        <v>155</v>
      </c>
      <c r="D49" s="168" t="s">
        <v>123</v>
      </c>
      <c r="E49" s="168" t="s">
        <v>48</v>
      </c>
      <c r="F49" s="169" t="s">
        <v>54</v>
      </c>
      <c r="G49" s="170">
        <v>8</v>
      </c>
      <c r="H49" s="171"/>
      <c r="I49" s="172"/>
      <c r="J49" s="172"/>
      <c r="K49" s="172"/>
      <c r="L49" s="172"/>
      <c r="M49" s="173">
        <f t="shared" si="42"/>
        <v>0</v>
      </c>
      <c r="N49" s="171">
        <f t="shared" si="43"/>
        <v>0</v>
      </c>
      <c r="O49" s="172">
        <f t="shared" si="44"/>
        <v>0</v>
      </c>
      <c r="P49" s="172">
        <f t="shared" si="45"/>
        <v>0</v>
      </c>
      <c r="Q49" s="174">
        <f t="shared" si="46"/>
        <v>0</v>
      </c>
      <c r="R49" s="175">
        <f t="shared" si="47"/>
        <v>0</v>
      </c>
    </row>
    <row r="50" spans="1:18" s="161" customFormat="1" x14ac:dyDescent="0.2">
      <c r="A50" s="26"/>
      <c r="B50" s="26"/>
      <c r="C50" s="184" t="s">
        <v>156</v>
      </c>
      <c r="D50" s="168" t="s">
        <v>210</v>
      </c>
      <c r="E50" s="168" t="s">
        <v>48</v>
      </c>
      <c r="F50" s="169" t="s">
        <v>51</v>
      </c>
      <c r="G50" s="170">
        <v>108</v>
      </c>
      <c r="H50" s="171"/>
      <c r="I50" s="172"/>
      <c r="J50" s="172"/>
      <c r="K50" s="172"/>
      <c r="L50" s="172"/>
      <c r="M50" s="173">
        <f t="shared" si="42"/>
        <v>0</v>
      </c>
      <c r="N50" s="171">
        <f t="shared" si="43"/>
        <v>0</v>
      </c>
      <c r="O50" s="172">
        <f t="shared" si="44"/>
        <v>0</v>
      </c>
      <c r="P50" s="172">
        <f t="shared" si="45"/>
        <v>0</v>
      </c>
      <c r="Q50" s="174">
        <f t="shared" si="46"/>
        <v>0</v>
      </c>
      <c r="R50" s="175">
        <f t="shared" si="47"/>
        <v>0</v>
      </c>
    </row>
    <row r="51" spans="1:18" s="161" customFormat="1" ht="25.5" x14ac:dyDescent="0.2">
      <c r="A51" s="26"/>
      <c r="B51" s="26"/>
      <c r="C51" s="184" t="s">
        <v>157</v>
      </c>
      <c r="D51" s="168" t="s">
        <v>124</v>
      </c>
      <c r="E51" s="168" t="s">
        <v>96</v>
      </c>
      <c r="F51" s="169"/>
      <c r="G51" s="169"/>
      <c r="H51" s="171" t="s">
        <v>89</v>
      </c>
      <c r="I51" s="172" t="s">
        <v>89</v>
      </c>
      <c r="J51" s="172" t="s">
        <v>89</v>
      </c>
      <c r="K51" s="172" t="s">
        <v>89</v>
      </c>
      <c r="L51" s="172" t="s">
        <v>89</v>
      </c>
      <c r="M51" s="173" t="s">
        <v>89</v>
      </c>
      <c r="N51" s="171" t="s">
        <v>89</v>
      </c>
      <c r="O51" s="172" t="s">
        <v>89</v>
      </c>
      <c r="P51" s="172" t="s">
        <v>89</v>
      </c>
      <c r="Q51" s="174" t="s">
        <v>89</v>
      </c>
      <c r="R51" s="175" t="s">
        <v>89</v>
      </c>
    </row>
    <row r="52" spans="1:18" s="161" customFormat="1" ht="25.5" x14ac:dyDescent="0.2">
      <c r="A52" s="26"/>
      <c r="B52" s="26"/>
      <c r="C52" s="184" t="s">
        <v>158</v>
      </c>
      <c r="D52" s="168" t="s">
        <v>125</v>
      </c>
      <c r="E52" s="168" t="s">
        <v>96</v>
      </c>
      <c r="F52" s="169" t="s">
        <v>54</v>
      </c>
      <c r="G52" s="170">
        <v>1</v>
      </c>
      <c r="H52" s="171"/>
      <c r="I52" s="172"/>
      <c r="J52" s="172"/>
      <c r="K52" s="172"/>
      <c r="L52" s="172"/>
      <c r="M52" s="173">
        <f t="shared" ref="M52:M56" si="48">ROUND(J52+K52+L52,2)</f>
        <v>0</v>
      </c>
      <c r="N52" s="171">
        <f t="shared" ref="N52:N56" si="49">ROUND(H52*G52,2)</f>
        <v>0</v>
      </c>
      <c r="O52" s="172">
        <f t="shared" ref="O52:O56" si="50">ROUND(G52*J52,2)</f>
        <v>0</v>
      </c>
      <c r="P52" s="172">
        <f t="shared" ref="P52:P56" si="51">ROUND(G52*K52,2)</f>
        <v>0</v>
      </c>
      <c r="Q52" s="174">
        <f t="shared" ref="Q52:Q56" si="52">ROUND(G52*L52,2)</f>
        <v>0</v>
      </c>
      <c r="R52" s="175">
        <f t="shared" ref="R52:R56" si="53">SUM(O52:Q52)</f>
        <v>0</v>
      </c>
    </row>
    <row r="53" spans="1:18" s="161" customFormat="1" ht="25.5" x14ac:dyDescent="0.2">
      <c r="A53" s="26"/>
      <c r="B53" s="26"/>
      <c r="C53" s="184" t="s">
        <v>159</v>
      </c>
      <c r="D53" s="168" t="s">
        <v>126</v>
      </c>
      <c r="E53" s="168" t="s">
        <v>96</v>
      </c>
      <c r="F53" s="169" t="s">
        <v>54</v>
      </c>
      <c r="G53" s="170">
        <v>1</v>
      </c>
      <c r="H53" s="171"/>
      <c r="I53" s="172"/>
      <c r="J53" s="172"/>
      <c r="K53" s="172"/>
      <c r="L53" s="172"/>
      <c r="M53" s="173">
        <f t="shared" si="48"/>
        <v>0</v>
      </c>
      <c r="N53" s="171">
        <f t="shared" si="49"/>
        <v>0</v>
      </c>
      <c r="O53" s="172">
        <f t="shared" si="50"/>
        <v>0</v>
      </c>
      <c r="P53" s="172">
        <f t="shared" si="51"/>
        <v>0</v>
      </c>
      <c r="Q53" s="174">
        <f t="shared" si="52"/>
        <v>0</v>
      </c>
      <c r="R53" s="175">
        <f t="shared" si="53"/>
        <v>0</v>
      </c>
    </row>
    <row r="54" spans="1:18" s="161" customFormat="1" ht="25.5" x14ac:dyDescent="0.2">
      <c r="A54" s="26"/>
      <c r="B54" s="26"/>
      <c r="C54" s="184" t="s">
        <v>160</v>
      </c>
      <c r="D54" s="168" t="s">
        <v>127</v>
      </c>
      <c r="E54" s="168" t="s">
        <v>96</v>
      </c>
      <c r="F54" s="169" t="s">
        <v>45</v>
      </c>
      <c r="G54" s="170">
        <v>1</v>
      </c>
      <c r="H54" s="171"/>
      <c r="I54" s="172"/>
      <c r="J54" s="172"/>
      <c r="K54" s="172"/>
      <c r="L54" s="172"/>
      <c r="M54" s="173">
        <f t="shared" si="48"/>
        <v>0</v>
      </c>
      <c r="N54" s="171">
        <f t="shared" si="49"/>
        <v>0</v>
      </c>
      <c r="O54" s="172">
        <f t="shared" si="50"/>
        <v>0</v>
      </c>
      <c r="P54" s="172">
        <f t="shared" si="51"/>
        <v>0</v>
      </c>
      <c r="Q54" s="174">
        <f t="shared" si="52"/>
        <v>0</v>
      </c>
      <c r="R54" s="175">
        <f t="shared" si="53"/>
        <v>0</v>
      </c>
    </row>
    <row r="55" spans="1:18" s="161" customFormat="1" ht="25.5" x14ac:dyDescent="0.2">
      <c r="A55" s="26"/>
      <c r="B55" s="26"/>
      <c r="C55" s="184" t="s">
        <v>161</v>
      </c>
      <c r="D55" s="168" t="s">
        <v>218</v>
      </c>
      <c r="E55" s="168" t="s">
        <v>48</v>
      </c>
      <c r="F55" s="169" t="s">
        <v>128</v>
      </c>
      <c r="G55" s="170">
        <v>170</v>
      </c>
      <c r="H55" s="171"/>
      <c r="I55" s="172"/>
      <c r="J55" s="172"/>
      <c r="K55" s="172"/>
      <c r="L55" s="172"/>
      <c r="M55" s="173">
        <f t="shared" si="48"/>
        <v>0</v>
      </c>
      <c r="N55" s="171">
        <f t="shared" si="49"/>
        <v>0</v>
      </c>
      <c r="O55" s="172">
        <f t="shared" si="50"/>
        <v>0</v>
      </c>
      <c r="P55" s="172">
        <f t="shared" si="51"/>
        <v>0</v>
      </c>
      <c r="Q55" s="174">
        <f t="shared" si="52"/>
        <v>0</v>
      </c>
      <c r="R55" s="175">
        <f t="shared" si="53"/>
        <v>0</v>
      </c>
    </row>
    <row r="56" spans="1:18" s="161" customFormat="1" x14ac:dyDescent="0.2">
      <c r="A56" s="26"/>
      <c r="B56" s="26"/>
      <c r="C56" s="184" t="s">
        <v>162</v>
      </c>
      <c r="D56" s="168" t="s">
        <v>129</v>
      </c>
      <c r="E56" s="168" t="s">
        <v>48</v>
      </c>
      <c r="F56" s="169" t="s">
        <v>128</v>
      </c>
      <c r="G56" s="170">
        <v>240</v>
      </c>
      <c r="H56" s="171"/>
      <c r="I56" s="172"/>
      <c r="J56" s="172"/>
      <c r="K56" s="172"/>
      <c r="L56" s="172"/>
      <c r="M56" s="173">
        <f t="shared" si="48"/>
        <v>0</v>
      </c>
      <c r="N56" s="171">
        <f t="shared" si="49"/>
        <v>0</v>
      </c>
      <c r="O56" s="172">
        <f t="shared" si="50"/>
        <v>0</v>
      </c>
      <c r="P56" s="172">
        <f t="shared" si="51"/>
        <v>0</v>
      </c>
      <c r="Q56" s="174">
        <f t="shared" si="52"/>
        <v>0</v>
      </c>
      <c r="R56" s="175">
        <f t="shared" si="53"/>
        <v>0</v>
      </c>
    </row>
    <row r="57" spans="1:18" s="161" customFormat="1" x14ac:dyDescent="0.2">
      <c r="A57" s="26"/>
      <c r="B57" s="26"/>
      <c r="C57" s="185" t="s">
        <v>163</v>
      </c>
      <c r="D57" s="167" t="s">
        <v>204</v>
      </c>
      <c r="E57" s="168"/>
      <c r="F57" s="169"/>
      <c r="G57" s="169"/>
      <c r="H57" s="171" t="s">
        <v>89</v>
      </c>
      <c r="I57" s="172" t="s">
        <v>89</v>
      </c>
      <c r="J57" s="172" t="s">
        <v>89</v>
      </c>
      <c r="K57" s="172" t="s">
        <v>89</v>
      </c>
      <c r="L57" s="172" t="s">
        <v>89</v>
      </c>
      <c r="M57" s="173" t="s">
        <v>89</v>
      </c>
      <c r="N57" s="171" t="s">
        <v>89</v>
      </c>
      <c r="O57" s="172" t="s">
        <v>89</v>
      </c>
      <c r="P57" s="172" t="s">
        <v>89</v>
      </c>
      <c r="Q57" s="174" t="s">
        <v>89</v>
      </c>
      <c r="R57" s="175" t="s">
        <v>89</v>
      </c>
    </row>
    <row r="58" spans="1:18" s="161" customFormat="1" x14ac:dyDescent="0.2">
      <c r="A58" s="26"/>
      <c r="B58" s="26"/>
      <c r="C58" s="184" t="s">
        <v>164</v>
      </c>
      <c r="D58" s="168" t="s">
        <v>130</v>
      </c>
      <c r="E58" s="168" t="s">
        <v>48</v>
      </c>
      <c r="F58" s="169" t="s">
        <v>51</v>
      </c>
      <c r="G58" s="170">
        <v>95</v>
      </c>
      <c r="H58" s="171"/>
      <c r="I58" s="172"/>
      <c r="J58" s="172"/>
      <c r="K58" s="172"/>
      <c r="L58" s="172"/>
      <c r="M58" s="173">
        <f t="shared" ref="M58" si="54">ROUND(J58+K58+L58,2)</f>
        <v>0</v>
      </c>
      <c r="N58" s="171">
        <f t="shared" ref="N58" si="55">ROUND(H58*G58,2)</f>
        <v>0</v>
      </c>
      <c r="O58" s="172">
        <f t="shared" ref="O58" si="56">ROUND(G58*J58,2)</f>
        <v>0</v>
      </c>
      <c r="P58" s="172">
        <f t="shared" ref="P58" si="57">ROUND(G58*K58,2)</f>
        <v>0</v>
      </c>
      <c r="Q58" s="174">
        <f t="shared" ref="Q58" si="58">ROUND(G58*L58,2)</f>
        <v>0</v>
      </c>
      <c r="R58" s="175">
        <f t="shared" ref="R58" si="59">SUM(O58:Q58)</f>
        <v>0</v>
      </c>
    </row>
    <row r="59" spans="1:18" s="161" customFormat="1" x14ac:dyDescent="0.2">
      <c r="A59" s="26"/>
      <c r="B59" s="26"/>
      <c r="C59" s="184" t="s">
        <v>165</v>
      </c>
      <c r="D59" s="168" t="s">
        <v>211</v>
      </c>
      <c r="E59" s="168" t="s">
        <v>48</v>
      </c>
      <c r="F59" s="169" t="s">
        <v>45</v>
      </c>
      <c r="G59" s="170">
        <v>1</v>
      </c>
      <c r="H59" s="171" t="s">
        <v>89</v>
      </c>
      <c r="I59" s="172" t="s">
        <v>89</v>
      </c>
      <c r="J59" s="172" t="s">
        <v>89</v>
      </c>
      <c r="K59" s="172" t="s">
        <v>89</v>
      </c>
      <c r="L59" s="172" t="s">
        <v>89</v>
      </c>
      <c r="M59" s="173" t="s">
        <v>89</v>
      </c>
      <c r="N59" s="171" t="s">
        <v>89</v>
      </c>
      <c r="O59" s="172" t="s">
        <v>89</v>
      </c>
      <c r="P59" s="172" t="s">
        <v>89</v>
      </c>
      <c r="Q59" s="174" t="s">
        <v>89</v>
      </c>
      <c r="R59" s="175" t="s">
        <v>89</v>
      </c>
    </row>
    <row r="60" spans="1:18" s="161" customFormat="1" x14ac:dyDescent="0.2">
      <c r="A60" s="26"/>
      <c r="B60" s="26"/>
      <c r="C60" s="184" t="s">
        <v>166</v>
      </c>
      <c r="D60" s="168" t="s">
        <v>110</v>
      </c>
      <c r="E60" s="168" t="s">
        <v>48</v>
      </c>
      <c r="F60" s="169" t="s">
        <v>45</v>
      </c>
      <c r="G60" s="170">
        <v>1</v>
      </c>
      <c r="H60" s="171"/>
      <c r="I60" s="172"/>
      <c r="J60" s="172"/>
      <c r="K60" s="172"/>
      <c r="L60" s="172"/>
      <c r="M60" s="173">
        <f t="shared" ref="M60:M65" si="60">ROUND(J60+K60+L60,2)</f>
        <v>0</v>
      </c>
      <c r="N60" s="171">
        <f t="shared" ref="N60:N65" si="61">ROUND(H60*G60,2)</f>
        <v>0</v>
      </c>
      <c r="O60" s="172">
        <f t="shared" ref="O60:O65" si="62">ROUND(G60*J60,2)</f>
        <v>0</v>
      </c>
      <c r="P60" s="172">
        <f t="shared" ref="P60:P65" si="63">ROUND(G60*K60,2)</f>
        <v>0</v>
      </c>
      <c r="Q60" s="174">
        <f t="shared" ref="Q60:Q65" si="64">ROUND(G60*L60,2)</f>
        <v>0</v>
      </c>
      <c r="R60" s="175">
        <f t="shared" ref="R60:R65" si="65">SUM(O60:Q60)</f>
        <v>0</v>
      </c>
    </row>
    <row r="61" spans="1:18" s="161" customFormat="1" x14ac:dyDescent="0.2">
      <c r="A61" s="26"/>
      <c r="B61" s="26"/>
      <c r="C61" s="184" t="s">
        <v>167</v>
      </c>
      <c r="D61" s="168" t="s">
        <v>207</v>
      </c>
      <c r="E61" s="168" t="s">
        <v>48</v>
      </c>
      <c r="F61" s="169" t="s">
        <v>45</v>
      </c>
      <c r="G61" s="170">
        <v>1</v>
      </c>
      <c r="H61" s="171"/>
      <c r="I61" s="172"/>
      <c r="J61" s="172"/>
      <c r="K61" s="172"/>
      <c r="L61" s="172"/>
      <c r="M61" s="173">
        <f t="shared" si="60"/>
        <v>0</v>
      </c>
      <c r="N61" s="171">
        <f t="shared" si="61"/>
        <v>0</v>
      </c>
      <c r="O61" s="172">
        <f t="shared" si="62"/>
        <v>0</v>
      </c>
      <c r="P61" s="172">
        <f t="shared" si="63"/>
        <v>0</v>
      </c>
      <c r="Q61" s="174">
        <f t="shared" si="64"/>
        <v>0</v>
      </c>
      <c r="R61" s="175">
        <f t="shared" si="65"/>
        <v>0</v>
      </c>
    </row>
    <row r="62" spans="1:18" s="161" customFormat="1" x14ac:dyDescent="0.2">
      <c r="A62" s="26"/>
      <c r="B62" s="26"/>
      <c r="C62" s="184" t="s">
        <v>168</v>
      </c>
      <c r="D62" s="168" t="s">
        <v>111</v>
      </c>
      <c r="E62" s="168" t="s">
        <v>48</v>
      </c>
      <c r="F62" s="169" t="s">
        <v>45</v>
      </c>
      <c r="G62" s="170">
        <v>1</v>
      </c>
      <c r="H62" s="171"/>
      <c r="I62" s="172"/>
      <c r="J62" s="172"/>
      <c r="K62" s="172"/>
      <c r="L62" s="172"/>
      <c r="M62" s="173">
        <f t="shared" si="60"/>
        <v>0</v>
      </c>
      <c r="N62" s="171">
        <f t="shared" si="61"/>
        <v>0</v>
      </c>
      <c r="O62" s="172">
        <f t="shared" si="62"/>
        <v>0</v>
      </c>
      <c r="P62" s="172">
        <f t="shared" si="63"/>
        <v>0</v>
      </c>
      <c r="Q62" s="174">
        <f t="shared" si="64"/>
        <v>0</v>
      </c>
      <c r="R62" s="175">
        <f t="shared" si="65"/>
        <v>0</v>
      </c>
    </row>
    <row r="63" spans="1:18" s="161" customFormat="1" x14ac:dyDescent="0.2">
      <c r="A63" s="26"/>
      <c r="B63" s="26"/>
      <c r="C63" s="184" t="s">
        <v>169</v>
      </c>
      <c r="D63" s="168" t="s">
        <v>212</v>
      </c>
      <c r="E63" s="168" t="s">
        <v>48</v>
      </c>
      <c r="F63" s="169" t="s">
        <v>51</v>
      </c>
      <c r="G63" s="170">
        <v>40</v>
      </c>
      <c r="H63" s="171"/>
      <c r="I63" s="172"/>
      <c r="J63" s="172"/>
      <c r="K63" s="172"/>
      <c r="L63" s="172"/>
      <c r="M63" s="173">
        <f t="shared" si="60"/>
        <v>0</v>
      </c>
      <c r="N63" s="171">
        <f t="shared" si="61"/>
        <v>0</v>
      </c>
      <c r="O63" s="172">
        <f t="shared" si="62"/>
        <v>0</v>
      </c>
      <c r="P63" s="172">
        <f t="shared" si="63"/>
        <v>0</v>
      </c>
      <c r="Q63" s="174">
        <f t="shared" si="64"/>
        <v>0</v>
      </c>
      <c r="R63" s="175">
        <f t="shared" si="65"/>
        <v>0</v>
      </c>
    </row>
    <row r="64" spans="1:18" s="161" customFormat="1" x14ac:dyDescent="0.2">
      <c r="A64" s="26"/>
      <c r="B64" s="26"/>
      <c r="C64" s="184" t="s">
        <v>170</v>
      </c>
      <c r="D64" s="168" t="s">
        <v>113</v>
      </c>
      <c r="E64" s="168" t="s">
        <v>48</v>
      </c>
      <c r="F64" s="169" t="s">
        <v>51</v>
      </c>
      <c r="G64" s="170">
        <v>20</v>
      </c>
      <c r="H64" s="171"/>
      <c r="I64" s="172"/>
      <c r="J64" s="172"/>
      <c r="K64" s="172"/>
      <c r="L64" s="172"/>
      <c r="M64" s="173">
        <f t="shared" si="60"/>
        <v>0</v>
      </c>
      <c r="N64" s="171">
        <f t="shared" si="61"/>
        <v>0</v>
      </c>
      <c r="O64" s="172">
        <f t="shared" si="62"/>
        <v>0</v>
      </c>
      <c r="P64" s="172">
        <f t="shared" si="63"/>
        <v>0</v>
      </c>
      <c r="Q64" s="174">
        <f t="shared" si="64"/>
        <v>0</v>
      </c>
      <c r="R64" s="175">
        <f t="shared" si="65"/>
        <v>0</v>
      </c>
    </row>
    <row r="65" spans="1:18" s="161" customFormat="1" x14ac:dyDescent="0.2">
      <c r="A65" s="26"/>
      <c r="B65" s="26"/>
      <c r="C65" s="184" t="s">
        <v>171</v>
      </c>
      <c r="D65" s="168" t="s">
        <v>131</v>
      </c>
      <c r="E65" s="168" t="s">
        <v>48</v>
      </c>
      <c r="F65" s="169" t="s">
        <v>45</v>
      </c>
      <c r="G65" s="170">
        <v>1</v>
      </c>
      <c r="H65" s="171"/>
      <c r="I65" s="172"/>
      <c r="J65" s="172"/>
      <c r="K65" s="172"/>
      <c r="L65" s="172"/>
      <c r="M65" s="173">
        <f t="shared" si="60"/>
        <v>0</v>
      </c>
      <c r="N65" s="171">
        <f t="shared" si="61"/>
        <v>0</v>
      </c>
      <c r="O65" s="172">
        <f t="shared" si="62"/>
        <v>0</v>
      </c>
      <c r="P65" s="172">
        <f t="shared" si="63"/>
        <v>0</v>
      </c>
      <c r="Q65" s="174">
        <f t="shared" si="64"/>
        <v>0</v>
      </c>
      <c r="R65" s="175">
        <f t="shared" si="65"/>
        <v>0</v>
      </c>
    </row>
    <row r="66" spans="1:18" s="161" customFormat="1" ht="25.5" x14ac:dyDescent="0.2">
      <c r="A66" s="26"/>
      <c r="B66" s="26"/>
      <c r="C66" s="184" t="s">
        <v>172</v>
      </c>
      <c r="D66" s="168" t="s">
        <v>213</v>
      </c>
      <c r="E66" s="168" t="s">
        <v>96</v>
      </c>
      <c r="F66" s="169" t="s">
        <v>45</v>
      </c>
      <c r="G66" s="170">
        <v>1</v>
      </c>
      <c r="H66" s="171" t="s">
        <v>89</v>
      </c>
      <c r="I66" s="172" t="s">
        <v>89</v>
      </c>
      <c r="J66" s="172" t="s">
        <v>89</v>
      </c>
      <c r="K66" s="172" t="s">
        <v>89</v>
      </c>
      <c r="L66" s="172" t="s">
        <v>89</v>
      </c>
      <c r="M66" s="173" t="s">
        <v>89</v>
      </c>
      <c r="N66" s="171" t="s">
        <v>89</v>
      </c>
      <c r="O66" s="172" t="s">
        <v>89</v>
      </c>
      <c r="P66" s="172" t="s">
        <v>89</v>
      </c>
      <c r="Q66" s="174" t="s">
        <v>89</v>
      </c>
      <c r="R66" s="175" t="s">
        <v>89</v>
      </c>
    </row>
    <row r="67" spans="1:18" s="161" customFormat="1" ht="25.5" x14ac:dyDescent="0.2">
      <c r="A67" s="26"/>
      <c r="B67" s="26"/>
      <c r="C67" s="184" t="s">
        <v>173</v>
      </c>
      <c r="D67" s="168" t="s">
        <v>116</v>
      </c>
      <c r="E67" s="168" t="s">
        <v>96</v>
      </c>
      <c r="F67" s="169" t="s">
        <v>45</v>
      </c>
      <c r="G67" s="170">
        <v>1</v>
      </c>
      <c r="H67" s="171"/>
      <c r="I67" s="172"/>
      <c r="J67" s="172"/>
      <c r="K67" s="172"/>
      <c r="L67" s="172"/>
      <c r="M67" s="173">
        <f t="shared" ref="M67:M73" si="66">ROUND(J67+K67+L67,2)</f>
        <v>0</v>
      </c>
      <c r="N67" s="171">
        <f t="shared" ref="N67:N73" si="67">ROUND(H67*G67,2)</f>
        <v>0</v>
      </c>
      <c r="O67" s="172">
        <f t="shared" ref="O67:O73" si="68">ROUND(G67*J67,2)</f>
        <v>0</v>
      </c>
      <c r="P67" s="172">
        <f t="shared" ref="P67:P73" si="69">ROUND(G67*K67,2)</f>
        <v>0</v>
      </c>
      <c r="Q67" s="174">
        <f t="shared" ref="Q67:Q73" si="70">ROUND(G67*L67,2)</f>
        <v>0</v>
      </c>
      <c r="R67" s="175">
        <f t="shared" ref="R67:R73" si="71">SUM(O67:Q67)</f>
        <v>0</v>
      </c>
    </row>
    <row r="68" spans="1:18" s="161" customFormat="1" ht="25.5" x14ac:dyDescent="0.2">
      <c r="A68" s="26"/>
      <c r="B68" s="26"/>
      <c r="C68" s="184" t="s">
        <v>174</v>
      </c>
      <c r="D68" s="168" t="s">
        <v>117</v>
      </c>
      <c r="E68" s="168" t="s">
        <v>96</v>
      </c>
      <c r="F68" s="169" t="s">
        <v>118</v>
      </c>
      <c r="G68" s="170">
        <v>1</v>
      </c>
      <c r="H68" s="171"/>
      <c r="I68" s="172"/>
      <c r="J68" s="172"/>
      <c r="K68" s="172"/>
      <c r="L68" s="172"/>
      <c r="M68" s="173">
        <f t="shared" si="66"/>
        <v>0</v>
      </c>
      <c r="N68" s="171">
        <f t="shared" si="67"/>
        <v>0</v>
      </c>
      <c r="O68" s="172">
        <f t="shared" si="68"/>
        <v>0</v>
      </c>
      <c r="P68" s="172">
        <f t="shared" si="69"/>
        <v>0</v>
      </c>
      <c r="Q68" s="174">
        <f t="shared" si="70"/>
        <v>0</v>
      </c>
      <c r="R68" s="175">
        <f t="shared" si="71"/>
        <v>0</v>
      </c>
    </row>
    <row r="69" spans="1:18" s="161" customFormat="1" ht="25.5" x14ac:dyDescent="0.2">
      <c r="A69" s="26"/>
      <c r="B69" s="26"/>
      <c r="C69" s="184" t="s">
        <v>175</v>
      </c>
      <c r="D69" s="168" t="s">
        <v>214</v>
      </c>
      <c r="E69" s="168" t="s">
        <v>96</v>
      </c>
      <c r="F69" s="169" t="s">
        <v>45</v>
      </c>
      <c r="G69" s="170">
        <v>1</v>
      </c>
      <c r="H69" s="171"/>
      <c r="I69" s="172"/>
      <c r="J69" s="172"/>
      <c r="K69" s="172"/>
      <c r="L69" s="172"/>
      <c r="M69" s="173">
        <f t="shared" si="66"/>
        <v>0</v>
      </c>
      <c r="N69" s="171">
        <f t="shared" si="67"/>
        <v>0</v>
      </c>
      <c r="O69" s="172">
        <f t="shared" si="68"/>
        <v>0</v>
      </c>
      <c r="P69" s="172">
        <f t="shared" si="69"/>
        <v>0</v>
      </c>
      <c r="Q69" s="174">
        <f t="shared" si="70"/>
        <v>0</v>
      </c>
      <c r="R69" s="175">
        <f t="shared" si="71"/>
        <v>0</v>
      </c>
    </row>
    <row r="70" spans="1:18" s="161" customFormat="1" ht="25.5" x14ac:dyDescent="0.2">
      <c r="A70" s="26"/>
      <c r="B70" s="26"/>
      <c r="C70" s="184" t="s">
        <v>176</v>
      </c>
      <c r="D70" s="168" t="s">
        <v>132</v>
      </c>
      <c r="E70" s="168" t="s">
        <v>96</v>
      </c>
      <c r="F70" s="169" t="s">
        <v>54</v>
      </c>
      <c r="G70" s="170">
        <v>1</v>
      </c>
      <c r="H70" s="171"/>
      <c r="I70" s="172"/>
      <c r="J70" s="172"/>
      <c r="K70" s="172"/>
      <c r="L70" s="172"/>
      <c r="M70" s="173">
        <f t="shared" si="66"/>
        <v>0</v>
      </c>
      <c r="N70" s="171">
        <f t="shared" si="67"/>
        <v>0</v>
      </c>
      <c r="O70" s="172">
        <f t="shared" si="68"/>
        <v>0</v>
      </c>
      <c r="P70" s="172">
        <f t="shared" si="69"/>
        <v>0</v>
      </c>
      <c r="Q70" s="174">
        <f t="shared" si="70"/>
        <v>0</v>
      </c>
      <c r="R70" s="175">
        <f t="shared" si="71"/>
        <v>0</v>
      </c>
    </row>
    <row r="71" spans="1:18" s="161" customFormat="1" ht="25.5" x14ac:dyDescent="0.2">
      <c r="A71" s="26"/>
      <c r="B71" s="26"/>
      <c r="C71" s="184" t="s">
        <v>177</v>
      </c>
      <c r="D71" s="168" t="s">
        <v>133</v>
      </c>
      <c r="E71" s="168" t="s">
        <v>96</v>
      </c>
      <c r="F71" s="169" t="s">
        <v>54</v>
      </c>
      <c r="G71" s="170">
        <v>1</v>
      </c>
      <c r="H71" s="171"/>
      <c r="I71" s="172"/>
      <c r="J71" s="172"/>
      <c r="K71" s="172"/>
      <c r="L71" s="172"/>
      <c r="M71" s="173">
        <f t="shared" si="66"/>
        <v>0</v>
      </c>
      <c r="N71" s="171">
        <f t="shared" si="67"/>
        <v>0</v>
      </c>
      <c r="O71" s="172">
        <f t="shared" si="68"/>
        <v>0</v>
      </c>
      <c r="P71" s="172">
        <f t="shared" si="69"/>
        <v>0</v>
      </c>
      <c r="Q71" s="174">
        <f t="shared" si="70"/>
        <v>0</v>
      </c>
      <c r="R71" s="175">
        <f t="shared" si="71"/>
        <v>0</v>
      </c>
    </row>
    <row r="72" spans="1:18" s="161" customFormat="1" ht="25.5" x14ac:dyDescent="0.2">
      <c r="A72" s="26"/>
      <c r="B72" s="26"/>
      <c r="C72" s="184" t="s">
        <v>58</v>
      </c>
      <c r="D72" s="168" t="s">
        <v>134</v>
      </c>
      <c r="E72" s="168" t="s">
        <v>96</v>
      </c>
      <c r="F72" s="169" t="s">
        <v>54</v>
      </c>
      <c r="G72" s="170">
        <v>1</v>
      </c>
      <c r="H72" s="171"/>
      <c r="I72" s="172"/>
      <c r="J72" s="172"/>
      <c r="K72" s="172"/>
      <c r="L72" s="172"/>
      <c r="M72" s="173">
        <f t="shared" si="66"/>
        <v>0</v>
      </c>
      <c r="N72" s="171">
        <f t="shared" si="67"/>
        <v>0</v>
      </c>
      <c r="O72" s="172">
        <f t="shared" si="68"/>
        <v>0</v>
      </c>
      <c r="P72" s="172">
        <f t="shared" si="69"/>
        <v>0</v>
      </c>
      <c r="Q72" s="174">
        <f t="shared" si="70"/>
        <v>0</v>
      </c>
      <c r="R72" s="175">
        <f t="shared" si="71"/>
        <v>0</v>
      </c>
    </row>
    <row r="73" spans="1:18" s="161" customFormat="1" ht="25.5" x14ac:dyDescent="0.2">
      <c r="A73" s="26"/>
      <c r="B73" s="26"/>
      <c r="C73" s="184" t="s">
        <v>178</v>
      </c>
      <c r="D73" s="168" t="s">
        <v>215</v>
      </c>
      <c r="E73" s="168" t="s">
        <v>96</v>
      </c>
      <c r="F73" s="169" t="s">
        <v>54</v>
      </c>
      <c r="G73" s="170">
        <v>1</v>
      </c>
      <c r="H73" s="171"/>
      <c r="I73" s="172"/>
      <c r="J73" s="172"/>
      <c r="K73" s="172"/>
      <c r="L73" s="172"/>
      <c r="M73" s="173">
        <f t="shared" si="66"/>
        <v>0</v>
      </c>
      <c r="N73" s="171">
        <f t="shared" si="67"/>
        <v>0</v>
      </c>
      <c r="O73" s="172">
        <f t="shared" si="68"/>
        <v>0</v>
      </c>
      <c r="P73" s="172">
        <f t="shared" si="69"/>
        <v>0</v>
      </c>
      <c r="Q73" s="174">
        <f t="shared" si="70"/>
        <v>0</v>
      </c>
      <c r="R73" s="175">
        <f t="shared" si="71"/>
        <v>0</v>
      </c>
    </row>
    <row r="74" spans="1:18" s="161" customFormat="1" ht="25.5" x14ac:dyDescent="0.2">
      <c r="A74" s="26"/>
      <c r="B74" s="26"/>
      <c r="C74" s="184" t="s">
        <v>55</v>
      </c>
      <c r="D74" s="168" t="s">
        <v>124</v>
      </c>
      <c r="E74" s="168" t="s">
        <v>96</v>
      </c>
      <c r="F74" s="169" t="s">
        <v>45</v>
      </c>
      <c r="G74" s="170">
        <v>1</v>
      </c>
      <c r="H74" s="171" t="s">
        <v>89</v>
      </c>
      <c r="I74" s="172" t="s">
        <v>89</v>
      </c>
      <c r="J74" s="172" t="s">
        <v>89</v>
      </c>
      <c r="K74" s="172" t="s">
        <v>89</v>
      </c>
      <c r="L74" s="172" t="s">
        <v>89</v>
      </c>
      <c r="M74" s="173" t="s">
        <v>89</v>
      </c>
      <c r="N74" s="171" t="s">
        <v>89</v>
      </c>
      <c r="O74" s="172" t="s">
        <v>89</v>
      </c>
      <c r="P74" s="172" t="s">
        <v>89</v>
      </c>
      <c r="Q74" s="174" t="s">
        <v>89</v>
      </c>
      <c r="R74" s="175" t="s">
        <v>89</v>
      </c>
    </row>
    <row r="75" spans="1:18" s="161" customFormat="1" ht="25.5" x14ac:dyDescent="0.2">
      <c r="A75" s="26"/>
      <c r="B75" s="26"/>
      <c r="C75" s="184" t="s">
        <v>179</v>
      </c>
      <c r="D75" s="168" t="s">
        <v>125</v>
      </c>
      <c r="E75" s="168" t="s">
        <v>96</v>
      </c>
      <c r="F75" s="169" t="s">
        <v>54</v>
      </c>
      <c r="G75" s="170">
        <v>1</v>
      </c>
      <c r="H75" s="171"/>
      <c r="I75" s="172"/>
      <c r="J75" s="172"/>
      <c r="K75" s="172"/>
      <c r="L75" s="172"/>
      <c r="M75" s="173">
        <f t="shared" ref="M75:M78" si="72">ROUND(J75+K75+L75,2)</f>
        <v>0</v>
      </c>
      <c r="N75" s="171">
        <f t="shared" ref="N75:N78" si="73">ROUND(H75*G75,2)</f>
        <v>0</v>
      </c>
      <c r="O75" s="172">
        <f t="shared" ref="O75:O78" si="74">ROUND(G75*J75,2)</f>
        <v>0</v>
      </c>
      <c r="P75" s="172">
        <f t="shared" ref="P75:P78" si="75">ROUND(G75*K75,2)</f>
        <v>0</v>
      </c>
      <c r="Q75" s="174">
        <f t="shared" ref="Q75:Q78" si="76">ROUND(G75*L75,2)</f>
        <v>0</v>
      </c>
      <c r="R75" s="175">
        <f t="shared" ref="R75:R78" si="77">SUM(O75:Q75)</f>
        <v>0</v>
      </c>
    </row>
    <row r="76" spans="1:18" s="161" customFormat="1" ht="25.5" x14ac:dyDescent="0.2">
      <c r="A76" s="26"/>
      <c r="B76" s="26"/>
      <c r="C76" s="184" t="s">
        <v>180</v>
      </c>
      <c r="D76" s="168" t="s">
        <v>126</v>
      </c>
      <c r="E76" s="168" t="s">
        <v>96</v>
      </c>
      <c r="F76" s="169" t="s">
        <v>54</v>
      </c>
      <c r="G76" s="170">
        <v>1</v>
      </c>
      <c r="H76" s="171"/>
      <c r="I76" s="172"/>
      <c r="J76" s="172"/>
      <c r="K76" s="172"/>
      <c r="L76" s="172"/>
      <c r="M76" s="173">
        <f t="shared" si="72"/>
        <v>0</v>
      </c>
      <c r="N76" s="171">
        <f t="shared" si="73"/>
        <v>0</v>
      </c>
      <c r="O76" s="172">
        <f t="shared" si="74"/>
        <v>0</v>
      </c>
      <c r="P76" s="172">
        <f t="shared" si="75"/>
        <v>0</v>
      </c>
      <c r="Q76" s="174">
        <f t="shared" si="76"/>
        <v>0</v>
      </c>
      <c r="R76" s="175">
        <f t="shared" si="77"/>
        <v>0</v>
      </c>
    </row>
    <row r="77" spans="1:18" s="161" customFormat="1" ht="25.5" x14ac:dyDescent="0.2">
      <c r="A77" s="26"/>
      <c r="B77" s="26"/>
      <c r="C77" s="184" t="s">
        <v>181</v>
      </c>
      <c r="D77" s="168" t="s">
        <v>127</v>
      </c>
      <c r="E77" s="168" t="s">
        <v>96</v>
      </c>
      <c r="F77" s="169" t="s">
        <v>45</v>
      </c>
      <c r="G77" s="170">
        <v>1</v>
      </c>
      <c r="H77" s="171"/>
      <c r="I77" s="172"/>
      <c r="J77" s="172"/>
      <c r="K77" s="172"/>
      <c r="L77" s="172"/>
      <c r="M77" s="173">
        <f t="shared" si="72"/>
        <v>0</v>
      </c>
      <c r="N77" s="171">
        <f t="shared" si="73"/>
        <v>0</v>
      </c>
      <c r="O77" s="172">
        <f t="shared" si="74"/>
        <v>0</v>
      </c>
      <c r="P77" s="172">
        <f t="shared" si="75"/>
        <v>0</v>
      </c>
      <c r="Q77" s="174">
        <f t="shared" si="76"/>
        <v>0</v>
      </c>
      <c r="R77" s="175">
        <f t="shared" si="77"/>
        <v>0</v>
      </c>
    </row>
    <row r="78" spans="1:18" s="161" customFormat="1" x14ac:dyDescent="0.2">
      <c r="A78" s="26"/>
      <c r="B78" s="26"/>
      <c r="C78" s="184" t="s">
        <v>182</v>
      </c>
      <c r="D78" s="168" t="s">
        <v>135</v>
      </c>
      <c r="E78" s="168" t="s">
        <v>48</v>
      </c>
      <c r="F78" s="169" t="s">
        <v>45</v>
      </c>
      <c r="G78" s="170">
        <v>1</v>
      </c>
      <c r="H78" s="171"/>
      <c r="I78" s="172"/>
      <c r="J78" s="172"/>
      <c r="K78" s="172"/>
      <c r="L78" s="172"/>
      <c r="M78" s="173">
        <f t="shared" si="72"/>
        <v>0</v>
      </c>
      <c r="N78" s="171">
        <f t="shared" si="73"/>
        <v>0</v>
      </c>
      <c r="O78" s="172">
        <f t="shared" si="74"/>
        <v>0</v>
      </c>
      <c r="P78" s="172">
        <f t="shared" si="75"/>
        <v>0</v>
      </c>
      <c r="Q78" s="174">
        <f t="shared" si="76"/>
        <v>0</v>
      </c>
      <c r="R78" s="175">
        <f t="shared" si="77"/>
        <v>0</v>
      </c>
    </row>
    <row r="79" spans="1:18" s="161" customFormat="1" ht="25.5" x14ac:dyDescent="0.2">
      <c r="A79" s="26"/>
      <c r="B79" s="26"/>
      <c r="C79" s="184" t="s">
        <v>183</v>
      </c>
      <c r="D79" s="168" t="s">
        <v>216</v>
      </c>
      <c r="E79" s="168" t="s">
        <v>48</v>
      </c>
      <c r="F79" s="169"/>
      <c r="G79" s="169"/>
      <c r="H79" s="171" t="s">
        <v>89</v>
      </c>
      <c r="I79" s="172" t="s">
        <v>89</v>
      </c>
      <c r="J79" s="172" t="s">
        <v>89</v>
      </c>
      <c r="K79" s="172" t="s">
        <v>89</v>
      </c>
      <c r="L79" s="172" t="s">
        <v>89</v>
      </c>
      <c r="M79" s="173" t="s">
        <v>89</v>
      </c>
      <c r="N79" s="171" t="s">
        <v>89</v>
      </c>
      <c r="O79" s="172" t="s">
        <v>89</v>
      </c>
      <c r="P79" s="172" t="s">
        <v>89</v>
      </c>
      <c r="Q79" s="174" t="s">
        <v>89</v>
      </c>
      <c r="R79" s="175" t="s">
        <v>89</v>
      </c>
    </row>
    <row r="80" spans="1:18" s="161" customFormat="1" x14ac:dyDescent="0.2">
      <c r="A80" s="26"/>
      <c r="B80" s="26"/>
      <c r="C80" s="184" t="s">
        <v>184</v>
      </c>
      <c r="D80" s="168" t="s">
        <v>120</v>
      </c>
      <c r="E80" s="168" t="s">
        <v>48</v>
      </c>
      <c r="F80" s="169" t="s">
        <v>45</v>
      </c>
      <c r="G80" s="170">
        <v>1</v>
      </c>
      <c r="H80" s="171"/>
      <c r="I80" s="172"/>
      <c r="J80" s="172"/>
      <c r="K80" s="172"/>
      <c r="L80" s="172"/>
      <c r="M80" s="173">
        <f t="shared" ref="M80:M85" si="78">ROUND(J80+K80+L80,2)</f>
        <v>0</v>
      </c>
      <c r="N80" s="171">
        <f t="shared" ref="N80:N85" si="79">ROUND(H80*G80,2)</f>
        <v>0</v>
      </c>
      <c r="O80" s="172">
        <f t="shared" ref="O80:O85" si="80">ROUND(G80*J80,2)</f>
        <v>0</v>
      </c>
      <c r="P80" s="172">
        <f t="shared" ref="P80:P85" si="81">ROUND(G80*K80,2)</f>
        <v>0</v>
      </c>
      <c r="Q80" s="174">
        <f t="shared" ref="Q80:Q85" si="82">ROUND(G80*L80,2)</f>
        <v>0</v>
      </c>
      <c r="R80" s="175">
        <f t="shared" ref="R80:R85" si="83">SUM(O80:Q80)</f>
        <v>0</v>
      </c>
    </row>
    <row r="81" spans="1:18" s="161" customFormat="1" x14ac:dyDescent="0.2">
      <c r="A81" s="26"/>
      <c r="B81" s="26"/>
      <c r="C81" s="184" t="s">
        <v>185</v>
      </c>
      <c r="D81" s="168" t="s">
        <v>121</v>
      </c>
      <c r="E81" s="168" t="s">
        <v>48</v>
      </c>
      <c r="F81" s="169" t="s">
        <v>45</v>
      </c>
      <c r="G81" s="170">
        <v>1</v>
      </c>
      <c r="H81" s="171"/>
      <c r="I81" s="172"/>
      <c r="J81" s="172"/>
      <c r="K81" s="172"/>
      <c r="L81" s="172"/>
      <c r="M81" s="173">
        <f t="shared" si="78"/>
        <v>0</v>
      </c>
      <c r="N81" s="171">
        <f t="shared" si="79"/>
        <v>0</v>
      </c>
      <c r="O81" s="172">
        <f t="shared" si="80"/>
        <v>0</v>
      </c>
      <c r="P81" s="172">
        <f t="shared" si="81"/>
        <v>0</v>
      </c>
      <c r="Q81" s="174">
        <f t="shared" si="82"/>
        <v>0</v>
      </c>
      <c r="R81" s="175">
        <f t="shared" si="83"/>
        <v>0</v>
      </c>
    </row>
    <row r="82" spans="1:18" s="161" customFormat="1" x14ac:dyDescent="0.2">
      <c r="A82" s="26"/>
      <c r="B82" s="26"/>
      <c r="C82" s="184" t="s">
        <v>186</v>
      </c>
      <c r="D82" s="168" t="s">
        <v>122</v>
      </c>
      <c r="E82" s="168" t="s">
        <v>48</v>
      </c>
      <c r="F82" s="169" t="s">
        <v>45</v>
      </c>
      <c r="G82" s="170">
        <v>1</v>
      </c>
      <c r="H82" s="171"/>
      <c r="I82" s="172"/>
      <c r="J82" s="172"/>
      <c r="K82" s="172"/>
      <c r="L82" s="172"/>
      <c r="M82" s="173">
        <f t="shared" si="78"/>
        <v>0</v>
      </c>
      <c r="N82" s="171">
        <f t="shared" si="79"/>
        <v>0</v>
      </c>
      <c r="O82" s="172">
        <f t="shared" si="80"/>
        <v>0</v>
      </c>
      <c r="P82" s="172">
        <f t="shared" si="81"/>
        <v>0</v>
      </c>
      <c r="Q82" s="174">
        <f t="shared" si="82"/>
        <v>0</v>
      </c>
      <c r="R82" s="175">
        <f t="shared" si="83"/>
        <v>0</v>
      </c>
    </row>
    <row r="83" spans="1:18" s="161" customFormat="1" x14ac:dyDescent="0.2">
      <c r="A83" s="26"/>
      <c r="B83" s="26"/>
      <c r="C83" s="184" t="s">
        <v>187</v>
      </c>
      <c r="D83" s="168" t="s">
        <v>136</v>
      </c>
      <c r="E83" s="168" t="s">
        <v>48</v>
      </c>
      <c r="F83" s="169" t="s">
        <v>51</v>
      </c>
      <c r="G83" s="170">
        <v>20</v>
      </c>
      <c r="H83" s="171"/>
      <c r="I83" s="172"/>
      <c r="J83" s="172"/>
      <c r="K83" s="172"/>
      <c r="L83" s="172"/>
      <c r="M83" s="173">
        <f t="shared" si="78"/>
        <v>0</v>
      </c>
      <c r="N83" s="171">
        <f t="shared" si="79"/>
        <v>0</v>
      </c>
      <c r="O83" s="172">
        <f t="shared" si="80"/>
        <v>0</v>
      </c>
      <c r="P83" s="172">
        <f t="shared" si="81"/>
        <v>0</v>
      </c>
      <c r="Q83" s="174">
        <f t="shared" si="82"/>
        <v>0</v>
      </c>
      <c r="R83" s="175">
        <f t="shared" si="83"/>
        <v>0</v>
      </c>
    </row>
    <row r="84" spans="1:18" s="161" customFormat="1" ht="25.5" x14ac:dyDescent="0.2">
      <c r="A84" s="26"/>
      <c r="B84" s="26"/>
      <c r="C84" s="184" t="s">
        <v>188</v>
      </c>
      <c r="D84" s="168" t="s">
        <v>218</v>
      </c>
      <c r="E84" s="168" t="s">
        <v>48</v>
      </c>
      <c r="F84" s="169" t="s">
        <v>128</v>
      </c>
      <c r="G84" s="170">
        <v>90</v>
      </c>
      <c r="H84" s="171"/>
      <c r="I84" s="172"/>
      <c r="J84" s="172"/>
      <c r="K84" s="172"/>
      <c r="L84" s="172"/>
      <c r="M84" s="173">
        <f t="shared" si="78"/>
        <v>0</v>
      </c>
      <c r="N84" s="171">
        <f t="shared" si="79"/>
        <v>0</v>
      </c>
      <c r="O84" s="172">
        <f t="shared" si="80"/>
        <v>0</v>
      </c>
      <c r="P84" s="172">
        <f t="shared" si="81"/>
        <v>0</v>
      </c>
      <c r="Q84" s="174">
        <f t="shared" si="82"/>
        <v>0</v>
      </c>
      <c r="R84" s="175">
        <f t="shared" si="83"/>
        <v>0</v>
      </c>
    </row>
    <row r="85" spans="1:18" s="161" customFormat="1" ht="13.5" thickBot="1" x14ac:dyDescent="0.25">
      <c r="A85" s="26"/>
      <c r="B85" s="26"/>
      <c r="C85" s="184" t="s">
        <v>189</v>
      </c>
      <c r="D85" s="168" t="s">
        <v>129</v>
      </c>
      <c r="E85" s="168" t="s">
        <v>48</v>
      </c>
      <c r="F85" s="169" t="s">
        <v>128</v>
      </c>
      <c r="G85" s="170">
        <v>210</v>
      </c>
      <c r="H85" s="171"/>
      <c r="I85" s="172"/>
      <c r="J85" s="172"/>
      <c r="K85" s="172"/>
      <c r="L85" s="172"/>
      <c r="M85" s="173">
        <f t="shared" si="78"/>
        <v>0</v>
      </c>
      <c r="N85" s="171">
        <f t="shared" si="79"/>
        <v>0</v>
      </c>
      <c r="O85" s="172">
        <f t="shared" si="80"/>
        <v>0</v>
      </c>
      <c r="P85" s="172">
        <f t="shared" si="81"/>
        <v>0</v>
      </c>
      <c r="Q85" s="174">
        <f t="shared" si="82"/>
        <v>0</v>
      </c>
      <c r="R85" s="175">
        <f t="shared" si="83"/>
        <v>0</v>
      </c>
    </row>
    <row r="86" spans="1:18" s="162" customFormat="1" ht="13.5" x14ac:dyDescent="0.25">
      <c r="A86" s="26"/>
      <c r="B86" s="238" t="s">
        <v>137</v>
      </c>
      <c r="C86" s="238"/>
      <c r="D86" s="238"/>
      <c r="E86" s="238"/>
      <c r="F86" s="238"/>
      <c r="G86" s="238"/>
      <c r="H86" s="176"/>
      <c r="I86" s="177"/>
      <c r="J86" s="177"/>
      <c r="K86" s="178"/>
      <c r="L86" s="179"/>
      <c r="M86" s="180"/>
      <c r="N86" s="181">
        <f>SUM(N10:N85)</f>
        <v>0</v>
      </c>
      <c r="O86" s="181">
        <f>SUM(O10:O85)</f>
        <v>0</v>
      </c>
      <c r="P86" s="181">
        <f>SUM(P10:P85)</f>
        <v>0</v>
      </c>
      <c r="Q86" s="181">
        <f>SUM(Q10:Q85)</f>
        <v>0</v>
      </c>
      <c r="R86" s="182">
        <f>SUM(R10:R85)</f>
        <v>0</v>
      </c>
    </row>
    <row r="87" spans="1:18" ht="15" x14ac:dyDescent="0.2">
      <c r="B87" s="26"/>
      <c r="C87" s="20"/>
      <c r="D87" s="163" t="s">
        <v>138</v>
      </c>
      <c r="E87" s="164"/>
      <c r="F87" s="165"/>
      <c r="G87" s="165"/>
      <c r="H87" s="165"/>
      <c r="I87" s="165"/>
      <c r="J87" s="165"/>
      <c r="K87" s="165"/>
      <c r="L87" s="165"/>
      <c r="M87" s="165"/>
      <c r="N87" s="165"/>
      <c r="O87" s="165"/>
      <c r="P87" s="165"/>
      <c r="Q87" s="165"/>
      <c r="R87" s="165"/>
    </row>
    <row r="88" spans="1:18" ht="31.15" customHeight="1" x14ac:dyDescent="0.2">
      <c r="B88" s="26"/>
      <c r="C88" s="20"/>
      <c r="D88" s="239" t="s">
        <v>139</v>
      </c>
      <c r="E88" s="240"/>
      <c r="F88" s="240"/>
      <c r="G88" s="240"/>
      <c r="H88" s="240"/>
      <c r="I88" s="240"/>
      <c r="J88" s="240"/>
      <c r="K88" s="240"/>
      <c r="L88" s="240"/>
      <c r="M88" s="240"/>
      <c r="N88" s="240"/>
      <c r="O88" s="240"/>
      <c r="P88" s="240"/>
      <c r="Q88" s="240"/>
      <c r="R88" s="240"/>
    </row>
    <row r="89" spans="1:18" x14ac:dyDescent="0.2">
      <c r="B89" s="26"/>
      <c r="C89" s="26"/>
      <c r="D89" s="21"/>
      <c r="E89" s="21"/>
      <c r="F89" s="40"/>
      <c r="G89" s="40"/>
      <c r="H89" s="41"/>
      <c r="I89" s="42"/>
      <c r="J89" s="42"/>
      <c r="K89" s="42"/>
      <c r="L89" s="23"/>
      <c r="M89" s="42"/>
      <c r="N89" s="42"/>
      <c r="O89" s="42"/>
      <c r="P89" s="42"/>
      <c r="Q89" s="42"/>
      <c r="R89" s="42"/>
    </row>
    <row r="90" spans="1:18" x14ac:dyDescent="0.2">
      <c r="B90" s="26"/>
      <c r="C90" s="26"/>
      <c r="D90" s="21"/>
      <c r="E90" s="21"/>
      <c r="F90" s="40"/>
      <c r="G90" s="40"/>
      <c r="H90" s="41"/>
      <c r="I90" s="42"/>
      <c r="J90" s="42"/>
      <c r="K90" s="42"/>
      <c r="L90" s="24"/>
      <c r="M90" s="42"/>
      <c r="N90" s="42"/>
      <c r="O90" s="42"/>
      <c r="P90" s="42"/>
      <c r="Q90" s="42"/>
      <c r="R90" s="42"/>
    </row>
    <row r="91" spans="1:18" x14ac:dyDescent="0.2">
      <c r="B91" s="26"/>
      <c r="C91" s="26"/>
      <c r="D91" s="21"/>
      <c r="E91" s="21"/>
      <c r="F91" s="40"/>
      <c r="G91" s="40"/>
      <c r="H91" s="41"/>
      <c r="I91" s="42"/>
      <c r="J91" s="42"/>
      <c r="K91" s="42"/>
      <c r="L91" s="6"/>
      <c r="M91" s="42"/>
      <c r="N91" s="42"/>
      <c r="O91" s="42"/>
      <c r="P91" s="42"/>
      <c r="Q91" s="42"/>
      <c r="R91" s="42"/>
    </row>
    <row r="92" spans="1:18" x14ac:dyDescent="0.2">
      <c r="B92" s="26"/>
      <c r="C92" s="26"/>
      <c r="D92" s="21"/>
      <c r="E92" s="21"/>
      <c r="F92" s="40"/>
      <c r="G92" s="40"/>
      <c r="H92" s="41"/>
      <c r="I92" s="42"/>
      <c r="J92" s="42"/>
      <c r="K92" s="42"/>
      <c r="L92" s="23"/>
      <c r="M92" s="42"/>
      <c r="N92" s="42"/>
      <c r="O92" s="42"/>
      <c r="P92" s="42"/>
      <c r="Q92" s="42"/>
      <c r="R92" s="42"/>
    </row>
    <row r="93" spans="1:18" x14ac:dyDescent="0.2">
      <c r="B93" s="26"/>
      <c r="C93" s="26"/>
      <c r="D93" s="21"/>
      <c r="E93" s="21"/>
      <c r="F93" s="40"/>
      <c r="G93" s="40"/>
      <c r="H93" s="41"/>
      <c r="I93" s="42"/>
      <c r="J93" s="42"/>
      <c r="K93" s="42"/>
      <c r="L93" s="24"/>
      <c r="M93" s="42"/>
      <c r="N93" s="42"/>
      <c r="O93" s="42"/>
      <c r="P93" s="42"/>
      <c r="Q93" s="42"/>
      <c r="R93" s="42"/>
    </row>
    <row r="94" spans="1:18" x14ac:dyDescent="0.2">
      <c r="B94" s="26"/>
      <c r="C94" s="26"/>
      <c r="D94" s="21"/>
      <c r="E94" s="21"/>
      <c r="F94" s="40"/>
      <c r="G94" s="40"/>
      <c r="H94" s="41"/>
      <c r="I94" s="42"/>
      <c r="J94" s="42"/>
      <c r="K94" s="42"/>
      <c r="L94" s="6"/>
      <c r="M94" s="42"/>
      <c r="N94" s="42"/>
      <c r="O94" s="42"/>
      <c r="P94" s="42"/>
      <c r="Q94" s="42"/>
      <c r="R94" s="42"/>
    </row>
  </sheetData>
  <mergeCells count="18">
    <mergeCell ref="A2:R2"/>
    <mergeCell ref="B3:C3"/>
    <mergeCell ref="D3:J3"/>
    <mergeCell ref="B4:C4"/>
    <mergeCell ref="D4:J4"/>
    <mergeCell ref="N8:R8"/>
    <mergeCell ref="B86:G86"/>
    <mergeCell ref="D88:R88"/>
    <mergeCell ref="B5:C5"/>
    <mergeCell ref="D5:J5"/>
    <mergeCell ref="B6:C6"/>
    <mergeCell ref="D6:J6"/>
    <mergeCell ref="C8:C9"/>
    <mergeCell ref="D8:D9"/>
    <mergeCell ref="E8:E9"/>
    <mergeCell ref="F8:F9"/>
    <mergeCell ref="G8:G9"/>
    <mergeCell ref="H8:M8"/>
  </mergeCells>
  <phoneticPr fontId="30" type="noConversion"/>
  <conditionalFormatting sqref="G10 G12:G15 G17:G20 G22:G30 G32:G40 G42:G50 G52:G56 G58:G78">
    <cfRule type="cellIs" dxfId="5" priority="5" operator="equal">
      <formula>0</formula>
    </cfRule>
  </conditionalFormatting>
  <conditionalFormatting sqref="G80:G85">
    <cfRule type="cellIs" dxfId="4" priority="6" operator="equal">
      <formula>0</formula>
    </cfRule>
  </conditionalFormatting>
  <conditionalFormatting sqref="L10:L85">
    <cfRule type="expression" dxfId="3" priority="1" stopIfTrue="1">
      <formula>#REF!&gt;0</formula>
    </cfRule>
    <cfRule type="expression" dxfId="2" priority="2" stopIfTrue="1">
      <formula>#REF!=3</formula>
    </cfRule>
    <cfRule type="expression" dxfId="1" priority="3" stopIfTrue="1">
      <formula>#REF!=2</formula>
    </cfRule>
    <cfRule type="expression" dxfId="0" priority="4" stopIfTrue="1">
      <formula>L10=#REF!=FALSE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7</vt:i4>
      </vt:variant>
    </vt:vector>
  </HeadingPairs>
  <TitlesOfParts>
    <vt:vector size="12" baseType="lpstr">
      <vt:lpstr>Kopsavilkums</vt:lpstr>
      <vt:lpstr>Lok.tāme Nr.1</vt:lpstr>
      <vt:lpstr>Lok.tāme Nr.2</vt:lpstr>
      <vt:lpstr>Lok.tāme Nr.3</vt:lpstr>
      <vt:lpstr>Lok.tāme Nr.4</vt:lpstr>
      <vt:lpstr>Kopsavilkums!Drukas_apgabals</vt:lpstr>
      <vt:lpstr>'Lok.tāme Nr.1'!Drukas_apgabals</vt:lpstr>
      <vt:lpstr>'Lok.tāme Nr.2'!Drukas_apgabals</vt:lpstr>
      <vt:lpstr>'Lok.tāme Nr.3'!Drukas_apgabals</vt:lpstr>
      <vt:lpstr>'Lok.tāme Nr.1'!Drukāt_virsrakstus</vt:lpstr>
      <vt:lpstr>'Lok.tāme Nr.2'!Drukāt_virsrakstus</vt:lpstr>
      <vt:lpstr>'Lok.tāme Nr.3'!Drukāt_virsrakstus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Janis</dc:creator>
  <cp:lastModifiedBy>Lietvede</cp:lastModifiedBy>
  <cp:lastPrinted>2026-03-31T11:32:09Z</cp:lastPrinted>
  <dcterms:created xsi:type="dcterms:W3CDTF">2005-05-23T04:50:33Z</dcterms:created>
  <dcterms:modified xsi:type="dcterms:W3CDTF">2026-07-13T09:39:06Z</dcterms:modified>
</cp:coreProperties>
</file>